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4.xml" ContentType="application/vnd.openxmlformats-officedocument.spreadsheetml.comment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omments5.xml" ContentType="application/vnd.openxmlformats-officedocument.spreadsheetml.comments+xml"/>
  <Override PartName="/xl/charts/chart25.xml" ContentType="application/vnd.openxmlformats-officedocument.drawingml.chart+xml"/>
  <Override PartName="/xl/drawings/drawing28.xml" ContentType="application/vnd.openxmlformats-officedocument.drawingml.chartshapes+xml"/>
  <Override PartName="/xl/charts/chart26.xml" ContentType="application/vnd.openxmlformats-officedocument.drawingml.chart+xml"/>
  <Override PartName="/xl/drawings/drawing29.xml" ContentType="application/vnd.openxmlformats-officedocument.drawingml.chartshapes+xml"/>
  <Override PartName="/xl/charts/chart27.xml" ContentType="application/vnd.openxmlformats-officedocument.drawingml.chart+xml"/>
  <Override PartName="/xl/drawings/drawing30.xml" ContentType="application/vnd.openxmlformats-officedocument.drawingml.chartshapes+xml"/>
  <Override PartName="/xl/charts/chart28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omments6.xml" ContentType="application/vnd.openxmlformats-officedocument.spreadsheetml.comments+xml"/>
  <Override PartName="/xl/charts/chart29.xml" ContentType="application/vnd.openxmlformats-officedocument.drawingml.chart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drawings/drawing34.xml" ContentType="application/vnd.openxmlformats-officedocument.drawingml.chartshapes+xml"/>
  <Override PartName="/xl/charts/chart31.xml" ContentType="application/vnd.openxmlformats-officedocument.drawingml.chart+xml"/>
  <Override PartName="/xl/drawings/drawing35.xml" ContentType="application/vnd.openxmlformats-officedocument.drawingml.chartshapes+xml"/>
  <Override PartName="/xl/charts/chart3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omments7.xml" ContentType="application/vnd.openxmlformats-officedocument.spreadsheetml.comments+xml"/>
  <Override PartName="/xl/charts/chart33.xml" ContentType="application/vnd.openxmlformats-officedocument.drawingml.chart+xml"/>
  <Override PartName="/xl/drawings/drawing38.xml" ContentType="application/vnd.openxmlformats-officedocument.drawingml.chartshapes+xml"/>
  <Override PartName="/xl/charts/chart34.xml" ContentType="application/vnd.openxmlformats-officedocument.drawingml.chart+xml"/>
  <Override PartName="/xl/drawings/drawing39.xml" ContentType="application/vnd.openxmlformats-officedocument.drawingml.chartshapes+xml"/>
  <Override PartName="/xl/charts/chart35.xml" ContentType="application/vnd.openxmlformats-officedocument.drawingml.chart+xml"/>
  <Override PartName="/xl/drawings/drawing40.xml" ContentType="application/vnd.openxmlformats-officedocument.drawingml.chartshapes+xml"/>
  <Override PartName="/xl/charts/chart36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omments8.xml" ContentType="application/vnd.openxmlformats-officedocument.spreadsheetml.comments+xml"/>
  <Override PartName="/xl/charts/chart37.xml" ContentType="application/vnd.openxmlformats-officedocument.drawingml.chart+xml"/>
  <Override PartName="/xl/drawings/drawing43.xml" ContentType="application/vnd.openxmlformats-officedocument.drawingml.chartshapes+xml"/>
  <Override PartName="/xl/charts/chart38.xml" ContentType="application/vnd.openxmlformats-officedocument.drawingml.chart+xml"/>
  <Override PartName="/xl/drawings/drawing44.xml" ContentType="application/vnd.openxmlformats-officedocument.drawingml.chartshapes+xml"/>
  <Override PartName="/xl/charts/chart39.xml" ContentType="application/vnd.openxmlformats-officedocument.drawingml.chart+xml"/>
  <Override PartName="/xl/drawings/drawing45.xml" ContentType="application/vnd.openxmlformats-officedocument.drawingml.chartshapes+xml"/>
  <Override PartName="/xl/charts/chart40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omments9.xml" ContentType="application/vnd.openxmlformats-officedocument.spreadsheetml.comments+xml"/>
  <Override PartName="/xl/charts/chart41.xml" ContentType="application/vnd.openxmlformats-officedocument.drawingml.chart+xml"/>
  <Override PartName="/xl/drawings/drawing48.xml" ContentType="application/vnd.openxmlformats-officedocument.drawingml.chartshapes+xml"/>
  <Override PartName="/xl/charts/chart42.xml" ContentType="application/vnd.openxmlformats-officedocument.drawingml.chart+xml"/>
  <Override PartName="/xl/drawings/drawing49.xml" ContentType="application/vnd.openxmlformats-officedocument.drawingml.chartshapes+xml"/>
  <Override PartName="/xl/charts/chart43.xml" ContentType="application/vnd.openxmlformats-officedocument.drawingml.chart+xml"/>
  <Override PartName="/xl/drawings/drawing50.xml" ContentType="application/vnd.openxmlformats-officedocument.drawingml.chartshapes+xml"/>
  <Override PartName="/xl/charts/chart44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omments10.xml" ContentType="application/vnd.openxmlformats-officedocument.spreadsheetml.comments+xml"/>
  <Override PartName="/xl/charts/chart45.xml" ContentType="application/vnd.openxmlformats-officedocument.drawingml.chart+xml"/>
  <Override PartName="/xl/drawings/drawing53.xml" ContentType="application/vnd.openxmlformats-officedocument.drawingml.chartshapes+xml"/>
  <Override PartName="/xl/charts/chart46.xml" ContentType="application/vnd.openxmlformats-officedocument.drawingml.chart+xml"/>
  <Override PartName="/xl/drawings/drawing54.xml" ContentType="application/vnd.openxmlformats-officedocument.drawingml.chartshapes+xml"/>
  <Override PartName="/xl/charts/chart47.xml" ContentType="application/vnd.openxmlformats-officedocument.drawingml.chart+xml"/>
  <Override PartName="/xl/drawings/drawing55.xml" ContentType="application/vnd.openxmlformats-officedocument.drawingml.chartshapes+xml"/>
  <Override PartName="/xl/charts/chart48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omments11.xml" ContentType="application/vnd.openxmlformats-officedocument.spreadsheetml.comments+xml"/>
  <Override PartName="/xl/charts/chart49.xml" ContentType="application/vnd.openxmlformats-officedocument.drawingml.chart+xml"/>
  <Override PartName="/xl/drawings/drawing58.xml" ContentType="application/vnd.openxmlformats-officedocument.drawingml.chartshapes+xml"/>
  <Override PartName="/xl/charts/chart50.xml" ContentType="application/vnd.openxmlformats-officedocument.drawingml.chart+xml"/>
  <Override PartName="/xl/drawings/drawing59.xml" ContentType="application/vnd.openxmlformats-officedocument.drawingml.chartshapes+xml"/>
  <Override PartName="/xl/charts/chart51.xml" ContentType="application/vnd.openxmlformats-officedocument.drawingml.chart+xml"/>
  <Override PartName="/xl/drawings/drawing60.xml" ContentType="application/vnd.openxmlformats-officedocument.drawingml.chartshapes+xml"/>
  <Override PartName="/xl/charts/chart52.xml" ContentType="application/vnd.openxmlformats-officedocument.drawingml.chart+xml"/>
  <Override PartName="/xl/drawings/drawing6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acchacon\Dropbox\Nutresa\Informes administrativos GN\2023\202303\"/>
    </mc:Choice>
  </mc:AlternateContent>
  <bookViews>
    <workbookView xWindow="0" yWindow="0" windowWidth="19200" windowHeight="6816" firstSheet="4" activeTab="7"/>
  </bookViews>
  <sheets>
    <sheet name="1. Part % - Canasta A" sheetId="71" r:id="rId1"/>
    <sheet name="2. Part % - Canasta B" sheetId="72" r:id="rId2"/>
    <sheet name="Part índice x neg - Canasta B" sheetId="73" r:id="rId3"/>
    <sheet name="3. Part % - Canasta C" sheetId="74" r:id="rId4"/>
    <sheet name="Part índice x neg - Canasta C" sheetId="75" r:id="rId5"/>
    <sheet name="Ficha técnica" sheetId="76" r:id="rId6"/>
    <sheet name="AHORROS" sheetId="130" r:id="rId7"/>
    <sheet name="ICGN" sheetId="19" r:id="rId8"/>
    <sheet name="CÁRNICO" sheetId="35" state="hidden" r:id="rId9"/>
    <sheet name="GALLETAS" sheetId="36" state="hidden" r:id="rId10"/>
    <sheet name="PASTAS" sheetId="37" state="hidden" r:id="rId11"/>
    <sheet name="HELADOS" sheetId="38" state="hidden" r:id="rId12"/>
    <sheet name="CHOCOLATES" sheetId="39" state="hidden" r:id="rId13"/>
    <sheet name="CAFÉ" sheetId="40" state="hidden" r:id="rId14"/>
    <sheet name="TMLUC" sheetId="41" state="hidden" r:id="rId15"/>
    <sheet name="CORRAL" sheetId="70" state="hidden" r:id="rId16"/>
  </sheets>
  <definedNames>
    <definedName name="Pos_1">#REF!</definedName>
    <definedName name="Pos_CCN1">#REF!</definedName>
    <definedName name="Pos_CCU1">#REF!</definedName>
  </definedNames>
  <calcPr calcId="191029"/>
</workbook>
</file>

<file path=xl/calcChain.xml><?xml version="1.0" encoding="utf-8"?>
<calcChain xmlns="http://schemas.openxmlformats.org/spreadsheetml/2006/main">
  <c r="E35" i="130" l="1"/>
  <c r="D35" i="130"/>
  <c r="C35" i="130"/>
  <c r="F34" i="130"/>
  <c r="F33" i="130"/>
  <c r="F32" i="130"/>
  <c r="F31" i="130"/>
  <c r="F30" i="130"/>
  <c r="F29" i="130"/>
  <c r="N7" i="130" s="1"/>
  <c r="P7" i="130" s="1"/>
  <c r="F28" i="130"/>
  <c r="F27" i="130"/>
  <c r="F26" i="130"/>
  <c r="F25" i="130"/>
  <c r="F24" i="130"/>
  <c r="F23" i="130"/>
  <c r="F22" i="130"/>
  <c r="F21" i="130"/>
  <c r="F20" i="130"/>
  <c r="F19" i="130"/>
  <c r="F18" i="130"/>
  <c r="F17" i="130"/>
  <c r="F16" i="130"/>
  <c r="F15" i="130"/>
  <c r="F14" i="130"/>
  <c r="F13" i="130"/>
  <c r="F12" i="130"/>
  <c r="F11" i="130"/>
  <c r="O10" i="130"/>
  <c r="F10" i="130"/>
  <c r="M9" i="130"/>
  <c r="L9" i="130"/>
  <c r="K9" i="130"/>
  <c r="F9" i="130"/>
  <c r="M8" i="130"/>
  <c r="L8" i="130"/>
  <c r="K8" i="130"/>
  <c r="F8" i="130"/>
  <c r="M7" i="130"/>
  <c r="L7" i="130"/>
  <c r="K7" i="130"/>
  <c r="F7" i="130"/>
  <c r="M6" i="130"/>
  <c r="L6" i="130"/>
  <c r="K6" i="130"/>
  <c r="F6" i="130"/>
  <c r="M5" i="130"/>
  <c r="L5" i="130"/>
  <c r="K5" i="130"/>
  <c r="F5" i="130"/>
  <c r="M4" i="130"/>
  <c r="L4" i="130"/>
  <c r="K4" i="130"/>
  <c r="F4" i="130"/>
  <c r="M3" i="130"/>
  <c r="M10" i="130" s="1"/>
  <c r="L3" i="130"/>
  <c r="L10" i="130" s="1"/>
  <c r="K3" i="130"/>
  <c r="F3" i="130"/>
  <c r="N3" i="130" l="1"/>
  <c r="N8" i="130"/>
  <c r="P8" i="130" s="1"/>
  <c r="K10" i="130"/>
  <c r="N5" i="130"/>
  <c r="P5" i="130" s="1"/>
  <c r="F35" i="130"/>
  <c r="N4" i="130"/>
  <c r="P4" i="130" s="1"/>
  <c r="P3" i="130"/>
  <c r="N9" i="130"/>
  <c r="P9" i="130" s="1"/>
  <c r="N6" i="130"/>
  <c r="P6" i="130" s="1"/>
  <c r="N10" i="130" l="1"/>
  <c r="P10" i="130" s="1"/>
  <c r="ES17" i="70" l="1"/>
  <c r="ES18" i="70"/>
  <c r="ES19" i="70"/>
  <c r="ES20" i="70"/>
  <c r="ET21" i="70"/>
  <c r="EU21" i="70"/>
  <c r="EV21" i="70"/>
  <c r="EW21" i="70"/>
  <c r="EX21" i="70"/>
  <c r="EY21" i="70"/>
  <c r="EZ21" i="70"/>
  <c r="FA21" i="70"/>
  <c r="FB21" i="70"/>
  <c r="FC21" i="70"/>
  <c r="FD21" i="70"/>
  <c r="ET13" i="41"/>
  <c r="EU13" i="41"/>
  <c r="EV13" i="41"/>
  <c r="EW13" i="41"/>
  <c r="EX13" i="41"/>
  <c r="EY13" i="41"/>
  <c r="EZ13" i="41"/>
  <c r="FA13" i="41"/>
  <c r="FB13" i="41"/>
  <c r="FC13" i="41"/>
  <c r="FD13" i="41"/>
  <c r="ET14" i="41"/>
  <c r="EU14" i="41"/>
  <c r="EV14" i="41"/>
  <c r="EW14" i="41"/>
  <c r="EX14" i="41"/>
  <c r="EY14" i="41"/>
  <c r="EZ14" i="41"/>
  <c r="FA14" i="41"/>
  <c r="FB14" i="41"/>
  <c r="FC14" i="41"/>
  <c r="FD14" i="41"/>
  <c r="ET15" i="41"/>
  <c r="EU15" i="41"/>
  <c r="EV15" i="41"/>
  <c r="EW15" i="41"/>
  <c r="EX15" i="41"/>
  <c r="EY15" i="41"/>
  <c r="EZ15" i="41"/>
  <c r="FA15" i="41"/>
  <c r="FB15" i="41"/>
  <c r="FC15" i="41"/>
  <c r="FD15" i="41"/>
  <c r="ET11" i="40"/>
  <c r="EU11" i="40"/>
  <c r="EV11" i="40"/>
  <c r="EW11" i="40"/>
  <c r="EX11" i="40"/>
  <c r="EY11" i="40"/>
  <c r="EZ11" i="40"/>
  <c r="FA11" i="40"/>
  <c r="FB11" i="40"/>
  <c r="FC11" i="40"/>
  <c r="FD11" i="40"/>
  <c r="ET17" i="39"/>
  <c r="EU17" i="39"/>
  <c r="EV17" i="39"/>
  <c r="EW17" i="39"/>
  <c r="EX17" i="39"/>
  <c r="EY17" i="39"/>
  <c r="EZ17" i="39"/>
  <c r="FA17" i="39"/>
  <c r="FB17" i="39"/>
  <c r="FC17" i="39"/>
  <c r="FD17" i="39"/>
  <c r="ET18" i="39"/>
  <c r="EU18" i="39"/>
  <c r="EV18" i="39"/>
  <c r="EW18" i="39"/>
  <c r="EX18" i="39"/>
  <c r="EY18" i="39"/>
  <c r="EZ18" i="39"/>
  <c r="FA18" i="39"/>
  <c r="FB18" i="39"/>
  <c r="FC18" i="39"/>
  <c r="FD18" i="39"/>
  <c r="ET19" i="39"/>
  <c r="EU19" i="39"/>
  <c r="EV19" i="39"/>
  <c r="EW19" i="39"/>
  <c r="EX19" i="39"/>
  <c r="EY19" i="39"/>
  <c r="EZ19" i="39"/>
  <c r="FA19" i="39"/>
  <c r="FB19" i="39"/>
  <c r="FC19" i="39"/>
  <c r="FD19" i="39"/>
  <c r="ET20" i="39"/>
  <c r="EU20" i="39"/>
  <c r="EV20" i="39"/>
  <c r="EW20" i="39"/>
  <c r="EX20" i="39"/>
  <c r="EY20" i="39"/>
  <c r="EZ20" i="39"/>
  <c r="FA20" i="39"/>
  <c r="FB20" i="39"/>
  <c r="FC20" i="39"/>
  <c r="FD20" i="39"/>
  <c r="ET13" i="38"/>
  <c r="EU13" i="38"/>
  <c r="EV13" i="38"/>
  <c r="EW13" i="38"/>
  <c r="EX13" i="38"/>
  <c r="EY13" i="38"/>
  <c r="EZ13" i="38"/>
  <c r="FA13" i="38"/>
  <c r="FB13" i="38"/>
  <c r="FC13" i="38"/>
  <c r="FD13" i="38"/>
  <c r="ET14" i="38"/>
  <c r="EU14" i="38"/>
  <c r="EV14" i="38"/>
  <c r="EW14" i="38"/>
  <c r="EX14" i="38"/>
  <c r="EY14" i="38"/>
  <c r="EZ14" i="38"/>
  <c r="FA14" i="38"/>
  <c r="FB14" i="38"/>
  <c r="FC14" i="38"/>
  <c r="FD14" i="38"/>
  <c r="ET11" i="37"/>
  <c r="EU11" i="37"/>
  <c r="EV11" i="37"/>
  <c r="EW11" i="37"/>
  <c r="EX11" i="37"/>
  <c r="EY11" i="37"/>
  <c r="EZ11" i="37"/>
  <c r="FA11" i="37"/>
  <c r="FB11" i="37"/>
  <c r="FC11" i="37"/>
  <c r="FD11" i="37"/>
  <c r="EU17" i="36"/>
  <c r="EV17" i="36"/>
  <c r="EW17" i="36"/>
  <c r="EX17" i="36"/>
  <c r="EY17" i="36"/>
  <c r="EZ17" i="36"/>
  <c r="FA17" i="36"/>
  <c r="FB17" i="36"/>
  <c r="FC17" i="36"/>
  <c r="FD17" i="36"/>
  <c r="EU18" i="36"/>
  <c r="EV18" i="36"/>
  <c r="EW18" i="36"/>
  <c r="EX18" i="36"/>
  <c r="EY18" i="36"/>
  <c r="EZ18" i="36"/>
  <c r="FA18" i="36"/>
  <c r="FB18" i="36"/>
  <c r="FC18" i="36"/>
  <c r="FD18" i="36"/>
  <c r="EU19" i="36"/>
  <c r="EV19" i="36"/>
  <c r="EW19" i="36"/>
  <c r="EX19" i="36"/>
  <c r="EY19" i="36"/>
  <c r="EZ19" i="36"/>
  <c r="FA19" i="36"/>
  <c r="FB19" i="36"/>
  <c r="FC19" i="36"/>
  <c r="FD19" i="36"/>
  <c r="EU20" i="36"/>
  <c r="EV20" i="36"/>
  <c r="EW20" i="36"/>
  <c r="EX20" i="36"/>
  <c r="EY20" i="36"/>
  <c r="EZ20" i="36"/>
  <c r="FA20" i="36"/>
  <c r="FB20" i="36"/>
  <c r="FC20" i="36"/>
  <c r="FD20" i="36"/>
  <c r="ET17" i="36"/>
  <c r="ET18" i="36"/>
  <c r="ET19" i="36"/>
  <c r="ET20" i="36"/>
  <c r="ES19" i="35" l="1"/>
  <c r="ES20" i="35"/>
  <c r="ES21" i="35"/>
  <c r="ES22" i="35"/>
  <c r="ET23" i="35"/>
  <c r="EU23" i="35"/>
  <c r="EV23" i="35"/>
  <c r="EW23" i="35"/>
  <c r="EX23" i="35"/>
  <c r="EY23" i="35"/>
  <c r="EZ23" i="35"/>
  <c r="FA23" i="35"/>
  <c r="FB23" i="35"/>
  <c r="FC23" i="35"/>
  <c r="FD23" i="35"/>
  <c r="ET24" i="35"/>
  <c r="EU24" i="35"/>
  <c r="EV24" i="35"/>
  <c r="EW24" i="35"/>
  <c r="EX24" i="35"/>
  <c r="EY24" i="35"/>
  <c r="EZ24" i="35"/>
  <c r="FA24" i="35"/>
  <c r="FB24" i="35"/>
  <c r="FC24" i="35"/>
  <c r="FD24" i="35"/>
  <c r="ES15" i="41" l="1"/>
  <c r="ES11" i="40"/>
  <c r="ES20" i="39"/>
  <c r="ES14" i="41"/>
  <c r="ES17" i="39"/>
  <c r="ES17" i="36"/>
  <c r="ES24" i="35"/>
  <c r="ES23" i="35"/>
  <c r="ES13" i="41" l="1"/>
  <c r="ES18" i="36"/>
  <c r="ES11" i="37"/>
  <c r="ES19" i="36"/>
  <c r="ES18" i="39"/>
  <c r="ES13" i="38"/>
  <c r="ES21" i="70"/>
  <c r="ES19" i="39"/>
  <c r="ES20" i="36"/>
  <c r="ES14" i="38"/>
  <c r="ET20" i="70"/>
  <c r="ET19" i="70"/>
  <c r="ET18" i="70"/>
  <c r="ET17" i="70"/>
  <c r="ES22" i="39" l="1"/>
  <c r="ES23" i="70"/>
  <c r="ES13" i="40"/>
  <c r="ES13" i="37"/>
  <c r="ES22" i="36"/>
  <c r="ES17" i="41"/>
  <c r="ES16" i="38"/>
  <c r="ES26" i="35"/>
  <c r="FC13" i="40"/>
  <c r="FC22" i="39"/>
  <c r="FC17" i="41"/>
  <c r="FC13" i="37"/>
  <c r="FC23" i="70"/>
  <c r="FC16" i="38"/>
  <c r="FC22" i="36"/>
  <c r="FC26" i="35"/>
  <c r="FB13" i="40"/>
  <c r="FB22" i="39"/>
  <c r="FB17" i="41"/>
  <c r="FB13" i="37"/>
  <c r="FB22" i="36"/>
  <c r="FB23" i="70"/>
  <c r="FB16" i="38"/>
  <c r="FB26" i="35"/>
  <c r="FD23" i="70"/>
  <c r="FD16" i="38"/>
  <c r="FD22" i="36"/>
  <c r="FD13" i="40"/>
  <c r="FD22" i="39"/>
  <c r="FD17" i="41"/>
  <c r="FD13" i="37"/>
  <c r="FD26" i="35"/>
  <c r="FA17" i="41"/>
  <c r="FA23" i="70"/>
  <c r="FA13" i="40"/>
  <c r="FA22" i="39"/>
  <c r="FA16" i="38"/>
  <c r="FA13" i="37"/>
  <c r="FA22" i="36"/>
  <c r="FA26" i="35"/>
  <c r="EZ13" i="40"/>
  <c r="EZ22" i="36"/>
  <c r="EZ22" i="39"/>
  <c r="EZ16" i="38"/>
  <c r="EZ23" i="70"/>
  <c r="EZ17" i="41"/>
  <c r="EZ13" i="37"/>
  <c r="EZ26" i="35"/>
  <c r="EY13" i="37"/>
  <c r="EY22" i="39"/>
  <c r="EY23" i="70"/>
  <c r="EY17" i="41"/>
  <c r="EY13" i="40"/>
  <c r="EY16" i="38"/>
  <c r="EY22" i="36"/>
  <c r="EY26" i="35"/>
  <c r="EX23" i="70"/>
  <c r="EX17" i="41"/>
  <c r="EX13" i="40"/>
  <c r="EX22" i="36"/>
  <c r="EX13" i="37"/>
  <c r="EX16" i="38"/>
  <c r="EX22" i="39"/>
  <c r="EX26" i="35"/>
  <c r="EW17" i="41"/>
  <c r="EW16" i="38"/>
  <c r="EW13" i="40"/>
  <c r="EW13" i="37"/>
  <c r="EW22" i="39"/>
  <c r="EW23" i="70"/>
  <c r="EW22" i="36"/>
  <c r="EW26" i="35"/>
  <c r="EV17" i="41"/>
  <c r="EV22" i="36"/>
  <c r="EV13" i="37"/>
  <c r="EV23" i="70"/>
  <c r="EV22" i="39"/>
  <c r="EV16" i="38"/>
  <c r="EV13" i="40"/>
  <c r="EV26" i="35"/>
  <c r="EU22" i="39"/>
  <c r="EU13" i="40"/>
  <c r="EU16" i="38"/>
  <c r="EU22" i="36"/>
  <c r="EU17" i="41"/>
  <c r="EU23" i="70"/>
  <c r="EU13" i="37"/>
  <c r="EU26" i="35"/>
  <c r="ET16" i="38"/>
  <c r="ET22" i="36"/>
  <c r="ET23" i="70"/>
  <c r="ET13" i="37"/>
  <c r="ET17" i="41"/>
  <c r="ET22" i="39"/>
  <c r="ET13" i="40"/>
  <c r="ET26" i="35"/>
  <c r="EU20" i="70"/>
  <c r="ET22" i="35"/>
  <c r="ET19" i="35"/>
  <c r="EU18" i="70"/>
  <c r="ET20" i="35"/>
  <c r="EU19" i="70"/>
  <c r="ET21" i="35"/>
  <c r="EU193" i="70" l="1"/>
  <c r="ET200" i="35"/>
  <c r="ET193" i="70"/>
  <c r="EU17" i="70"/>
  <c r="ET199" i="35"/>
  <c r="ET192" i="70"/>
  <c r="ET198" i="35"/>
  <c r="ET191" i="70"/>
  <c r="ET197" i="35"/>
  <c r="ET190" i="70"/>
  <c r="EV20" i="70"/>
  <c r="EU22" i="35"/>
  <c r="EV17" i="70"/>
  <c r="EU19" i="35"/>
  <c r="EV19" i="70"/>
  <c r="EU21" i="35"/>
  <c r="EU20" i="35"/>
  <c r="ES49" i="35"/>
  <c r="ES50" i="35"/>
  <c r="ES39" i="36"/>
  <c r="ES31" i="41"/>
  <c r="ES42" i="39"/>
  <c r="ES201" i="35"/>
  <c r="ES202" i="35"/>
  <c r="ES187" i="36"/>
  <c r="ES173" i="41"/>
  <c r="ES190" i="39"/>
  <c r="ES174" i="41"/>
  <c r="ES192" i="70" l="1"/>
  <c r="ES199" i="35"/>
  <c r="ES190" i="70"/>
  <c r="ES197" i="35"/>
  <c r="EU200" i="35"/>
  <c r="ES40" i="70"/>
  <c r="ES45" i="35"/>
  <c r="ES191" i="70"/>
  <c r="ES198" i="35"/>
  <c r="ES193" i="70"/>
  <c r="ES200" i="35"/>
  <c r="ES189" i="36"/>
  <c r="ES169" i="38"/>
  <c r="ES188" i="39"/>
  <c r="ES194" i="70"/>
  <c r="ES188" i="36"/>
  <c r="ES172" i="41"/>
  <c r="ES176" i="41" s="1"/>
  <c r="ES160" i="37"/>
  <c r="ES162" i="37" s="1"/>
  <c r="ES44" i="70"/>
  <c r="ES41" i="36"/>
  <c r="ES40" i="39"/>
  <c r="ES29" i="38"/>
  <c r="ES30" i="41"/>
  <c r="ES40" i="36"/>
  <c r="ES24" i="37"/>
  <c r="ES40" i="37" s="1"/>
  <c r="ES32" i="41"/>
  <c r="ET47" i="35"/>
  <c r="ET42" i="70"/>
  <c r="ET46" i="35"/>
  <c r="ET41" i="70"/>
  <c r="EU45" i="35"/>
  <c r="EU40" i="70"/>
  <c r="EU199" i="35"/>
  <c r="EU192" i="70"/>
  <c r="EU46" i="35"/>
  <c r="EU41" i="70"/>
  <c r="EU197" i="35"/>
  <c r="EU190" i="70"/>
  <c r="ET45" i="35"/>
  <c r="ET40" i="70"/>
  <c r="EU198" i="35"/>
  <c r="EU191" i="70"/>
  <c r="EV18" i="70"/>
  <c r="ES41" i="70"/>
  <c r="ES46" i="35"/>
  <c r="EU48" i="35"/>
  <c r="EU43" i="70"/>
  <c r="ET48" i="35"/>
  <c r="ET43" i="70"/>
  <c r="ES43" i="70"/>
  <c r="ES48" i="35"/>
  <c r="EU47" i="35"/>
  <c r="EU42" i="70"/>
  <c r="EW20" i="70"/>
  <c r="EV22" i="35"/>
  <c r="EW17" i="70"/>
  <c r="EV19" i="35"/>
  <c r="EW18" i="70"/>
  <c r="EV20" i="35"/>
  <c r="EW19" i="70"/>
  <c r="EV21" i="35"/>
  <c r="ES204" i="35" l="1"/>
  <c r="EV40" i="70"/>
  <c r="ES42" i="70"/>
  <c r="ES70" i="70" s="1"/>
  <c r="ES47" i="35"/>
  <c r="ES79" i="35" s="1"/>
  <c r="ES196" i="70"/>
  <c r="EV45" i="35"/>
  <c r="ES52" i="41"/>
  <c r="EV197" i="35"/>
  <c r="EV190" i="70"/>
  <c r="EV48" i="35"/>
  <c r="EV43" i="70"/>
  <c r="EV47" i="35"/>
  <c r="EV42" i="70"/>
  <c r="EV200" i="35"/>
  <c r="EV193" i="70"/>
  <c r="EV198" i="35"/>
  <c r="EV191" i="70"/>
  <c r="EV46" i="35"/>
  <c r="EV41" i="70"/>
  <c r="EV199" i="35"/>
  <c r="EV192" i="70"/>
  <c r="EX20" i="70"/>
  <c r="EW22" i="35"/>
  <c r="EX17" i="70"/>
  <c r="EW19" i="35"/>
  <c r="EX19" i="70"/>
  <c r="EW21" i="35"/>
  <c r="EX18" i="70"/>
  <c r="EW20" i="35"/>
  <c r="EW47" i="35" l="1"/>
  <c r="EW42" i="70"/>
  <c r="EW48" i="35"/>
  <c r="EW43" i="70"/>
  <c r="EW199" i="35"/>
  <c r="EW192" i="70"/>
  <c r="EW46" i="35"/>
  <c r="EW41" i="70"/>
  <c r="EW45" i="35"/>
  <c r="EW40" i="70"/>
  <c r="EW197" i="35"/>
  <c r="EW190" i="70"/>
  <c r="EW200" i="35"/>
  <c r="EW193" i="70"/>
  <c r="EW198" i="35"/>
  <c r="EW191" i="70"/>
  <c r="EY20" i="70"/>
  <c r="EX22" i="35"/>
  <c r="EY17" i="70"/>
  <c r="EX19" i="35"/>
  <c r="EY18" i="70"/>
  <c r="EX20" i="35"/>
  <c r="EY19" i="70"/>
  <c r="EX21" i="35"/>
  <c r="ER17" i="39"/>
  <c r="ER20" i="39"/>
  <c r="CU15" i="35"/>
  <c r="CU41" i="35" s="1"/>
  <c r="CU11" i="39"/>
  <c r="CU11" i="36"/>
  <c r="CU33" i="36" s="1"/>
  <c r="CT9" i="41"/>
  <c r="CT26" i="41" s="1"/>
  <c r="CT37" i="70"/>
  <c r="CT14" i="39"/>
  <c r="CT36" i="39" s="1"/>
  <c r="CT16" i="35"/>
  <c r="CT42" i="35" s="1"/>
  <c r="CS11" i="39"/>
  <c r="CS8" i="40"/>
  <c r="CS14" i="39"/>
  <c r="CS36" i="39" s="1"/>
  <c r="CR10" i="41"/>
  <c r="CR27" i="41" s="1"/>
  <c r="CR9" i="41"/>
  <c r="CR26" i="41" s="1"/>
  <c r="CQ8" i="40"/>
  <c r="CN16" i="35"/>
  <c r="CN42" i="35" s="1"/>
  <c r="CM15" i="35"/>
  <c r="CM41" i="35" s="1"/>
  <c r="CM11" i="39"/>
  <c r="CM11" i="36"/>
  <c r="CM33" i="36" s="1"/>
  <c r="CL9" i="41"/>
  <c r="CL26" i="41" s="1"/>
  <c r="CL14" i="39"/>
  <c r="CL36" i="39" s="1"/>
  <c r="CL11" i="36"/>
  <c r="CL33" i="36" s="1"/>
  <c r="CK11" i="39"/>
  <c r="CK8" i="40"/>
  <c r="CK21" i="40" s="1"/>
  <c r="CK39" i="40" s="1"/>
  <c r="CK14" i="39"/>
  <c r="CK36" i="39" s="1"/>
  <c r="CJ10" i="41"/>
  <c r="CJ27" i="41" s="1"/>
  <c r="CJ9" i="41"/>
  <c r="CJ26" i="41" s="1"/>
  <c r="CI8" i="40"/>
  <c r="CF16" i="35"/>
  <c r="CF42" i="35" s="1"/>
  <c r="CE15" i="35"/>
  <c r="CE41" i="35" s="1"/>
  <c r="CE11" i="39"/>
  <c r="CE11" i="36"/>
  <c r="CE33" i="36" s="1"/>
  <c r="CD9" i="41"/>
  <c r="CD26" i="41" s="1"/>
  <c r="CD14" i="39"/>
  <c r="CD36" i="39" s="1"/>
  <c r="CD16" i="35"/>
  <c r="CD42" i="35" s="1"/>
  <c r="CD11" i="36"/>
  <c r="CD33" i="36" s="1"/>
  <c r="CC11" i="39"/>
  <c r="CC8" i="40"/>
  <c r="CC14" i="39"/>
  <c r="CC36" i="39" s="1"/>
  <c r="CB10" i="41"/>
  <c r="CB27" i="41" s="1"/>
  <c r="CB9" i="41"/>
  <c r="CB26" i="41" s="1"/>
  <c r="BW15" i="35"/>
  <c r="BW41" i="35" s="1"/>
  <c r="BW11" i="39"/>
  <c r="BW11" i="36"/>
  <c r="BW33" i="36" s="1"/>
  <c r="BV9" i="41"/>
  <c r="BV26" i="41" s="1"/>
  <c r="BV37" i="70"/>
  <c r="BV14" i="39"/>
  <c r="BV36" i="39" s="1"/>
  <c r="BV16" i="35"/>
  <c r="BV42" i="35" s="1"/>
  <c r="BU11" i="39"/>
  <c r="BU8" i="40"/>
  <c r="BU14" i="39"/>
  <c r="BU36" i="39" s="1"/>
  <c r="BT9" i="41"/>
  <c r="BT26" i="41" s="1"/>
  <c r="BS8" i="40"/>
  <c r="BP16" i="35"/>
  <c r="BP42" i="35" s="1"/>
  <c r="BO15" i="35"/>
  <c r="BO41" i="35" s="1"/>
  <c r="BO11" i="39"/>
  <c r="BN9" i="41"/>
  <c r="BN26" i="41" s="1"/>
  <c r="BN37" i="70"/>
  <c r="BN14" i="39"/>
  <c r="BN36" i="39" s="1"/>
  <c r="BN16" i="35"/>
  <c r="BN42" i="35" s="1"/>
  <c r="BN11" i="36"/>
  <c r="BN33" i="36" s="1"/>
  <c r="BM11" i="39"/>
  <c r="BM14" i="39"/>
  <c r="BM36" i="39" s="1"/>
  <c r="BL5" i="40"/>
  <c r="BK8" i="35"/>
  <c r="BK34" i="35" s="1"/>
  <c r="BK5" i="41"/>
  <c r="BK22" i="41" s="1"/>
  <c r="BK50" i="41" s="1"/>
  <c r="BK5" i="36"/>
  <c r="BK27" i="36" s="1"/>
  <c r="BJ8" i="35"/>
  <c r="BJ34" i="35" s="1"/>
  <c r="BJ6" i="36"/>
  <c r="BJ28" i="36" s="1"/>
  <c r="BI5" i="39"/>
  <c r="BI8" i="39"/>
  <c r="BI30" i="39" s="1"/>
  <c r="BI6" i="38"/>
  <c r="BI8" i="35"/>
  <c r="BI34" i="35" s="1"/>
  <c r="BI6" i="36"/>
  <c r="BI28" i="36" s="1"/>
  <c r="BH8" i="39"/>
  <c r="BH30" i="39" s="1"/>
  <c r="BH5" i="36"/>
  <c r="BH27" i="36" s="1"/>
  <c r="BG7" i="35"/>
  <c r="BG33" i="35" s="1"/>
  <c r="BG5" i="37"/>
  <c r="BG18" i="37" s="1"/>
  <c r="BG38" i="37" s="1"/>
  <c r="BG5" i="36"/>
  <c r="BG27" i="36" s="1"/>
  <c r="BF5" i="40"/>
  <c r="BF8" i="39"/>
  <c r="BF30" i="39" s="1"/>
  <c r="BE7" i="35"/>
  <c r="BE33" i="35" s="1"/>
  <c r="BD7" i="36"/>
  <c r="BD29" i="36" s="1"/>
  <c r="BD5" i="39"/>
  <c r="BD27" i="39" s="1"/>
  <c r="BD5" i="40"/>
  <c r="BC6" i="39"/>
  <c r="BC28" i="39" s="1"/>
  <c r="BC7" i="39"/>
  <c r="BC8" i="35"/>
  <c r="BC34" i="35" s="1"/>
  <c r="BC5" i="36"/>
  <c r="BC27" i="36" s="1"/>
  <c r="BB6" i="39"/>
  <c r="BB28" i="39" s="1"/>
  <c r="BB8" i="35"/>
  <c r="BB34" i="35" s="1"/>
  <c r="BB5" i="36"/>
  <c r="BB27" i="36" s="1"/>
  <c r="BA5" i="39"/>
  <c r="BA7" i="39"/>
  <c r="BA8" i="35"/>
  <c r="BA34" i="35" s="1"/>
  <c r="BK77" i="70"/>
  <c r="BJ77" i="70"/>
  <c r="BI77" i="70"/>
  <c r="BB77" i="70"/>
  <c r="AZ77" i="70"/>
  <c r="AY77" i="70"/>
  <c r="AX77" i="70"/>
  <c r="AW77" i="70"/>
  <c r="AV77" i="70"/>
  <c r="AU77" i="70"/>
  <c r="AT77" i="70"/>
  <c r="AS77" i="70"/>
  <c r="AR77" i="70"/>
  <c r="AQ77" i="70"/>
  <c r="AP77" i="70"/>
  <c r="AO77" i="70"/>
  <c r="AN77" i="70"/>
  <c r="AM77" i="70"/>
  <c r="AL77" i="70"/>
  <c r="AK77" i="70"/>
  <c r="AJ77" i="70"/>
  <c r="AI77" i="70"/>
  <c r="AH77" i="70"/>
  <c r="AG77" i="70"/>
  <c r="AF77" i="70"/>
  <c r="AE77" i="70"/>
  <c r="AD77" i="70"/>
  <c r="AC77" i="70"/>
  <c r="AB77" i="70"/>
  <c r="AA77" i="70"/>
  <c r="Z77" i="70"/>
  <c r="Y77" i="70"/>
  <c r="X77" i="70"/>
  <c r="W77" i="70"/>
  <c r="V77" i="70"/>
  <c r="U77" i="70"/>
  <c r="T77" i="70"/>
  <c r="S77" i="70"/>
  <c r="R77" i="70"/>
  <c r="Q77" i="70"/>
  <c r="P77" i="70"/>
  <c r="O77" i="70"/>
  <c r="N77" i="70"/>
  <c r="M77" i="70"/>
  <c r="L77" i="70"/>
  <c r="K77" i="70"/>
  <c r="J77" i="70"/>
  <c r="I77" i="70"/>
  <c r="H77" i="70"/>
  <c r="G77" i="70"/>
  <c r="F77" i="70"/>
  <c r="E77" i="70"/>
  <c r="BL67" i="70"/>
  <c r="BK67" i="70"/>
  <c r="BJ67" i="70"/>
  <c r="BI67" i="70"/>
  <c r="BH67" i="70"/>
  <c r="BG67" i="70"/>
  <c r="BF67" i="70"/>
  <c r="BE67" i="70"/>
  <c r="BD67" i="70"/>
  <c r="BC67" i="70"/>
  <c r="BL46" i="70"/>
  <c r="BK46" i="70"/>
  <c r="BJ46" i="70"/>
  <c r="BI46" i="70"/>
  <c r="BH46" i="70"/>
  <c r="BG46" i="70"/>
  <c r="BF46" i="70"/>
  <c r="BE46" i="70"/>
  <c r="BD46" i="70"/>
  <c r="BC46" i="70"/>
  <c r="BL25" i="70"/>
  <c r="BK25" i="70"/>
  <c r="BJ25" i="70"/>
  <c r="BI25" i="70"/>
  <c r="BH25" i="70"/>
  <c r="BG25" i="70"/>
  <c r="BF25" i="70"/>
  <c r="BE25" i="70"/>
  <c r="BD25" i="70"/>
  <c r="BC25" i="70"/>
  <c r="AN23" i="70"/>
  <c r="AM23" i="70"/>
  <c r="AL23" i="70"/>
  <c r="AK23" i="70"/>
  <c r="AJ23" i="70"/>
  <c r="AI23" i="70"/>
  <c r="AH23" i="70"/>
  <c r="AG23" i="70"/>
  <c r="AF23" i="70"/>
  <c r="AE23" i="70"/>
  <c r="AD23" i="70"/>
  <c r="AC23" i="70"/>
  <c r="AB23" i="70"/>
  <c r="AA23" i="70"/>
  <c r="Z23" i="70"/>
  <c r="Y23" i="70"/>
  <c r="X23" i="70"/>
  <c r="W23" i="70"/>
  <c r="V23" i="70"/>
  <c r="U23" i="70"/>
  <c r="T23" i="70"/>
  <c r="S23" i="70"/>
  <c r="R23" i="70"/>
  <c r="Q23" i="70"/>
  <c r="P23" i="70"/>
  <c r="O23" i="70"/>
  <c r="N23" i="70"/>
  <c r="M23" i="70"/>
  <c r="L23" i="70"/>
  <c r="K23" i="70"/>
  <c r="J23" i="70"/>
  <c r="I23" i="70"/>
  <c r="H23" i="70"/>
  <c r="G23" i="70"/>
  <c r="F23" i="70"/>
  <c r="E23" i="70"/>
  <c r="ER20" i="70"/>
  <c r="EQ20" i="70"/>
  <c r="EP20" i="70"/>
  <c r="EO20" i="70"/>
  <c r="EN20" i="70"/>
  <c r="EM20" i="70"/>
  <c r="EL20" i="70"/>
  <c r="EK20" i="70"/>
  <c r="EJ20" i="70"/>
  <c r="EI20" i="70"/>
  <c r="EH20" i="70"/>
  <c r="EG20" i="70"/>
  <c r="EF20" i="70"/>
  <c r="EE20" i="70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ER19" i="70"/>
  <c r="EQ19" i="70"/>
  <c r="EP19" i="70"/>
  <c r="EO19" i="70"/>
  <c r="EN19" i="70"/>
  <c r="EM19" i="70"/>
  <c r="EL19" i="70"/>
  <c r="EK19" i="70"/>
  <c r="EJ19" i="70"/>
  <c r="EI19" i="70"/>
  <c r="EH19" i="70"/>
  <c r="EG19" i="70"/>
  <c r="EF19" i="70"/>
  <c r="EE19" i="70"/>
  <c r="ED19" i="70"/>
  <c r="EC19" i="70"/>
  <c r="EB19" i="70"/>
  <c r="EA19" i="70"/>
  <c r="DZ19" i="70"/>
  <c r="DY19" i="70"/>
  <c r="DX19" i="70"/>
  <c r="DW19" i="70"/>
  <c r="DV19" i="70"/>
  <c r="DU19" i="70"/>
  <c r="DT19" i="70"/>
  <c r="DS19" i="70"/>
  <c r="DR19" i="70"/>
  <c r="DQ19" i="70"/>
  <c r="DP19" i="70"/>
  <c r="DO19" i="70"/>
  <c r="DN19" i="70"/>
  <c r="DM19" i="70"/>
  <c r="DL19" i="70"/>
  <c r="DK19" i="70"/>
  <c r="DJ19" i="70"/>
  <c r="DI19" i="70"/>
  <c r="DH19" i="70"/>
  <c r="DG19" i="70"/>
  <c r="DF19" i="70"/>
  <c r="DE19" i="70"/>
  <c r="DD19" i="70"/>
  <c r="DC19" i="70"/>
  <c r="DB19" i="70"/>
  <c r="DA19" i="70"/>
  <c r="CZ19" i="70"/>
  <c r="CY19" i="70"/>
  <c r="CX19" i="70"/>
  <c r="CW19" i="70"/>
  <c r="ER18" i="70"/>
  <c r="EQ18" i="70"/>
  <c r="EP18" i="70"/>
  <c r="EO18" i="70"/>
  <c r="EN18" i="70"/>
  <c r="EM18" i="70"/>
  <c r="EL18" i="70"/>
  <c r="EK18" i="70"/>
  <c r="EJ18" i="70"/>
  <c r="EI18" i="70"/>
  <c r="EH18" i="70"/>
  <c r="EG18" i="70"/>
  <c r="EF18" i="70"/>
  <c r="EE18" i="70"/>
  <c r="ED18" i="70"/>
  <c r="EC18" i="70"/>
  <c r="EB18" i="70"/>
  <c r="EA18" i="70"/>
  <c r="DZ18" i="70"/>
  <c r="DY18" i="70"/>
  <c r="DX18" i="70"/>
  <c r="DW18" i="70"/>
  <c r="DV18" i="70"/>
  <c r="DU18" i="70"/>
  <c r="DT18" i="70"/>
  <c r="DS18" i="70"/>
  <c r="DR18" i="70"/>
  <c r="DQ18" i="70"/>
  <c r="DP18" i="70"/>
  <c r="DO18" i="70"/>
  <c r="DN18" i="70"/>
  <c r="DM18" i="70"/>
  <c r="DL18" i="70"/>
  <c r="DK18" i="70"/>
  <c r="DJ18" i="70"/>
  <c r="DI18" i="70"/>
  <c r="DH18" i="70"/>
  <c r="DG18" i="70"/>
  <c r="DF18" i="70"/>
  <c r="DE18" i="70"/>
  <c r="DD18" i="70"/>
  <c r="DC18" i="70"/>
  <c r="DB18" i="70"/>
  <c r="DA18" i="70"/>
  <c r="CZ18" i="70"/>
  <c r="CY18" i="70"/>
  <c r="CX18" i="70"/>
  <c r="CW18" i="70"/>
  <c r="ER17" i="70"/>
  <c r="EQ17" i="70"/>
  <c r="EP17" i="70"/>
  <c r="EO17" i="70"/>
  <c r="EN17" i="70"/>
  <c r="EM17" i="70"/>
  <c r="EL17" i="70"/>
  <c r="EK17" i="70"/>
  <c r="EJ17" i="70"/>
  <c r="EI17" i="70"/>
  <c r="EH17" i="70"/>
  <c r="EG17" i="70"/>
  <c r="EF17" i="70"/>
  <c r="EE17" i="70"/>
  <c r="ED17" i="70"/>
  <c r="EC17" i="70"/>
  <c r="EB17" i="70"/>
  <c r="EA17" i="70"/>
  <c r="DZ17" i="70"/>
  <c r="DY17" i="70"/>
  <c r="DX17" i="70"/>
  <c r="DW17" i="70"/>
  <c r="DV17" i="70"/>
  <c r="DU17" i="70"/>
  <c r="DT17" i="70"/>
  <c r="DS17" i="70"/>
  <c r="DR17" i="70"/>
  <c r="DQ17" i="70"/>
  <c r="DP17" i="70"/>
  <c r="DO17" i="70"/>
  <c r="DN17" i="70"/>
  <c r="DM17" i="70"/>
  <c r="DL17" i="70"/>
  <c r="DK17" i="70"/>
  <c r="DJ17" i="70"/>
  <c r="DI17" i="70"/>
  <c r="DH17" i="70"/>
  <c r="DG17" i="70"/>
  <c r="DF17" i="70"/>
  <c r="DE17" i="70"/>
  <c r="DD17" i="70"/>
  <c r="DC17" i="70"/>
  <c r="DB17" i="70"/>
  <c r="DA17" i="70"/>
  <c r="CZ17" i="70"/>
  <c r="CY17" i="70"/>
  <c r="CX17" i="70"/>
  <c r="CW17" i="70"/>
  <c r="CV17" i="70"/>
  <c r="CU17" i="70"/>
  <c r="CT17" i="70"/>
  <c r="CS17" i="70"/>
  <c r="CR17" i="70"/>
  <c r="CQ17" i="70"/>
  <c r="CP17" i="70"/>
  <c r="CO17" i="70"/>
  <c r="CN17" i="70"/>
  <c r="CM17" i="70"/>
  <c r="CL17" i="70"/>
  <c r="CK17" i="70"/>
  <c r="CJ17" i="70"/>
  <c r="CI17" i="70"/>
  <c r="CH17" i="70"/>
  <c r="CG17" i="70"/>
  <c r="CF17" i="70"/>
  <c r="CE17" i="70"/>
  <c r="CD17" i="70"/>
  <c r="CC17" i="70"/>
  <c r="CB17" i="70"/>
  <c r="CA17" i="70"/>
  <c r="BZ17" i="70"/>
  <c r="BY17" i="70"/>
  <c r="BX17" i="70"/>
  <c r="BW17" i="70"/>
  <c r="BV17" i="70"/>
  <c r="BU17" i="70"/>
  <c r="BT17" i="70"/>
  <c r="BS17" i="70"/>
  <c r="BR17" i="70"/>
  <c r="BQ17" i="70"/>
  <c r="BP17" i="70"/>
  <c r="BO17" i="70"/>
  <c r="BN17" i="70"/>
  <c r="BM17" i="70"/>
  <c r="BL14" i="70"/>
  <c r="BK14" i="70"/>
  <c r="BJ14" i="70"/>
  <c r="BI14" i="70"/>
  <c r="BH14" i="70"/>
  <c r="BG14" i="70"/>
  <c r="BF14" i="70"/>
  <c r="BE14" i="70"/>
  <c r="BD14" i="70"/>
  <c r="BC14" i="70"/>
  <c r="BB14" i="70"/>
  <c r="BA14" i="70"/>
  <c r="AZ14" i="70"/>
  <c r="AY14" i="70"/>
  <c r="AX14" i="70"/>
  <c r="AW14" i="70"/>
  <c r="AV14" i="70"/>
  <c r="AU14" i="70"/>
  <c r="AT14" i="70"/>
  <c r="AS14" i="70"/>
  <c r="AR14" i="70"/>
  <c r="AQ14" i="70"/>
  <c r="AP14" i="70"/>
  <c r="AO14" i="70"/>
  <c r="AN14" i="70"/>
  <c r="AM14" i="70"/>
  <c r="AL14" i="70"/>
  <c r="AK14" i="70"/>
  <c r="AJ14" i="70"/>
  <c r="AI14" i="70"/>
  <c r="AH14" i="70"/>
  <c r="AG14" i="70"/>
  <c r="AF14" i="70"/>
  <c r="AE14" i="70"/>
  <c r="AD14" i="70"/>
  <c r="AC14" i="70"/>
  <c r="AB14" i="70"/>
  <c r="AA14" i="70"/>
  <c r="Z14" i="70"/>
  <c r="Y14" i="70"/>
  <c r="X14" i="70"/>
  <c r="W14" i="70"/>
  <c r="V14" i="70"/>
  <c r="U14" i="70"/>
  <c r="T14" i="70"/>
  <c r="S14" i="70"/>
  <c r="R14" i="70"/>
  <c r="Q14" i="70"/>
  <c r="P14" i="70"/>
  <c r="O14" i="70"/>
  <c r="N14" i="70"/>
  <c r="M14" i="70"/>
  <c r="L14" i="70"/>
  <c r="K14" i="70"/>
  <c r="J14" i="70"/>
  <c r="I14" i="70"/>
  <c r="H14" i="70"/>
  <c r="G14" i="70"/>
  <c r="F14" i="70"/>
  <c r="E14" i="70"/>
  <c r="CV13" i="70"/>
  <c r="CU13" i="70"/>
  <c r="CT13" i="70"/>
  <c r="CS13" i="70"/>
  <c r="CR13" i="70"/>
  <c r="CQ13" i="70"/>
  <c r="CP13" i="70"/>
  <c r="CO13" i="70"/>
  <c r="CN13" i="70"/>
  <c r="CM13" i="70"/>
  <c r="CL13" i="70"/>
  <c r="CK13" i="70"/>
  <c r="CJ13" i="70"/>
  <c r="CI13" i="70"/>
  <c r="CH13" i="70"/>
  <c r="CG13" i="70"/>
  <c r="CF13" i="70"/>
  <c r="CE13" i="70"/>
  <c r="CD13" i="70"/>
  <c r="CC13" i="70"/>
  <c r="CB13" i="70"/>
  <c r="CA13" i="70"/>
  <c r="BZ13" i="70"/>
  <c r="BY13" i="70"/>
  <c r="BX13" i="70"/>
  <c r="BW13" i="70"/>
  <c r="BV13" i="70"/>
  <c r="BU13" i="70"/>
  <c r="BT13" i="70"/>
  <c r="BS13" i="70"/>
  <c r="BR13" i="70"/>
  <c r="BQ13" i="70"/>
  <c r="BP13" i="70"/>
  <c r="BO13" i="70"/>
  <c r="BN13" i="70"/>
  <c r="BM13" i="70"/>
  <c r="BL13" i="70"/>
  <c r="BK13" i="70"/>
  <c r="BJ13" i="70"/>
  <c r="BI13" i="70"/>
  <c r="BH13" i="70"/>
  <c r="BG13" i="70"/>
  <c r="BF13" i="70"/>
  <c r="BE13" i="70"/>
  <c r="BD13" i="70"/>
  <c r="BC13" i="70"/>
  <c r="BB13" i="70"/>
  <c r="BA13" i="70"/>
  <c r="AZ13" i="70"/>
  <c r="AY13" i="70"/>
  <c r="AX13" i="70"/>
  <c r="AW13" i="70"/>
  <c r="AV13" i="70"/>
  <c r="AU13" i="70"/>
  <c r="AT13" i="70"/>
  <c r="AS13" i="70"/>
  <c r="AR13" i="70"/>
  <c r="AQ13" i="70"/>
  <c r="AP13" i="70"/>
  <c r="AO13" i="70"/>
  <c r="AN13" i="70"/>
  <c r="AM13" i="70"/>
  <c r="AL13" i="70"/>
  <c r="AK13" i="70"/>
  <c r="AJ13" i="70"/>
  <c r="AI13" i="70"/>
  <c r="AH13" i="70"/>
  <c r="AG13" i="70"/>
  <c r="AF13" i="70"/>
  <c r="AE13" i="70"/>
  <c r="AD13" i="70"/>
  <c r="AC13" i="70"/>
  <c r="AB13" i="70"/>
  <c r="AA13" i="70"/>
  <c r="Z13" i="70"/>
  <c r="Y13" i="70"/>
  <c r="X13" i="70"/>
  <c r="W13" i="70"/>
  <c r="V13" i="70"/>
  <c r="U13" i="70"/>
  <c r="T13" i="70"/>
  <c r="S13" i="70"/>
  <c r="R13" i="70"/>
  <c r="Q13" i="70"/>
  <c r="P13" i="70"/>
  <c r="O13" i="70"/>
  <c r="N13" i="70"/>
  <c r="M13" i="70"/>
  <c r="L13" i="70"/>
  <c r="K13" i="70"/>
  <c r="J13" i="70"/>
  <c r="I13" i="70"/>
  <c r="H13" i="70"/>
  <c r="G13" i="70"/>
  <c r="F13" i="70"/>
  <c r="E13" i="70"/>
  <c r="CV12" i="70"/>
  <c r="CU12" i="70"/>
  <c r="CT12" i="70"/>
  <c r="CS12" i="70"/>
  <c r="CR12" i="70"/>
  <c r="CQ12" i="70"/>
  <c r="CP12" i="70"/>
  <c r="CO12" i="70"/>
  <c r="CN12" i="70"/>
  <c r="CM12" i="70"/>
  <c r="CL12" i="70"/>
  <c r="CK12" i="70"/>
  <c r="CJ12" i="70"/>
  <c r="CI12" i="70"/>
  <c r="CH12" i="70"/>
  <c r="CG12" i="70"/>
  <c r="CF12" i="70"/>
  <c r="CE12" i="70"/>
  <c r="CD12" i="70"/>
  <c r="CC12" i="70"/>
  <c r="CB12" i="70"/>
  <c r="CA12" i="70"/>
  <c r="BZ12" i="70"/>
  <c r="BY12" i="70"/>
  <c r="BX12" i="70"/>
  <c r="BW12" i="70"/>
  <c r="BV12" i="70"/>
  <c r="BU12" i="70"/>
  <c r="BT12" i="70"/>
  <c r="BS12" i="70"/>
  <c r="BR12" i="70"/>
  <c r="BQ12" i="70"/>
  <c r="BP12" i="70"/>
  <c r="BO12" i="70"/>
  <c r="BN12" i="70"/>
  <c r="BM12" i="70"/>
  <c r="BL12" i="70"/>
  <c r="BK12" i="70"/>
  <c r="BJ12" i="70"/>
  <c r="BI12" i="70"/>
  <c r="BH12" i="70"/>
  <c r="BG12" i="70"/>
  <c r="BF12" i="70"/>
  <c r="BE12" i="70"/>
  <c r="BD12" i="70"/>
  <c r="BC12" i="70"/>
  <c r="BB12" i="70"/>
  <c r="BA12" i="70"/>
  <c r="AZ12" i="70"/>
  <c r="AY12" i="70"/>
  <c r="AX12" i="70"/>
  <c r="AW12" i="70"/>
  <c r="AV12" i="70"/>
  <c r="AU12" i="70"/>
  <c r="AT12" i="70"/>
  <c r="AS12" i="70"/>
  <c r="AR12" i="70"/>
  <c r="AQ12" i="70"/>
  <c r="AP12" i="70"/>
  <c r="AO12" i="70"/>
  <c r="AN12" i="70"/>
  <c r="AM12" i="70"/>
  <c r="AL12" i="70"/>
  <c r="AK12" i="70"/>
  <c r="AJ12" i="70"/>
  <c r="AI12" i="70"/>
  <c r="AH12" i="70"/>
  <c r="AG12" i="70"/>
  <c r="AF12" i="70"/>
  <c r="AE12" i="70"/>
  <c r="AD12" i="70"/>
  <c r="AC12" i="70"/>
  <c r="AB12" i="70"/>
  <c r="AA12" i="70"/>
  <c r="Z12" i="70"/>
  <c r="Y12" i="70"/>
  <c r="X12" i="70"/>
  <c r="W12" i="70"/>
  <c r="V12" i="70"/>
  <c r="U12" i="70"/>
  <c r="T12" i="70"/>
  <c r="S12" i="70"/>
  <c r="R12" i="70"/>
  <c r="Q12" i="70"/>
  <c r="P12" i="70"/>
  <c r="O12" i="70"/>
  <c r="N12" i="70"/>
  <c r="M12" i="70"/>
  <c r="L12" i="70"/>
  <c r="K12" i="70"/>
  <c r="J12" i="70"/>
  <c r="I12" i="70"/>
  <c r="H12" i="70"/>
  <c r="G12" i="70"/>
  <c r="F12" i="70"/>
  <c r="E12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CV10" i="70"/>
  <c r="CU10" i="70"/>
  <c r="CT10" i="70"/>
  <c r="CS10" i="70"/>
  <c r="CR10" i="70"/>
  <c r="CQ10" i="70"/>
  <c r="CP10" i="70"/>
  <c r="CO10" i="70"/>
  <c r="CN10" i="70"/>
  <c r="CM10" i="70"/>
  <c r="CL10" i="70"/>
  <c r="CK10" i="70"/>
  <c r="CJ10" i="70"/>
  <c r="CI10" i="70"/>
  <c r="CH10" i="70"/>
  <c r="CG10" i="70"/>
  <c r="CF10" i="70"/>
  <c r="CE10" i="70"/>
  <c r="CD10" i="70"/>
  <c r="CC10" i="70"/>
  <c r="CB10" i="70"/>
  <c r="CA10" i="70"/>
  <c r="BZ10" i="70"/>
  <c r="BY10" i="70"/>
  <c r="BX10" i="70"/>
  <c r="BW10" i="70"/>
  <c r="BV10" i="70"/>
  <c r="BU10" i="70"/>
  <c r="BT10" i="70"/>
  <c r="BS10" i="70"/>
  <c r="BR10" i="70"/>
  <c r="BQ10" i="70"/>
  <c r="BP10" i="70"/>
  <c r="BO10" i="70"/>
  <c r="BN10" i="70"/>
  <c r="BM10" i="70"/>
  <c r="BL10" i="70"/>
  <c r="BK10" i="70"/>
  <c r="BJ10" i="70"/>
  <c r="BI10" i="70"/>
  <c r="BH10" i="70"/>
  <c r="BG10" i="70"/>
  <c r="BF10" i="70"/>
  <c r="BE10" i="70"/>
  <c r="BD10" i="70"/>
  <c r="BC10" i="70"/>
  <c r="BB10" i="70"/>
  <c r="BA10" i="70"/>
  <c r="AZ10" i="70"/>
  <c r="AY10" i="70"/>
  <c r="AX10" i="70"/>
  <c r="AW10" i="70"/>
  <c r="AV10" i="70"/>
  <c r="AU10" i="70"/>
  <c r="AT10" i="70"/>
  <c r="AS10" i="70"/>
  <c r="AR10" i="70"/>
  <c r="AQ10" i="70"/>
  <c r="AP10" i="70"/>
  <c r="AO10" i="70"/>
  <c r="AN10" i="70"/>
  <c r="AM10" i="70"/>
  <c r="AL10" i="70"/>
  <c r="AK10" i="70"/>
  <c r="AJ10" i="70"/>
  <c r="AI10" i="70"/>
  <c r="AH10" i="70"/>
  <c r="AG10" i="70"/>
  <c r="AF10" i="70"/>
  <c r="AE10" i="70"/>
  <c r="AD10" i="70"/>
  <c r="AC10" i="70"/>
  <c r="AB10" i="70"/>
  <c r="AA10" i="70"/>
  <c r="Z10" i="70"/>
  <c r="Y10" i="70"/>
  <c r="X10" i="70"/>
  <c r="W10" i="70"/>
  <c r="V10" i="70"/>
  <c r="U10" i="70"/>
  <c r="T10" i="70"/>
  <c r="S10" i="70"/>
  <c r="R10" i="70"/>
  <c r="Q10" i="70"/>
  <c r="P10" i="70"/>
  <c r="O10" i="70"/>
  <c r="N10" i="70"/>
  <c r="M10" i="70"/>
  <c r="L10" i="70"/>
  <c r="K10" i="70"/>
  <c r="J10" i="70"/>
  <c r="I10" i="70"/>
  <c r="H10" i="70"/>
  <c r="G10" i="70"/>
  <c r="F10" i="70"/>
  <c r="E10" i="70"/>
  <c r="AZ7" i="70"/>
  <c r="AY7" i="70"/>
  <c r="AX7" i="70"/>
  <c r="AW7" i="70"/>
  <c r="AV7" i="70"/>
  <c r="AU7" i="70"/>
  <c r="AT7" i="70"/>
  <c r="AS7" i="70"/>
  <c r="AR7" i="70"/>
  <c r="AQ7" i="70"/>
  <c r="AP7" i="70"/>
  <c r="AO7" i="70"/>
  <c r="AN7" i="70"/>
  <c r="AM7" i="70"/>
  <c r="AL7" i="70"/>
  <c r="AK7" i="70"/>
  <c r="AJ7" i="70"/>
  <c r="AI7" i="70"/>
  <c r="AH7" i="70"/>
  <c r="AG7" i="70"/>
  <c r="AF7" i="70"/>
  <c r="AE7" i="70"/>
  <c r="AD7" i="70"/>
  <c r="AC7" i="70"/>
  <c r="AB7" i="70"/>
  <c r="AA7" i="70"/>
  <c r="Z7" i="70"/>
  <c r="Y7" i="70"/>
  <c r="X7" i="70"/>
  <c r="W7" i="70"/>
  <c r="V7" i="70"/>
  <c r="U7" i="70"/>
  <c r="T7" i="70"/>
  <c r="S7" i="70"/>
  <c r="R7" i="70"/>
  <c r="Q7" i="70"/>
  <c r="P7" i="70"/>
  <c r="O7" i="70"/>
  <c r="N7" i="70"/>
  <c r="M7" i="70"/>
  <c r="L7" i="70"/>
  <c r="K7" i="70"/>
  <c r="J7" i="70"/>
  <c r="I7" i="70"/>
  <c r="H7" i="70"/>
  <c r="G7" i="70"/>
  <c r="F7" i="70"/>
  <c r="E7" i="70"/>
  <c r="AZ6" i="70"/>
  <c r="AY6" i="70"/>
  <c r="AX6" i="70"/>
  <c r="AW6" i="70"/>
  <c r="AV6" i="70"/>
  <c r="AU6" i="70"/>
  <c r="AT6" i="70"/>
  <c r="AS6" i="70"/>
  <c r="AR6" i="70"/>
  <c r="AQ6" i="70"/>
  <c r="AP6" i="70"/>
  <c r="AO6" i="70"/>
  <c r="AN6" i="70"/>
  <c r="AM6" i="70"/>
  <c r="AL6" i="70"/>
  <c r="AK6" i="70"/>
  <c r="AJ6" i="70"/>
  <c r="AI6" i="70"/>
  <c r="AH6" i="70"/>
  <c r="AG6" i="70"/>
  <c r="AF6" i="70"/>
  <c r="AE6" i="70"/>
  <c r="AD6" i="70"/>
  <c r="AC6" i="70"/>
  <c r="AB6" i="70"/>
  <c r="AA6" i="70"/>
  <c r="Z6" i="70"/>
  <c r="Y6" i="70"/>
  <c r="X6" i="70"/>
  <c r="W6" i="70"/>
  <c r="V6" i="70"/>
  <c r="U6" i="70"/>
  <c r="T6" i="70"/>
  <c r="S6" i="70"/>
  <c r="R6" i="70"/>
  <c r="Q6" i="70"/>
  <c r="P6" i="70"/>
  <c r="O6" i="70"/>
  <c r="N6" i="70"/>
  <c r="M6" i="70"/>
  <c r="L6" i="70"/>
  <c r="K6" i="70"/>
  <c r="J6" i="70"/>
  <c r="I6" i="70"/>
  <c r="H6" i="70"/>
  <c r="G6" i="70"/>
  <c r="F6" i="70"/>
  <c r="E6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BK59" i="41"/>
  <c r="BJ59" i="41"/>
  <c r="BI59" i="41"/>
  <c r="BH59" i="41"/>
  <c r="BG59" i="41"/>
  <c r="BF59" i="41"/>
  <c r="BE59" i="41"/>
  <c r="BD59" i="41"/>
  <c r="BC59" i="41"/>
  <c r="BB59" i="41"/>
  <c r="BA59" i="41"/>
  <c r="AZ59" i="41"/>
  <c r="AY59" i="41"/>
  <c r="AX59" i="41"/>
  <c r="AW59" i="41"/>
  <c r="AV59" i="41"/>
  <c r="AU59" i="41"/>
  <c r="AT59" i="41"/>
  <c r="AS59" i="41"/>
  <c r="AR59" i="41"/>
  <c r="AQ59" i="41"/>
  <c r="AP59" i="41"/>
  <c r="AO59" i="41"/>
  <c r="AN59" i="41"/>
  <c r="AM59" i="41"/>
  <c r="AL59" i="41"/>
  <c r="AK59" i="41"/>
  <c r="AJ59" i="41"/>
  <c r="AI59" i="41"/>
  <c r="AH59" i="41"/>
  <c r="AG59" i="41"/>
  <c r="AF59" i="41"/>
  <c r="AE59" i="41"/>
  <c r="AD59" i="41"/>
  <c r="AC59" i="41"/>
  <c r="AB59" i="41"/>
  <c r="AA59" i="41"/>
  <c r="Z59" i="41"/>
  <c r="Y59" i="41"/>
  <c r="X59" i="41"/>
  <c r="W59" i="41"/>
  <c r="V59" i="41"/>
  <c r="U59" i="41"/>
  <c r="T59" i="41"/>
  <c r="S59" i="41"/>
  <c r="R59" i="41"/>
  <c r="Q59" i="41"/>
  <c r="P59" i="41"/>
  <c r="O59" i="41"/>
  <c r="N59" i="41"/>
  <c r="M59" i="41"/>
  <c r="L59" i="41"/>
  <c r="K59" i="41"/>
  <c r="J59" i="41"/>
  <c r="I59" i="41"/>
  <c r="H59" i="41"/>
  <c r="G59" i="41"/>
  <c r="F59" i="41"/>
  <c r="E59" i="41"/>
  <c r="BL49" i="41"/>
  <c r="BK49" i="41"/>
  <c r="BJ49" i="41"/>
  <c r="BI49" i="41"/>
  <c r="BH49" i="41"/>
  <c r="BG49" i="41"/>
  <c r="BF49" i="41"/>
  <c r="BE49" i="41"/>
  <c r="BD49" i="41"/>
  <c r="BC49" i="41"/>
  <c r="BL34" i="41"/>
  <c r="BK34" i="41"/>
  <c r="BJ34" i="41"/>
  <c r="BI34" i="41"/>
  <c r="BH34" i="41"/>
  <c r="BG34" i="41"/>
  <c r="BF34" i="41"/>
  <c r="BE34" i="41"/>
  <c r="BD34" i="41"/>
  <c r="BC34" i="41"/>
  <c r="AZ22" i="41"/>
  <c r="AZ50" i="41" s="1"/>
  <c r="AZ55" i="41" s="1"/>
  <c r="AZ58" i="41" s="1"/>
  <c r="AY22" i="41"/>
  <c r="AY50" i="41" s="1"/>
  <c r="AX22" i="41"/>
  <c r="AX50" i="41" s="1"/>
  <c r="AW22" i="41"/>
  <c r="AW50" i="41" s="1"/>
  <c r="AV22" i="41"/>
  <c r="AV50" i="41" s="1"/>
  <c r="AV55" i="41" s="1"/>
  <c r="AV58" i="41" s="1"/>
  <c r="AU22" i="41"/>
  <c r="AU50" i="41" s="1"/>
  <c r="AU55" i="41" s="1"/>
  <c r="AU58" i="41" s="1"/>
  <c r="AT22" i="41"/>
  <c r="AT50" i="41" s="1"/>
  <c r="AS22" i="41"/>
  <c r="AS50" i="41" s="1"/>
  <c r="AS55" i="41" s="1"/>
  <c r="AS58" i="41" s="1"/>
  <c r="AR22" i="41"/>
  <c r="AR50" i="41" s="1"/>
  <c r="AR55" i="41" s="1"/>
  <c r="AR58" i="41" s="1"/>
  <c r="AQ22" i="41"/>
  <c r="AQ50" i="41" s="1"/>
  <c r="AP22" i="41"/>
  <c r="AP50" i="41" s="1"/>
  <c r="AO22" i="41"/>
  <c r="AO50" i="41" s="1"/>
  <c r="AN22" i="41"/>
  <c r="AN50" i="41" s="1"/>
  <c r="AN55" i="41" s="1"/>
  <c r="AN58" i="41" s="1"/>
  <c r="AM22" i="41"/>
  <c r="AM50" i="41" s="1"/>
  <c r="AM55" i="41" s="1"/>
  <c r="AM58" i="41" s="1"/>
  <c r="AL22" i="41"/>
  <c r="AL50" i="41" s="1"/>
  <c r="AK22" i="41"/>
  <c r="AK50" i="41" s="1"/>
  <c r="AK55" i="41" s="1"/>
  <c r="AK58" i="41" s="1"/>
  <c r="AJ22" i="41"/>
  <c r="AJ50" i="41" s="1"/>
  <c r="AJ55" i="41" s="1"/>
  <c r="AJ58" i="41" s="1"/>
  <c r="AI22" i="41"/>
  <c r="AI50" i="41" s="1"/>
  <c r="AH22" i="41"/>
  <c r="AH50" i="41" s="1"/>
  <c r="AH55" i="41" s="1"/>
  <c r="AH58" i="41" s="1"/>
  <c r="AG22" i="41"/>
  <c r="AG50" i="41" s="1"/>
  <c r="AF22" i="41"/>
  <c r="AF50" i="41" s="1"/>
  <c r="AF55" i="41" s="1"/>
  <c r="AF58" i="41" s="1"/>
  <c r="AE22" i="41"/>
  <c r="AE50" i="41" s="1"/>
  <c r="AE55" i="41" s="1"/>
  <c r="AE58" i="41" s="1"/>
  <c r="AD22" i="41"/>
  <c r="AD50" i="41" s="1"/>
  <c r="AD55" i="41" s="1"/>
  <c r="AD58" i="41" s="1"/>
  <c r="AC22" i="41"/>
  <c r="AC50" i="41" s="1"/>
  <c r="AC55" i="41" s="1"/>
  <c r="AC58" i="41" s="1"/>
  <c r="AB22" i="41"/>
  <c r="AB50" i="41" s="1"/>
  <c r="AB55" i="41" s="1"/>
  <c r="AB58" i="41" s="1"/>
  <c r="AA22" i="41"/>
  <c r="AA50" i="41" s="1"/>
  <c r="AA55" i="41" s="1"/>
  <c r="AA58" i="41" s="1"/>
  <c r="Z22" i="41"/>
  <c r="Z50" i="41" s="1"/>
  <c r="Z55" i="41" s="1"/>
  <c r="Z58" i="41" s="1"/>
  <c r="Y22" i="41"/>
  <c r="Y50" i="41" s="1"/>
  <c r="Y55" i="41" s="1"/>
  <c r="Y58" i="41" s="1"/>
  <c r="X22" i="41"/>
  <c r="X50" i="41" s="1"/>
  <c r="X55" i="41" s="1"/>
  <c r="X58" i="41" s="1"/>
  <c r="W22" i="41"/>
  <c r="W50" i="41" s="1"/>
  <c r="W55" i="41" s="1"/>
  <c r="W58" i="41" s="1"/>
  <c r="V22" i="41"/>
  <c r="V50" i="41" s="1"/>
  <c r="V55" i="41" s="1"/>
  <c r="V58" i="41" s="1"/>
  <c r="U22" i="41"/>
  <c r="U50" i="41" s="1"/>
  <c r="U55" i="41" s="1"/>
  <c r="U58" i="41" s="1"/>
  <c r="T22" i="41"/>
  <c r="T50" i="41" s="1"/>
  <c r="T55" i="41" s="1"/>
  <c r="T58" i="41" s="1"/>
  <c r="S22" i="41"/>
  <c r="S50" i="41" s="1"/>
  <c r="S55" i="41" s="1"/>
  <c r="S58" i="41" s="1"/>
  <c r="R22" i="41"/>
  <c r="R50" i="41" s="1"/>
  <c r="R55" i="41" s="1"/>
  <c r="R58" i="41" s="1"/>
  <c r="Q22" i="41"/>
  <c r="Q50" i="41" s="1"/>
  <c r="Q55" i="41" s="1"/>
  <c r="Q58" i="41" s="1"/>
  <c r="P22" i="41"/>
  <c r="P50" i="41" s="1"/>
  <c r="P55" i="41" s="1"/>
  <c r="P58" i="41" s="1"/>
  <c r="O22" i="41"/>
  <c r="O50" i="41" s="1"/>
  <c r="O55" i="41" s="1"/>
  <c r="O58" i="41" s="1"/>
  <c r="N22" i="41"/>
  <c r="N50" i="41" s="1"/>
  <c r="N55" i="41" s="1"/>
  <c r="N58" i="41" s="1"/>
  <c r="M22" i="41"/>
  <c r="M50" i="41" s="1"/>
  <c r="M55" i="41" s="1"/>
  <c r="M58" i="41" s="1"/>
  <c r="L22" i="41"/>
  <c r="L50" i="41" s="1"/>
  <c r="L55" i="41" s="1"/>
  <c r="L58" i="41" s="1"/>
  <c r="K22" i="41"/>
  <c r="K50" i="41" s="1"/>
  <c r="K55" i="41" s="1"/>
  <c r="K58" i="41" s="1"/>
  <c r="J22" i="41"/>
  <c r="J50" i="41" s="1"/>
  <c r="J55" i="41" s="1"/>
  <c r="J58" i="41" s="1"/>
  <c r="I22" i="41"/>
  <c r="I50" i="41" s="1"/>
  <c r="I55" i="41" s="1"/>
  <c r="I58" i="41" s="1"/>
  <c r="H22" i="41"/>
  <c r="H50" i="41" s="1"/>
  <c r="H55" i="41" s="1"/>
  <c r="H58" i="41" s="1"/>
  <c r="G22" i="41"/>
  <c r="G50" i="41" s="1"/>
  <c r="G55" i="41" s="1"/>
  <c r="G58" i="41" s="1"/>
  <c r="F22" i="41"/>
  <c r="F50" i="41" s="1"/>
  <c r="F55" i="41" s="1"/>
  <c r="F58" i="41" s="1"/>
  <c r="E22" i="41"/>
  <c r="E50" i="41" s="1"/>
  <c r="E55" i="41" s="1"/>
  <c r="E58" i="41" s="1"/>
  <c r="BL19" i="41"/>
  <c r="BK19" i="41"/>
  <c r="BJ19" i="41"/>
  <c r="BI19" i="41"/>
  <c r="BH19" i="41"/>
  <c r="BG19" i="41"/>
  <c r="BF19" i="41"/>
  <c r="BE19" i="41"/>
  <c r="BD19" i="41"/>
  <c r="BC19" i="41"/>
  <c r="AN17" i="41"/>
  <c r="AM17" i="41"/>
  <c r="AL17" i="41"/>
  <c r="AK17" i="41"/>
  <c r="AJ17" i="41"/>
  <c r="AI17" i="41"/>
  <c r="AH17" i="41"/>
  <c r="AG17" i="41"/>
  <c r="AF17" i="41"/>
  <c r="AE17" i="41"/>
  <c r="AD17" i="41"/>
  <c r="AC17" i="41"/>
  <c r="AB17" i="41"/>
  <c r="AA17" i="41"/>
  <c r="Z17" i="41"/>
  <c r="Y17" i="41"/>
  <c r="X17" i="41"/>
  <c r="W17" i="41"/>
  <c r="V17" i="41"/>
  <c r="U17" i="41"/>
  <c r="T17" i="41"/>
  <c r="S17" i="41"/>
  <c r="R17" i="41"/>
  <c r="Q17" i="41"/>
  <c r="P17" i="41"/>
  <c r="O17" i="41"/>
  <c r="N17" i="41"/>
  <c r="M17" i="41"/>
  <c r="L17" i="41"/>
  <c r="K17" i="41"/>
  <c r="J17" i="41"/>
  <c r="I17" i="41"/>
  <c r="H17" i="41"/>
  <c r="G17" i="41"/>
  <c r="F17" i="41"/>
  <c r="E17" i="41"/>
  <c r="BM10" i="41"/>
  <c r="BM27" i="41" s="1"/>
  <c r="BL10" i="41"/>
  <c r="BL27" i="41" s="1"/>
  <c r="BK10" i="41"/>
  <c r="BK27" i="41" s="1"/>
  <c r="BJ10" i="41"/>
  <c r="BJ27" i="41" s="1"/>
  <c r="BI10" i="41"/>
  <c r="BI27" i="41" s="1"/>
  <c r="BH10" i="41"/>
  <c r="BH27" i="41" s="1"/>
  <c r="BG10" i="41"/>
  <c r="BG27" i="41" s="1"/>
  <c r="BF10" i="41"/>
  <c r="BF27" i="41" s="1"/>
  <c r="BE10" i="41"/>
  <c r="BE27" i="41" s="1"/>
  <c r="BD10" i="41"/>
  <c r="BD27" i="41" s="1"/>
  <c r="BC10" i="41"/>
  <c r="BC27" i="41" s="1"/>
  <c r="BB10" i="41"/>
  <c r="BB27" i="41" s="1"/>
  <c r="BA10" i="41"/>
  <c r="BA27" i="41" s="1"/>
  <c r="AZ10" i="41"/>
  <c r="AZ27" i="41" s="1"/>
  <c r="AY10" i="41"/>
  <c r="AY27" i="41" s="1"/>
  <c r="AX10" i="41"/>
  <c r="AX27" i="41" s="1"/>
  <c r="AW10" i="41"/>
  <c r="AW27" i="41" s="1"/>
  <c r="AV10" i="41"/>
  <c r="AV27" i="41" s="1"/>
  <c r="AU10" i="41"/>
  <c r="AU27" i="41" s="1"/>
  <c r="AT10" i="41"/>
  <c r="AT27" i="41" s="1"/>
  <c r="AS10" i="41"/>
  <c r="AS27" i="41" s="1"/>
  <c r="AR10" i="41"/>
  <c r="AR27" i="41" s="1"/>
  <c r="AQ10" i="41"/>
  <c r="AQ27" i="41" s="1"/>
  <c r="AP10" i="41"/>
  <c r="AP27" i="41" s="1"/>
  <c r="AO10" i="41"/>
  <c r="AO27" i="41" s="1"/>
  <c r="AN10" i="41"/>
  <c r="AN27" i="41" s="1"/>
  <c r="AM10" i="41"/>
  <c r="AM27" i="41" s="1"/>
  <c r="AL10" i="41"/>
  <c r="AL27" i="41" s="1"/>
  <c r="AK10" i="41"/>
  <c r="AK27" i="41" s="1"/>
  <c r="AJ10" i="41"/>
  <c r="AJ27" i="41" s="1"/>
  <c r="AI10" i="41"/>
  <c r="AI27" i="41" s="1"/>
  <c r="AH10" i="41"/>
  <c r="AH27" i="41" s="1"/>
  <c r="AG10" i="41"/>
  <c r="AG27" i="41" s="1"/>
  <c r="AF10" i="41"/>
  <c r="AF27" i="41" s="1"/>
  <c r="AE10" i="41"/>
  <c r="AE27" i="41" s="1"/>
  <c r="AD10" i="41"/>
  <c r="AD27" i="41" s="1"/>
  <c r="AC10" i="41"/>
  <c r="AC27" i="41" s="1"/>
  <c r="AB10" i="41"/>
  <c r="AB27" i="41" s="1"/>
  <c r="AA10" i="41"/>
  <c r="AA27" i="41" s="1"/>
  <c r="Z10" i="41"/>
  <c r="Z27" i="41" s="1"/>
  <c r="Y10" i="41"/>
  <c r="Y27" i="41" s="1"/>
  <c r="X10" i="41"/>
  <c r="X27" i="41" s="1"/>
  <c r="W10" i="41"/>
  <c r="W27" i="41" s="1"/>
  <c r="V10" i="41"/>
  <c r="V27" i="41" s="1"/>
  <c r="U10" i="41"/>
  <c r="U27" i="41" s="1"/>
  <c r="T10" i="41"/>
  <c r="T27" i="41" s="1"/>
  <c r="S10" i="41"/>
  <c r="S27" i="41" s="1"/>
  <c r="R10" i="41"/>
  <c r="R27" i="41" s="1"/>
  <c r="Q10" i="41"/>
  <c r="Q27" i="41" s="1"/>
  <c r="P10" i="41"/>
  <c r="P27" i="41" s="1"/>
  <c r="O10" i="41"/>
  <c r="O27" i="41" s="1"/>
  <c r="N10" i="41"/>
  <c r="N27" i="41" s="1"/>
  <c r="M10" i="41"/>
  <c r="M27" i="41" s="1"/>
  <c r="L10" i="41"/>
  <c r="L27" i="41" s="1"/>
  <c r="K10" i="41"/>
  <c r="K27" i="41" s="1"/>
  <c r="J10" i="41"/>
  <c r="J27" i="41" s="1"/>
  <c r="I10" i="41"/>
  <c r="I27" i="41" s="1"/>
  <c r="H10" i="41"/>
  <c r="H27" i="41" s="1"/>
  <c r="G10" i="41"/>
  <c r="G27" i="41" s="1"/>
  <c r="F10" i="41"/>
  <c r="F27" i="41" s="1"/>
  <c r="E10" i="41"/>
  <c r="E27" i="41" s="1"/>
  <c r="BM9" i="41"/>
  <c r="BM26" i="41" s="1"/>
  <c r="BL9" i="41"/>
  <c r="BL26" i="41" s="1"/>
  <c r="BK9" i="41"/>
  <c r="BK26" i="41" s="1"/>
  <c r="BJ9" i="41"/>
  <c r="BJ26" i="41" s="1"/>
  <c r="BI9" i="41"/>
  <c r="BI26" i="41" s="1"/>
  <c r="BH9" i="41"/>
  <c r="BH26" i="41" s="1"/>
  <c r="BG9" i="41"/>
  <c r="BG26" i="41" s="1"/>
  <c r="BF9" i="41"/>
  <c r="BF26" i="41" s="1"/>
  <c r="BE9" i="41"/>
  <c r="BE26" i="41" s="1"/>
  <c r="BD9" i="41"/>
  <c r="BD26" i="41" s="1"/>
  <c r="BC9" i="41"/>
  <c r="BC26" i="41" s="1"/>
  <c r="BB9" i="41"/>
  <c r="BB26" i="41" s="1"/>
  <c r="BA9" i="41"/>
  <c r="BA26" i="41" s="1"/>
  <c r="AZ9" i="41"/>
  <c r="AZ26" i="41" s="1"/>
  <c r="AY9" i="41"/>
  <c r="AY26" i="41" s="1"/>
  <c r="AX9" i="41"/>
  <c r="AX26" i="41" s="1"/>
  <c r="AW9" i="41"/>
  <c r="AW26" i="41" s="1"/>
  <c r="AV9" i="41"/>
  <c r="AV26" i="41" s="1"/>
  <c r="AU9" i="41"/>
  <c r="AU26" i="41" s="1"/>
  <c r="AT9" i="41"/>
  <c r="AT26" i="41" s="1"/>
  <c r="AS9" i="41"/>
  <c r="AS26" i="41" s="1"/>
  <c r="AR9" i="41"/>
  <c r="AR26" i="41" s="1"/>
  <c r="AQ9" i="41"/>
  <c r="AQ26" i="41" s="1"/>
  <c r="AP9" i="41"/>
  <c r="AP26" i="41" s="1"/>
  <c r="AO9" i="41"/>
  <c r="AO26" i="41" s="1"/>
  <c r="AN9" i="41"/>
  <c r="AN26" i="41" s="1"/>
  <c r="AM9" i="41"/>
  <c r="AM26" i="41" s="1"/>
  <c r="AL9" i="41"/>
  <c r="AL26" i="41" s="1"/>
  <c r="AK9" i="41"/>
  <c r="AK26" i="41" s="1"/>
  <c r="AJ9" i="41"/>
  <c r="AJ26" i="41" s="1"/>
  <c r="AI9" i="41"/>
  <c r="AI26" i="41" s="1"/>
  <c r="AH9" i="41"/>
  <c r="AH26" i="41" s="1"/>
  <c r="AG9" i="41"/>
  <c r="AG26" i="41" s="1"/>
  <c r="AF9" i="41"/>
  <c r="AF26" i="41" s="1"/>
  <c r="AE9" i="41"/>
  <c r="AE26" i="41" s="1"/>
  <c r="AD9" i="41"/>
  <c r="AD26" i="41" s="1"/>
  <c r="AC9" i="41"/>
  <c r="AC26" i="41" s="1"/>
  <c r="AB9" i="41"/>
  <c r="AB26" i="41" s="1"/>
  <c r="AA9" i="41"/>
  <c r="AA26" i="41" s="1"/>
  <c r="Z9" i="41"/>
  <c r="Z26" i="41" s="1"/>
  <c r="Y9" i="41"/>
  <c r="Y26" i="41" s="1"/>
  <c r="X9" i="41"/>
  <c r="X26" i="41" s="1"/>
  <c r="W9" i="41"/>
  <c r="W26" i="41" s="1"/>
  <c r="V9" i="41"/>
  <c r="V26" i="41" s="1"/>
  <c r="U9" i="41"/>
  <c r="U26" i="41" s="1"/>
  <c r="T9" i="41"/>
  <c r="T26" i="41" s="1"/>
  <c r="S9" i="41"/>
  <c r="S26" i="41" s="1"/>
  <c r="R9" i="41"/>
  <c r="R26" i="41" s="1"/>
  <c r="Q9" i="41"/>
  <c r="Q26" i="41" s="1"/>
  <c r="P9" i="41"/>
  <c r="P26" i="41" s="1"/>
  <c r="O9" i="41"/>
  <c r="O26" i="41" s="1"/>
  <c r="N9" i="41"/>
  <c r="N26" i="41" s="1"/>
  <c r="M9" i="41"/>
  <c r="M26" i="41" s="1"/>
  <c r="L9" i="41"/>
  <c r="L26" i="41" s="1"/>
  <c r="K9" i="41"/>
  <c r="K26" i="41" s="1"/>
  <c r="J9" i="41"/>
  <c r="J26" i="41" s="1"/>
  <c r="I9" i="41"/>
  <c r="I26" i="41" s="1"/>
  <c r="H9" i="41"/>
  <c r="H26" i="41" s="1"/>
  <c r="G9" i="41"/>
  <c r="G26" i="41" s="1"/>
  <c r="F9" i="41"/>
  <c r="F26" i="41" s="1"/>
  <c r="E9" i="41"/>
  <c r="E26" i="41" s="1"/>
  <c r="BL5" i="41"/>
  <c r="BL22" i="41" s="1"/>
  <c r="BL50" i="41" s="1"/>
  <c r="BH5" i="41"/>
  <c r="BH22" i="41" s="1"/>
  <c r="BH50" i="41" s="1"/>
  <c r="BE5" i="41"/>
  <c r="BE22" i="41" s="1"/>
  <c r="BE50" i="41" s="1"/>
  <c r="BC5" i="41"/>
  <c r="BC22" i="41" s="1"/>
  <c r="BC50" i="41" s="1"/>
  <c r="BA5" i="41"/>
  <c r="BA22" i="41" s="1"/>
  <c r="BA50" i="41" s="1"/>
  <c r="D160" i="40"/>
  <c r="BK47" i="40"/>
  <c r="BJ47" i="40"/>
  <c r="BI47" i="40"/>
  <c r="BB47" i="40"/>
  <c r="AZ47" i="40"/>
  <c r="AY47" i="40"/>
  <c r="AX47" i="40"/>
  <c r="AW47" i="40"/>
  <c r="AV47" i="40"/>
  <c r="AU47" i="40"/>
  <c r="AT47" i="40"/>
  <c r="AS47" i="40"/>
  <c r="AR47" i="40"/>
  <c r="AQ47" i="40"/>
  <c r="AP47" i="40"/>
  <c r="AO47" i="40"/>
  <c r="AN47" i="40"/>
  <c r="AM47" i="40"/>
  <c r="AL47" i="40"/>
  <c r="AK47" i="40"/>
  <c r="AJ47" i="40"/>
  <c r="AI47" i="40"/>
  <c r="AH47" i="40"/>
  <c r="AG47" i="40"/>
  <c r="AF47" i="40"/>
  <c r="AE47" i="40"/>
  <c r="AD47" i="40"/>
  <c r="AC47" i="40"/>
  <c r="AB47" i="40"/>
  <c r="AA47" i="40"/>
  <c r="Z47" i="40"/>
  <c r="Y47" i="40"/>
  <c r="X47" i="40"/>
  <c r="W47" i="40"/>
  <c r="V47" i="40"/>
  <c r="U47" i="40"/>
  <c r="T47" i="40"/>
  <c r="S47" i="40"/>
  <c r="R47" i="40"/>
  <c r="Q47" i="40"/>
  <c r="P47" i="40"/>
  <c r="O47" i="40"/>
  <c r="N47" i="40"/>
  <c r="M47" i="40"/>
  <c r="L47" i="40"/>
  <c r="K47" i="40"/>
  <c r="J47" i="40"/>
  <c r="I47" i="40"/>
  <c r="H47" i="40"/>
  <c r="G47" i="40"/>
  <c r="F47" i="40"/>
  <c r="E47" i="40"/>
  <c r="BL37" i="40"/>
  <c r="BK37" i="40"/>
  <c r="BJ37" i="40"/>
  <c r="BI37" i="40"/>
  <c r="BH37" i="40"/>
  <c r="BG37" i="40"/>
  <c r="BF37" i="40"/>
  <c r="BE37" i="40"/>
  <c r="BD37" i="40"/>
  <c r="BC37" i="40"/>
  <c r="BL26" i="40"/>
  <c r="BK26" i="40"/>
  <c r="BJ26" i="40"/>
  <c r="BI26" i="40"/>
  <c r="BH26" i="40"/>
  <c r="BG26" i="40"/>
  <c r="BF26" i="40"/>
  <c r="BE26" i="40"/>
  <c r="BD26" i="40"/>
  <c r="BC26" i="40"/>
  <c r="D24" i="40"/>
  <c r="D21" i="40"/>
  <c r="D18" i="40"/>
  <c r="AZ18" i="40" s="1"/>
  <c r="AZ38" i="40" s="1"/>
  <c r="AZ43" i="40" s="1"/>
  <c r="AZ46" i="40" s="1"/>
  <c r="BL15" i="40"/>
  <c r="BK15" i="40"/>
  <c r="BJ15" i="40"/>
  <c r="BI15" i="40"/>
  <c r="BH15" i="40"/>
  <c r="BG15" i="40"/>
  <c r="BF15" i="40"/>
  <c r="BE15" i="40"/>
  <c r="BD15" i="40"/>
  <c r="BC15" i="40"/>
  <c r="AN13" i="40"/>
  <c r="AM13" i="40"/>
  <c r="AL13" i="40"/>
  <c r="AK13" i="40"/>
  <c r="AJ13" i="40"/>
  <c r="AI13" i="40"/>
  <c r="AH13" i="40"/>
  <c r="AG13" i="40"/>
  <c r="AF13" i="40"/>
  <c r="AE13" i="40"/>
  <c r="AD13" i="40"/>
  <c r="AC13" i="40"/>
  <c r="AB13" i="40"/>
  <c r="AA13" i="40"/>
  <c r="Z13" i="40"/>
  <c r="Y13" i="40"/>
  <c r="X13" i="40"/>
  <c r="W13" i="40"/>
  <c r="V13" i="40"/>
  <c r="U13" i="40"/>
  <c r="T13" i="40"/>
  <c r="S13" i="40"/>
  <c r="R13" i="40"/>
  <c r="Q13" i="40"/>
  <c r="P13" i="40"/>
  <c r="O13" i="40"/>
  <c r="N13" i="40"/>
  <c r="M13" i="40"/>
  <c r="L13" i="40"/>
  <c r="K13" i="40"/>
  <c r="J13" i="40"/>
  <c r="I13" i="40"/>
  <c r="H13" i="40"/>
  <c r="G13" i="40"/>
  <c r="F13" i="40"/>
  <c r="E13" i="40"/>
  <c r="BK5" i="40"/>
  <c r="BI5" i="40"/>
  <c r="BI18" i="40" s="1"/>
  <c r="BI38" i="40" s="1"/>
  <c r="BG5" i="40"/>
  <c r="BE5" i="40"/>
  <c r="BC5" i="40"/>
  <c r="BA5" i="40"/>
  <c r="D189" i="39"/>
  <c r="D187" i="39"/>
  <c r="BK74" i="39"/>
  <c r="BJ74" i="39"/>
  <c r="BI74" i="39"/>
  <c r="BB74" i="39"/>
  <c r="AZ74" i="39"/>
  <c r="AY74" i="39"/>
  <c r="AX74" i="39"/>
  <c r="AW74" i="39"/>
  <c r="AV74" i="39"/>
  <c r="AU74" i="39"/>
  <c r="AT74" i="39"/>
  <c r="AS74" i="39"/>
  <c r="AR74" i="39"/>
  <c r="AQ74" i="39"/>
  <c r="AP74" i="39"/>
  <c r="AO74" i="39"/>
  <c r="AN74" i="39"/>
  <c r="AM74" i="39"/>
  <c r="AL74" i="39"/>
  <c r="AK74" i="39"/>
  <c r="AJ74" i="39"/>
  <c r="AI74" i="39"/>
  <c r="AH74" i="39"/>
  <c r="AG74" i="39"/>
  <c r="AF74" i="39"/>
  <c r="AE74" i="39"/>
  <c r="AD74" i="39"/>
  <c r="AC74" i="39"/>
  <c r="AB74" i="39"/>
  <c r="AA74" i="39"/>
  <c r="Z74" i="39"/>
  <c r="Y74" i="39"/>
  <c r="X74" i="39"/>
  <c r="W74" i="39"/>
  <c r="V74" i="39"/>
  <c r="U74" i="39"/>
  <c r="T74" i="39"/>
  <c r="S74" i="39"/>
  <c r="R74" i="39"/>
  <c r="Q74" i="39"/>
  <c r="P74" i="39"/>
  <c r="O74" i="39"/>
  <c r="N74" i="39"/>
  <c r="M74" i="39"/>
  <c r="L74" i="39"/>
  <c r="K74" i="39"/>
  <c r="J74" i="39"/>
  <c r="I74" i="39"/>
  <c r="H74" i="39"/>
  <c r="G74" i="39"/>
  <c r="F74" i="39"/>
  <c r="E74" i="39"/>
  <c r="BL64" i="39"/>
  <c r="BK64" i="39"/>
  <c r="BJ64" i="39"/>
  <c r="BI64" i="39"/>
  <c r="BH64" i="39"/>
  <c r="BG64" i="39"/>
  <c r="BF64" i="39"/>
  <c r="BE64" i="39"/>
  <c r="BD64" i="39"/>
  <c r="BC64" i="39"/>
  <c r="BL44" i="39"/>
  <c r="BK44" i="39"/>
  <c r="BJ44" i="39"/>
  <c r="BI44" i="39"/>
  <c r="BH44" i="39"/>
  <c r="BG44" i="39"/>
  <c r="BF44" i="39"/>
  <c r="BE44" i="39"/>
  <c r="BD44" i="39"/>
  <c r="BC44" i="39"/>
  <c r="D41" i="39"/>
  <c r="D39" i="39"/>
  <c r="D35" i="39"/>
  <c r="D33" i="39"/>
  <c r="AZ30" i="39"/>
  <c r="AY30" i="39"/>
  <c r="AX30" i="39"/>
  <c r="AW30" i="39"/>
  <c r="AV30" i="39"/>
  <c r="AU30" i="39"/>
  <c r="AT30" i="39"/>
  <c r="AS30" i="39"/>
  <c r="AR30" i="39"/>
  <c r="AQ30" i="39"/>
  <c r="AP30" i="39"/>
  <c r="AO30" i="39"/>
  <c r="AN30" i="39"/>
  <c r="AM30" i="39"/>
  <c r="AL30" i="39"/>
  <c r="AK30" i="39"/>
  <c r="AJ30" i="39"/>
  <c r="AI30" i="39"/>
  <c r="AH30" i="39"/>
  <c r="AG30" i="39"/>
  <c r="AF30" i="39"/>
  <c r="AE30" i="39"/>
  <c r="AD30" i="39"/>
  <c r="AC30" i="39"/>
  <c r="AB30" i="39"/>
  <c r="AA30" i="39"/>
  <c r="Z30" i="39"/>
  <c r="Y30" i="39"/>
  <c r="X30" i="39"/>
  <c r="W30" i="39"/>
  <c r="V30" i="39"/>
  <c r="U30" i="39"/>
  <c r="T30" i="39"/>
  <c r="S30" i="39"/>
  <c r="R30" i="39"/>
  <c r="Q30" i="39"/>
  <c r="P30" i="39"/>
  <c r="O30" i="39"/>
  <c r="N30" i="39"/>
  <c r="M30" i="39"/>
  <c r="L30" i="39"/>
  <c r="K30" i="39"/>
  <c r="J30" i="39"/>
  <c r="I30" i="39"/>
  <c r="H30" i="39"/>
  <c r="G30" i="39"/>
  <c r="F30" i="39"/>
  <c r="E30" i="39"/>
  <c r="D29" i="39"/>
  <c r="AU29" i="39" s="1"/>
  <c r="AZ28" i="39"/>
  <c r="AY28" i="39"/>
  <c r="AX28" i="39"/>
  <c r="AW28" i="39"/>
  <c r="AV28" i="39"/>
  <c r="AU28" i="39"/>
  <c r="AT28" i="39"/>
  <c r="AS28" i="39"/>
  <c r="AR28" i="39"/>
  <c r="AQ28" i="39"/>
  <c r="AP28" i="39"/>
  <c r="AO28" i="39"/>
  <c r="AN28" i="39"/>
  <c r="AM28" i="39"/>
  <c r="AL28" i="39"/>
  <c r="AK28" i="39"/>
  <c r="AJ28" i="39"/>
  <c r="AI28" i="39"/>
  <c r="AH28" i="39"/>
  <c r="AG28" i="39"/>
  <c r="AF28" i="39"/>
  <c r="AE28" i="39"/>
  <c r="AD28" i="39"/>
  <c r="AC28" i="39"/>
  <c r="AB28" i="39"/>
  <c r="AA28" i="39"/>
  <c r="Z28" i="39"/>
  <c r="Y28" i="39"/>
  <c r="X28" i="39"/>
  <c r="W28" i="39"/>
  <c r="V28" i="39"/>
  <c r="U28" i="39"/>
  <c r="T28" i="39"/>
  <c r="S28" i="39"/>
  <c r="R28" i="39"/>
  <c r="Q28" i="39"/>
  <c r="P28" i="39"/>
  <c r="O28" i="39"/>
  <c r="N28" i="39"/>
  <c r="M28" i="39"/>
  <c r="L28" i="39"/>
  <c r="K28" i="39"/>
  <c r="J28" i="39"/>
  <c r="I28" i="39"/>
  <c r="H28" i="39"/>
  <c r="G28" i="39"/>
  <c r="F28" i="39"/>
  <c r="E28" i="39"/>
  <c r="M27" i="39"/>
  <c r="E27" i="39"/>
  <c r="D27" i="39"/>
  <c r="AV27" i="39" s="1"/>
  <c r="BL24" i="39"/>
  <c r="BK24" i="39"/>
  <c r="BJ24" i="39"/>
  <c r="BI24" i="39"/>
  <c r="BH24" i="39"/>
  <c r="BG24" i="39"/>
  <c r="BF24" i="39"/>
  <c r="BE24" i="39"/>
  <c r="BD24" i="39"/>
  <c r="BC24" i="39"/>
  <c r="AN22" i="39"/>
  <c r="AM22" i="39"/>
  <c r="AL22" i="39"/>
  <c r="AK22" i="39"/>
  <c r="AJ22" i="39"/>
  <c r="AI22" i="39"/>
  <c r="AH22" i="39"/>
  <c r="AG22" i="39"/>
  <c r="AF22" i="39"/>
  <c r="AE22" i="39"/>
  <c r="AD22" i="39"/>
  <c r="AC22" i="39"/>
  <c r="AB22" i="39"/>
  <c r="AA22" i="39"/>
  <c r="Z22" i="39"/>
  <c r="Y22" i="39"/>
  <c r="X22" i="39"/>
  <c r="W22" i="39"/>
  <c r="V22" i="39"/>
  <c r="U22" i="39"/>
  <c r="T22" i="39"/>
  <c r="S22" i="39"/>
  <c r="R22" i="39"/>
  <c r="Q22" i="39"/>
  <c r="P22" i="39"/>
  <c r="O22" i="39"/>
  <c r="N22" i="39"/>
  <c r="M22" i="39"/>
  <c r="L22" i="39"/>
  <c r="K22" i="39"/>
  <c r="J22" i="39"/>
  <c r="I22" i="39"/>
  <c r="H22" i="39"/>
  <c r="G22" i="39"/>
  <c r="F22" i="39"/>
  <c r="E22" i="39"/>
  <c r="BL12" i="39"/>
  <c r="BL34" i="39" s="1"/>
  <c r="BK12" i="39"/>
  <c r="BK34" i="39" s="1"/>
  <c r="BJ12" i="39"/>
  <c r="BJ34" i="39" s="1"/>
  <c r="BI12" i="39"/>
  <c r="BI34" i="39" s="1"/>
  <c r="BH12" i="39"/>
  <c r="BH34" i="39" s="1"/>
  <c r="BG12" i="39"/>
  <c r="BG34" i="39" s="1"/>
  <c r="BF12" i="39"/>
  <c r="BF34" i="39" s="1"/>
  <c r="BE12" i="39"/>
  <c r="BE34" i="39" s="1"/>
  <c r="BD12" i="39"/>
  <c r="BD34" i="39" s="1"/>
  <c r="BC12" i="39"/>
  <c r="BC34" i="39" s="1"/>
  <c r="BB12" i="39"/>
  <c r="BB34" i="39" s="1"/>
  <c r="BA12" i="39"/>
  <c r="BA34" i="39" s="1"/>
  <c r="AZ12" i="39"/>
  <c r="AZ34" i="39" s="1"/>
  <c r="AY12" i="39"/>
  <c r="AY34" i="39" s="1"/>
  <c r="AX12" i="39"/>
  <c r="AX34" i="39" s="1"/>
  <c r="AW12" i="39"/>
  <c r="AW34" i="39" s="1"/>
  <c r="AV12" i="39"/>
  <c r="AV34" i="39" s="1"/>
  <c r="AU12" i="39"/>
  <c r="AU34" i="39" s="1"/>
  <c r="AT12" i="39"/>
  <c r="AT34" i="39" s="1"/>
  <c r="AS12" i="39"/>
  <c r="AS34" i="39" s="1"/>
  <c r="AR12" i="39"/>
  <c r="AR34" i="39" s="1"/>
  <c r="AQ12" i="39"/>
  <c r="AQ34" i="39" s="1"/>
  <c r="AP12" i="39"/>
  <c r="AP34" i="39" s="1"/>
  <c r="AO12" i="39"/>
  <c r="AO34" i="39" s="1"/>
  <c r="AN12" i="39"/>
  <c r="AN34" i="39" s="1"/>
  <c r="AM12" i="39"/>
  <c r="AM34" i="39" s="1"/>
  <c r="AL12" i="39"/>
  <c r="AL34" i="39" s="1"/>
  <c r="AK12" i="39"/>
  <c r="AK34" i="39" s="1"/>
  <c r="AJ12" i="39"/>
  <c r="AJ34" i="39" s="1"/>
  <c r="AI12" i="39"/>
  <c r="AI34" i="39" s="1"/>
  <c r="AH12" i="39"/>
  <c r="AH34" i="39" s="1"/>
  <c r="AG12" i="39"/>
  <c r="AG34" i="39" s="1"/>
  <c r="AF12" i="39"/>
  <c r="AF34" i="39" s="1"/>
  <c r="AE12" i="39"/>
  <c r="AE34" i="39" s="1"/>
  <c r="AD12" i="39"/>
  <c r="AD34" i="39" s="1"/>
  <c r="AC12" i="39"/>
  <c r="AC34" i="39" s="1"/>
  <c r="AB12" i="39"/>
  <c r="AB34" i="39" s="1"/>
  <c r="AA12" i="39"/>
  <c r="AA34" i="39" s="1"/>
  <c r="Z12" i="39"/>
  <c r="Z34" i="39" s="1"/>
  <c r="Y12" i="39"/>
  <c r="Y34" i="39" s="1"/>
  <c r="X12" i="39"/>
  <c r="X34" i="39" s="1"/>
  <c r="W12" i="39"/>
  <c r="W34" i="39" s="1"/>
  <c r="V12" i="39"/>
  <c r="V34" i="39" s="1"/>
  <c r="U12" i="39"/>
  <c r="U34" i="39" s="1"/>
  <c r="T12" i="39"/>
  <c r="T34" i="39" s="1"/>
  <c r="S12" i="39"/>
  <c r="S34" i="39" s="1"/>
  <c r="R12" i="39"/>
  <c r="R34" i="39" s="1"/>
  <c r="Q12" i="39"/>
  <c r="Q34" i="39" s="1"/>
  <c r="P12" i="39"/>
  <c r="P34" i="39" s="1"/>
  <c r="O12" i="39"/>
  <c r="O34" i="39" s="1"/>
  <c r="N12" i="39"/>
  <c r="N34" i="39" s="1"/>
  <c r="M12" i="39"/>
  <c r="M34" i="39" s="1"/>
  <c r="L12" i="39"/>
  <c r="L34" i="39" s="1"/>
  <c r="K12" i="39"/>
  <c r="K34" i="39" s="1"/>
  <c r="J12" i="39"/>
  <c r="J34" i="39" s="1"/>
  <c r="I12" i="39"/>
  <c r="I34" i="39" s="1"/>
  <c r="H12" i="39"/>
  <c r="H34" i="39" s="1"/>
  <c r="G12" i="39"/>
  <c r="G34" i="39" s="1"/>
  <c r="F12" i="39"/>
  <c r="F34" i="39" s="1"/>
  <c r="E12" i="39"/>
  <c r="E34" i="39" s="1"/>
  <c r="BK8" i="39"/>
  <c r="BK30" i="39" s="1"/>
  <c r="BG8" i="39"/>
  <c r="BG30" i="39" s="1"/>
  <c r="BC8" i="39"/>
  <c r="BC30" i="39" s="1"/>
  <c r="BA8" i="39"/>
  <c r="BA30" i="39" s="1"/>
  <c r="BL7" i="39"/>
  <c r="BL29" i="39" s="1"/>
  <c r="BK7" i="39"/>
  <c r="BK29" i="39" s="1"/>
  <c r="BJ7" i="39"/>
  <c r="BJ29" i="39" s="1"/>
  <c r="BH7" i="39"/>
  <c r="BH29" i="39" s="1"/>
  <c r="BG7" i="39"/>
  <c r="BG29" i="39" s="1"/>
  <c r="BF7" i="39"/>
  <c r="BF29" i="39" s="1"/>
  <c r="BD7" i="39"/>
  <c r="BD29" i="39" s="1"/>
  <c r="BB7" i="39"/>
  <c r="BB29" i="39" s="1"/>
  <c r="BE6" i="39"/>
  <c r="BE28" i="39" s="1"/>
  <c r="BA6" i="39"/>
  <c r="BA28" i="39" s="1"/>
  <c r="BJ5" i="39"/>
  <c r="BJ27" i="39" s="1"/>
  <c r="BG5" i="39"/>
  <c r="BG27" i="39" s="1"/>
  <c r="BF5" i="39"/>
  <c r="BF27" i="39" s="1"/>
  <c r="BE5" i="39"/>
  <c r="BE27" i="39" s="1"/>
  <c r="BB5" i="39"/>
  <c r="BB27" i="39" s="1"/>
  <c r="D170" i="38"/>
  <c r="BK56" i="38"/>
  <c r="BJ56" i="38"/>
  <c r="BI56" i="38"/>
  <c r="BB56" i="38"/>
  <c r="AZ56" i="38"/>
  <c r="AY56" i="38"/>
  <c r="AX56" i="38"/>
  <c r="AW56" i="38"/>
  <c r="AV56" i="38"/>
  <c r="AU56" i="38"/>
  <c r="AT56" i="38"/>
  <c r="AS56" i="38"/>
  <c r="AR56" i="38"/>
  <c r="AQ56" i="38"/>
  <c r="AP56" i="38"/>
  <c r="AO56" i="38"/>
  <c r="AN56" i="38"/>
  <c r="AM56" i="38"/>
  <c r="AL56" i="38"/>
  <c r="AK56" i="38"/>
  <c r="AJ56" i="38"/>
  <c r="AI56" i="38"/>
  <c r="AH56" i="38"/>
  <c r="AG56" i="38"/>
  <c r="AF56" i="38"/>
  <c r="AE56" i="38"/>
  <c r="AD56" i="38"/>
  <c r="AC56" i="38"/>
  <c r="AB56" i="38"/>
  <c r="AA56" i="38"/>
  <c r="Z56" i="38"/>
  <c r="Y56" i="38"/>
  <c r="X56" i="38"/>
  <c r="W56" i="38"/>
  <c r="V56" i="38"/>
  <c r="U56" i="38"/>
  <c r="T56" i="38"/>
  <c r="S56" i="38"/>
  <c r="R56" i="38"/>
  <c r="Q56" i="38"/>
  <c r="P56" i="38"/>
  <c r="O56" i="38"/>
  <c r="N56" i="38"/>
  <c r="M56" i="38"/>
  <c r="L56" i="38"/>
  <c r="K56" i="38"/>
  <c r="J56" i="38"/>
  <c r="I56" i="38"/>
  <c r="H56" i="38"/>
  <c r="G56" i="38"/>
  <c r="F56" i="38"/>
  <c r="E56" i="38"/>
  <c r="BL46" i="38"/>
  <c r="BK46" i="38"/>
  <c r="BJ46" i="38"/>
  <c r="BI46" i="38"/>
  <c r="BH46" i="38"/>
  <c r="BG46" i="38"/>
  <c r="BF46" i="38"/>
  <c r="BE46" i="38"/>
  <c r="BD46" i="38"/>
  <c r="BC46" i="38"/>
  <c r="BL32" i="38"/>
  <c r="BK32" i="38"/>
  <c r="BJ32" i="38"/>
  <c r="BI32" i="38"/>
  <c r="BH32" i="38"/>
  <c r="BG32" i="38"/>
  <c r="BF32" i="38"/>
  <c r="BE32" i="38"/>
  <c r="BD32" i="38"/>
  <c r="BC32" i="38"/>
  <c r="D30" i="38"/>
  <c r="D26" i="38"/>
  <c r="AY22" i="38"/>
  <c r="AQ22" i="38"/>
  <c r="AI22" i="38"/>
  <c r="AA22" i="38"/>
  <c r="S22" i="38"/>
  <c r="K22" i="38"/>
  <c r="D22" i="38"/>
  <c r="AV22" i="38" s="1"/>
  <c r="AZ21" i="38"/>
  <c r="AY21" i="38"/>
  <c r="AY47" i="38" s="1"/>
  <c r="AX21" i="38"/>
  <c r="AW21" i="38"/>
  <c r="AV21" i="38"/>
  <c r="AV47" i="38" s="1"/>
  <c r="AU21" i="38"/>
  <c r="AT21" i="38"/>
  <c r="AS21" i="38"/>
  <c r="AR21" i="38"/>
  <c r="AQ21" i="38"/>
  <c r="AP21" i="38"/>
  <c r="AO21" i="38"/>
  <c r="AN21" i="38"/>
  <c r="AM21" i="38"/>
  <c r="AL21" i="38"/>
  <c r="AK21" i="38"/>
  <c r="AJ21" i="38"/>
  <c r="AI21" i="38"/>
  <c r="AI47" i="38" s="1"/>
  <c r="AH21" i="38"/>
  <c r="AG21" i="38"/>
  <c r="AF21" i="38"/>
  <c r="AE21" i="38"/>
  <c r="AD21" i="38"/>
  <c r="AC21" i="38"/>
  <c r="AB21" i="38"/>
  <c r="AA21" i="38"/>
  <c r="AA47" i="38" s="1"/>
  <c r="Z21" i="38"/>
  <c r="Y21" i="38"/>
  <c r="X21" i="38"/>
  <c r="W21" i="38"/>
  <c r="V21" i="38"/>
  <c r="U21" i="38"/>
  <c r="T21" i="38"/>
  <c r="S21" i="38"/>
  <c r="S47" i="38" s="1"/>
  <c r="R21" i="38"/>
  <c r="Q21" i="38"/>
  <c r="P21" i="38"/>
  <c r="O21" i="38"/>
  <c r="N21" i="38"/>
  <c r="M21" i="38"/>
  <c r="L21" i="38"/>
  <c r="K21" i="38"/>
  <c r="K47" i="38" s="1"/>
  <c r="J21" i="38"/>
  <c r="I21" i="38"/>
  <c r="H21" i="38"/>
  <c r="G21" i="38"/>
  <c r="F21" i="38"/>
  <c r="E21" i="38"/>
  <c r="BL18" i="38"/>
  <c r="BK18" i="38"/>
  <c r="BJ18" i="38"/>
  <c r="BI18" i="38"/>
  <c r="BH18" i="38"/>
  <c r="BG18" i="38"/>
  <c r="BF18" i="38"/>
  <c r="BE18" i="38"/>
  <c r="BD18" i="38"/>
  <c r="BC18" i="38"/>
  <c r="AN16" i="38"/>
  <c r="AM16" i="38"/>
  <c r="AL16" i="38"/>
  <c r="AK16" i="38"/>
  <c r="AJ16" i="38"/>
  <c r="AI16" i="38"/>
  <c r="AH16" i="38"/>
  <c r="AG16" i="38"/>
  <c r="AF16" i="38"/>
  <c r="AE16" i="38"/>
  <c r="AD16" i="38"/>
  <c r="AC16" i="38"/>
  <c r="AB16" i="38"/>
  <c r="AA16" i="38"/>
  <c r="Z16" i="38"/>
  <c r="Y16" i="38"/>
  <c r="X16" i="38"/>
  <c r="W16" i="38"/>
  <c r="V16" i="38"/>
  <c r="U16" i="38"/>
  <c r="T16" i="38"/>
  <c r="S16" i="38"/>
  <c r="R16" i="38"/>
  <c r="Q16" i="38"/>
  <c r="P16" i="38"/>
  <c r="O16" i="38"/>
  <c r="N16" i="38"/>
  <c r="M16" i="38"/>
  <c r="L16" i="38"/>
  <c r="K16" i="38"/>
  <c r="J16" i="38"/>
  <c r="I16" i="38"/>
  <c r="H16" i="38"/>
  <c r="G16" i="38"/>
  <c r="F16" i="38"/>
  <c r="E16" i="38"/>
  <c r="BL9" i="38"/>
  <c r="BL25" i="38" s="1"/>
  <c r="BK9" i="38"/>
  <c r="BK25" i="38" s="1"/>
  <c r="BJ9" i="38"/>
  <c r="BJ25" i="38" s="1"/>
  <c r="BI9" i="38"/>
  <c r="BI25" i="38" s="1"/>
  <c r="BH9" i="38"/>
  <c r="BH25" i="38" s="1"/>
  <c r="BG9" i="38"/>
  <c r="BG25" i="38" s="1"/>
  <c r="BF9" i="38"/>
  <c r="BF25" i="38" s="1"/>
  <c r="BE9" i="38"/>
  <c r="BE25" i="38" s="1"/>
  <c r="BD9" i="38"/>
  <c r="BD25" i="38" s="1"/>
  <c r="BC9" i="38"/>
  <c r="BC25" i="38" s="1"/>
  <c r="BB9" i="38"/>
  <c r="BB25" i="38" s="1"/>
  <c r="BA9" i="38"/>
  <c r="BA25" i="38" s="1"/>
  <c r="AZ9" i="38"/>
  <c r="AZ25" i="38" s="1"/>
  <c r="AY9" i="38"/>
  <c r="AY25" i="38" s="1"/>
  <c r="AX9" i="38"/>
  <c r="AX25" i="38" s="1"/>
  <c r="AW9" i="38"/>
  <c r="AW25" i="38" s="1"/>
  <c r="AV9" i="38"/>
  <c r="AV25" i="38" s="1"/>
  <c r="AU9" i="38"/>
  <c r="AU25" i="38" s="1"/>
  <c r="AT9" i="38"/>
  <c r="AT25" i="38" s="1"/>
  <c r="AS9" i="38"/>
  <c r="AS25" i="38" s="1"/>
  <c r="AR9" i="38"/>
  <c r="AR25" i="38" s="1"/>
  <c r="AQ9" i="38"/>
  <c r="AQ25" i="38" s="1"/>
  <c r="AP9" i="38"/>
  <c r="AP25" i="38" s="1"/>
  <c r="AO9" i="38"/>
  <c r="AO25" i="38" s="1"/>
  <c r="AN9" i="38"/>
  <c r="AN25" i="38" s="1"/>
  <c r="AM9" i="38"/>
  <c r="AM25" i="38" s="1"/>
  <c r="AL9" i="38"/>
  <c r="AL25" i="38" s="1"/>
  <c r="AK9" i="38"/>
  <c r="AK25" i="38" s="1"/>
  <c r="AJ9" i="38"/>
  <c r="AJ25" i="38" s="1"/>
  <c r="AI9" i="38"/>
  <c r="AI25" i="38" s="1"/>
  <c r="AH9" i="38"/>
  <c r="AH25" i="38" s="1"/>
  <c r="AG9" i="38"/>
  <c r="AG25" i="38" s="1"/>
  <c r="AF9" i="38"/>
  <c r="AF25" i="38" s="1"/>
  <c r="AE9" i="38"/>
  <c r="AE25" i="38" s="1"/>
  <c r="AD9" i="38"/>
  <c r="AD25" i="38" s="1"/>
  <c r="AC9" i="38"/>
  <c r="AC25" i="38" s="1"/>
  <c r="AB9" i="38"/>
  <c r="AB25" i="38" s="1"/>
  <c r="AA9" i="38"/>
  <c r="AA25" i="38" s="1"/>
  <c r="Z9" i="38"/>
  <c r="Z25" i="38" s="1"/>
  <c r="Y9" i="38"/>
  <c r="Y25" i="38" s="1"/>
  <c r="X9" i="38"/>
  <c r="X25" i="38" s="1"/>
  <c r="W9" i="38"/>
  <c r="W25" i="38" s="1"/>
  <c r="V9" i="38"/>
  <c r="V25" i="38" s="1"/>
  <c r="U9" i="38"/>
  <c r="U25" i="38" s="1"/>
  <c r="T9" i="38"/>
  <c r="T25" i="38" s="1"/>
  <c r="S9" i="38"/>
  <c r="S25" i="38" s="1"/>
  <c r="R9" i="38"/>
  <c r="R25" i="38" s="1"/>
  <c r="Q9" i="38"/>
  <c r="Q25" i="38" s="1"/>
  <c r="P9" i="38"/>
  <c r="P25" i="38" s="1"/>
  <c r="O9" i="38"/>
  <c r="O25" i="38" s="1"/>
  <c r="N9" i="38"/>
  <c r="N25" i="38" s="1"/>
  <c r="M9" i="38"/>
  <c r="M25" i="38" s="1"/>
  <c r="L9" i="38"/>
  <c r="L25" i="38" s="1"/>
  <c r="K9" i="38"/>
  <c r="K25" i="38" s="1"/>
  <c r="J9" i="38"/>
  <c r="J25" i="38" s="1"/>
  <c r="I9" i="38"/>
  <c r="I25" i="38" s="1"/>
  <c r="H9" i="38"/>
  <c r="H25" i="38" s="1"/>
  <c r="G9" i="38"/>
  <c r="G25" i="38" s="1"/>
  <c r="F9" i="38"/>
  <c r="F25" i="38" s="1"/>
  <c r="E9" i="38"/>
  <c r="E25" i="38" s="1"/>
  <c r="BL6" i="38"/>
  <c r="BL22" i="38" s="1"/>
  <c r="BK6" i="38"/>
  <c r="BK22" i="38" s="1"/>
  <c r="BJ6" i="38"/>
  <c r="BJ22" i="38" s="1"/>
  <c r="BH6" i="38"/>
  <c r="BH22" i="38" s="1"/>
  <c r="BG6" i="38"/>
  <c r="BG22" i="38" s="1"/>
  <c r="BF6" i="38"/>
  <c r="BF22" i="38" s="1"/>
  <c r="BD6" i="38"/>
  <c r="BD22" i="38" s="1"/>
  <c r="BB6" i="38"/>
  <c r="BB22" i="38" s="1"/>
  <c r="BE5" i="38"/>
  <c r="BE21" i="38" s="1"/>
  <c r="BD5" i="38"/>
  <c r="BD21" i="38" s="1"/>
  <c r="BB5" i="38"/>
  <c r="BB21" i="38" s="1"/>
  <c r="BA5" i="38"/>
  <c r="BA21" i="38" s="1"/>
  <c r="BK47" i="37"/>
  <c r="BJ47" i="37"/>
  <c r="BI47" i="37"/>
  <c r="BB47" i="37"/>
  <c r="AZ47" i="37"/>
  <c r="AY47" i="37"/>
  <c r="AX47" i="37"/>
  <c r="AW47" i="37"/>
  <c r="AV47" i="37"/>
  <c r="AU47" i="37"/>
  <c r="AT47" i="37"/>
  <c r="AS47" i="37"/>
  <c r="AR47" i="37"/>
  <c r="AQ47" i="37"/>
  <c r="AP47" i="37"/>
  <c r="AO47" i="37"/>
  <c r="AN47" i="37"/>
  <c r="AM47" i="37"/>
  <c r="AL47" i="37"/>
  <c r="AK47" i="37"/>
  <c r="AJ47" i="37"/>
  <c r="AI47" i="37"/>
  <c r="AH47" i="37"/>
  <c r="AG47" i="37"/>
  <c r="AF47" i="37"/>
  <c r="AE47" i="37"/>
  <c r="AD47" i="37"/>
  <c r="AC47" i="37"/>
  <c r="AB47" i="37"/>
  <c r="AA47" i="37"/>
  <c r="Z47" i="37"/>
  <c r="Y47" i="37"/>
  <c r="X47" i="37"/>
  <c r="W47" i="37"/>
  <c r="V47" i="37"/>
  <c r="U47" i="37"/>
  <c r="T47" i="37"/>
  <c r="S47" i="37"/>
  <c r="R47" i="37"/>
  <c r="Q47" i="37"/>
  <c r="P47" i="37"/>
  <c r="O47" i="37"/>
  <c r="N47" i="37"/>
  <c r="M47" i="37"/>
  <c r="L47" i="37"/>
  <c r="K47" i="37"/>
  <c r="J47" i="37"/>
  <c r="I47" i="37"/>
  <c r="H47" i="37"/>
  <c r="G47" i="37"/>
  <c r="F47" i="37"/>
  <c r="E47" i="37"/>
  <c r="BL37" i="37"/>
  <c r="BK37" i="37"/>
  <c r="BJ37" i="37"/>
  <c r="BI37" i="37"/>
  <c r="BH37" i="37"/>
  <c r="BG37" i="37"/>
  <c r="BF37" i="37"/>
  <c r="BE37" i="37"/>
  <c r="BD37" i="37"/>
  <c r="BC37" i="37"/>
  <c r="BL26" i="37"/>
  <c r="BK26" i="37"/>
  <c r="BJ26" i="37"/>
  <c r="BI26" i="37"/>
  <c r="BH26" i="37"/>
  <c r="BG26" i="37"/>
  <c r="BF26" i="37"/>
  <c r="BE26" i="37"/>
  <c r="BD26" i="37"/>
  <c r="BC26" i="37"/>
  <c r="AZ18" i="37"/>
  <c r="AZ38" i="37" s="1"/>
  <c r="AZ43" i="37" s="1"/>
  <c r="AZ46" i="37" s="1"/>
  <c r="AY18" i="37"/>
  <c r="AY38" i="37" s="1"/>
  <c r="AX18" i="37"/>
  <c r="AX38" i="37" s="1"/>
  <c r="AX43" i="37" s="1"/>
  <c r="AX46" i="37" s="1"/>
  <c r="AW18" i="37"/>
  <c r="AW38" i="37" s="1"/>
  <c r="AW43" i="37" s="1"/>
  <c r="AW46" i="37" s="1"/>
  <c r="AV18" i="37"/>
  <c r="AV38" i="37" s="1"/>
  <c r="AV43" i="37" s="1"/>
  <c r="AV46" i="37" s="1"/>
  <c r="AU18" i="37"/>
  <c r="AU38" i="37" s="1"/>
  <c r="AU43" i="37" s="1"/>
  <c r="AU46" i="37" s="1"/>
  <c r="AT18" i="37"/>
  <c r="AT38" i="37" s="1"/>
  <c r="AT43" i="37" s="1"/>
  <c r="AT46" i="37" s="1"/>
  <c r="AS18" i="37"/>
  <c r="AS38" i="37" s="1"/>
  <c r="AS43" i="37" s="1"/>
  <c r="AS46" i="37" s="1"/>
  <c r="AR18" i="37"/>
  <c r="AR38" i="37" s="1"/>
  <c r="AR43" i="37" s="1"/>
  <c r="AR46" i="37" s="1"/>
  <c r="AQ18" i="37"/>
  <c r="AQ38" i="37" s="1"/>
  <c r="AQ43" i="37" s="1"/>
  <c r="AQ46" i="37" s="1"/>
  <c r="AP18" i="37"/>
  <c r="AP38" i="37" s="1"/>
  <c r="AP43" i="37" s="1"/>
  <c r="AP46" i="37" s="1"/>
  <c r="AO18" i="37"/>
  <c r="AO38" i="37" s="1"/>
  <c r="AO43" i="37" s="1"/>
  <c r="AO46" i="37" s="1"/>
  <c r="AN18" i="37"/>
  <c r="AN38" i="37" s="1"/>
  <c r="AN43" i="37" s="1"/>
  <c r="AN46" i="37" s="1"/>
  <c r="AM18" i="37"/>
  <c r="AM38" i="37" s="1"/>
  <c r="AM43" i="37" s="1"/>
  <c r="AM46" i="37" s="1"/>
  <c r="AL18" i="37"/>
  <c r="AL38" i="37" s="1"/>
  <c r="AL43" i="37" s="1"/>
  <c r="AL46" i="37" s="1"/>
  <c r="AK18" i="37"/>
  <c r="AK38" i="37" s="1"/>
  <c r="AK43" i="37" s="1"/>
  <c r="AK46" i="37" s="1"/>
  <c r="AJ18" i="37"/>
  <c r="AJ38" i="37" s="1"/>
  <c r="AJ43" i="37" s="1"/>
  <c r="AJ46" i="37" s="1"/>
  <c r="AI18" i="37"/>
  <c r="AI38" i="37" s="1"/>
  <c r="AH18" i="37"/>
  <c r="AH38" i="37" s="1"/>
  <c r="AH43" i="37" s="1"/>
  <c r="AH46" i="37" s="1"/>
  <c r="AG18" i="37"/>
  <c r="AG38" i="37" s="1"/>
  <c r="AG43" i="37" s="1"/>
  <c r="AG46" i="37" s="1"/>
  <c r="AF18" i="37"/>
  <c r="AF38" i="37" s="1"/>
  <c r="AF43" i="37" s="1"/>
  <c r="AF46" i="37" s="1"/>
  <c r="AE18" i="37"/>
  <c r="AE38" i="37" s="1"/>
  <c r="AE43" i="37" s="1"/>
  <c r="AE46" i="37" s="1"/>
  <c r="AD18" i="37"/>
  <c r="AD38" i="37" s="1"/>
  <c r="AD43" i="37" s="1"/>
  <c r="AD46" i="37" s="1"/>
  <c r="AC18" i="37"/>
  <c r="AC38" i="37" s="1"/>
  <c r="AC43" i="37" s="1"/>
  <c r="AC46" i="37" s="1"/>
  <c r="AB18" i="37"/>
  <c r="AB38" i="37" s="1"/>
  <c r="AB43" i="37" s="1"/>
  <c r="AB46" i="37" s="1"/>
  <c r="AA18" i="37"/>
  <c r="AA38" i="37" s="1"/>
  <c r="AA43" i="37" s="1"/>
  <c r="AA46" i="37" s="1"/>
  <c r="Z18" i="37"/>
  <c r="Z38" i="37" s="1"/>
  <c r="Z43" i="37" s="1"/>
  <c r="Z46" i="37" s="1"/>
  <c r="Y18" i="37"/>
  <c r="Y38" i="37" s="1"/>
  <c r="Y43" i="37" s="1"/>
  <c r="Y46" i="37" s="1"/>
  <c r="X18" i="37"/>
  <c r="X38" i="37" s="1"/>
  <c r="X43" i="37" s="1"/>
  <c r="X46" i="37" s="1"/>
  <c r="W18" i="37"/>
  <c r="W38" i="37" s="1"/>
  <c r="W43" i="37" s="1"/>
  <c r="W46" i="37" s="1"/>
  <c r="V18" i="37"/>
  <c r="V38" i="37" s="1"/>
  <c r="V43" i="37" s="1"/>
  <c r="V46" i="37" s="1"/>
  <c r="U18" i="37"/>
  <c r="U38" i="37" s="1"/>
  <c r="U43" i="37" s="1"/>
  <c r="U46" i="37" s="1"/>
  <c r="T18" i="37"/>
  <c r="T38" i="37" s="1"/>
  <c r="T43" i="37" s="1"/>
  <c r="T46" i="37" s="1"/>
  <c r="S18" i="37"/>
  <c r="S38" i="37" s="1"/>
  <c r="R18" i="37"/>
  <c r="R38" i="37" s="1"/>
  <c r="R43" i="37" s="1"/>
  <c r="R46" i="37" s="1"/>
  <c r="Q18" i="37"/>
  <c r="Q38" i="37" s="1"/>
  <c r="Q43" i="37" s="1"/>
  <c r="Q46" i="37" s="1"/>
  <c r="P18" i="37"/>
  <c r="P38" i="37" s="1"/>
  <c r="P43" i="37" s="1"/>
  <c r="P46" i="37" s="1"/>
  <c r="O18" i="37"/>
  <c r="O38" i="37" s="1"/>
  <c r="O43" i="37" s="1"/>
  <c r="O46" i="37" s="1"/>
  <c r="N18" i="37"/>
  <c r="N38" i="37" s="1"/>
  <c r="N43" i="37" s="1"/>
  <c r="N46" i="37" s="1"/>
  <c r="M18" i="37"/>
  <c r="M38" i="37" s="1"/>
  <c r="M43" i="37" s="1"/>
  <c r="M46" i="37" s="1"/>
  <c r="L18" i="37"/>
  <c r="L38" i="37" s="1"/>
  <c r="L43" i="37" s="1"/>
  <c r="L46" i="37" s="1"/>
  <c r="K18" i="37"/>
  <c r="K38" i="37" s="1"/>
  <c r="K43" i="37" s="1"/>
  <c r="K46" i="37" s="1"/>
  <c r="J18" i="37"/>
  <c r="J38" i="37" s="1"/>
  <c r="J43" i="37" s="1"/>
  <c r="J46" i="37" s="1"/>
  <c r="I18" i="37"/>
  <c r="I38" i="37" s="1"/>
  <c r="I43" i="37" s="1"/>
  <c r="I46" i="37" s="1"/>
  <c r="H18" i="37"/>
  <c r="H38" i="37" s="1"/>
  <c r="H43" i="37" s="1"/>
  <c r="H46" i="37" s="1"/>
  <c r="G18" i="37"/>
  <c r="G38" i="37" s="1"/>
  <c r="G43" i="37" s="1"/>
  <c r="G46" i="37" s="1"/>
  <c r="F18" i="37"/>
  <c r="F38" i="37" s="1"/>
  <c r="F43" i="37" s="1"/>
  <c r="F46" i="37" s="1"/>
  <c r="E18" i="37"/>
  <c r="E38" i="37" s="1"/>
  <c r="E43" i="37" s="1"/>
  <c r="E46" i="37" s="1"/>
  <c r="BL15" i="37"/>
  <c r="BK15" i="37"/>
  <c r="BJ15" i="37"/>
  <c r="BI15" i="37"/>
  <c r="BH15" i="37"/>
  <c r="BG15" i="37"/>
  <c r="BF15" i="37"/>
  <c r="BE15" i="37"/>
  <c r="BD15" i="37"/>
  <c r="BC15" i="37"/>
  <c r="AN13" i="37"/>
  <c r="AM13" i="37"/>
  <c r="AL13" i="37"/>
  <c r="AK13" i="37"/>
  <c r="AJ13" i="37"/>
  <c r="AI13" i="37"/>
  <c r="AH13" i="37"/>
  <c r="AG13" i="37"/>
  <c r="AF13" i="37"/>
  <c r="AE13" i="37"/>
  <c r="AD13" i="37"/>
  <c r="AC13" i="37"/>
  <c r="AB13" i="37"/>
  <c r="AA13" i="37"/>
  <c r="Z13" i="37"/>
  <c r="Y13" i="37"/>
  <c r="X13" i="37"/>
  <c r="W13" i="37"/>
  <c r="V13" i="37"/>
  <c r="U13" i="37"/>
  <c r="T13" i="37"/>
  <c r="S13" i="37"/>
  <c r="R13" i="37"/>
  <c r="Q13" i="37"/>
  <c r="P13" i="37"/>
  <c r="O13" i="37"/>
  <c r="N13" i="37"/>
  <c r="M13" i="37"/>
  <c r="L13" i="37"/>
  <c r="K13" i="37"/>
  <c r="J13" i="37"/>
  <c r="I13" i="37"/>
  <c r="H13" i="37"/>
  <c r="G13" i="37"/>
  <c r="F13" i="37"/>
  <c r="E13" i="37"/>
  <c r="BL5" i="37"/>
  <c r="BL18" i="37" s="1"/>
  <c r="BL38" i="37" s="1"/>
  <c r="BH5" i="37"/>
  <c r="BH18" i="37" s="1"/>
  <c r="BH38" i="37" s="1"/>
  <c r="BE5" i="37"/>
  <c r="BE18" i="37" s="1"/>
  <c r="BE38" i="37" s="1"/>
  <c r="BC5" i="37"/>
  <c r="BC18" i="37" s="1"/>
  <c r="BC38" i="37" s="1"/>
  <c r="BA5" i="37"/>
  <c r="BA18" i="37" s="1"/>
  <c r="BA38" i="37" s="1"/>
  <c r="D190" i="36"/>
  <c r="BK74" i="36"/>
  <c r="BJ74" i="36"/>
  <c r="BI74" i="36"/>
  <c r="BB74" i="36"/>
  <c r="AZ74" i="36"/>
  <c r="AY74" i="36"/>
  <c r="AX74" i="36"/>
  <c r="AW74" i="36"/>
  <c r="AV74" i="36"/>
  <c r="AU74" i="36"/>
  <c r="AT74" i="36"/>
  <c r="AS74" i="36"/>
  <c r="AR74" i="36"/>
  <c r="AQ74" i="36"/>
  <c r="AP74" i="36"/>
  <c r="AO74" i="36"/>
  <c r="AN74" i="36"/>
  <c r="AM74" i="36"/>
  <c r="AL74" i="36"/>
  <c r="AK74" i="36"/>
  <c r="AJ74" i="36"/>
  <c r="AI74" i="36"/>
  <c r="AH74" i="36"/>
  <c r="AG74" i="36"/>
  <c r="AF74" i="36"/>
  <c r="AE74" i="36"/>
  <c r="AD74" i="36"/>
  <c r="AC74" i="36"/>
  <c r="AB74" i="36"/>
  <c r="AA74" i="36"/>
  <c r="Z74" i="36"/>
  <c r="Y74" i="36"/>
  <c r="X74" i="36"/>
  <c r="W74" i="36"/>
  <c r="V74" i="36"/>
  <c r="U74" i="36"/>
  <c r="T74" i="36"/>
  <c r="S74" i="36"/>
  <c r="R74" i="36"/>
  <c r="Q74" i="36"/>
  <c r="P74" i="36"/>
  <c r="O74" i="36"/>
  <c r="N74" i="36"/>
  <c r="M74" i="36"/>
  <c r="L74" i="36"/>
  <c r="K74" i="36"/>
  <c r="J74" i="36"/>
  <c r="I74" i="36"/>
  <c r="H74" i="36"/>
  <c r="G74" i="36"/>
  <c r="F74" i="36"/>
  <c r="E74" i="36"/>
  <c r="BL64" i="36"/>
  <c r="BK64" i="36"/>
  <c r="BJ64" i="36"/>
  <c r="BI64" i="36"/>
  <c r="BH64" i="36"/>
  <c r="BG64" i="36"/>
  <c r="BF64" i="36"/>
  <c r="BE64" i="36"/>
  <c r="BD64" i="36"/>
  <c r="BC64" i="36"/>
  <c r="BL44" i="36"/>
  <c r="BK44" i="36"/>
  <c r="BJ44" i="36"/>
  <c r="BI44" i="36"/>
  <c r="BH44" i="36"/>
  <c r="BG44" i="36"/>
  <c r="BF44" i="36"/>
  <c r="BE44" i="36"/>
  <c r="BD44" i="36"/>
  <c r="BC44" i="36"/>
  <c r="D42" i="36"/>
  <c r="D36" i="36"/>
  <c r="D30" i="36"/>
  <c r="AY30" i="36" s="1"/>
  <c r="AZ29" i="36"/>
  <c r="AY29" i="36"/>
  <c r="AX29" i="36"/>
  <c r="AW29" i="36"/>
  <c r="AV29" i="36"/>
  <c r="AU29" i="36"/>
  <c r="AT29" i="36"/>
  <c r="AS29" i="36"/>
  <c r="AR29" i="36"/>
  <c r="AQ29" i="36"/>
  <c r="AP29" i="36"/>
  <c r="AO29" i="36"/>
  <c r="AN29" i="36"/>
  <c r="AM29" i="36"/>
  <c r="AL29" i="36"/>
  <c r="AK29" i="36"/>
  <c r="AJ29" i="36"/>
  <c r="AI29" i="36"/>
  <c r="AH29" i="36"/>
  <c r="AG29" i="36"/>
  <c r="AF29" i="36"/>
  <c r="AE29" i="36"/>
  <c r="AD29" i="36"/>
  <c r="AC29" i="36"/>
  <c r="AB29" i="36"/>
  <c r="AA29" i="36"/>
  <c r="Z29" i="36"/>
  <c r="Y29" i="36"/>
  <c r="X29" i="36"/>
  <c r="W29" i="36"/>
  <c r="V29" i="36"/>
  <c r="U29" i="36"/>
  <c r="T29" i="36"/>
  <c r="S29" i="36"/>
  <c r="R29" i="36"/>
  <c r="Q29" i="36"/>
  <c r="P29" i="36"/>
  <c r="O29" i="36"/>
  <c r="N29" i="36"/>
  <c r="M29" i="36"/>
  <c r="L29" i="36"/>
  <c r="K29" i="36"/>
  <c r="J29" i="36"/>
  <c r="I29" i="36"/>
  <c r="H29" i="36"/>
  <c r="G29" i="36"/>
  <c r="F29" i="36"/>
  <c r="E29" i="36"/>
  <c r="AZ28" i="36"/>
  <c r="AY28" i="36"/>
  <c r="AX28" i="36"/>
  <c r="AW28" i="36"/>
  <c r="AV28" i="36"/>
  <c r="AU28" i="36"/>
  <c r="AT28" i="36"/>
  <c r="AS28" i="36"/>
  <c r="AR28" i="36"/>
  <c r="AQ28" i="36"/>
  <c r="AP28" i="36"/>
  <c r="AO28" i="36"/>
  <c r="AN28" i="36"/>
  <c r="AM28" i="36"/>
  <c r="AL28" i="36"/>
  <c r="AK28" i="36"/>
  <c r="AJ28" i="36"/>
  <c r="AI28" i="36"/>
  <c r="AH28" i="36"/>
  <c r="AG28" i="36"/>
  <c r="AF28" i="36"/>
  <c r="AE28" i="36"/>
  <c r="AD28" i="36"/>
  <c r="AC28" i="36"/>
  <c r="AB28" i="36"/>
  <c r="AA28" i="36"/>
  <c r="Z28" i="36"/>
  <c r="Y28" i="36"/>
  <c r="X28" i="36"/>
  <c r="W28" i="36"/>
  <c r="V28" i="36"/>
  <c r="U28" i="36"/>
  <c r="T28" i="36"/>
  <c r="S28" i="36"/>
  <c r="R28" i="36"/>
  <c r="Q28" i="36"/>
  <c r="P28" i="36"/>
  <c r="O28" i="36"/>
  <c r="N28" i="36"/>
  <c r="M28" i="36"/>
  <c r="L28" i="36"/>
  <c r="K28" i="36"/>
  <c r="J28" i="36"/>
  <c r="I28" i="36"/>
  <c r="H28" i="36"/>
  <c r="G28" i="36"/>
  <c r="F28" i="36"/>
  <c r="E28" i="36"/>
  <c r="AZ27" i="36"/>
  <c r="AY27" i="36"/>
  <c r="AX27" i="36"/>
  <c r="AW27" i="36"/>
  <c r="AV27" i="36"/>
  <c r="AU27" i="36"/>
  <c r="AT27" i="36"/>
  <c r="AS27" i="36"/>
  <c r="AR27" i="36"/>
  <c r="AQ27" i="36"/>
  <c r="AP27" i="36"/>
  <c r="AO27" i="36"/>
  <c r="AN27" i="36"/>
  <c r="AM27" i="36"/>
  <c r="AL27" i="36"/>
  <c r="AK27" i="36"/>
  <c r="AJ27" i="36"/>
  <c r="AI27" i="36"/>
  <c r="AH27" i="36"/>
  <c r="AG27" i="36"/>
  <c r="AF27" i="36"/>
  <c r="AE27" i="36"/>
  <c r="AD27" i="36"/>
  <c r="AC27" i="36"/>
  <c r="AB27" i="36"/>
  <c r="AA27" i="36"/>
  <c r="Z27" i="36"/>
  <c r="Y27" i="36"/>
  <c r="X27" i="36"/>
  <c r="W27" i="36"/>
  <c r="V27" i="36"/>
  <c r="U27" i="36"/>
  <c r="T27" i="36"/>
  <c r="S27" i="36"/>
  <c r="R27" i="36"/>
  <c r="Q27" i="36"/>
  <c r="P27" i="36"/>
  <c r="O27" i="36"/>
  <c r="N27" i="36"/>
  <c r="M27" i="36"/>
  <c r="L27" i="36"/>
  <c r="K27" i="36"/>
  <c r="J27" i="36"/>
  <c r="I27" i="36"/>
  <c r="H27" i="36"/>
  <c r="G27" i="36"/>
  <c r="F27" i="36"/>
  <c r="E27" i="36"/>
  <c r="BL24" i="36"/>
  <c r="BK24" i="36"/>
  <c r="BJ24" i="36"/>
  <c r="BI24" i="36"/>
  <c r="BH24" i="36"/>
  <c r="BG24" i="36"/>
  <c r="BF24" i="36"/>
  <c r="BE24" i="36"/>
  <c r="BD24" i="36"/>
  <c r="BC24" i="36"/>
  <c r="AN22" i="36"/>
  <c r="AM22" i="36"/>
  <c r="AL22" i="36"/>
  <c r="AK22" i="36"/>
  <c r="AJ22" i="36"/>
  <c r="AI22" i="36"/>
  <c r="AH22" i="36"/>
  <c r="AG22" i="36"/>
  <c r="AF22" i="36"/>
  <c r="AE22" i="36"/>
  <c r="AD22" i="36"/>
  <c r="AC22" i="36"/>
  <c r="AB22" i="36"/>
  <c r="AA22" i="36"/>
  <c r="Z22" i="36"/>
  <c r="Y22" i="36"/>
  <c r="X22" i="36"/>
  <c r="W22" i="36"/>
  <c r="V22" i="36"/>
  <c r="U22" i="36"/>
  <c r="T22" i="36"/>
  <c r="S22" i="36"/>
  <c r="R22" i="36"/>
  <c r="Q22" i="36"/>
  <c r="P22" i="36"/>
  <c r="O22" i="36"/>
  <c r="N22" i="36"/>
  <c r="M22" i="36"/>
  <c r="L22" i="36"/>
  <c r="K22" i="36"/>
  <c r="J22" i="36"/>
  <c r="I22" i="36"/>
  <c r="H22" i="36"/>
  <c r="G22" i="36"/>
  <c r="F22" i="36"/>
  <c r="E22" i="36"/>
  <c r="BL13" i="36"/>
  <c r="BL35" i="36" s="1"/>
  <c r="BK13" i="36"/>
  <c r="BK35" i="36" s="1"/>
  <c r="BJ13" i="36"/>
  <c r="BJ35" i="36" s="1"/>
  <c r="BI13" i="36"/>
  <c r="BI35" i="36" s="1"/>
  <c r="BH13" i="36"/>
  <c r="BH35" i="36" s="1"/>
  <c r="BG13" i="36"/>
  <c r="BG35" i="36" s="1"/>
  <c r="BF13" i="36"/>
  <c r="BF35" i="36" s="1"/>
  <c r="BE13" i="36"/>
  <c r="BE35" i="36" s="1"/>
  <c r="BD13" i="36"/>
  <c r="BD35" i="36" s="1"/>
  <c r="BC13" i="36"/>
  <c r="BC35" i="36" s="1"/>
  <c r="BB13" i="36"/>
  <c r="BB35" i="36" s="1"/>
  <c r="BA13" i="36"/>
  <c r="BA35" i="36" s="1"/>
  <c r="AZ13" i="36"/>
  <c r="AZ35" i="36" s="1"/>
  <c r="AY13" i="36"/>
  <c r="AY35" i="36" s="1"/>
  <c r="AX13" i="36"/>
  <c r="AX35" i="36" s="1"/>
  <c r="AW13" i="36"/>
  <c r="AW35" i="36" s="1"/>
  <c r="AV13" i="36"/>
  <c r="AV35" i="36" s="1"/>
  <c r="AU13" i="36"/>
  <c r="AU35" i="36" s="1"/>
  <c r="AT13" i="36"/>
  <c r="AT35" i="36" s="1"/>
  <c r="AS13" i="36"/>
  <c r="AS35" i="36" s="1"/>
  <c r="AR13" i="36"/>
  <c r="AR35" i="36" s="1"/>
  <c r="AQ13" i="36"/>
  <c r="AQ35" i="36" s="1"/>
  <c r="AP13" i="36"/>
  <c r="AP35" i="36" s="1"/>
  <c r="AO13" i="36"/>
  <c r="AO35" i="36" s="1"/>
  <c r="AN13" i="36"/>
  <c r="AN35" i="36" s="1"/>
  <c r="AM13" i="36"/>
  <c r="AM35" i="36" s="1"/>
  <c r="AL13" i="36"/>
  <c r="AL35" i="36" s="1"/>
  <c r="AK13" i="36"/>
  <c r="AK35" i="36" s="1"/>
  <c r="AJ13" i="36"/>
  <c r="AJ35" i="36" s="1"/>
  <c r="AI13" i="36"/>
  <c r="AI35" i="36" s="1"/>
  <c r="AH13" i="36"/>
  <c r="AH35" i="36" s="1"/>
  <c r="AG13" i="36"/>
  <c r="AG35" i="36" s="1"/>
  <c r="AF13" i="36"/>
  <c r="AF35" i="36" s="1"/>
  <c r="AE13" i="36"/>
  <c r="AE35" i="36" s="1"/>
  <c r="AD13" i="36"/>
  <c r="AD35" i="36" s="1"/>
  <c r="AC13" i="36"/>
  <c r="AC35" i="36" s="1"/>
  <c r="AB13" i="36"/>
  <c r="AB35" i="36" s="1"/>
  <c r="AA13" i="36"/>
  <c r="AA35" i="36" s="1"/>
  <c r="Z13" i="36"/>
  <c r="Z35" i="36" s="1"/>
  <c r="Y13" i="36"/>
  <c r="Y35" i="36" s="1"/>
  <c r="X13" i="36"/>
  <c r="X35" i="36" s="1"/>
  <c r="W13" i="36"/>
  <c r="W35" i="36" s="1"/>
  <c r="V13" i="36"/>
  <c r="V35" i="36" s="1"/>
  <c r="U13" i="36"/>
  <c r="U35" i="36" s="1"/>
  <c r="T13" i="36"/>
  <c r="T35" i="36" s="1"/>
  <c r="S13" i="36"/>
  <c r="S35" i="36" s="1"/>
  <c r="R13" i="36"/>
  <c r="R35" i="36" s="1"/>
  <c r="Q13" i="36"/>
  <c r="Q35" i="36" s="1"/>
  <c r="P13" i="36"/>
  <c r="P35" i="36" s="1"/>
  <c r="O13" i="36"/>
  <c r="O35" i="36" s="1"/>
  <c r="N13" i="36"/>
  <c r="N35" i="36" s="1"/>
  <c r="M13" i="36"/>
  <c r="M35" i="36" s="1"/>
  <c r="L13" i="36"/>
  <c r="L35" i="36" s="1"/>
  <c r="K13" i="36"/>
  <c r="K35" i="36" s="1"/>
  <c r="J13" i="36"/>
  <c r="J35" i="36" s="1"/>
  <c r="I13" i="36"/>
  <c r="I35" i="36" s="1"/>
  <c r="H13" i="36"/>
  <c r="H35" i="36" s="1"/>
  <c r="G13" i="36"/>
  <c r="G35" i="36" s="1"/>
  <c r="F13" i="36"/>
  <c r="F35" i="36" s="1"/>
  <c r="E13" i="36"/>
  <c r="E35" i="36" s="1"/>
  <c r="BL8" i="36"/>
  <c r="BK8" i="36"/>
  <c r="BK30" i="36" s="1"/>
  <c r="BJ8" i="36"/>
  <c r="BH8" i="36"/>
  <c r="BG8" i="36"/>
  <c r="BF8" i="36"/>
  <c r="BD8" i="36"/>
  <c r="BB8" i="36"/>
  <c r="BE7" i="36"/>
  <c r="BE29" i="36" s="1"/>
  <c r="BA7" i="36"/>
  <c r="BA29" i="36" s="1"/>
  <c r="BL6" i="36"/>
  <c r="BL28" i="36" s="1"/>
  <c r="BK6" i="36"/>
  <c r="BK28" i="36" s="1"/>
  <c r="BH6" i="36"/>
  <c r="BH28" i="36" s="1"/>
  <c r="BE6" i="36"/>
  <c r="BE28" i="36" s="1"/>
  <c r="BC6" i="36"/>
  <c r="BC28" i="36" s="1"/>
  <c r="BA6" i="36"/>
  <c r="BA28" i="36" s="1"/>
  <c r="BI5" i="36"/>
  <c r="BI27" i="36" s="1"/>
  <c r="BE5" i="36"/>
  <c r="BE27" i="36" s="1"/>
  <c r="BA5" i="36"/>
  <c r="BA27" i="36" s="1"/>
  <c r="BK86" i="35"/>
  <c r="BJ86" i="35"/>
  <c r="BI86" i="35"/>
  <c r="BB86" i="35"/>
  <c r="AZ86" i="35"/>
  <c r="AY86" i="35"/>
  <c r="AX86" i="35"/>
  <c r="AW86" i="35"/>
  <c r="AV86" i="35"/>
  <c r="AU86" i="35"/>
  <c r="AT86" i="35"/>
  <c r="AS86" i="35"/>
  <c r="AR86" i="35"/>
  <c r="AQ86" i="35"/>
  <c r="AP86" i="35"/>
  <c r="AO86" i="35"/>
  <c r="AN86" i="35"/>
  <c r="AM86" i="35"/>
  <c r="AL86" i="35"/>
  <c r="AK86" i="35"/>
  <c r="AJ86" i="35"/>
  <c r="AI86" i="35"/>
  <c r="AH86" i="35"/>
  <c r="AG86" i="35"/>
  <c r="AF86" i="35"/>
  <c r="AE86" i="35"/>
  <c r="AD86" i="35"/>
  <c r="AC86" i="35"/>
  <c r="AB86" i="35"/>
  <c r="AA86" i="35"/>
  <c r="Z86" i="35"/>
  <c r="Y86" i="35"/>
  <c r="X86" i="35"/>
  <c r="W86" i="35"/>
  <c r="V86" i="35"/>
  <c r="U86" i="35"/>
  <c r="T86" i="35"/>
  <c r="S86" i="35"/>
  <c r="R86" i="35"/>
  <c r="Q86" i="35"/>
  <c r="P86" i="35"/>
  <c r="O86" i="35"/>
  <c r="N86" i="35"/>
  <c r="M86" i="35"/>
  <c r="L86" i="35"/>
  <c r="K86" i="35"/>
  <c r="J86" i="35"/>
  <c r="I86" i="35"/>
  <c r="H86" i="35"/>
  <c r="G86" i="35"/>
  <c r="F86" i="35"/>
  <c r="E86" i="35"/>
  <c r="BL76" i="35"/>
  <c r="BK76" i="35"/>
  <c r="BJ76" i="35"/>
  <c r="BI76" i="35"/>
  <c r="BH76" i="35"/>
  <c r="BG76" i="35"/>
  <c r="BF76" i="35"/>
  <c r="BE76" i="35"/>
  <c r="BD76" i="35"/>
  <c r="BC76" i="35"/>
  <c r="BL52" i="35"/>
  <c r="BK52" i="35"/>
  <c r="BJ52" i="35"/>
  <c r="BI52" i="35"/>
  <c r="BH52" i="35"/>
  <c r="BG52" i="35"/>
  <c r="BF52" i="35"/>
  <c r="BE52" i="35"/>
  <c r="BD52" i="35"/>
  <c r="BC52" i="35"/>
  <c r="D32" i="35"/>
  <c r="BL28" i="35"/>
  <c r="BK28" i="35"/>
  <c r="BJ28" i="35"/>
  <c r="BI28" i="35"/>
  <c r="BH28" i="35"/>
  <c r="BG28" i="35"/>
  <c r="BF28" i="35"/>
  <c r="BE28" i="35"/>
  <c r="BD28" i="35"/>
  <c r="BC28" i="35"/>
  <c r="AN26" i="35"/>
  <c r="AM26" i="35"/>
  <c r="AL26" i="35"/>
  <c r="AK26" i="35"/>
  <c r="AJ26" i="35"/>
  <c r="AI26" i="35"/>
  <c r="AH26" i="35"/>
  <c r="AG26" i="35"/>
  <c r="AF26" i="35"/>
  <c r="AE26" i="35"/>
  <c r="AD26" i="35"/>
  <c r="AC26" i="35"/>
  <c r="AB26" i="35"/>
  <c r="AA26" i="35"/>
  <c r="Z26" i="35"/>
  <c r="Y26" i="35"/>
  <c r="X26" i="35"/>
  <c r="W26" i="35"/>
  <c r="V26" i="35"/>
  <c r="U26" i="35"/>
  <c r="T26" i="35"/>
  <c r="S26" i="35"/>
  <c r="R26" i="35"/>
  <c r="Q26" i="35"/>
  <c r="P26" i="35"/>
  <c r="O26" i="35"/>
  <c r="N26" i="35"/>
  <c r="M26" i="35"/>
  <c r="L26" i="35"/>
  <c r="K26" i="35"/>
  <c r="J26" i="35"/>
  <c r="I26" i="35"/>
  <c r="H26" i="35"/>
  <c r="G26" i="35"/>
  <c r="F26" i="35"/>
  <c r="E26" i="35"/>
  <c r="ER22" i="35"/>
  <c r="EQ22" i="35"/>
  <c r="EP22" i="35"/>
  <c r="EO22" i="35"/>
  <c r="EN22" i="35"/>
  <c r="EM22" i="35"/>
  <c r="EL22" i="35"/>
  <c r="EK22" i="35"/>
  <c r="EJ22" i="35"/>
  <c r="EI22" i="35"/>
  <c r="EH22" i="35"/>
  <c r="EG22" i="35"/>
  <c r="EF22" i="35"/>
  <c r="EE22" i="35"/>
  <c r="ED22" i="35"/>
  <c r="EC22" i="35"/>
  <c r="EB22" i="35"/>
  <c r="EA22" i="35"/>
  <c r="DZ22" i="35"/>
  <c r="DY22" i="35"/>
  <c r="DX22" i="35"/>
  <c r="DW22" i="35"/>
  <c r="DV22" i="35"/>
  <c r="DU22" i="35"/>
  <c r="DT22" i="35"/>
  <c r="DS22" i="35"/>
  <c r="DR22" i="35"/>
  <c r="DQ22" i="35"/>
  <c r="DP22" i="35"/>
  <c r="DO22" i="35"/>
  <c r="DN22" i="35"/>
  <c r="DM22" i="35"/>
  <c r="DL22" i="35"/>
  <c r="DK22" i="35"/>
  <c r="DJ22" i="35"/>
  <c r="DI22" i="35"/>
  <c r="DH22" i="35"/>
  <c r="DG22" i="35"/>
  <c r="DF22" i="35"/>
  <c r="DE22" i="35"/>
  <c r="DD22" i="35"/>
  <c r="DC22" i="35"/>
  <c r="DB22" i="35"/>
  <c r="DA22" i="35"/>
  <c r="CZ22" i="35"/>
  <c r="CY22" i="35"/>
  <c r="CX22" i="35"/>
  <c r="CW22" i="35"/>
  <c r="ER21" i="35"/>
  <c r="EQ21" i="35"/>
  <c r="EP21" i="35"/>
  <c r="EO21" i="35"/>
  <c r="EN21" i="35"/>
  <c r="EM21" i="35"/>
  <c r="EL21" i="35"/>
  <c r="EK21" i="35"/>
  <c r="EJ21" i="35"/>
  <c r="EI21" i="35"/>
  <c r="EH21" i="35"/>
  <c r="EG21" i="35"/>
  <c r="EF21" i="35"/>
  <c r="EE21" i="35"/>
  <c r="ED21" i="35"/>
  <c r="EC21" i="35"/>
  <c r="EB21" i="35"/>
  <c r="EA21" i="35"/>
  <c r="DZ21" i="35"/>
  <c r="DY21" i="35"/>
  <c r="DX21" i="35"/>
  <c r="DW21" i="35"/>
  <c r="DV21" i="35"/>
  <c r="DU21" i="35"/>
  <c r="DT21" i="35"/>
  <c r="DS21" i="35"/>
  <c r="DR21" i="35"/>
  <c r="DQ21" i="35"/>
  <c r="DP21" i="35"/>
  <c r="DO21" i="35"/>
  <c r="DN21" i="35"/>
  <c r="DM21" i="35"/>
  <c r="DL21" i="35"/>
  <c r="DK21" i="35"/>
  <c r="DJ21" i="35"/>
  <c r="DI21" i="35"/>
  <c r="DH21" i="35"/>
  <c r="DG21" i="35"/>
  <c r="DF21" i="35"/>
  <c r="DE21" i="35"/>
  <c r="DD21" i="35"/>
  <c r="DC21" i="35"/>
  <c r="DB21" i="35"/>
  <c r="DA21" i="35"/>
  <c r="CZ21" i="35"/>
  <c r="CY21" i="35"/>
  <c r="CX21" i="35"/>
  <c r="CW21" i="35"/>
  <c r="ER20" i="35"/>
  <c r="EQ20" i="35"/>
  <c r="EP20" i="35"/>
  <c r="EO20" i="35"/>
  <c r="EN20" i="35"/>
  <c r="EM20" i="35"/>
  <c r="EL20" i="35"/>
  <c r="EK20" i="35"/>
  <c r="EJ20" i="35"/>
  <c r="EI20" i="35"/>
  <c r="EH20" i="35"/>
  <c r="EG20" i="35"/>
  <c r="EF20" i="35"/>
  <c r="EE20" i="35"/>
  <c r="ED20" i="35"/>
  <c r="EC20" i="35"/>
  <c r="EB20" i="35"/>
  <c r="EA20" i="35"/>
  <c r="DZ20" i="35"/>
  <c r="DY20" i="35"/>
  <c r="DX20" i="35"/>
  <c r="DW20" i="35"/>
  <c r="DV20" i="35"/>
  <c r="DU20" i="35"/>
  <c r="DT20" i="35"/>
  <c r="DS20" i="35"/>
  <c r="DR20" i="35"/>
  <c r="DQ20" i="35"/>
  <c r="DP20" i="35"/>
  <c r="DO20" i="35"/>
  <c r="DN20" i="35"/>
  <c r="DM20" i="35"/>
  <c r="DL20" i="35"/>
  <c r="DK20" i="35"/>
  <c r="DJ20" i="35"/>
  <c r="DI20" i="35"/>
  <c r="DH20" i="35"/>
  <c r="DG20" i="35"/>
  <c r="DF20" i="35"/>
  <c r="DE20" i="35"/>
  <c r="DD20" i="35"/>
  <c r="DC20" i="35"/>
  <c r="DB20" i="35"/>
  <c r="DA20" i="35"/>
  <c r="CZ20" i="35"/>
  <c r="CY20" i="35"/>
  <c r="CX20" i="35"/>
  <c r="CW20" i="35"/>
  <c r="ER19" i="35"/>
  <c r="EQ19" i="35"/>
  <c r="EP19" i="35"/>
  <c r="EO19" i="35"/>
  <c r="EN19" i="35"/>
  <c r="EM19" i="35"/>
  <c r="EL19" i="35"/>
  <c r="EK19" i="35"/>
  <c r="EJ19" i="35"/>
  <c r="EI19" i="35"/>
  <c r="EH19" i="35"/>
  <c r="EG19" i="35"/>
  <c r="EF19" i="35"/>
  <c r="EE19" i="35"/>
  <c r="ED19" i="35"/>
  <c r="EC19" i="35"/>
  <c r="EB19" i="35"/>
  <c r="EA19" i="35"/>
  <c r="DZ19" i="35"/>
  <c r="DY19" i="35"/>
  <c r="DX19" i="35"/>
  <c r="DW19" i="35"/>
  <c r="DV19" i="35"/>
  <c r="DU19" i="35"/>
  <c r="DT19" i="35"/>
  <c r="DS19" i="35"/>
  <c r="DR19" i="35"/>
  <c r="DQ19" i="35"/>
  <c r="DP19" i="35"/>
  <c r="DO19" i="35"/>
  <c r="DN19" i="35"/>
  <c r="DM19" i="35"/>
  <c r="DL19" i="35"/>
  <c r="DK19" i="35"/>
  <c r="DJ19" i="35"/>
  <c r="DI19" i="35"/>
  <c r="DH19" i="35"/>
  <c r="DG19" i="35"/>
  <c r="DF19" i="35"/>
  <c r="DE19" i="35"/>
  <c r="DD19" i="35"/>
  <c r="DC19" i="35"/>
  <c r="DB19" i="35"/>
  <c r="DA19" i="35"/>
  <c r="CZ19" i="35"/>
  <c r="CY19" i="35"/>
  <c r="CX19" i="35"/>
  <c r="CW19" i="35"/>
  <c r="CV19" i="35"/>
  <c r="CU19" i="35"/>
  <c r="CT19" i="35"/>
  <c r="CS19" i="35"/>
  <c r="CR19" i="35"/>
  <c r="CQ19" i="35"/>
  <c r="CP19" i="35"/>
  <c r="CO19" i="35"/>
  <c r="CN19" i="35"/>
  <c r="CM19" i="35"/>
  <c r="CL19" i="35"/>
  <c r="CK19" i="35"/>
  <c r="CJ19" i="35"/>
  <c r="CI19" i="35"/>
  <c r="CH19" i="35"/>
  <c r="CG19" i="35"/>
  <c r="CF19" i="35"/>
  <c r="CE19" i="35"/>
  <c r="CD19" i="35"/>
  <c r="CC19" i="35"/>
  <c r="CB19" i="35"/>
  <c r="CA19" i="35"/>
  <c r="BZ19" i="35"/>
  <c r="BY19" i="35"/>
  <c r="BX19" i="35"/>
  <c r="BW19" i="35"/>
  <c r="BV19" i="35"/>
  <c r="BU19" i="35"/>
  <c r="BT19" i="35"/>
  <c r="BS19" i="35"/>
  <c r="BR19" i="35"/>
  <c r="BQ19" i="35"/>
  <c r="BP19" i="35"/>
  <c r="BO19" i="35"/>
  <c r="BN19" i="35"/>
  <c r="BM19" i="35"/>
  <c r="CV14" i="35"/>
  <c r="CV40" i="35" s="1"/>
  <c r="CU14" i="35"/>
  <c r="CU40" i="35" s="1"/>
  <c r="CT14" i="35"/>
  <c r="CT40" i="35" s="1"/>
  <c r="CS14" i="35"/>
  <c r="CS40" i="35" s="1"/>
  <c r="CR14" i="35"/>
  <c r="CR40" i="35" s="1"/>
  <c r="CQ14" i="35"/>
  <c r="CQ40" i="35" s="1"/>
  <c r="CP14" i="35"/>
  <c r="CP40" i="35" s="1"/>
  <c r="CO14" i="35"/>
  <c r="CO40" i="35" s="1"/>
  <c r="CN14" i="35"/>
  <c r="CN40" i="35" s="1"/>
  <c r="CM14" i="35"/>
  <c r="CM40" i="35" s="1"/>
  <c r="CL14" i="35"/>
  <c r="CL40" i="35" s="1"/>
  <c r="CK14" i="35"/>
  <c r="CK40" i="35" s="1"/>
  <c r="CJ14" i="35"/>
  <c r="CJ40" i="35" s="1"/>
  <c r="CI14" i="35"/>
  <c r="CI40" i="35" s="1"/>
  <c r="CH14" i="35"/>
  <c r="CH40" i="35" s="1"/>
  <c r="CG14" i="35"/>
  <c r="CG40" i="35" s="1"/>
  <c r="CF14" i="35"/>
  <c r="CF40" i="35" s="1"/>
  <c r="CE14" i="35"/>
  <c r="CE40" i="35" s="1"/>
  <c r="CD14" i="35"/>
  <c r="CD40" i="35" s="1"/>
  <c r="CC14" i="35"/>
  <c r="CC40" i="35" s="1"/>
  <c r="CB14" i="35"/>
  <c r="CB40" i="35" s="1"/>
  <c r="CA14" i="35"/>
  <c r="CA40" i="35" s="1"/>
  <c r="BZ14" i="35"/>
  <c r="BZ40" i="35" s="1"/>
  <c r="BY14" i="35"/>
  <c r="BY40" i="35" s="1"/>
  <c r="BX14" i="35"/>
  <c r="BX40" i="35" s="1"/>
  <c r="BW14" i="35"/>
  <c r="BW40" i="35" s="1"/>
  <c r="BV14" i="35"/>
  <c r="BV40" i="35" s="1"/>
  <c r="BU14" i="35"/>
  <c r="BU40" i="35" s="1"/>
  <c r="BT14" i="35"/>
  <c r="BT40" i="35" s="1"/>
  <c r="BS14" i="35"/>
  <c r="BS40" i="35" s="1"/>
  <c r="BR14" i="35"/>
  <c r="BR40" i="35" s="1"/>
  <c r="BQ14" i="35"/>
  <c r="BQ40" i="35" s="1"/>
  <c r="BP14" i="35"/>
  <c r="BP40" i="35" s="1"/>
  <c r="BO14" i="35"/>
  <c r="BO40" i="35" s="1"/>
  <c r="BN14" i="35"/>
  <c r="BN40" i="35" s="1"/>
  <c r="BM14" i="35"/>
  <c r="BM40" i="35" s="1"/>
  <c r="BL14" i="35"/>
  <c r="BL40" i="35" s="1"/>
  <c r="BK14" i="35"/>
  <c r="BK40" i="35" s="1"/>
  <c r="BJ14" i="35"/>
  <c r="BJ40" i="35" s="1"/>
  <c r="BI14" i="35"/>
  <c r="BI40" i="35" s="1"/>
  <c r="BH14" i="35"/>
  <c r="BH40" i="35" s="1"/>
  <c r="BG14" i="35"/>
  <c r="BG40" i="35" s="1"/>
  <c r="BF14" i="35"/>
  <c r="BF40" i="35" s="1"/>
  <c r="BE14" i="35"/>
  <c r="BE40" i="35" s="1"/>
  <c r="BD14" i="35"/>
  <c r="BD40" i="35" s="1"/>
  <c r="BC14" i="35"/>
  <c r="BC40" i="35" s="1"/>
  <c r="BB14" i="35"/>
  <c r="BB40" i="35" s="1"/>
  <c r="BA14" i="35"/>
  <c r="BA40" i="35" s="1"/>
  <c r="AZ14" i="35"/>
  <c r="AZ40" i="35" s="1"/>
  <c r="AY14" i="35"/>
  <c r="AY40" i="35" s="1"/>
  <c r="AX14" i="35"/>
  <c r="AX40" i="35" s="1"/>
  <c r="AW14" i="35"/>
  <c r="AW40" i="35" s="1"/>
  <c r="AV14" i="35"/>
  <c r="AV40" i="35" s="1"/>
  <c r="AU14" i="35"/>
  <c r="AU40" i="35" s="1"/>
  <c r="AT14" i="35"/>
  <c r="AT40" i="35" s="1"/>
  <c r="AS14" i="35"/>
  <c r="AS40" i="35" s="1"/>
  <c r="AR14" i="35"/>
  <c r="AR40" i="35" s="1"/>
  <c r="AQ14" i="35"/>
  <c r="AQ40" i="35" s="1"/>
  <c r="AP14" i="35"/>
  <c r="AP40" i="35" s="1"/>
  <c r="AO14" i="35"/>
  <c r="AO40" i="35" s="1"/>
  <c r="AN14" i="35"/>
  <c r="AN40" i="35" s="1"/>
  <c r="AM14" i="35"/>
  <c r="AM40" i="35" s="1"/>
  <c r="AL14" i="35"/>
  <c r="AL40" i="35" s="1"/>
  <c r="AK14" i="35"/>
  <c r="AK40" i="35" s="1"/>
  <c r="AJ14" i="35"/>
  <c r="AJ40" i="35" s="1"/>
  <c r="AI14" i="35"/>
  <c r="AI40" i="35" s="1"/>
  <c r="AH14" i="35"/>
  <c r="AH40" i="35" s="1"/>
  <c r="AG14" i="35"/>
  <c r="AG40" i="35" s="1"/>
  <c r="AF14" i="35"/>
  <c r="AF40" i="35" s="1"/>
  <c r="AE14" i="35"/>
  <c r="AE40" i="35" s="1"/>
  <c r="AD14" i="35"/>
  <c r="AD40" i="35" s="1"/>
  <c r="AC14" i="35"/>
  <c r="AC40" i="35" s="1"/>
  <c r="AB14" i="35"/>
  <c r="AB40" i="35" s="1"/>
  <c r="AA14" i="35"/>
  <c r="AA40" i="35" s="1"/>
  <c r="Z14" i="35"/>
  <c r="Z40" i="35" s="1"/>
  <c r="Y14" i="35"/>
  <c r="Y40" i="35" s="1"/>
  <c r="X14" i="35"/>
  <c r="X40" i="35" s="1"/>
  <c r="W14" i="35"/>
  <c r="W40" i="35" s="1"/>
  <c r="V14" i="35"/>
  <c r="V40" i="35" s="1"/>
  <c r="U14" i="35"/>
  <c r="U40" i="35" s="1"/>
  <c r="T14" i="35"/>
  <c r="T40" i="35" s="1"/>
  <c r="S14" i="35"/>
  <c r="S40" i="35" s="1"/>
  <c r="R14" i="35"/>
  <c r="R40" i="35" s="1"/>
  <c r="Q14" i="35"/>
  <c r="Q40" i="35" s="1"/>
  <c r="P14" i="35"/>
  <c r="P40" i="35" s="1"/>
  <c r="O14" i="35"/>
  <c r="O40" i="35" s="1"/>
  <c r="N14" i="35"/>
  <c r="N40" i="35" s="1"/>
  <c r="M14" i="35"/>
  <c r="M40" i="35" s="1"/>
  <c r="L14" i="35"/>
  <c r="L40" i="35" s="1"/>
  <c r="K14" i="35"/>
  <c r="K40" i="35" s="1"/>
  <c r="J14" i="35"/>
  <c r="J40" i="35" s="1"/>
  <c r="I14" i="35"/>
  <c r="I40" i="35" s="1"/>
  <c r="H14" i="35"/>
  <c r="H40" i="35" s="1"/>
  <c r="G14" i="35"/>
  <c r="G40" i="35" s="1"/>
  <c r="F14" i="35"/>
  <c r="F40" i="35" s="1"/>
  <c r="E14" i="35"/>
  <c r="E40" i="35" s="1"/>
  <c r="CV13" i="35"/>
  <c r="CU13" i="35"/>
  <c r="CT13" i="35"/>
  <c r="CS13" i="35"/>
  <c r="CR13" i="35"/>
  <c r="CQ13" i="35"/>
  <c r="CP13" i="35"/>
  <c r="CO13" i="35"/>
  <c r="CN13" i="35"/>
  <c r="CM13" i="35"/>
  <c r="CL13" i="35"/>
  <c r="CK13" i="35"/>
  <c r="CJ13" i="35"/>
  <c r="CI13" i="35"/>
  <c r="CH13" i="35"/>
  <c r="CG13" i="35"/>
  <c r="CF13" i="35"/>
  <c r="CE13" i="35"/>
  <c r="CD13" i="35"/>
  <c r="CC13" i="35"/>
  <c r="CB13" i="35"/>
  <c r="CA13" i="35"/>
  <c r="BZ13" i="35"/>
  <c r="BY13" i="35"/>
  <c r="BX13" i="35"/>
  <c r="BW13" i="35"/>
  <c r="BV13" i="35"/>
  <c r="BU13" i="35"/>
  <c r="BT13" i="35"/>
  <c r="BS13" i="35"/>
  <c r="BR13" i="35"/>
  <c r="BQ13" i="35"/>
  <c r="BP13" i="35"/>
  <c r="BO13" i="35"/>
  <c r="BN13" i="35"/>
  <c r="BM13" i="35"/>
  <c r="BL13" i="35"/>
  <c r="BK13" i="35"/>
  <c r="BJ13" i="35"/>
  <c r="BI13" i="35"/>
  <c r="BH13" i="35"/>
  <c r="BG13" i="35"/>
  <c r="BF13" i="35"/>
  <c r="BE13" i="35"/>
  <c r="BD13" i="35"/>
  <c r="BC13" i="35"/>
  <c r="BB13" i="35"/>
  <c r="BA13" i="35"/>
  <c r="AZ13" i="35"/>
  <c r="AY13" i="35"/>
  <c r="AX13" i="35"/>
  <c r="AW13" i="35"/>
  <c r="AV13" i="35"/>
  <c r="AU13" i="35"/>
  <c r="AT13" i="35"/>
  <c r="AS13" i="35"/>
  <c r="AR13" i="35"/>
  <c r="AQ13" i="35"/>
  <c r="AP13" i="35"/>
  <c r="AO13" i="35"/>
  <c r="AN13" i="35"/>
  <c r="AM13" i="35"/>
  <c r="AL13" i="35"/>
  <c r="AK13" i="35"/>
  <c r="AJ13" i="35"/>
  <c r="AI13" i="35"/>
  <c r="AH13" i="35"/>
  <c r="AG13" i="35"/>
  <c r="AF13" i="35"/>
  <c r="AE13" i="35"/>
  <c r="AD13" i="35"/>
  <c r="AC13" i="35"/>
  <c r="AB13" i="35"/>
  <c r="AA13" i="35"/>
  <c r="Z13" i="35"/>
  <c r="Y13" i="35"/>
  <c r="X13" i="35"/>
  <c r="W13" i="35"/>
  <c r="V13" i="35"/>
  <c r="U13" i="35"/>
  <c r="T13" i="35"/>
  <c r="S13" i="35"/>
  <c r="R13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CV12" i="35"/>
  <c r="CV38" i="35" s="1"/>
  <c r="CU12" i="35"/>
  <c r="CU38" i="35" s="1"/>
  <c r="CT12" i="35"/>
  <c r="CT38" i="35" s="1"/>
  <c r="CS12" i="35"/>
  <c r="CS38" i="35" s="1"/>
  <c r="CR12" i="35"/>
  <c r="CR38" i="35" s="1"/>
  <c r="CQ12" i="35"/>
  <c r="CQ38" i="35" s="1"/>
  <c r="CP12" i="35"/>
  <c r="CP38" i="35" s="1"/>
  <c r="CO12" i="35"/>
  <c r="CO38" i="35" s="1"/>
  <c r="CN12" i="35"/>
  <c r="CN38" i="35" s="1"/>
  <c r="CM12" i="35"/>
  <c r="CM38" i="35" s="1"/>
  <c r="CL12" i="35"/>
  <c r="CL38" i="35" s="1"/>
  <c r="CK12" i="35"/>
  <c r="CK38" i="35" s="1"/>
  <c r="CJ12" i="35"/>
  <c r="CJ38" i="35" s="1"/>
  <c r="CI12" i="35"/>
  <c r="CI38" i="35" s="1"/>
  <c r="CH12" i="35"/>
  <c r="CH38" i="35" s="1"/>
  <c r="CG12" i="35"/>
  <c r="CG38" i="35" s="1"/>
  <c r="CF12" i="35"/>
  <c r="CF38" i="35" s="1"/>
  <c r="CE12" i="35"/>
  <c r="CE38" i="35" s="1"/>
  <c r="CD12" i="35"/>
  <c r="CD38" i="35" s="1"/>
  <c r="CC12" i="35"/>
  <c r="CC38" i="35" s="1"/>
  <c r="CB12" i="35"/>
  <c r="CB38" i="35" s="1"/>
  <c r="CA12" i="35"/>
  <c r="CA38" i="35" s="1"/>
  <c r="BZ12" i="35"/>
  <c r="BZ38" i="35" s="1"/>
  <c r="BY12" i="35"/>
  <c r="BY38" i="35" s="1"/>
  <c r="BX12" i="35"/>
  <c r="BX38" i="35" s="1"/>
  <c r="BW12" i="35"/>
  <c r="BW38" i="35" s="1"/>
  <c r="BV12" i="35"/>
  <c r="BV38" i="35" s="1"/>
  <c r="BU12" i="35"/>
  <c r="BU38" i="35" s="1"/>
  <c r="BT12" i="35"/>
  <c r="BT38" i="35" s="1"/>
  <c r="BS12" i="35"/>
  <c r="BS38" i="35" s="1"/>
  <c r="BR12" i="35"/>
  <c r="BR38" i="35" s="1"/>
  <c r="BQ12" i="35"/>
  <c r="BQ38" i="35" s="1"/>
  <c r="BP12" i="35"/>
  <c r="BP38" i="35" s="1"/>
  <c r="BO12" i="35"/>
  <c r="BO38" i="35" s="1"/>
  <c r="BN12" i="35"/>
  <c r="BN38" i="35" s="1"/>
  <c r="BM12" i="35"/>
  <c r="BM38" i="35" s="1"/>
  <c r="BL12" i="35"/>
  <c r="BL38" i="35" s="1"/>
  <c r="BK12" i="35"/>
  <c r="BK38" i="35" s="1"/>
  <c r="BJ12" i="35"/>
  <c r="BJ38" i="35" s="1"/>
  <c r="BI12" i="35"/>
  <c r="BI38" i="35" s="1"/>
  <c r="BH12" i="35"/>
  <c r="BH38" i="35" s="1"/>
  <c r="BG12" i="35"/>
  <c r="BG38" i="35" s="1"/>
  <c r="BF12" i="35"/>
  <c r="BF38" i="35" s="1"/>
  <c r="BE12" i="35"/>
  <c r="BE38" i="35" s="1"/>
  <c r="BD12" i="35"/>
  <c r="BD38" i="35" s="1"/>
  <c r="BC12" i="35"/>
  <c r="BC38" i="35" s="1"/>
  <c r="BB12" i="35"/>
  <c r="BB38" i="35" s="1"/>
  <c r="BA12" i="35"/>
  <c r="BA38" i="35" s="1"/>
  <c r="AZ12" i="35"/>
  <c r="AZ38" i="35" s="1"/>
  <c r="AY12" i="35"/>
  <c r="AY38" i="35" s="1"/>
  <c r="AX12" i="35"/>
  <c r="AX38" i="35" s="1"/>
  <c r="AW12" i="35"/>
  <c r="AW38" i="35" s="1"/>
  <c r="AV12" i="35"/>
  <c r="AV38" i="35" s="1"/>
  <c r="AU12" i="35"/>
  <c r="AU38" i="35" s="1"/>
  <c r="AT12" i="35"/>
  <c r="AT38" i="35" s="1"/>
  <c r="AS12" i="35"/>
  <c r="AS38" i="35" s="1"/>
  <c r="AR12" i="35"/>
  <c r="AR38" i="35" s="1"/>
  <c r="AQ12" i="35"/>
  <c r="AQ38" i="35" s="1"/>
  <c r="AP12" i="35"/>
  <c r="AP38" i="35" s="1"/>
  <c r="AO12" i="35"/>
  <c r="AO38" i="35" s="1"/>
  <c r="AN12" i="35"/>
  <c r="AN38" i="35" s="1"/>
  <c r="AM12" i="35"/>
  <c r="AM38" i="35" s="1"/>
  <c r="AL12" i="35"/>
  <c r="AL38" i="35" s="1"/>
  <c r="AK12" i="35"/>
  <c r="AK38" i="35" s="1"/>
  <c r="AJ12" i="35"/>
  <c r="AJ38" i="35" s="1"/>
  <c r="AI12" i="35"/>
  <c r="AI38" i="35" s="1"/>
  <c r="AH12" i="35"/>
  <c r="AH38" i="35" s="1"/>
  <c r="AG12" i="35"/>
  <c r="AG38" i="35" s="1"/>
  <c r="AF12" i="35"/>
  <c r="AF38" i="35" s="1"/>
  <c r="AE12" i="35"/>
  <c r="AE38" i="35" s="1"/>
  <c r="AD12" i="35"/>
  <c r="AD38" i="35" s="1"/>
  <c r="AC12" i="35"/>
  <c r="AC38" i="35" s="1"/>
  <c r="AB12" i="35"/>
  <c r="AB38" i="35" s="1"/>
  <c r="AA12" i="35"/>
  <c r="AA38" i="35" s="1"/>
  <c r="Z12" i="35"/>
  <c r="Z38" i="35" s="1"/>
  <c r="Y12" i="35"/>
  <c r="Y38" i="35" s="1"/>
  <c r="X12" i="35"/>
  <c r="X38" i="35" s="1"/>
  <c r="W12" i="35"/>
  <c r="W38" i="35" s="1"/>
  <c r="V12" i="35"/>
  <c r="V38" i="35" s="1"/>
  <c r="U12" i="35"/>
  <c r="U38" i="35" s="1"/>
  <c r="T12" i="35"/>
  <c r="T38" i="35" s="1"/>
  <c r="S12" i="35"/>
  <c r="S38" i="35" s="1"/>
  <c r="R12" i="35"/>
  <c r="R38" i="35" s="1"/>
  <c r="Q12" i="35"/>
  <c r="Q38" i="35" s="1"/>
  <c r="P12" i="35"/>
  <c r="P38" i="35" s="1"/>
  <c r="O12" i="35"/>
  <c r="O38" i="35" s="1"/>
  <c r="N12" i="35"/>
  <c r="N38" i="35" s="1"/>
  <c r="M12" i="35"/>
  <c r="M38" i="35" s="1"/>
  <c r="L12" i="35"/>
  <c r="L38" i="35" s="1"/>
  <c r="K12" i="35"/>
  <c r="K38" i="35" s="1"/>
  <c r="J12" i="35"/>
  <c r="J38" i="35" s="1"/>
  <c r="I12" i="35"/>
  <c r="I38" i="35" s="1"/>
  <c r="H12" i="35"/>
  <c r="H38" i="35" s="1"/>
  <c r="G12" i="35"/>
  <c r="G38" i="35" s="1"/>
  <c r="F12" i="35"/>
  <c r="F38" i="35" s="1"/>
  <c r="E12" i="35"/>
  <c r="E38" i="35" s="1"/>
  <c r="CV11" i="35"/>
  <c r="CU11" i="35"/>
  <c r="CT11" i="35"/>
  <c r="CS11" i="35"/>
  <c r="CR11" i="35"/>
  <c r="CQ11" i="35"/>
  <c r="CP11" i="35"/>
  <c r="CO11" i="35"/>
  <c r="CN11" i="35"/>
  <c r="CM11" i="35"/>
  <c r="CL11" i="35"/>
  <c r="CK11" i="35"/>
  <c r="CJ11" i="35"/>
  <c r="CI11" i="35"/>
  <c r="CH11" i="35"/>
  <c r="CG11" i="35"/>
  <c r="CF11" i="35"/>
  <c r="CE11" i="35"/>
  <c r="CD11" i="35"/>
  <c r="CC11" i="35"/>
  <c r="CB11" i="35"/>
  <c r="CA11" i="35"/>
  <c r="BZ11" i="35"/>
  <c r="BY11" i="35"/>
  <c r="BX11" i="35"/>
  <c r="BW11" i="35"/>
  <c r="BV11" i="35"/>
  <c r="BU11" i="35"/>
  <c r="BT11" i="35"/>
  <c r="BS11" i="35"/>
  <c r="BR11" i="35"/>
  <c r="BQ11" i="35"/>
  <c r="BP11" i="35"/>
  <c r="BO11" i="35"/>
  <c r="BN11" i="35"/>
  <c r="BM11" i="35"/>
  <c r="BL11" i="35"/>
  <c r="BK11" i="35"/>
  <c r="BJ11" i="35"/>
  <c r="BI11" i="35"/>
  <c r="BH11" i="35"/>
  <c r="BG11" i="35"/>
  <c r="BF11" i="35"/>
  <c r="BE11" i="35"/>
  <c r="BD11" i="35"/>
  <c r="BC11" i="35"/>
  <c r="BB11" i="35"/>
  <c r="BA11" i="35"/>
  <c r="AZ11" i="35"/>
  <c r="AY11" i="35"/>
  <c r="AX11" i="35"/>
  <c r="AW11" i="35"/>
  <c r="AV11" i="35"/>
  <c r="AU11" i="35"/>
  <c r="AT11" i="35"/>
  <c r="AS11" i="35"/>
  <c r="AR11" i="35"/>
  <c r="AQ11" i="35"/>
  <c r="AP11" i="35"/>
  <c r="AO11" i="35"/>
  <c r="AN11" i="35"/>
  <c r="AM11" i="35"/>
  <c r="AL11" i="35"/>
  <c r="AK11" i="35"/>
  <c r="AJ11" i="35"/>
  <c r="AI11" i="35"/>
  <c r="AH11" i="35"/>
  <c r="AG11" i="35"/>
  <c r="AF11" i="35"/>
  <c r="AE11" i="35"/>
  <c r="AD11" i="35"/>
  <c r="AC11" i="35"/>
  <c r="AB11" i="35"/>
  <c r="AA11" i="35"/>
  <c r="Z11" i="35"/>
  <c r="Y11" i="35"/>
  <c r="X11" i="35"/>
  <c r="W11" i="35"/>
  <c r="V11" i="35"/>
  <c r="U11" i="35"/>
  <c r="T11" i="35"/>
  <c r="S11" i="35"/>
  <c r="R11" i="35"/>
  <c r="Q11" i="35"/>
  <c r="P11" i="35"/>
  <c r="O11" i="35"/>
  <c r="N11" i="35"/>
  <c r="M11" i="35"/>
  <c r="L11" i="35"/>
  <c r="K11" i="35"/>
  <c r="J11" i="35"/>
  <c r="I11" i="35"/>
  <c r="H11" i="35"/>
  <c r="G11" i="35"/>
  <c r="F11" i="35"/>
  <c r="E11" i="35"/>
  <c r="AZ8" i="35"/>
  <c r="AZ34" i="35" s="1"/>
  <c r="AY8" i="35"/>
  <c r="AY34" i="35" s="1"/>
  <c r="AX8" i="35"/>
  <c r="AX34" i="35" s="1"/>
  <c r="AW8" i="35"/>
  <c r="AW34" i="35" s="1"/>
  <c r="AV8" i="35"/>
  <c r="AV34" i="35" s="1"/>
  <c r="AU8" i="35"/>
  <c r="AU34" i="35" s="1"/>
  <c r="AT8" i="35"/>
  <c r="AT34" i="35" s="1"/>
  <c r="AS8" i="35"/>
  <c r="AS34" i="35" s="1"/>
  <c r="AR8" i="35"/>
  <c r="AR34" i="35" s="1"/>
  <c r="AQ8" i="35"/>
  <c r="AQ34" i="35" s="1"/>
  <c r="AP8" i="35"/>
  <c r="AP34" i="35" s="1"/>
  <c r="AO8" i="35"/>
  <c r="AO34" i="35" s="1"/>
  <c r="AN8" i="35"/>
  <c r="AN34" i="35" s="1"/>
  <c r="AM8" i="35"/>
  <c r="AM34" i="35" s="1"/>
  <c r="AL8" i="35"/>
  <c r="AL34" i="35" s="1"/>
  <c r="AK8" i="35"/>
  <c r="AK34" i="35" s="1"/>
  <c r="AJ8" i="35"/>
  <c r="AJ34" i="35" s="1"/>
  <c r="AI8" i="35"/>
  <c r="AI34" i="35" s="1"/>
  <c r="AH8" i="35"/>
  <c r="AH34" i="35" s="1"/>
  <c r="AG8" i="35"/>
  <c r="AG34" i="35" s="1"/>
  <c r="AF8" i="35"/>
  <c r="AF34" i="35" s="1"/>
  <c r="AE8" i="35"/>
  <c r="AE34" i="35" s="1"/>
  <c r="AD8" i="35"/>
  <c r="AD34" i="35" s="1"/>
  <c r="AC8" i="35"/>
  <c r="AC34" i="35" s="1"/>
  <c r="AB8" i="35"/>
  <c r="AB34" i="35" s="1"/>
  <c r="AA8" i="35"/>
  <c r="AA34" i="35" s="1"/>
  <c r="Z8" i="35"/>
  <c r="Z34" i="35" s="1"/>
  <c r="Y8" i="35"/>
  <c r="Y34" i="35" s="1"/>
  <c r="X8" i="35"/>
  <c r="X34" i="35" s="1"/>
  <c r="W8" i="35"/>
  <c r="W34" i="35" s="1"/>
  <c r="V8" i="35"/>
  <c r="V34" i="35" s="1"/>
  <c r="U8" i="35"/>
  <c r="U34" i="35" s="1"/>
  <c r="T8" i="35"/>
  <c r="T34" i="35" s="1"/>
  <c r="S8" i="35"/>
  <c r="S34" i="35" s="1"/>
  <c r="R8" i="35"/>
  <c r="R34" i="35" s="1"/>
  <c r="Q8" i="35"/>
  <c r="Q34" i="35" s="1"/>
  <c r="P8" i="35"/>
  <c r="P34" i="35" s="1"/>
  <c r="O8" i="35"/>
  <c r="O34" i="35" s="1"/>
  <c r="N8" i="35"/>
  <c r="N34" i="35" s="1"/>
  <c r="M8" i="35"/>
  <c r="M34" i="35" s="1"/>
  <c r="L8" i="35"/>
  <c r="L34" i="35" s="1"/>
  <c r="K8" i="35"/>
  <c r="K34" i="35" s="1"/>
  <c r="J8" i="35"/>
  <c r="J34" i="35" s="1"/>
  <c r="I8" i="35"/>
  <c r="I34" i="35" s="1"/>
  <c r="H8" i="35"/>
  <c r="H34" i="35" s="1"/>
  <c r="G8" i="35"/>
  <c r="G34" i="35" s="1"/>
  <c r="F8" i="35"/>
  <c r="F34" i="35" s="1"/>
  <c r="E8" i="35"/>
  <c r="E34" i="35" s="1"/>
  <c r="AZ7" i="35"/>
  <c r="AZ33" i="35" s="1"/>
  <c r="AY7" i="35"/>
  <c r="AY33" i="35" s="1"/>
  <c r="AX7" i="35"/>
  <c r="AX33" i="35" s="1"/>
  <c r="AW7" i="35"/>
  <c r="AW33" i="35" s="1"/>
  <c r="AV7" i="35"/>
  <c r="AV33" i="35" s="1"/>
  <c r="AU7" i="35"/>
  <c r="AU33" i="35" s="1"/>
  <c r="AT7" i="35"/>
  <c r="AT33" i="35" s="1"/>
  <c r="AS7" i="35"/>
  <c r="AS33" i="35" s="1"/>
  <c r="AR7" i="35"/>
  <c r="AR33" i="35" s="1"/>
  <c r="AQ7" i="35"/>
  <c r="AQ33" i="35" s="1"/>
  <c r="AP7" i="35"/>
  <c r="AP33" i="35" s="1"/>
  <c r="AO7" i="35"/>
  <c r="AO33" i="35" s="1"/>
  <c r="AN7" i="35"/>
  <c r="AN33" i="35" s="1"/>
  <c r="AM7" i="35"/>
  <c r="AM33" i="35" s="1"/>
  <c r="AL7" i="35"/>
  <c r="AL33" i="35" s="1"/>
  <c r="AK7" i="35"/>
  <c r="AK33" i="35" s="1"/>
  <c r="AJ7" i="35"/>
  <c r="AJ33" i="35" s="1"/>
  <c r="AI7" i="35"/>
  <c r="AI33" i="35" s="1"/>
  <c r="AH7" i="35"/>
  <c r="AH33" i="35" s="1"/>
  <c r="AG7" i="35"/>
  <c r="AG33" i="35" s="1"/>
  <c r="AF7" i="35"/>
  <c r="AF33" i="35" s="1"/>
  <c r="AE7" i="35"/>
  <c r="AE33" i="35" s="1"/>
  <c r="AD7" i="35"/>
  <c r="AD33" i="35" s="1"/>
  <c r="AC7" i="35"/>
  <c r="AC33" i="35" s="1"/>
  <c r="AB7" i="35"/>
  <c r="AB33" i="35" s="1"/>
  <c r="AA7" i="35"/>
  <c r="AA33" i="35" s="1"/>
  <c r="Z7" i="35"/>
  <c r="Z33" i="35" s="1"/>
  <c r="Y7" i="35"/>
  <c r="Y33" i="35" s="1"/>
  <c r="X7" i="35"/>
  <c r="X33" i="35" s="1"/>
  <c r="W7" i="35"/>
  <c r="W33" i="35" s="1"/>
  <c r="V7" i="35"/>
  <c r="V33" i="35" s="1"/>
  <c r="U7" i="35"/>
  <c r="U33" i="35" s="1"/>
  <c r="T7" i="35"/>
  <c r="T33" i="35" s="1"/>
  <c r="S7" i="35"/>
  <c r="S33" i="35" s="1"/>
  <c r="R7" i="35"/>
  <c r="R33" i="35" s="1"/>
  <c r="Q7" i="35"/>
  <c r="Q33" i="35" s="1"/>
  <c r="P7" i="35"/>
  <c r="P33" i="35" s="1"/>
  <c r="O7" i="35"/>
  <c r="O33" i="35" s="1"/>
  <c r="N7" i="35"/>
  <c r="N33" i="35" s="1"/>
  <c r="M7" i="35"/>
  <c r="M33" i="35" s="1"/>
  <c r="L7" i="35"/>
  <c r="L33" i="35" s="1"/>
  <c r="K7" i="35"/>
  <c r="K33" i="35" s="1"/>
  <c r="J7" i="35"/>
  <c r="J33" i="35" s="1"/>
  <c r="I7" i="35"/>
  <c r="I33" i="35" s="1"/>
  <c r="H7" i="35"/>
  <c r="H33" i="35" s="1"/>
  <c r="G7" i="35"/>
  <c r="G33" i="35" s="1"/>
  <c r="F7" i="35"/>
  <c r="F33" i="35" s="1"/>
  <c r="E7" i="35"/>
  <c r="E33" i="35" s="1"/>
  <c r="AZ6" i="35"/>
  <c r="AZ32" i="35" s="1"/>
  <c r="AY6" i="35"/>
  <c r="AY32" i="35" s="1"/>
  <c r="AX6" i="35"/>
  <c r="AX32" i="35" s="1"/>
  <c r="AW6" i="35"/>
  <c r="AW32" i="35" s="1"/>
  <c r="AV6" i="35"/>
  <c r="AV32" i="35" s="1"/>
  <c r="AU6" i="35"/>
  <c r="AU32" i="35" s="1"/>
  <c r="AT6" i="35"/>
  <c r="AT32" i="35" s="1"/>
  <c r="AS6" i="35"/>
  <c r="AS32" i="35" s="1"/>
  <c r="AR6" i="35"/>
  <c r="AR32" i="35" s="1"/>
  <c r="AQ6" i="35"/>
  <c r="AQ32" i="35" s="1"/>
  <c r="AP6" i="35"/>
  <c r="AP32" i="35" s="1"/>
  <c r="AO6" i="35"/>
  <c r="AO32" i="35" s="1"/>
  <c r="AN6" i="35"/>
  <c r="AN32" i="35" s="1"/>
  <c r="AM6" i="35"/>
  <c r="AM32" i="35" s="1"/>
  <c r="AL6" i="35"/>
  <c r="AL32" i="35" s="1"/>
  <c r="AK6" i="35"/>
  <c r="AK32" i="35" s="1"/>
  <c r="AJ6" i="35"/>
  <c r="AJ32" i="35" s="1"/>
  <c r="AI6" i="35"/>
  <c r="AI32" i="35" s="1"/>
  <c r="AH6" i="35"/>
  <c r="AH32" i="35" s="1"/>
  <c r="AG6" i="35"/>
  <c r="AG32" i="35" s="1"/>
  <c r="AF6" i="35"/>
  <c r="AF32" i="35" s="1"/>
  <c r="AE6" i="35"/>
  <c r="AE32" i="35" s="1"/>
  <c r="AD6" i="35"/>
  <c r="AD32" i="35" s="1"/>
  <c r="AC6" i="35"/>
  <c r="AC32" i="35" s="1"/>
  <c r="AB6" i="35"/>
  <c r="AB32" i="35" s="1"/>
  <c r="AA6" i="35"/>
  <c r="AA32" i="35" s="1"/>
  <c r="Z6" i="35"/>
  <c r="Z32" i="35" s="1"/>
  <c r="Y6" i="35"/>
  <c r="Y32" i="35" s="1"/>
  <c r="X6" i="35"/>
  <c r="X32" i="35" s="1"/>
  <c r="W6" i="35"/>
  <c r="W32" i="35" s="1"/>
  <c r="V6" i="35"/>
  <c r="V32" i="35" s="1"/>
  <c r="U6" i="35"/>
  <c r="U32" i="35" s="1"/>
  <c r="T6" i="35"/>
  <c r="T32" i="35" s="1"/>
  <c r="S6" i="35"/>
  <c r="S32" i="35" s="1"/>
  <c r="R6" i="35"/>
  <c r="R32" i="35" s="1"/>
  <c r="Q6" i="35"/>
  <c r="Q32" i="35" s="1"/>
  <c r="P6" i="35"/>
  <c r="P32" i="35" s="1"/>
  <c r="O6" i="35"/>
  <c r="O32" i="35" s="1"/>
  <c r="N6" i="35"/>
  <c r="N32" i="35" s="1"/>
  <c r="M6" i="35"/>
  <c r="M32" i="35" s="1"/>
  <c r="L6" i="35"/>
  <c r="L32" i="35" s="1"/>
  <c r="K6" i="35"/>
  <c r="K32" i="35" s="1"/>
  <c r="J6" i="35"/>
  <c r="J32" i="35" s="1"/>
  <c r="I6" i="35"/>
  <c r="I32" i="35" s="1"/>
  <c r="H6" i="35"/>
  <c r="H32" i="35" s="1"/>
  <c r="G6" i="35"/>
  <c r="G32" i="35" s="1"/>
  <c r="F6" i="35"/>
  <c r="F32" i="35" s="1"/>
  <c r="E6" i="35"/>
  <c r="E32" i="35" s="1"/>
  <c r="BK5" i="35"/>
  <c r="BJ5" i="35"/>
  <c r="BI5" i="35"/>
  <c r="BH5" i="35"/>
  <c r="BG5" i="35"/>
  <c r="BF5" i="35"/>
  <c r="BE5" i="35"/>
  <c r="BD5" i="35"/>
  <c r="BC5" i="35"/>
  <c r="BB5" i="35"/>
  <c r="BA5" i="35"/>
  <c r="AZ5" i="35"/>
  <c r="AY5" i="35"/>
  <c r="AX5" i="35"/>
  <c r="AW5" i="35"/>
  <c r="AV5" i="35"/>
  <c r="AU5" i="35"/>
  <c r="AT5" i="35"/>
  <c r="AS5" i="35"/>
  <c r="AR5" i="35"/>
  <c r="AQ5" i="35"/>
  <c r="AP5" i="35"/>
  <c r="AO5" i="35"/>
  <c r="AN5" i="35"/>
  <c r="AM5" i="35"/>
  <c r="AL5" i="35"/>
  <c r="AK5" i="35"/>
  <c r="AJ5" i="35"/>
  <c r="AI5" i="35"/>
  <c r="AH5" i="35"/>
  <c r="AG5" i="35"/>
  <c r="AF5" i="35"/>
  <c r="AE5" i="35"/>
  <c r="AD5" i="35"/>
  <c r="AC5" i="35"/>
  <c r="AB5" i="35"/>
  <c r="AA5" i="35"/>
  <c r="Z5" i="35"/>
  <c r="Y5" i="35"/>
  <c r="X5" i="35"/>
  <c r="W5" i="35"/>
  <c r="V5" i="35"/>
  <c r="U5" i="35"/>
  <c r="T5" i="35"/>
  <c r="S5" i="35"/>
  <c r="R5" i="35"/>
  <c r="Q5" i="35"/>
  <c r="P5" i="35"/>
  <c r="O5" i="35"/>
  <c r="N5" i="35"/>
  <c r="M5" i="35"/>
  <c r="L5" i="35"/>
  <c r="K5" i="35"/>
  <c r="J5" i="35"/>
  <c r="I5" i="35"/>
  <c r="H5" i="35"/>
  <c r="G5" i="35"/>
  <c r="F5" i="35"/>
  <c r="E5" i="35"/>
  <c r="EP192" i="70"/>
  <c r="EO192" i="70"/>
  <c r="EH192" i="70"/>
  <c r="EG192" i="70"/>
  <c r="DZ192" i="70"/>
  <c r="DY192" i="70"/>
  <c r="DR192" i="70"/>
  <c r="DQ192" i="70"/>
  <c r="DJ192" i="70"/>
  <c r="DI192" i="70"/>
  <c r="DB192" i="70"/>
  <c r="DA192" i="70"/>
  <c r="EL190" i="70"/>
  <c r="EK190" i="70"/>
  <c r="ED190" i="70"/>
  <c r="EC190" i="70"/>
  <c r="DV190" i="70"/>
  <c r="DU190" i="70"/>
  <c r="DN190" i="70"/>
  <c r="DM190" i="70"/>
  <c r="DF190" i="70"/>
  <c r="DE190" i="70"/>
  <c r="CX190" i="70"/>
  <c r="CW190" i="70"/>
  <c r="CP190" i="70"/>
  <c r="CO190" i="70"/>
  <c r="CH190" i="70"/>
  <c r="CG190" i="70"/>
  <c r="BZ190" i="70"/>
  <c r="BY190" i="70"/>
  <c r="BR190" i="70"/>
  <c r="BQ190" i="70"/>
  <c r="BL37" i="70"/>
  <c r="BK37" i="70"/>
  <c r="BJ37" i="70"/>
  <c r="BI37" i="70"/>
  <c r="BH37" i="70"/>
  <c r="BG37" i="70"/>
  <c r="BF37" i="70"/>
  <c r="BE37" i="70"/>
  <c r="BD37" i="70"/>
  <c r="BC37" i="70"/>
  <c r="BB37" i="70"/>
  <c r="BA37" i="70"/>
  <c r="AZ37" i="70"/>
  <c r="AY37" i="70"/>
  <c r="AX37" i="70"/>
  <c r="AW37" i="70"/>
  <c r="AV37" i="70"/>
  <c r="AU37" i="70"/>
  <c r="AT37" i="70"/>
  <c r="AS37" i="70"/>
  <c r="AR37" i="70"/>
  <c r="AQ37" i="70"/>
  <c r="AP37" i="70"/>
  <c r="AO37" i="70"/>
  <c r="AN37" i="70"/>
  <c r="AM37" i="70"/>
  <c r="AL37" i="70"/>
  <c r="AK37" i="70"/>
  <c r="AJ37" i="70"/>
  <c r="AI37" i="70"/>
  <c r="AH37" i="70"/>
  <c r="AG37" i="70"/>
  <c r="AF37" i="70"/>
  <c r="AE37" i="70"/>
  <c r="AD37" i="70"/>
  <c r="AC37" i="70"/>
  <c r="AB37" i="70"/>
  <c r="AA37" i="70"/>
  <c r="Z37" i="70"/>
  <c r="Y37" i="70"/>
  <c r="X37" i="70"/>
  <c r="W37" i="70"/>
  <c r="V37" i="70"/>
  <c r="U37" i="70"/>
  <c r="T37" i="70"/>
  <c r="S37" i="70"/>
  <c r="R37" i="70"/>
  <c r="Q37" i="70"/>
  <c r="P37" i="70"/>
  <c r="O37" i="70"/>
  <c r="N37" i="70"/>
  <c r="M37" i="70"/>
  <c r="L37" i="70"/>
  <c r="K37" i="70"/>
  <c r="J37" i="70"/>
  <c r="I37" i="70"/>
  <c r="H37" i="70"/>
  <c r="G37" i="70"/>
  <c r="F37" i="70"/>
  <c r="E37" i="70"/>
  <c r="CV36" i="70"/>
  <c r="CU36" i="70"/>
  <c r="CT36" i="70"/>
  <c r="CS36" i="70"/>
  <c r="CR36" i="70"/>
  <c r="CQ36" i="70"/>
  <c r="CP36" i="70"/>
  <c r="CO36" i="70"/>
  <c r="CN36" i="70"/>
  <c r="CM36" i="70"/>
  <c r="CL36" i="70"/>
  <c r="CK36" i="70"/>
  <c r="CJ36" i="70"/>
  <c r="CI36" i="70"/>
  <c r="CH36" i="70"/>
  <c r="CG36" i="70"/>
  <c r="CF36" i="70"/>
  <c r="CE36" i="70"/>
  <c r="CD36" i="70"/>
  <c r="CC36" i="70"/>
  <c r="CB36" i="70"/>
  <c r="CA36" i="70"/>
  <c r="BZ36" i="70"/>
  <c r="BY36" i="70"/>
  <c r="BX36" i="70"/>
  <c r="BW36" i="70"/>
  <c r="BV36" i="70"/>
  <c r="BU36" i="70"/>
  <c r="BT36" i="70"/>
  <c r="BS36" i="70"/>
  <c r="BR36" i="70"/>
  <c r="BQ36" i="70"/>
  <c r="BP36" i="70"/>
  <c r="BO36" i="70"/>
  <c r="BN36" i="70"/>
  <c r="BM36" i="70"/>
  <c r="BL36" i="70"/>
  <c r="BK36" i="70"/>
  <c r="BJ36" i="70"/>
  <c r="BI36" i="70"/>
  <c r="BH36" i="70"/>
  <c r="BG36" i="70"/>
  <c r="BF36" i="70"/>
  <c r="BE36" i="70"/>
  <c r="BD36" i="70"/>
  <c r="BC36" i="70"/>
  <c r="BB36" i="70"/>
  <c r="BA36" i="70"/>
  <c r="AZ36" i="70"/>
  <c r="AY36" i="70"/>
  <c r="AX36" i="70"/>
  <c r="AW36" i="70"/>
  <c r="AV36" i="70"/>
  <c r="AU36" i="70"/>
  <c r="AT36" i="70"/>
  <c r="AS36" i="70"/>
  <c r="AR36" i="70"/>
  <c r="AQ36" i="70"/>
  <c r="AP36" i="70"/>
  <c r="AO36" i="70"/>
  <c r="AN36" i="70"/>
  <c r="AM36" i="70"/>
  <c r="AL36" i="70"/>
  <c r="AK36" i="70"/>
  <c r="AJ36" i="70"/>
  <c r="AI36" i="70"/>
  <c r="AH36" i="70"/>
  <c r="AG36" i="70"/>
  <c r="AF36" i="70"/>
  <c r="AE36" i="70"/>
  <c r="AD36" i="70"/>
  <c r="AC36" i="70"/>
  <c r="AB36" i="70"/>
  <c r="AA36" i="70"/>
  <c r="Z36" i="70"/>
  <c r="Y36" i="70"/>
  <c r="X36" i="70"/>
  <c r="W36" i="70"/>
  <c r="V36" i="70"/>
  <c r="U36" i="70"/>
  <c r="T36" i="70"/>
  <c r="S36" i="70"/>
  <c r="R36" i="70"/>
  <c r="Q36" i="70"/>
  <c r="P36" i="70"/>
  <c r="O36" i="70"/>
  <c r="N36" i="70"/>
  <c r="M36" i="70"/>
  <c r="L36" i="70"/>
  <c r="K36" i="70"/>
  <c r="J36" i="70"/>
  <c r="I36" i="70"/>
  <c r="H36" i="70"/>
  <c r="G36" i="70"/>
  <c r="F36" i="70"/>
  <c r="E36" i="70"/>
  <c r="AN35" i="70"/>
  <c r="AM35" i="70"/>
  <c r="AL35" i="70"/>
  <c r="AK35" i="70"/>
  <c r="AJ35" i="70"/>
  <c r="AI35" i="70"/>
  <c r="AH35" i="70"/>
  <c r="AG35" i="70"/>
  <c r="AF35" i="70"/>
  <c r="AE35" i="70"/>
  <c r="AD35" i="70"/>
  <c r="AC35" i="70"/>
  <c r="AB35" i="70"/>
  <c r="AA35" i="70"/>
  <c r="Z35" i="70"/>
  <c r="Y35" i="70"/>
  <c r="X35" i="70"/>
  <c r="W35" i="70"/>
  <c r="V35" i="70"/>
  <c r="U35" i="70"/>
  <c r="T35" i="70"/>
  <c r="S35" i="70"/>
  <c r="R35" i="70"/>
  <c r="Q35" i="70"/>
  <c r="P35" i="70"/>
  <c r="O35" i="70"/>
  <c r="N35" i="70"/>
  <c r="M35" i="70"/>
  <c r="L35" i="70"/>
  <c r="K35" i="70"/>
  <c r="J35" i="70"/>
  <c r="I35" i="70"/>
  <c r="H35" i="70"/>
  <c r="G35" i="70"/>
  <c r="F35" i="70"/>
  <c r="E35" i="70"/>
  <c r="CV34" i="70"/>
  <c r="CU34" i="70"/>
  <c r="CT34" i="70"/>
  <c r="CS34" i="70"/>
  <c r="CR34" i="70"/>
  <c r="CQ34" i="70"/>
  <c r="CP34" i="70"/>
  <c r="CO34" i="70"/>
  <c r="CN34" i="70"/>
  <c r="CM34" i="70"/>
  <c r="CL34" i="70"/>
  <c r="CK34" i="70"/>
  <c r="CJ34" i="70"/>
  <c r="CI34" i="70"/>
  <c r="CH34" i="70"/>
  <c r="CG34" i="70"/>
  <c r="CF34" i="70"/>
  <c r="CE34" i="70"/>
  <c r="CD34" i="70"/>
  <c r="CC34" i="70"/>
  <c r="CB34" i="70"/>
  <c r="CA34" i="70"/>
  <c r="BZ34" i="70"/>
  <c r="BY34" i="70"/>
  <c r="BX34" i="70"/>
  <c r="BW34" i="70"/>
  <c r="BV34" i="70"/>
  <c r="BU34" i="70"/>
  <c r="BT34" i="70"/>
  <c r="BS34" i="70"/>
  <c r="BR34" i="70"/>
  <c r="BQ34" i="70"/>
  <c r="BP34" i="70"/>
  <c r="BO34" i="70"/>
  <c r="BN34" i="70"/>
  <c r="BM34" i="70"/>
  <c r="BL34" i="70"/>
  <c r="BK34" i="70"/>
  <c r="BJ34" i="70"/>
  <c r="BI34" i="70"/>
  <c r="BH34" i="70"/>
  <c r="BG34" i="70"/>
  <c r="BF34" i="70"/>
  <c r="BE34" i="70"/>
  <c r="BD34" i="70"/>
  <c r="BC34" i="70"/>
  <c r="BB34" i="70"/>
  <c r="BA34" i="70"/>
  <c r="AZ34" i="70"/>
  <c r="AY34" i="70"/>
  <c r="AX34" i="70"/>
  <c r="AW34" i="70"/>
  <c r="AV34" i="70"/>
  <c r="AU34" i="70"/>
  <c r="AT34" i="70"/>
  <c r="AS34" i="70"/>
  <c r="AR34" i="70"/>
  <c r="AQ34" i="70"/>
  <c r="AP34" i="70"/>
  <c r="AO34" i="70"/>
  <c r="AN34" i="70"/>
  <c r="AM34" i="70"/>
  <c r="AL34" i="70"/>
  <c r="AK34" i="70"/>
  <c r="AJ34" i="70"/>
  <c r="AI34" i="70"/>
  <c r="AH34" i="70"/>
  <c r="AG34" i="70"/>
  <c r="AF34" i="70"/>
  <c r="AE34" i="70"/>
  <c r="AD34" i="70"/>
  <c r="AC34" i="70"/>
  <c r="AB34" i="70"/>
  <c r="AA34" i="70"/>
  <c r="Z34" i="70"/>
  <c r="Y34" i="70"/>
  <c r="X34" i="70"/>
  <c r="W34" i="70"/>
  <c r="V34" i="70"/>
  <c r="U34" i="70"/>
  <c r="T34" i="70"/>
  <c r="S34" i="70"/>
  <c r="R34" i="70"/>
  <c r="Q34" i="70"/>
  <c r="P34" i="70"/>
  <c r="O34" i="70"/>
  <c r="N34" i="70"/>
  <c r="M34" i="70"/>
  <c r="L34" i="70"/>
  <c r="K34" i="70"/>
  <c r="J34" i="70"/>
  <c r="I34" i="70"/>
  <c r="H34" i="70"/>
  <c r="G34" i="70"/>
  <c r="F34" i="70"/>
  <c r="E34" i="70"/>
  <c r="AN33" i="70"/>
  <c r="AM33" i="70"/>
  <c r="AL33" i="70"/>
  <c r="AK33" i="70"/>
  <c r="AJ33" i="70"/>
  <c r="AI33" i="70"/>
  <c r="AH33" i="70"/>
  <c r="AG33" i="70"/>
  <c r="AF33" i="70"/>
  <c r="AE33" i="70"/>
  <c r="AD33" i="70"/>
  <c r="AC33" i="70"/>
  <c r="AB33" i="70"/>
  <c r="AA33" i="70"/>
  <c r="Z33" i="70"/>
  <c r="Y33" i="70"/>
  <c r="X33" i="70"/>
  <c r="W33" i="70"/>
  <c r="V33" i="70"/>
  <c r="U33" i="70"/>
  <c r="T33" i="70"/>
  <c r="S33" i="70"/>
  <c r="R33" i="70"/>
  <c r="Q33" i="70"/>
  <c r="P33" i="70"/>
  <c r="O33" i="70"/>
  <c r="N33" i="70"/>
  <c r="M33" i="70"/>
  <c r="L33" i="70"/>
  <c r="K33" i="70"/>
  <c r="J33" i="70"/>
  <c r="I33" i="70"/>
  <c r="H33" i="70"/>
  <c r="G33" i="70"/>
  <c r="F33" i="70"/>
  <c r="E33" i="70"/>
  <c r="AZ30" i="70"/>
  <c r="AY30" i="70"/>
  <c r="AX30" i="70"/>
  <c r="AW30" i="70"/>
  <c r="AV30" i="70"/>
  <c r="AU30" i="70"/>
  <c r="AT30" i="70"/>
  <c r="AS30" i="70"/>
  <c r="AR30" i="70"/>
  <c r="AQ30" i="70"/>
  <c r="AP30" i="70"/>
  <c r="AO30" i="70"/>
  <c r="AN30" i="70"/>
  <c r="AM30" i="70"/>
  <c r="AL30" i="70"/>
  <c r="AK30" i="70"/>
  <c r="AJ30" i="70"/>
  <c r="AI30" i="70"/>
  <c r="AH30" i="70"/>
  <c r="AG30" i="70"/>
  <c r="AF30" i="70"/>
  <c r="AE30" i="70"/>
  <c r="AD30" i="70"/>
  <c r="AC30" i="70"/>
  <c r="AB30" i="70"/>
  <c r="AA30" i="70"/>
  <c r="Z30" i="70"/>
  <c r="Y30" i="70"/>
  <c r="X30" i="70"/>
  <c r="W30" i="70"/>
  <c r="V30" i="70"/>
  <c r="U30" i="70"/>
  <c r="T30" i="70"/>
  <c r="S30" i="70"/>
  <c r="R30" i="70"/>
  <c r="Q30" i="70"/>
  <c r="P30" i="70"/>
  <c r="O30" i="70"/>
  <c r="N30" i="70"/>
  <c r="M30" i="70"/>
  <c r="L30" i="70"/>
  <c r="K30" i="70"/>
  <c r="J30" i="70"/>
  <c r="I30" i="70"/>
  <c r="H30" i="70"/>
  <c r="G30" i="70"/>
  <c r="F30" i="70"/>
  <c r="E30" i="70"/>
  <c r="R29" i="70"/>
  <c r="G29" i="70"/>
  <c r="AT29" i="70"/>
  <c r="AN28" i="70"/>
  <c r="AM28" i="70"/>
  <c r="AL28" i="70"/>
  <c r="AK28" i="70"/>
  <c r="AJ28" i="70"/>
  <c r="AI28" i="70"/>
  <c r="AH28" i="70"/>
  <c r="AG28" i="70"/>
  <c r="AF28" i="70"/>
  <c r="AE28" i="70"/>
  <c r="AD28" i="70"/>
  <c r="AC28" i="70"/>
  <c r="AB28" i="70"/>
  <c r="AA28" i="70"/>
  <c r="Z28" i="70"/>
  <c r="Y28" i="70"/>
  <c r="X28" i="70"/>
  <c r="W28" i="70"/>
  <c r="V28" i="70"/>
  <c r="U28" i="70"/>
  <c r="T28" i="70"/>
  <c r="S28" i="70"/>
  <c r="R28" i="70"/>
  <c r="Q28" i="70"/>
  <c r="P28" i="70"/>
  <c r="O28" i="70"/>
  <c r="N28" i="70"/>
  <c r="M28" i="70"/>
  <c r="L28" i="70"/>
  <c r="K28" i="70"/>
  <c r="J28" i="70"/>
  <c r="I28" i="70"/>
  <c r="H28" i="70"/>
  <c r="G28" i="70"/>
  <c r="F28" i="70"/>
  <c r="E28" i="70"/>
  <c r="CV35" i="70"/>
  <c r="CR35" i="70"/>
  <c r="CJ35" i="70"/>
  <c r="CD35" i="70"/>
  <c r="CB35" i="70"/>
  <c r="BX35" i="70"/>
  <c r="BW35" i="70"/>
  <c r="BT35" i="70"/>
  <c r="BP35" i="70"/>
  <c r="BL35" i="70"/>
  <c r="BD35" i="70"/>
  <c r="AZ35" i="70"/>
  <c r="AX35" i="70"/>
  <c r="AV35" i="70"/>
  <c r="AR35" i="70"/>
  <c r="AQ35" i="70"/>
  <c r="ER15" i="41"/>
  <c r="BM15" i="41"/>
  <c r="BL15" i="41"/>
  <c r="BK15" i="41"/>
  <c r="BJ15" i="41"/>
  <c r="BI15" i="41"/>
  <c r="BH15" i="41"/>
  <c r="BG15" i="41"/>
  <c r="BF15" i="41"/>
  <c r="BE15" i="41"/>
  <c r="BD15" i="41"/>
  <c r="BC15" i="41"/>
  <c r="BB15" i="41"/>
  <c r="BA15" i="41"/>
  <c r="AZ15" i="41"/>
  <c r="AY15" i="41"/>
  <c r="AX15" i="41"/>
  <c r="AW15" i="41"/>
  <c r="AV15" i="41"/>
  <c r="AU15" i="41"/>
  <c r="AT15" i="41"/>
  <c r="AS15" i="41"/>
  <c r="AR15" i="41"/>
  <c r="AQ15" i="41"/>
  <c r="AP15" i="41"/>
  <c r="AO15" i="41"/>
  <c r="ER14" i="41"/>
  <c r="BM14" i="41"/>
  <c r="BL14" i="41"/>
  <c r="BK14" i="41"/>
  <c r="BJ14" i="41"/>
  <c r="BI14" i="41"/>
  <c r="BH14" i="41"/>
  <c r="BG14" i="41"/>
  <c r="BF14" i="41"/>
  <c r="BE14" i="41"/>
  <c r="BD14" i="41"/>
  <c r="BC14" i="41"/>
  <c r="BB14" i="41"/>
  <c r="BA14" i="41"/>
  <c r="AZ14" i="41"/>
  <c r="AY14" i="41"/>
  <c r="AX14" i="41"/>
  <c r="AW14" i="41"/>
  <c r="AV14" i="41"/>
  <c r="AU14" i="41"/>
  <c r="AT14" i="41"/>
  <c r="AS14" i="41"/>
  <c r="AR14" i="41"/>
  <c r="AQ14" i="41"/>
  <c r="AP14" i="41"/>
  <c r="AO14" i="41"/>
  <c r="DW23" i="35"/>
  <c r="CS10" i="41"/>
  <c r="CS27" i="41" s="1"/>
  <c r="CK10" i="41"/>
  <c r="CK27" i="41" s="1"/>
  <c r="CC10" i="41"/>
  <c r="CC27" i="41" s="1"/>
  <c r="BU10" i="41"/>
  <c r="BU27" i="41" s="1"/>
  <c r="BT10" i="41"/>
  <c r="BT27" i="41" s="1"/>
  <c r="CR8" i="40"/>
  <c r="CR21" i="40" s="1"/>
  <c r="CR39" i="40" s="1"/>
  <c r="CJ8" i="40"/>
  <c r="CJ21" i="40" s="1"/>
  <c r="CJ39" i="40" s="1"/>
  <c r="CB8" i="40"/>
  <c r="CB21" i="40" s="1"/>
  <c r="CB39" i="40" s="1"/>
  <c r="CA8" i="40"/>
  <c r="CA21" i="40" s="1"/>
  <c r="CA39" i="40" s="1"/>
  <c r="BT8" i="40"/>
  <c r="BT21" i="40" s="1"/>
  <c r="BT39" i="40" s="1"/>
  <c r="BM8" i="40"/>
  <c r="BM21" i="40" s="1"/>
  <c r="BM39" i="40" s="1"/>
  <c r="AW8" i="40"/>
  <c r="AW21" i="40" s="1"/>
  <c r="AW39" i="40" s="1"/>
  <c r="AV8" i="40"/>
  <c r="AV21" i="40" s="1"/>
  <c r="AV39" i="40" s="1"/>
  <c r="AU8" i="40"/>
  <c r="AU21" i="40" s="1"/>
  <c r="AU39" i="40" s="1"/>
  <c r="AO8" i="40"/>
  <c r="AO21" i="40" s="1"/>
  <c r="AO39" i="40" s="1"/>
  <c r="AN8" i="40"/>
  <c r="AN21" i="40" s="1"/>
  <c r="AN39" i="40" s="1"/>
  <c r="AM8" i="40"/>
  <c r="AM21" i="40" s="1"/>
  <c r="AM39" i="40" s="1"/>
  <c r="AG8" i="40"/>
  <c r="AG21" i="40" s="1"/>
  <c r="AG39" i="40" s="1"/>
  <c r="AF8" i="40"/>
  <c r="AF21" i="40" s="1"/>
  <c r="AF39" i="40" s="1"/>
  <c r="AE8" i="40"/>
  <c r="AE21" i="40" s="1"/>
  <c r="AE39" i="40" s="1"/>
  <c r="Y8" i="40"/>
  <c r="Y21" i="40" s="1"/>
  <c r="Y39" i="40" s="1"/>
  <c r="X8" i="40"/>
  <c r="X21" i="40" s="1"/>
  <c r="X39" i="40" s="1"/>
  <c r="W8" i="40"/>
  <c r="W21" i="40" s="1"/>
  <c r="W39" i="40" s="1"/>
  <c r="Q8" i="40"/>
  <c r="Q21" i="40" s="1"/>
  <c r="Q39" i="40" s="1"/>
  <c r="P8" i="40"/>
  <c r="P21" i="40" s="1"/>
  <c r="P39" i="40" s="1"/>
  <c r="O8" i="40"/>
  <c r="O21" i="40" s="1"/>
  <c r="O39" i="40" s="1"/>
  <c r="I8" i="40"/>
  <c r="I21" i="40" s="1"/>
  <c r="I39" i="40" s="1"/>
  <c r="H8" i="40"/>
  <c r="H21" i="40" s="1"/>
  <c r="H39" i="40" s="1"/>
  <c r="G8" i="40"/>
  <c r="G21" i="40" s="1"/>
  <c r="G39" i="40" s="1"/>
  <c r="CR14" i="39"/>
  <c r="CR36" i="39" s="1"/>
  <c r="CJ14" i="39"/>
  <c r="CJ36" i="39" s="1"/>
  <c r="CB14" i="39"/>
  <c r="CB36" i="39" s="1"/>
  <c r="BT14" i="39"/>
  <c r="BT36" i="39" s="1"/>
  <c r="AX14" i="39"/>
  <c r="AX36" i="39" s="1"/>
  <c r="AW14" i="39"/>
  <c r="AW36" i="39" s="1"/>
  <c r="AV14" i="39"/>
  <c r="AV36" i="39" s="1"/>
  <c r="AP14" i="39"/>
  <c r="AP36" i="39" s="1"/>
  <c r="AO14" i="39"/>
  <c r="AO36" i="39" s="1"/>
  <c r="AN14" i="39"/>
  <c r="AN36" i="39" s="1"/>
  <c r="AH14" i="39"/>
  <c r="AH36" i="39" s="1"/>
  <c r="AG14" i="39"/>
  <c r="AG36" i="39" s="1"/>
  <c r="AF14" i="39"/>
  <c r="AF36" i="39" s="1"/>
  <c r="Z14" i="39"/>
  <c r="Z36" i="39" s="1"/>
  <c r="Y14" i="39"/>
  <c r="Y36" i="39" s="1"/>
  <c r="X14" i="39"/>
  <c r="X36" i="39" s="1"/>
  <c r="R14" i="39"/>
  <c r="R36" i="39" s="1"/>
  <c r="Q14" i="39"/>
  <c r="Q36" i="39" s="1"/>
  <c r="P14" i="39"/>
  <c r="P36" i="39" s="1"/>
  <c r="J14" i="39"/>
  <c r="J36" i="39" s="1"/>
  <c r="I14" i="39"/>
  <c r="I36" i="39" s="1"/>
  <c r="H14" i="39"/>
  <c r="H36" i="39" s="1"/>
  <c r="CS9" i="41"/>
  <c r="CS26" i="41" s="1"/>
  <c r="CK9" i="41"/>
  <c r="CK26" i="41" s="1"/>
  <c r="CC9" i="41"/>
  <c r="CC26" i="41" s="1"/>
  <c r="BU9" i="41"/>
  <c r="BU26" i="41" s="1"/>
  <c r="CS37" i="70"/>
  <c r="CK37" i="70"/>
  <c r="CC37" i="70"/>
  <c r="BU37" i="70"/>
  <c r="CT11" i="39"/>
  <c r="CL11" i="39"/>
  <c r="CL33" i="39" s="1"/>
  <c r="CD11" i="39"/>
  <c r="BV11" i="39"/>
  <c r="BN11" i="39"/>
  <c r="AZ11" i="39"/>
  <c r="AY11" i="39"/>
  <c r="AX11" i="39"/>
  <c r="AW11" i="39"/>
  <c r="AV11" i="39"/>
  <c r="AU11" i="39"/>
  <c r="AT11" i="39"/>
  <c r="AS11" i="39"/>
  <c r="AR11" i="39"/>
  <c r="AR33" i="39" s="1"/>
  <c r="AQ11" i="39"/>
  <c r="AP11" i="39"/>
  <c r="AO11" i="39"/>
  <c r="AN11" i="39"/>
  <c r="AM11" i="39"/>
  <c r="AL11" i="39"/>
  <c r="AI11" i="39"/>
  <c r="AH11" i="39"/>
  <c r="AG11" i="39"/>
  <c r="AA11" i="39"/>
  <c r="Z11" i="39"/>
  <c r="Y11" i="39"/>
  <c r="Y33" i="39" s="1"/>
  <c r="S11" i="39"/>
  <c r="R11" i="39"/>
  <c r="Q11" i="39"/>
  <c r="K11" i="39"/>
  <c r="J11" i="39"/>
  <c r="I11" i="39"/>
  <c r="CV11" i="36"/>
  <c r="CV33" i="36" s="1"/>
  <c r="CT11" i="36"/>
  <c r="CT33" i="36" s="1"/>
  <c r="CN11" i="36"/>
  <c r="CN33" i="36" s="1"/>
  <c r="CF11" i="36"/>
  <c r="CF33" i="36" s="1"/>
  <c r="BX11" i="36"/>
  <c r="BX33" i="36" s="1"/>
  <c r="BV11" i="36"/>
  <c r="BV33" i="36" s="1"/>
  <c r="BP11" i="36"/>
  <c r="BP33" i="36" s="1"/>
  <c r="BO11" i="36"/>
  <c r="BO33" i="36" s="1"/>
  <c r="AZ11" i="36"/>
  <c r="AZ33" i="36" s="1"/>
  <c r="AY11" i="36"/>
  <c r="AY33" i="36" s="1"/>
  <c r="AX11" i="36"/>
  <c r="AX33" i="36" s="1"/>
  <c r="AR11" i="36"/>
  <c r="AR33" i="36" s="1"/>
  <c r="AQ11" i="36"/>
  <c r="AQ33" i="36" s="1"/>
  <c r="AP11" i="36"/>
  <c r="AP33" i="36" s="1"/>
  <c r="AJ11" i="36"/>
  <c r="AJ33" i="36" s="1"/>
  <c r="AI11" i="36"/>
  <c r="AI33" i="36" s="1"/>
  <c r="AH11" i="36"/>
  <c r="AH33" i="36" s="1"/>
  <c r="AB11" i="36"/>
  <c r="AB33" i="36" s="1"/>
  <c r="AA11" i="36"/>
  <c r="AA33" i="36" s="1"/>
  <c r="Z11" i="36"/>
  <c r="Z33" i="36" s="1"/>
  <c r="T11" i="36"/>
  <c r="T33" i="36" s="1"/>
  <c r="S11" i="36"/>
  <c r="S33" i="36" s="1"/>
  <c r="R11" i="36"/>
  <c r="R33" i="36" s="1"/>
  <c r="L11" i="36"/>
  <c r="L33" i="36" s="1"/>
  <c r="K11" i="36"/>
  <c r="K33" i="36" s="1"/>
  <c r="J11" i="36"/>
  <c r="J33" i="36" s="1"/>
  <c r="CV16" i="35"/>
  <c r="CV42" i="35" s="1"/>
  <c r="CU16" i="35"/>
  <c r="CU42" i="35" s="1"/>
  <c r="CM16" i="35"/>
  <c r="CM42" i="35" s="1"/>
  <c r="CL16" i="35"/>
  <c r="CL42" i="35" s="1"/>
  <c r="CE16" i="35"/>
  <c r="CE42" i="35" s="1"/>
  <c r="BX16" i="35"/>
  <c r="BX42" i="35" s="1"/>
  <c r="BW16" i="35"/>
  <c r="BW42" i="35" s="1"/>
  <c r="BO16" i="35"/>
  <c r="BO42" i="35" s="1"/>
  <c r="AZ16" i="35"/>
  <c r="AZ42" i="35" s="1"/>
  <c r="AY16" i="35"/>
  <c r="AY42" i="35" s="1"/>
  <c r="AX16" i="35"/>
  <c r="AX42" i="35" s="1"/>
  <c r="AR16" i="35"/>
  <c r="AR42" i="35" s="1"/>
  <c r="AQ16" i="35"/>
  <c r="AQ42" i="35" s="1"/>
  <c r="AP16" i="35"/>
  <c r="AP42" i="35" s="1"/>
  <c r="AJ16" i="35"/>
  <c r="AJ42" i="35" s="1"/>
  <c r="AI16" i="35"/>
  <c r="AI42" i="35" s="1"/>
  <c r="AH16" i="35"/>
  <c r="AH42" i="35" s="1"/>
  <c r="AB16" i="35"/>
  <c r="AB42" i="35" s="1"/>
  <c r="AA16" i="35"/>
  <c r="AA42" i="35" s="1"/>
  <c r="Z16" i="35"/>
  <c r="Z42" i="35" s="1"/>
  <c r="T16" i="35"/>
  <c r="T42" i="35" s="1"/>
  <c r="S16" i="35"/>
  <c r="S42" i="35" s="1"/>
  <c r="R16" i="35"/>
  <c r="R42" i="35" s="1"/>
  <c r="L16" i="35"/>
  <c r="L42" i="35" s="1"/>
  <c r="K16" i="35"/>
  <c r="K42" i="35" s="1"/>
  <c r="J16" i="35"/>
  <c r="J42" i="35" s="1"/>
  <c r="CV15" i="35"/>
  <c r="CV41" i="35" s="1"/>
  <c r="CT15" i="35"/>
  <c r="CT41" i="35" s="1"/>
  <c r="CN15" i="35"/>
  <c r="CN41" i="35" s="1"/>
  <c r="CL15" i="35"/>
  <c r="CL41" i="35" s="1"/>
  <c r="CF15" i="35"/>
  <c r="CF41" i="35" s="1"/>
  <c r="CD15" i="35"/>
  <c r="CD41" i="35" s="1"/>
  <c r="BX15" i="35"/>
  <c r="BX41" i="35" s="1"/>
  <c r="BV15" i="35"/>
  <c r="BV41" i="35" s="1"/>
  <c r="BP15" i="35"/>
  <c r="BP41" i="35" s="1"/>
  <c r="BN15" i="35"/>
  <c r="BN41" i="35" s="1"/>
  <c r="AZ15" i="35"/>
  <c r="AZ41" i="35" s="1"/>
  <c r="AY15" i="35"/>
  <c r="AY41" i="35" s="1"/>
  <c r="AX15" i="35"/>
  <c r="AX41" i="35" s="1"/>
  <c r="AR15" i="35"/>
  <c r="AR41" i="35" s="1"/>
  <c r="AQ15" i="35"/>
  <c r="AQ41" i="35" s="1"/>
  <c r="AP15" i="35"/>
  <c r="AP41" i="35" s="1"/>
  <c r="AJ15" i="35"/>
  <c r="AJ41" i="35" s="1"/>
  <c r="AI15" i="35"/>
  <c r="AI41" i="35" s="1"/>
  <c r="AH15" i="35"/>
  <c r="AH41" i="35" s="1"/>
  <c r="AB15" i="35"/>
  <c r="AB41" i="35" s="1"/>
  <c r="AA15" i="35"/>
  <c r="AA41" i="35" s="1"/>
  <c r="Z15" i="35"/>
  <c r="Z41" i="35" s="1"/>
  <c r="T15" i="35"/>
  <c r="T41" i="35" s="1"/>
  <c r="S15" i="35"/>
  <c r="S41" i="35" s="1"/>
  <c r="R15" i="35"/>
  <c r="R41" i="35" s="1"/>
  <c r="L15" i="35"/>
  <c r="L41" i="35" s="1"/>
  <c r="K15" i="35"/>
  <c r="K41" i="35" s="1"/>
  <c r="J15" i="35"/>
  <c r="J41" i="35" s="1"/>
  <c r="BB7" i="70"/>
  <c r="BA7" i="70"/>
  <c r="BF7" i="35"/>
  <c r="BF33" i="35" s="1"/>
  <c r="BI29" i="70"/>
  <c r="BA29" i="70"/>
  <c r="C62" i="76"/>
  <c r="C35" i="76"/>
  <c r="C14" i="76"/>
  <c r="D150" i="75"/>
  <c r="D149" i="75"/>
  <c r="D148" i="75"/>
  <c r="D146" i="75"/>
  <c r="D145" i="75"/>
  <c r="D143" i="75"/>
  <c r="D138" i="75"/>
  <c r="D136" i="75"/>
  <c r="D135" i="75"/>
  <c r="D134" i="75"/>
  <c r="D132" i="75"/>
  <c r="D129" i="75"/>
  <c r="C129" i="75"/>
  <c r="D128" i="75"/>
  <c r="D127" i="75"/>
  <c r="D117" i="75"/>
  <c r="I116" i="75"/>
  <c r="P116" i="75" s="1"/>
  <c r="D116" i="75"/>
  <c r="D139" i="75" s="1"/>
  <c r="O115" i="75"/>
  <c r="J114" i="75"/>
  <c r="O113" i="75"/>
  <c r="J113" i="75"/>
  <c r="Q113" i="75" s="1"/>
  <c r="Q112" i="75"/>
  <c r="O112" i="75"/>
  <c r="J112" i="75"/>
  <c r="J92" i="75"/>
  <c r="O92" i="75" s="1"/>
  <c r="J91" i="75"/>
  <c r="J90" i="75"/>
  <c r="J78" i="75"/>
  <c r="J84" i="75" s="1"/>
  <c r="J77" i="75"/>
  <c r="J69" i="75"/>
  <c r="J64" i="75"/>
  <c r="J63" i="75"/>
  <c r="J51" i="75"/>
  <c r="J57" i="75" s="1"/>
  <c r="P39" i="75"/>
  <c r="Q39" i="75" s="1"/>
  <c r="G141" i="75" s="1"/>
  <c r="J38" i="75"/>
  <c r="M36" i="75"/>
  <c r="J36" i="75"/>
  <c r="M35" i="75"/>
  <c r="J35" i="75"/>
  <c r="J24" i="75"/>
  <c r="J21" i="75"/>
  <c r="J20" i="75"/>
  <c r="M19" i="75"/>
  <c r="J19" i="75"/>
  <c r="J7" i="75"/>
  <c r="J6" i="75"/>
  <c r="J5" i="75"/>
  <c r="J4" i="75"/>
  <c r="O21" i="74"/>
  <c r="K21" i="74"/>
  <c r="F20" i="74"/>
  <c r="O18" i="74"/>
  <c r="O17" i="74" s="1"/>
  <c r="O16" i="74" s="1"/>
  <c r="K16" i="74"/>
  <c r="O10" i="74"/>
  <c r="K10" i="74"/>
  <c r="O8" i="74"/>
  <c r="O7" i="74" s="1"/>
  <c r="K8" i="74"/>
  <c r="K7" i="74" s="1"/>
  <c r="K38" i="74" s="1"/>
  <c r="L38" i="74" s="1"/>
  <c r="D99" i="73"/>
  <c r="G91" i="73" s="1"/>
  <c r="J92" i="73"/>
  <c r="J91" i="73"/>
  <c r="J90" i="73"/>
  <c r="J78" i="73"/>
  <c r="J77" i="73"/>
  <c r="J64" i="73"/>
  <c r="J69" i="73" s="1"/>
  <c r="J63" i="73"/>
  <c r="J51" i="73"/>
  <c r="Q38" i="73"/>
  <c r="J38" i="73"/>
  <c r="M36" i="73"/>
  <c r="J36" i="73"/>
  <c r="M35" i="73"/>
  <c r="J35" i="73"/>
  <c r="J29" i="73"/>
  <c r="K22" i="73" s="1"/>
  <c r="N22" i="73" s="1"/>
  <c r="J24" i="73"/>
  <c r="J22" i="73"/>
  <c r="J20" i="73"/>
  <c r="V19" i="73"/>
  <c r="M19" i="73"/>
  <c r="J19" i="73"/>
  <c r="J7" i="73"/>
  <c r="J6" i="73"/>
  <c r="J5" i="73"/>
  <c r="J4" i="73"/>
  <c r="U45" i="72"/>
  <c r="E22" i="72"/>
  <c r="T17" i="72"/>
  <c r="O17" i="72"/>
  <c r="K17" i="72"/>
  <c r="I17" i="72"/>
  <c r="E17" i="72"/>
  <c r="E20" i="72" s="1"/>
  <c r="C17" i="72"/>
  <c r="T12" i="72"/>
  <c r="T21" i="72" s="1"/>
  <c r="P17" i="71"/>
  <c r="P10" i="71" s="1"/>
  <c r="E16" i="71"/>
  <c r="T15" i="71"/>
  <c r="E15" i="71"/>
  <c r="T13" i="71"/>
  <c r="T12" i="71"/>
  <c r="T11" i="71"/>
  <c r="T10" i="71"/>
  <c r="T9" i="71"/>
  <c r="T8" i="71"/>
  <c r="P8" i="71"/>
  <c r="T5" i="71"/>
  <c r="T4" i="71"/>
  <c r="G92" i="73" l="1"/>
  <c r="J99" i="75"/>
  <c r="AP33" i="39"/>
  <c r="BV33" i="39"/>
  <c r="BH30" i="36"/>
  <c r="AY65" i="36"/>
  <c r="R33" i="39"/>
  <c r="K91" i="75"/>
  <c r="S33" i="39"/>
  <c r="AQ33" i="39"/>
  <c r="CD33" i="39"/>
  <c r="BJ30" i="36"/>
  <c r="BK18" i="40"/>
  <c r="BK38" i="40" s="1"/>
  <c r="CS21" i="40"/>
  <c r="CS39" i="40" s="1"/>
  <c r="J57" i="73"/>
  <c r="K51" i="73" s="1"/>
  <c r="K57" i="73" s="1"/>
  <c r="Z33" i="39"/>
  <c r="AS33" i="39"/>
  <c r="CT33" i="39"/>
  <c r="BL30" i="36"/>
  <c r="K20" i="73"/>
  <c r="N20" i="73" s="1"/>
  <c r="K63" i="73"/>
  <c r="AA33" i="39"/>
  <c r="AT33" i="39"/>
  <c r="P11" i="71"/>
  <c r="AG33" i="39"/>
  <c r="AU33" i="39"/>
  <c r="P13" i="71"/>
  <c r="AH33" i="39"/>
  <c r="AV33" i="39"/>
  <c r="T17" i="71"/>
  <c r="U13" i="71" s="1"/>
  <c r="K63" i="75"/>
  <c r="AI33" i="39"/>
  <c r="AW33" i="39"/>
  <c r="G99" i="73"/>
  <c r="J84" i="73"/>
  <c r="K77" i="73" s="1"/>
  <c r="K64" i="75"/>
  <c r="I33" i="39"/>
  <c r="AL33" i="39"/>
  <c r="AX33" i="39"/>
  <c r="BB30" i="36"/>
  <c r="BA18" i="40"/>
  <c r="BA38" i="40" s="1"/>
  <c r="BA43" i="40" s="1"/>
  <c r="BA46" i="40" s="1"/>
  <c r="J13" i="73"/>
  <c r="K5" i="73" s="1"/>
  <c r="G90" i="73"/>
  <c r="J33" i="39"/>
  <c r="AM33" i="39"/>
  <c r="AY33" i="39"/>
  <c r="BD30" i="36"/>
  <c r="AQ47" i="38"/>
  <c r="BC18" i="40"/>
  <c r="BC38" i="40" s="1"/>
  <c r="J99" i="73"/>
  <c r="K91" i="73" s="1"/>
  <c r="K77" i="75"/>
  <c r="K33" i="39"/>
  <c r="AN33" i="39"/>
  <c r="AZ33" i="39"/>
  <c r="BF30" i="36"/>
  <c r="BE18" i="40"/>
  <c r="BE38" i="40" s="1"/>
  <c r="BU21" i="40"/>
  <c r="BU39" i="40" s="1"/>
  <c r="CC21" i="40"/>
  <c r="CC39" i="40" s="1"/>
  <c r="Q33" i="39"/>
  <c r="AO33" i="39"/>
  <c r="BN33" i="39"/>
  <c r="BG30" i="36"/>
  <c r="BG18" i="40"/>
  <c r="BG38" i="40" s="1"/>
  <c r="DQ24" i="40"/>
  <c r="DQ40" i="40" s="1"/>
  <c r="BC7" i="36"/>
  <c r="BC29" i="36" s="1"/>
  <c r="BH5" i="39"/>
  <c r="BH27" i="39" s="1"/>
  <c r="BE8" i="39"/>
  <c r="BE30" i="39" s="1"/>
  <c r="BL5" i="39"/>
  <c r="BL27" i="39" s="1"/>
  <c r="BC5" i="38"/>
  <c r="BC21" i="38" s="1"/>
  <c r="BC47" i="38" s="1"/>
  <c r="BC6" i="38"/>
  <c r="BC22" i="38" s="1"/>
  <c r="BC8" i="36"/>
  <c r="BC30" i="36" s="1"/>
  <c r="F15" i="72"/>
  <c r="F19" i="72"/>
  <c r="F18" i="72"/>
  <c r="F14" i="72"/>
  <c r="F8" i="72"/>
  <c r="F16" i="72"/>
  <c r="F10" i="72"/>
  <c r="F13" i="72"/>
  <c r="F11" i="72"/>
  <c r="F9" i="72"/>
  <c r="F7" i="72"/>
  <c r="F12" i="72"/>
  <c r="F6" i="72"/>
  <c r="U12" i="71"/>
  <c r="P4" i="71"/>
  <c r="C20" i="72"/>
  <c r="D17" i="72"/>
  <c r="K6" i="73"/>
  <c r="AH65" i="36"/>
  <c r="AX47" i="38"/>
  <c r="AX52" i="38" s="1"/>
  <c r="AX55" i="38" s="1"/>
  <c r="P9" i="71"/>
  <c r="P15" i="71"/>
  <c r="F17" i="72"/>
  <c r="L26" i="74"/>
  <c r="L7" i="74"/>
  <c r="G8" i="74" s="1"/>
  <c r="L24" i="74"/>
  <c r="G17" i="74" s="1"/>
  <c r="L13" i="74"/>
  <c r="L5" i="74"/>
  <c r="G5" i="74" s="1"/>
  <c r="L28" i="74"/>
  <c r="G19" i="74" s="1"/>
  <c r="L23" i="74"/>
  <c r="G16" i="74" s="1"/>
  <c r="L27" i="74"/>
  <c r="L14" i="74"/>
  <c r="L12" i="74"/>
  <c r="G11" i="74" s="1"/>
  <c r="L6" i="74"/>
  <c r="L21" i="74"/>
  <c r="G15" i="74" s="1"/>
  <c r="L16" i="74"/>
  <c r="AQ65" i="36"/>
  <c r="AZ47" i="38"/>
  <c r="AZ52" i="38" s="1"/>
  <c r="AZ55" i="38" s="1"/>
  <c r="AP47" i="38"/>
  <c r="AP52" i="38" s="1"/>
  <c r="AP55" i="38" s="1"/>
  <c r="P12" i="71"/>
  <c r="I20" i="72"/>
  <c r="J17" i="72" s="1"/>
  <c r="S24" i="73"/>
  <c r="K24" i="73"/>
  <c r="R47" i="38"/>
  <c r="P5" i="71"/>
  <c r="K19" i="73"/>
  <c r="O38" i="74"/>
  <c r="AS65" i="36"/>
  <c r="U21" i="72"/>
  <c r="U17" i="72" s="1"/>
  <c r="O22" i="72"/>
  <c r="P17" i="72" s="1"/>
  <c r="K92" i="73"/>
  <c r="K90" i="73"/>
  <c r="L10" i="74"/>
  <c r="F65" i="36"/>
  <c r="O47" i="38"/>
  <c r="O52" i="38" s="1"/>
  <c r="O55" i="38" s="1"/>
  <c r="K4" i="73"/>
  <c r="K69" i="75"/>
  <c r="X47" i="38"/>
  <c r="X52" i="38" s="1"/>
  <c r="X55" i="38" s="1"/>
  <c r="M117" i="75"/>
  <c r="AH29" i="70"/>
  <c r="AH68" i="70" s="1"/>
  <c r="L30" i="36"/>
  <c r="L65" i="36" s="1"/>
  <c r="T30" i="36"/>
  <c r="T65" i="36" s="1"/>
  <c r="AB30" i="36"/>
  <c r="AB65" i="36" s="1"/>
  <c r="AJ30" i="36"/>
  <c r="AJ65" i="36" s="1"/>
  <c r="AR30" i="36"/>
  <c r="AR65" i="36" s="1"/>
  <c r="AZ30" i="36"/>
  <c r="AZ65" i="36" s="1"/>
  <c r="I22" i="38"/>
  <c r="I47" i="38" s="1"/>
  <c r="I52" i="38" s="1"/>
  <c r="I55" i="38" s="1"/>
  <c r="Q22" i="38"/>
  <c r="Q47" i="38" s="1"/>
  <c r="Y22" i="38"/>
  <c r="Y47" i="38" s="1"/>
  <c r="AG22" i="38"/>
  <c r="AG47" i="38" s="1"/>
  <c r="AG52" i="38" s="1"/>
  <c r="AG55" i="38" s="1"/>
  <c r="AO22" i="38"/>
  <c r="AO47" i="38" s="1"/>
  <c r="AO52" i="38" s="1"/>
  <c r="AO55" i="38" s="1"/>
  <c r="AW22" i="38"/>
  <c r="AW47" i="38" s="1"/>
  <c r="AW52" i="38" s="1"/>
  <c r="AW55" i="38" s="1"/>
  <c r="K20" i="72"/>
  <c r="S20" i="73"/>
  <c r="Q38" i="75"/>
  <c r="K51" i="75"/>
  <c r="K57" i="75" s="1"/>
  <c r="K90" i="75"/>
  <c r="J116" i="75"/>
  <c r="J122" i="75" s="1"/>
  <c r="K114" i="75" s="1"/>
  <c r="N116" i="75" s="1"/>
  <c r="AI29" i="70"/>
  <c r="E30" i="36"/>
  <c r="E65" i="36" s="1"/>
  <c r="M30" i="36"/>
  <c r="M65" i="36" s="1"/>
  <c r="U30" i="36"/>
  <c r="U65" i="36" s="1"/>
  <c r="U70" i="36" s="1"/>
  <c r="U73" i="36" s="1"/>
  <c r="AC30" i="36"/>
  <c r="AC65" i="36" s="1"/>
  <c r="AC70" i="36" s="1"/>
  <c r="AC73" i="36" s="1"/>
  <c r="AK30" i="36"/>
  <c r="AK65" i="36" s="1"/>
  <c r="AS30" i="36"/>
  <c r="J22" i="38"/>
  <c r="J47" i="38" s="1"/>
  <c r="R22" i="38"/>
  <c r="Z22" i="38"/>
  <c r="Z47" i="38" s="1"/>
  <c r="Z52" i="38" s="1"/>
  <c r="Z55" i="38" s="1"/>
  <c r="AH22" i="38"/>
  <c r="AH47" i="38" s="1"/>
  <c r="AH52" i="38" s="1"/>
  <c r="AH55" i="38" s="1"/>
  <c r="AP22" i="38"/>
  <c r="AX22" i="38"/>
  <c r="AL55" i="41"/>
  <c r="AL58" i="41" s="1"/>
  <c r="AT55" i="41"/>
  <c r="AT58" i="41" s="1"/>
  <c r="S19" i="73"/>
  <c r="J13" i="75"/>
  <c r="K5" i="75" s="1"/>
  <c r="O114" i="75"/>
  <c r="F30" i="36"/>
  <c r="N30" i="36"/>
  <c r="N65" i="36" s="1"/>
  <c r="V30" i="36"/>
  <c r="V65" i="36" s="1"/>
  <c r="AD30" i="36"/>
  <c r="AD65" i="36" s="1"/>
  <c r="AD70" i="36" s="1"/>
  <c r="AD73" i="36" s="1"/>
  <c r="AL30" i="36"/>
  <c r="AL65" i="36" s="1"/>
  <c r="AT30" i="36"/>
  <c r="AT65" i="36" s="1"/>
  <c r="J45" i="73"/>
  <c r="K35" i="73" s="1"/>
  <c r="J29" i="75"/>
  <c r="K20" i="75" s="1"/>
  <c r="G30" i="36"/>
  <c r="G65" i="36" s="1"/>
  <c r="O30" i="36"/>
  <c r="O65" i="36" s="1"/>
  <c r="O70" i="36" s="1"/>
  <c r="O73" i="36" s="1"/>
  <c r="W30" i="36"/>
  <c r="W65" i="36" s="1"/>
  <c r="AE30" i="36"/>
  <c r="AE65" i="36" s="1"/>
  <c r="AM30" i="36"/>
  <c r="AM65" i="36" s="1"/>
  <c r="AU30" i="36"/>
  <c r="AU65" i="36" s="1"/>
  <c r="L22" i="38"/>
  <c r="L47" i="38" s="1"/>
  <c r="L52" i="38" s="1"/>
  <c r="L55" i="38" s="1"/>
  <c r="T22" i="38"/>
  <c r="T47" i="38" s="1"/>
  <c r="T52" i="38" s="1"/>
  <c r="T55" i="38" s="1"/>
  <c r="AB22" i="38"/>
  <c r="AB47" i="38" s="1"/>
  <c r="AB52" i="38" s="1"/>
  <c r="AB55" i="38" s="1"/>
  <c r="AJ22" i="38"/>
  <c r="AJ47" i="38" s="1"/>
  <c r="AJ52" i="38" s="1"/>
  <c r="AJ55" i="38" s="1"/>
  <c r="AR22" i="38"/>
  <c r="AR47" i="38" s="1"/>
  <c r="AZ22" i="38"/>
  <c r="H30" i="36"/>
  <c r="H65" i="36" s="1"/>
  <c r="H70" i="36" s="1"/>
  <c r="H73" i="36" s="1"/>
  <c r="P30" i="36"/>
  <c r="P65" i="36" s="1"/>
  <c r="P70" i="36" s="1"/>
  <c r="P73" i="36" s="1"/>
  <c r="X30" i="36"/>
  <c r="X65" i="36" s="1"/>
  <c r="AF30" i="36"/>
  <c r="AF65" i="36" s="1"/>
  <c r="AN30" i="36"/>
  <c r="AN65" i="36" s="1"/>
  <c r="AV30" i="36"/>
  <c r="AV65" i="36" s="1"/>
  <c r="E22" i="38"/>
  <c r="E47" i="38" s="1"/>
  <c r="E52" i="38" s="1"/>
  <c r="E55" i="38" s="1"/>
  <c r="M22" i="38"/>
  <c r="M47" i="38" s="1"/>
  <c r="M52" i="38" s="1"/>
  <c r="M55" i="38" s="1"/>
  <c r="U22" i="38"/>
  <c r="U47" i="38" s="1"/>
  <c r="U52" i="38" s="1"/>
  <c r="U55" i="38" s="1"/>
  <c r="AC22" i="38"/>
  <c r="AC47" i="38" s="1"/>
  <c r="AC52" i="38" s="1"/>
  <c r="AC55" i="38" s="1"/>
  <c r="AK22" i="38"/>
  <c r="AK47" i="38" s="1"/>
  <c r="AS22" i="38"/>
  <c r="AS47" i="38" s="1"/>
  <c r="AG55" i="41"/>
  <c r="AG58" i="41" s="1"/>
  <c r="AO55" i="41"/>
  <c r="AO58" i="41" s="1"/>
  <c r="AW55" i="41"/>
  <c r="AW58" i="41" s="1"/>
  <c r="K64" i="73"/>
  <c r="K69" i="73" s="1"/>
  <c r="J45" i="75"/>
  <c r="K38" i="75" s="1"/>
  <c r="K78" i="75"/>
  <c r="K92" i="75"/>
  <c r="K29" i="70"/>
  <c r="K68" i="70" s="1"/>
  <c r="I30" i="36"/>
  <c r="I65" i="36" s="1"/>
  <c r="I70" i="36" s="1"/>
  <c r="I73" i="36" s="1"/>
  <c r="Q30" i="36"/>
  <c r="Q65" i="36" s="1"/>
  <c r="Q70" i="36" s="1"/>
  <c r="Q73" i="36" s="1"/>
  <c r="Y30" i="36"/>
  <c r="Y65" i="36" s="1"/>
  <c r="AG30" i="36"/>
  <c r="AG65" i="36" s="1"/>
  <c r="AO30" i="36"/>
  <c r="AO65" i="36" s="1"/>
  <c r="AO70" i="36" s="1"/>
  <c r="AO73" i="36" s="1"/>
  <c r="AW30" i="36"/>
  <c r="AW65" i="36" s="1"/>
  <c r="F22" i="38"/>
  <c r="F47" i="38" s="1"/>
  <c r="F52" i="38" s="1"/>
  <c r="F55" i="38" s="1"/>
  <c r="N22" i="38"/>
  <c r="N47" i="38" s="1"/>
  <c r="N52" i="38" s="1"/>
  <c r="N55" i="38" s="1"/>
  <c r="V22" i="38"/>
  <c r="V47" i="38" s="1"/>
  <c r="V52" i="38" s="1"/>
  <c r="V55" i="38" s="1"/>
  <c r="AD22" i="38"/>
  <c r="AD47" i="38" s="1"/>
  <c r="AD52" i="38" s="1"/>
  <c r="AD55" i="38" s="1"/>
  <c r="AL22" i="38"/>
  <c r="AL47" i="38" s="1"/>
  <c r="AL52" i="38" s="1"/>
  <c r="AL55" i="38" s="1"/>
  <c r="AT22" i="38"/>
  <c r="AT47" i="38" s="1"/>
  <c r="AT52" i="38" s="1"/>
  <c r="AT55" i="38" s="1"/>
  <c r="AP55" i="41"/>
  <c r="AP58" i="41" s="1"/>
  <c r="AX55" i="41"/>
  <c r="AX58" i="41" s="1"/>
  <c r="J30" i="36"/>
  <c r="J65" i="36" s="1"/>
  <c r="R30" i="36"/>
  <c r="R65" i="36" s="1"/>
  <c r="Z30" i="36"/>
  <c r="Z65" i="36" s="1"/>
  <c r="AH30" i="36"/>
  <c r="AP30" i="36"/>
  <c r="AP65" i="36" s="1"/>
  <c r="AP70" i="36" s="1"/>
  <c r="AP73" i="36" s="1"/>
  <c r="AX30" i="36"/>
  <c r="AX65" i="36" s="1"/>
  <c r="G22" i="38"/>
  <c r="G47" i="38" s="1"/>
  <c r="G52" i="38" s="1"/>
  <c r="G55" i="38" s="1"/>
  <c r="O22" i="38"/>
  <c r="W22" i="38"/>
  <c r="W47" i="38" s="1"/>
  <c r="W52" i="38" s="1"/>
  <c r="W55" i="38" s="1"/>
  <c r="AE22" i="38"/>
  <c r="AE47" i="38" s="1"/>
  <c r="AE52" i="38" s="1"/>
  <c r="AE55" i="38" s="1"/>
  <c r="AM22" i="38"/>
  <c r="AM47" i="38" s="1"/>
  <c r="AM52" i="38" s="1"/>
  <c r="AM55" i="38" s="1"/>
  <c r="AU22" i="38"/>
  <c r="AU47" i="38" s="1"/>
  <c r="AU52" i="38" s="1"/>
  <c r="AU55" i="38" s="1"/>
  <c r="AI55" i="41"/>
  <c r="AI58" i="41" s="1"/>
  <c r="AQ55" i="41"/>
  <c r="AQ58" i="41" s="1"/>
  <c r="AY55" i="41"/>
  <c r="AY58" i="41" s="1"/>
  <c r="W29" i="70"/>
  <c r="W68" i="70" s="1"/>
  <c r="K30" i="36"/>
  <c r="K65" i="36" s="1"/>
  <c r="K70" i="36" s="1"/>
  <c r="K73" i="36" s="1"/>
  <c r="S30" i="36"/>
  <c r="S65" i="36" s="1"/>
  <c r="AA30" i="36"/>
  <c r="AA65" i="36" s="1"/>
  <c r="AI30" i="36"/>
  <c r="AI65" i="36" s="1"/>
  <c r="AQ30" i="36"/>
  <c r="H22" i="38"/>
  <c r="H47" i="38" s="1"/>
  <c r="H52" i="38" s="1"/>
  <c r="H55" i="38" s="1"/>
  <c r="P22" i="38"/>
  <c r="P47" i="38" s="1"/>
  <c r="P52" i="38" s="1"/>
  <c r="P55" i="38" s="1"/>
  <c r="X22" i="38"/>
  <c r="AF22" i="38"/>
  <c r="AF47" i="38" s="1"/>
  <c r="AN22" i="38"/>
  <c r="AN47" i="38" s="1"/>
  <c r="I27" i="39"/>
  <c r="Q27" i="39"/>
  <c r="Y27" i="39"/>
  <c r="AG27" i="39"/>
  <c r="AO27" i="39"/>
  <c r="AW27" i="39"/>
  <c r="H29" i="39"/>
  <c r="P29" i="39"/>
  <c r="X29" i="39"/>
  <c r="AF29" i="39"/>
  <c r="AN29" i="39"/>
  <c r="AV29" i="39"/>
  <c r="AV65" i="39" s="1"/>
  <c r="BK43" i="40"/>
  <c r="BK46" i="40" s="1"/>
  <c r="E18" i="40"/>
  <c r="E38" i="40" s="1"/>
  <c r="E43" i="40" s="1"/>
  <c r="E46" i="40" s="1"/>
  <c r="M18" i="40"/>
  <c r="M38" i="40" s="1"/>
  <c r="M43" i="40" s="1"/>
  <c r="M46" i="40" s="1"/>
  <c r="U18" i="40"/>
  <c r="U38" i="40" s="1"/>
  <c r="U43" i="40" s="1"/>
  <c r="U46" i="40" s="1"/>
  <c r="AC18" i="40"/>
  <c r="AC38" i="40" s="1"/>
  <c r="AC43" i="40" s="1"/>
  <c r="AC46" i="40" s="1"/>
  <c r="AK18" i="40"/>
  <c r="AK38" i="40" s="1"/>
  <c r="AK43" i="40" s="1"/>
  <c r="AK46" i="40" s="1"/>
  <c r="AS18" i="40"/>
  <c r="AS38" i="40" s="1"/>
  <c r="AS43" i="40" s="1"/>
  <c r="AS46" i="40" s="1"/>
  <c r="BA29" i="39"/>
  <c r="BD18" i="40"/>
  <c r="BD38" i="40" s="1"/>
  <c r="BD43" i="40" s="1"/>
  <c r="BD46" i="40" s="1"/>
  <c r="BI22" i="38"/>
  <c r="BL18" i="40"/>
  <c r="BL38" i="40" s="1"/>
  <c r="BL43" i="40" s="1"/>
  <c r="BL46" i="40" s="1"/>
  <c r="BO33" i="39"/>
  <c r="BW33" i="39"/>
  <c r="CE33" i="39"/>
  <c r="CM33" i="39"/>
  <c r="CU33" i="39"/>
  <c r="J27" i="39"/>
  <c r="R27" i="39"/>
  <c r="Z27" i="39"/>
  <c r="AH27" i="39"/>
  <c r="AP27" i="39"/>
  <c r="AX27" i="39"/>
  <c r="I29" i="39"/>
  <c r="Q29" i="39"/>
  <c r="Y29" i="39"/>
  <c r="AG29" i="39"/>
  <c r="AO29" i="39"/>
  <c r="AW29" i="39"/>
  <c r="F18" i="40"/>
  <c r="F38" i="40" s="1"/>
  <c r="F43" i="40" s="1"/>
  <c r="F46" i="40" s="1"/>
  <c r="N18" i="40"/>
  <c r="N38" i="40" s="1"/>
  <c r="N43" i="40" s="1"/>
  <c r="N46" i="40" s="1"/>
  <c r="V18" i="40"/>
  <c r="V38" i="40" s="1"/>
  <c r="V43" i="40" s="1"/>
  <c r="V46" i="40" s="1"/>
  <c r="AD18" i="40"/>
  <c r="AD38" i="40" s="1"/>
  <c r="AD43" i="40" s="1"/>
  <c r="AD46" i="40" s="1"/>
  <c r="AL18" i="40"/>
  <c r="AL38" i="40" s="1"/>
  <c r="AL43" i="40" s="1"/>
  <c r="AL46" i="40" s="1"/>
  <c r="AT18" i="40"/>
  <c r="AT38" i="40" s="1"/>
  <c r="AT43" i="40" s="1"/>
  <c r="AT46" i="40" s="1"/>
  <c r="K27" i="39"/>
  <c r="S27" i="39"/>
  <c r="AA27" i="39"/>
  <c r="AI27" i="39"/>
  <c r="AQ27" i="39"/>
  <c r="AY27" i="39"/>
  <c r="J29" i="39"/>
  <c r="R29" i="39"/>
  <c r="Z29" i="39"/>
  <c r="AH29" i="39"/>
  <c r="AP29" i="39"/>
  <c r="AX29" i="39"/>
  <c r="G18" i="40"/>
  <c r="G38" i="40" s="1"/>
  <c r="G43" i="40" s="1"/>
  <c r="G46" i="40" s="1"/>
  <c r="O18" i="40"/>
  <c r="O38" i="40" s="1"/>
  <c r="O43" i="40" s="1"/>
  <c r="O46" i="40" s="1"/>
  <c r="W18" i="40"/>
  <c r="W38" i="40" s="1"/>
  <c r="W43" i="40" s="1"/>
  <c r="W46" i="40" s="1"/>
  <c r="AE18" i="40"/>
  <c r="AE38" i="40" s="1"/>
  <c r="AE43" i="40" s="1"/>
  <c r="AE46" i="40" s="1"/>
  <c r="AM18" i="40"/>
  <c r="AM38" i="40" s="1"/>
  <c r="AM43" i="40" s="1"/>
  <c r="AM46" i="40" s="1"/>
  <c r="AU18" i="40"/>
  <c r="AU38" i="40" s="1"/>
  <c r="AU43" i="40" s="1"/>
  <c r="AU46" i="40" s="1"/>
  <c r="BK55" i="41"/>
  <c r="BK58" i="41" s="1"/>
  <c r="BU33" i="39"/>
  <c r="CC33" i="39"/>
  <c r="CK33" i="39"/>
  <c r="CS33" i="39"/>
  <c r="L27" i="39"/>
  <c r="L65" i="39" s="1"/>
  <c r="T27" i="39"/>
  <c r="AB27" i="39"/>
  <c r="AJ27" i="39"/>
  <c r="AR27" i="39"/>
  <c r="AZ27" i="39"/>
  <c r="K29" i="39"/>
  <c r="S29" i="39"/>
  <c r="AA29" i="39"/>
  <c r="AI29" i="39"/>
  <c r="AQ29" i="39"/>
  <c r="AY29" i="39"/>
  <c r="H18" i="40"/>
  <c r="H38" i="40" s="1"/>
  <c r="H43" i="40" s="1"/>
  <c r="H46" i="40" s="1"/>
  <c r="P18" i="40"/>
  <c r="P38" i="40" s="1"/>
  <c r="P43" i="40" s="1"/>
  <c r="P46" i="40" s="1"/>
  <c r="X18" i="40"/>
  <c r="X38" i="40" s="1"/>
  <c r="X43" i="40" s="1"/>
  <c r="X46" i="40" s="1"/>
  <c r="AF18" i="40"/>
  <c r="AF38" i="40" s="1"/>
  <c r="AF43" i="40" s="1"/>
  <c r="AF46" i="40" s="1"/>
  <c r="AN18" i="40"/>
  <c r="AN38" i="40" s="1"/>
  <c r="AN43" i="40" s="1"/>
  <c r="AN46" i="40" s="1"/>
  <c r="AV18" i="40"/>
  <c r="AV38" i="40" s="1"/>
  <c r="AV43" i="40" s="1"/>
  <c r="AV46" i="40" s="1"/>
  <c r="BA55" i="41"/>
  <c r="BA58" i="41" s="1"/>
  <c r="BA27" i="39"/>
  <c r="BA65" i="39" s="1"/>
  <c r="BI27" i="39"/>
  <c r="BM33" i="39"/>
  <c r="BS21" i="40"/>
  <c r="BS39" i="40" s="1"/>
  <c r="CI21" i="40"/>
  <c r="CI39" i="40" s="1"/>
  <c r="CQ21" i="40"/>
  <c r="CQ39" i="40" s="1"/>
  <c r="U27" i="39"/>
  <c r="AC27" i="39"/>
  <c r="AK27" i="39"/>
  <c r="AS27" i="39"/>
  <c r="L29" i="39"/>
  <c r="T29" i="39"/>
  <c r="AB29" i="39"/>
  <c r="AJ29" i="39"/>
  <c r="AR29" i="39"/>
  <c r="AZ29" i="39"/>
  <c r="BC43" i="40"/>
  <c r="BC46" i="40" s="1"/>
  <c r="I18" i="40"/>
  <c r="I38" i="40" s="1"/>
  <c r="I43" i="40" s="1"/>
  <c r="I46" i="40" s="1"/>
  <c r="Q18" i="40"/>
  <c r="Q38" i="40" s="1"/>
  <c r="Q43" i="40" s="1"/>
  <c r="Q46" i="40" s="1"/>
  <c r="Y18" i="40"/>
  <c r="Y38" i="40" s="1"/>
  <c r="Y43" i="40" s="1"/>
  <c r="Y46" i="40" s="1"/>
  <c r="AG18" i="40"/>
  <c r="AG38" i="40" s="1"/>
  <c r="AG43" i="40" s="1"/>
  <c r="AG46" i="40" s="1"/>
  <c r="AO18" i="40"/>
  <c r="AO38" i="40" s="1"/>
  <c r="AO43" i="40" s="1"/>
  <c r="AO46" i="40" s="1"/>
  <c r="AW18" i="40"/>
  <c r="AW38" i="40" s="1"/>
  <c r="AW43" i="40" s="1"/>
  <c r="AW46" i="40" s="1"/>
  <c r="BC55" i="41"/>
  <c r="BC58" i="41" s="1"/>
  <c r="BC29" i="39"/>
  <c r="BF18" i="40"/>
  <c r="BF38" i="40" s="1"/>
  <c r="BF43" i="40" s="1"/>
  <c r="BF46" i="40" s="1"/>
  <c r="F27" i="39"/>
  <c r="N27" i="39"/>
  <c r="V27" i="39"/>
  <c r="AD27" i="39"/>
  <c r="AL27" i="39"/>
  <c r="AT27" i="39"/>
  <c r="E29" i="39"/>
  <c r="E65" i="39" s="1"/>
  <c r="M29" i="39"/>
  <c r="M65" i="39" s="1"/>
  <c r="U29" i="39"/>
  <c r="AC29" i="39"/>
  <c r="AK29" i="39"/>
  <c r="AS29" i="39"/>
  <c r="BE43" i="40"/>
  <c r="BE46" i="40" s="1"/>
  <c r="J18" i="40"/>
  <c r="J38" i="40" s="1"/>
  <c r="J43" i="40" s="1"/>
  <c r="J46" i="40" s="1"/>
  <c r="R18" i="40"/>
  <c r="R38" i="40" s="1"/>
  <c r="R43" i="40" s="1"/>
  <c r="R46" i="40" s="1"/>
  <c r="Z18" i="40"/>
  <c r="Z38" i="40" s="1"/>
  <c r="Z43" i="40" s="1"/>
  <c r="Z46" i="40" s="1"/>
  <c r="AH18" i="40"/>
  <c r="AH38" i="40" s="1"/>
  <c r="AH43" i="40" s="1"/>
  <c r="AH46" i="40" s="1"/>
  <c r="AP18" i="40"/>
  <c r="AP38" i="40" s="1"/>
  <c r="AP43" i="40" s="1"/>
  <c r="AP46" i="40" s="1"/>
  <c r="AX18" i="40"/>
  <c r="AX38" i="40" s="1"/>
  <c r="AX43" i="40" s="1"/>
  <c r="AX46" i="40" s="1"/>
  <c r="BE55" i="41"/>
  <c r="BE58" i="41" s="1"/>
  <c r="G27" i="39"/>
  <c r="O27" i="39"/>
  <c r="W27" i="39"/>
  <c r="AE27" i="39"/>
  <c r="AM27" i="39"/>
  <c r="AU27" i="39"/>
  <c r="AU65" i="39" s="1"/>
  <c r="F29" i="39"/>
  <c r="N29" i="39"/>
  <c r="V29" i="39"/>
  <c r="AD29" i="39"/>
  <c r="AL29" i="39"/>
  <c r="AT29" i="39"/>
  <c r="BG43" i="40"/>
  <c r="BG46" i="40" s="1"/>
  <c r="K18" i="40"/>
  <c r="K38" i="40" s="1"/>
  <c r="K43" i="40" s="1"/>
  <c r="K46" i="40" s="1"/>
  <c r="S18" i="40"/>
  <c r="S38" i="40" s="1"/>
  <c r="S43" i="40" s="1"/>
  <c r="S46" i="40" s="1"/>
  <c r="AA18" i="40"/>
  <c r="AA38" i="40" s="1"/>
  <c r="AA43" i="40" s="1"/>
  <c r="AA46" i="40" s="1"/>
  <c r="AI18" i="40"/>
  <c r="AI38" i="40" s="1"/>
  <c r="AI43" i="40" s="1"/>
  <c r="AI46" i="40" s="1"/>
  <c r="AQ18" i="40"/>
  <c r="AQ38" i="40" s="1"/>
  <c r="AQ43" i="40" s="1"/>
  <c r="AQ46" i="40" s="1"/>
  <c r="AY18" i="40"/>
  <c r="AY38" i="40" s="1"/>
  <c r="AY43" i="40" s="1"/>
  <c r="AY46" i="40" s="1"/>
  <c r="BH55" i="41"/>
  <c r="BH58" i="41" s="1"/>
  <c r="H27" i="39"/>
  <c r="P27" i="39"/>
  <c r="X27" i="39"/>
  <c r="X65" i="39" s="1"/>
  <c r="AF27" i="39"/>
  <c r="AF65" i="39" s="1"/>
  <c r="AN27" i="39"/>
  <c r="AN65" i="39" s="1"/>
  <c r="G29" i="39"/>
  <c r="O29" i="39"/>
  <c r="W29" i="39"/>
  <c r="AE29" i="39"/>
  <c r="AM29" i="39"/>
  <c r="BI43" i="40"/>
  <c r="BI46" i="40" s="1"/>
  <c r="L18" i="40"/>
  <c r="L38" i="40" s="1"/>
  <c r="L43" i="40" s="1"/>
  <c r="L46" i="40" s="1"/>
  <c r="T18" i="40"/>
  <c r="T38" i="40" s="1"/>
  <c r="T43" i="40" s="1"/>
  <c r="T46" i="40" s="1"/>
  <c r="AB18" i="40"/>
  <c r="AB38" i="40" s="1"/>
  <c r="AB43" i="40" s="1"/>
  <c r="AB46" i="40" s="1"/>
  <c r="AJ18" i="40"/>
  <c r="AJ38" i="40" s="1"/>
  <c r="AJ43" i="40" s="1"/>
  <c r="AJ46" i="40" s="1"/>
  <c r="AR18" i="40"/>
  <c r="AR38" i="40" s="1"/>
  <c r="AR43" i="40" s="1"/>
  <c r="AR46" i="40" s="1"/>
  <c r="BL55" i="41"/>
  <c r="BL58" i="41" s="1"/>
  <c r="AU29" i="70"/>
  <c r="O29" i="70"/>
  <c r="O68" i="70" s="1"/>
  <c r="ES160" i="40"/>
  <c r="ES162" i="40" s="1"/>
  <c r="BB29" i="70"/>
  <c r="Z29" i="70"/>
  <c r="Z68" i="70" s="1"/>
  <c r="AX29" i="70"/>
  <c r="AA29" i="70"/>
  <c r="AA68" i="70" s="1"/>
  <c r="J29" i="70"/>
  <c r="J68" i="70" s="1"/>
  <c r="AE29" i="70"/>
  <c r="AE68" i="70" s="1"/>
  <c r="DM41" i="39"/>
  <c r="EM24" i="40"/>
  <c r="EM40" i="40" s="1"/>
  <c r="ES39" i="39"/>
  <c r="AM29" i="70"/>
  <c r="AM68" i="70" s="1"/>
  <c r="ES41" i="39"/>
  <c r="S29" i="70"/>
  <c r="S68" i="70" s="1"/>
  <c r="AP29" i="70"/>
  <c r="ES24" i="40"/>
  <c r="ES40" i="40" s="1"/>
  <c r="ES190" i="36"/>
  <c r="ES192" i="36" s="1"/>
  <c r="BL8" i="39"/>
  <c r="BL30" i="39" s="1"/>
  <c r="BF5" i="36"/>
  <c r="BF27" i="36" s="1"/>
  <c r="BK5" i="39"/>
  <c r="BK27" i="39" s="1"/>
  <c r="BD8" i="39"/>
  <c r="BD30" i="39" s="1"/>
  <c r="BC5" i="39"/>
  <c r="BC27" i="39" s="1"/>
  <c r="BJ5" i="36"/>
  <c r="BJ27" i="36" s="1"/>
  <c r="BB7" i="36"/>
  <c r="BB29" i="36" s="1"/>
  <c r="BB5" i="41"/>
  <c r="BB22" i="41" s="1"/>
  <c r="BB50" i="41" s="1"/>
  <c r="BB55" i="41" s="1"/>
  <c r="BB58" i="41" s="1"/>
  <c r="BD8" i="40"/>
  <c r="BD21" i="40" s="1"/>
  <c r="BD39" i="40" s="1"/>
  <c r="BB5" i="37"/>
  <c r="BB18" i="37" s="1"/>
  <c r="BB38" i="37" s="1"/>
  <c r="BB43" i="37" s="1"/>
  <c r="BB46" i="37" s="1"/>
  <c r="BJ8" i="41"/>
  <c r="BJ25" i="41" s="1"/>
  <c r="BJ51" i="41" s="1"/>
  <c r="BB6" i="36"/>
  <c r="BB28" i="36" s="1"/>
  <c r="BB65" i="36" s="1"/>
  <c r="BE8" i="36"/>
  <c r="BE30" i="36" s="1"/>
  <c r="BE65" i="36" s="1"/>
  <c r="BE70" i="36" s="1"/>
  <c r="BE73" i="36" s="1"/>
  <c r="BE7" i="39"/>
  <c r="BE29" i="39" s="1"/>
  <c r="BE65" i="39" s="1"/>
  <c r="BH5" i="40"/>
  <c r="BH18" i="40" s="1"/>
  <c r="BH38" i="40" s="1"/>
  <c r="BH43" i="40" s="1"/>
  <c r="BH46" i="40" s="1"/>
  <c r="BE6" i="38"/>
  <c r="BE22" i="38" s="1"/>
  <c r="BE47" i="38" s="1"/>
  <c r="BE52" i="38" s="1"/>
  <c r="BE55" i="38" s="1"/>
  <c r="BF5" i="41"/>
  <c r="BF22" i="41" s="1"/>
  <c r="BF50" i="41" s="1"/>
  <c r="BF55" i="41" s="1"/>
  <c r="BF58" i="41" s="1"/>
  <c r="BF5" i="37"/>
  <c r="BF18" i="37" s="1"/>
  <c r="BF38" i="37" s="1"/>
  <c r="BF43" i="37" s="1"/>
  <c r="BF46" i="37" s="1"/>
  <c r="BF6" i="36"/>
  <c r="BF28" i="36" s="1"/>
  <c r="BJ5" i="41"/>
  <c r="BJ22" i="41" s="1"/>
  <c r="BJ50" i="41" s="1"/>
  <c r="BJ55" i="41" s="1"/>
  <c r="BJ58" i="41" s="1"/>
  <c r="BA8" i="36"/>
  <c r="BA30" i="36" s="1"/>
  <c r="BA65" i="36" s="1"/>
  <c r="BI8" i="36"/>
  <c r="BI30" i="36" s="1"/>
  <c r="BJ5" i="37"/>
  <c r="BJ18" i="37" s="1"/>
  <c r="BJ38" i="37" s="1"/>
  <c r="BJ43" i="37" s="1"/>
  <c r="BJ46" i="37" s="1"/>
  <c r="BI7" i="39"/>
  <c r="BI29" i="39" s="1"/>
  <c r="BA6" i="38"/>
  <c r="BA22" i="38" s="1"/>
  <c r="BA47" i="38" s="1"/>
  <c r="BA52" i="38" s="1"/>
  <c r="BA55" i="38" s="1"/>
  <c r="BL5" i="38"/>
  <c r="BL21" i="38" s="1"/>
  <c r="BL47" i="38" s="1"/>
  <c r="BL52" i="38" s="1"/>
  <c r="BL55" i="38" s="1"/>
  <c r="BB8" i="39"/>
  <c r="BB30" i="39" s="1"/>
  <c r="BB65" i="39" s="1"/>
  <c r="BJ8" i="39"/>
  <c r="BJ30" i="39" s="1"/>
  <c r="BD5" i="36"/>
  <c r="BD27" i="36" s="1"/>
  <c r="BL5" i="36"/>
  <c r="BL27" i="36" s="1"/>
  <c r="BI7" i="36"/>
  <c r="BI29" i="36" s="1"/>
  <c r="BD6" i="39"/>
  <c r="BD28" i="39" s="1"/>
  <c r="BF7" i="70"/>
  <c r="BK6" i="39"/>
  <c r="BK28" i="39" s="1"/>
  <c r="BH6" i="39"/>
  <c r="BH28" i="39" s="1"/>
  <c r="BH65" i="39" s="1"/>
  <c r="BJ7" i="36"/>
  <c r="BJ29" i="36" s="1"/>
  <c r="BG5" i="38"/>
  <c r="BG21" i="38" s="1"/>
  <c r="BG47" i="38" s="1"/>
  <c r="BG52" i="38" s="1"/>
  <c r="BG55" i="38" s="1"/>
  <c r="BD47" i="38"/>
  <c r="BD52" i="38" s="1"/>
  <c r="BD55" i="38" s="1"/>
  <c r="L31" i="35"/>
  <c r="L77" i="35" s="1"/>
  <c r="T31" i="35"/>
  <c r="T77" i="35" s="1"/>
  <c r="AB31" i="35"/>
  <c r="AB77" i="35" s="1"/>
  <c r="AJ31" i="35"/>
  <c r="AJ77" i="35" s="1"/>
  <c r="L37" i="35"/>
  <c r="T37" i="35"/>
  <c r="AB37" i="35"/>
  <c r="AJ37" i="35"/>
  <c r="L39" i="35"/>
  <c r="T39" i="35"/>
  <c r="AB39" i="35"/>
  <c r="AJ39" i="35"/>
  <c r="EX46" i="35"/>
  <c r="EX41" i="70"/>
  <c r="EX48" i="35"/>
  <c r="EX43" i="70"/>
  <c r="EX198" i="35"/>
  <c r="EX191" i="70"/>
  <c r="EX200" i="35"/>
  <c r="EX193" i="70"/>
  <c r="EX47" i="35"/>
  <c r="EX42" i="70"/>
  <c r="EX197" i="35"/>
  <c r="EX190" i="70"/>
  <c r="EX199" i="35"/>
  <c r="EX192" i="70"/>
  <c r="EX45" i="35"/>
  <c r="EX40" i="70"/>
  <c r="AK31" i="35"/>
  <c r="AK77" i="35" s="1"/>
  <c r="M31" i="35"/>
  <c r="M77" i="35" s="1"/>
  <c r="U31" i="35"/>
  <c r="U77" i="35" s="1"/>
  <c r="E37" i="35"/>
  <c r="M37" i="35"/>
  <c r="U37" i="35"/>
  <c r="AC37" i="35"/>
  <c r="AK37" i="35"/>
  <c r="E39" i="35"/>
  <c r="M39" i="35"/>
  <c r="U39" i="35"/>
  <c r="AC39" i="35"/>
  <c r="AK39" i="35"/>
  <c r="AC31" i="35"/>
  <c r="AC77" i="35" s="1"/>
  <c r="E31" i="35"/>
  <c r="E77" i="35" s="1"/>
  <c r="S43" i="37"/>
  <c r="S46" i="37" s="1"/>
  <c r="AY43" i="37"/>
  <c r="AY46" i="37" s="1"/>
  <c r="AI43" i="37"/>
  <c r="AI46" i="37" s="1"/>
  <c r="BA43" i="37"/>
  <c r="BA46" i="37" s="1"/>
  <c r="BG43" i="37"/>
  <c r="BG46" i="37" s="1"/>
  <c r="BE43" i="37"/>
  <c r="BE46" i="37" s="1"/>
  <c r="BC43" i="37"/>
  <c r="BC46" i="37" s="1"/>
  <c r="BH43" i="37"/>
  <c r="BH46" i="37" s="1"/>
  <c r="BL43" i="37"/>
  <c r="BL46" i="37" s="1"/>
  <c r="EZ20" i="70"/>
  <c r="EY22" i="35"/>
  <c r="EZ17" i="70"/>
  <c r="EY19" i="35"/>
  <c r="EZ19" i="70"/>
  <c r="EY21" i="35"/>
  <c r="EZ18" i="70"/>
  <c r="EY20" i="35"/>
  <c r="J31" i="35"/>
  <c r="J77" i="35" s="1"/>
  <c r="R31" i="35"/>
  <c r="R77" i="35" s="1"/>
  <c r="Z31" i="35"/>
  <c r="Z77" i="35" s="1"/>
  <c r="AH31" i="35"/>
  <c r="AH77" i="35" s="1"/>
  <c r="J37" i="35"/>
  <c r="R37" i="35"/>
  <c r="Z37" i="35"/>
  <c r="AH37" i="35"/>
  <c r="J39" i="35"/>
  <c r="R39" i="35"/>
  <c r="Z39" i="35"/>
  <c r="AH39" i="35"/>
  <c r="H31" i="35"/>
  <c r="H77" i="35" s="1"/>
  <c r="P31" i="35"/>
  <c r="P77" i="35" s="1"/>
  <c r="X31" i="35"/>
  <c r="X77" i="35" s="1"/>
  <c r="AF31" i="35"/>
  <c r="AF77" i="35" s="1"/>
  <c r="AN31" i="35"/>
  <c r="AN77" i="35" s="1"/>
  <c r="G69" i="70"/>
  <c r="O69" i="70"/>
  <c r="W69" i="70"/>
  <c r="I31" i="35"/>
  <c r="I77" i="35" s="1"/>
  <c r="Q31" i="35"/>
  <c r="Q77" i="35" s="1"/>
  <c r="Y31" i="35"/>
  <c r="Y77" i="35" s="1"/>
  <c r="AG31" i="35"/>
  <c r="AG77" i="35" s="1"/>
  <c r="I69" i="70"/>
  <c r="Q69" i="70"/>
  <c r="Y69" i="70"/>
  <c r="AG69" i="70"/>
  <c r="K31" i="35"/>
  <c r="K77" i="35" s="1"/>
  <c r="S31" i="35"/>
  <c r="S77" i="35" s="1"/>
  <c r="AA31" i="35"/>
  <c r="AA77" i="35" s="1"/>
  <c r="AI31" i="35"/>
  <c r="AI77" i="35" s="1"/>
  <c r="H37" i="35"/>
  <c r="P37" i="35"/>
  <c r="X37" i="35"/>
  <c r="AF37" i="35"/>
  <c r="AN37" i="35"/>
  <c r="H39" i="35"/>
  <c r="P39" i="35"/>
  <c r="X39" i="35"/>
  <c r="AF39" i="35"/>
  <c r="AN39" i="35"/>
  <c r="I37" i="35"/>
  <c r="Q37" i="35"/>
  <c r="Y37" i="35"/>
  <c r="AG37" i="35"/>
  <c r="I39" i="35"/>
  <c r="Q39" i="35"/>
  <c r="Y39" i="35"/>
  <c r="AG39" i="35"/>
  <c r="L69" i="70"/>
  <c r="T69" i="70"/>
  <c r="AB69" i="70"/>
  <c r="AJ69" i="70"/>
  <c r="K37" i="35"/>
  <c r="S37" i="35"/>
  <c r="AA37" i="35"/>
  <c r="AI37" i="35"/>
  <c r="K39" i="35"/>
  <c r="S39" i="35"/>
  <c r="AA39" i="35"/>
  <c r="AI39" i="35"/>
  <c r="G19" i="39"/>
  <c r="G20" i="36"/>
  <c r="G14" i="38"/>
  <c r="AE19" i="39"/>
  <c r="AE20" i="36"/>
  <c r="AE14" i="38"/>
  <c r="AM19" i="39"/>
  <c r="AM14" i="38"/>
  <c r="AM20" i="36"/>
  <c r="AU19" i="39"/>
  <c r="AU14" i="38"/>
  <c r="AU20" i="36"/>
  <c r="F40" i="70"/>
  <c r="F45" i="35"/>
  <c r="N40" i="70"/>
  <c r="N45" i="35"/>
  <c r="V40" i="70"/>
  <c r="V45" i="35"/>
  <c r="AD40" i="70"/>
  <c r="AD45" i="35"/>
  <c r="AL40" i="70"/>
  <c r="AL45" i="35"/>
  <c r="W19" i="39"/>
  <c r="W14" i="38"/>
  <c r="W20" i="36"/>
  <c r="L31" i="41"/>
  <c r="T31" i="41"/>
  <c r="AB31" i="41"/>
  <c r="AJ31" i="41"/>
  <c r="O19" i="39"/>
  <c r="O20" i="36"/>
  <c r="O14" i="38"/>
  <c r="F41" i="70"/>
  <c r="F46" i="35"/>
  <c r="N41" i="70"/>
  <c r="N46" i="35"/>
  <c r="V41" i="70"/>
  <c r="V46" i="35"/>
  <c r="AD41" i="70"/>
  <c r="AD46" i="35"/>
  <c r="AL41" i="70"/>
  <c r="AL46" i="35"/>
  <c r="AT41" i="70"/>
  <c r="AT46" i="35"/>
  <c r="BB41" i="70"/>
  <c r="BB46" i="35"/>
  <c r="BJ41" i="70"/>
  <c r="BJ46" i="35"/>
  <c r="BR41" i="70"/>
  <c r="BR46" i="35"/>
  <c r="BZ41" i="70"/>
  <c r="BZ46" i="35"/>
  <c r="CH41" i="70"/>
  <c r="CH46" i="35"/>
  <c r="CP41" i="70"/>
  <c r="CP46" i="35"/>
  <c r="F42" i="70"/>
  <c r="F47" i="35"/>
  <c r="N42" i="70"/>
  <c r="N47" i="35"/>
  <c r="V42" i="70"/>
  <c r="V47" i="35"/>
  <c r="AD42" i="70"/>
  <c r="AD47" i="35"/>
  <c r="AL42" i="70"/>
  <c r="AL47" i="35"/>
  <c r="E31" i="41"/>
  <c r="M31" i="41"/>
  <c r="U31" i="41"/>
  <c r="AC31" i="41"/>
  <c r="AK31" i="41"/>
  <c r="K14" i="38"/>
  <c r="K19" i="39"/>
  <c r="K20" i="36"/>
  <c r="S14" i="38"/>
  <c r="S19" i="39"/>
  <c r="S20" i="36"/>
  <c r="AA14" i="38"/>
  <c r="AA19" i="39"/>
  <c r="AA20" i="36"/>
  <c r="AI14" i="38"/>
  <c r="AI19" i="39"/>
  <c r="AI20" i="36"/>
  <c r="AQ14" i="38"/>
  <c r="AQ19" i="39"/>
  <c r="AQ20" i="36"/>
  <c r="AY14" i="38"/>
  <c r="AY19" i="39"/>
  <c r="AY20" i="36"/>
  <c r="G41" i="70"/>
  <c r="G46" i="35"/>
  <c r="O41" i="70"/>
  <c r="O46" i="35"/>
  <c r="W41" i="70"/>
  <c r="W46" i="35"/>
  <c r="AE41" i="70"/>
  <c r="AE46" i="35"/>
  <c r="AM41" i="70"/>
  <c r="AM46" i="35"/>
  <c r="AU41" i="70"/>
  <c r="AU46" i="35"/>
  <c r="BC41" i="70"/>
  <c r="BC46" i="35"/>
  <c r="BK41" i="70"/>
  <c r="BK46" i="35"/>
  <c r="BS41" i="70"/>
  <c r="BS46" i="35"/>
  <c r="CA41" i="70"/>
  <c r="CA46" i="35"/>
  <c r="CI41" i="70"/>
  <c r="CI46" i="35"/>
  <c r="CQ41" i="70"/>
  <c r="CQ46" i="35"/>
  <c r="G42" i="70"/>
  <c r="G47" i="35"/>
  <c r="O42" i="70"/>
  <c r="O47" i="35"/>
  <c r="W42" i="70"/>
  <c r="W47" i="35"/>
  <c r="AE42" i="70"/>
  <c r="AE47" i="35"/>
  <c r="AM42" i="70"/>
  <c r="AM47" i="35"/>
  <c r="F31" i="41"/>
  <c r="N31" i="41"/>
  <c r="V31" i="41"/>
  <c r="AD31" i="41"/>
  <c r="AL31" i="41"/>
  <c r="L14" i="38"/>
  <c r="L19" i="39"/>
  <c r="L20" i="36"/>
  <c r="T14" i="38"/>
  <c r="T19" i="39"/>
  <c r="T20" i="36"/>
  <c r="AB14" i="38"/>
  <c r="AB19" i="39"/>
  <c r="AB20" i="36"/>
  <c r="AJ14" i="38"/>
  <c r="AJ19" i="39"/>
  <c r="AJ20" i="36"/>
  <c r="AR14" i="38"/>
  <c r="AR19" i="39"/>
  <c r="AR20" i="36"/>
  <c r="AZ14" i="38"/>
  <c r="AZ19" i="39"/>
  <c r="AZ20" i="36"/>
  <c r="K40" i="70"/>
  <c r="K45" i="35"/>
  <c r="S40" i="70"/>
  <c r="S45" i="35"/>
  <c r="AA40" i="70"/>
  <c r="AA45" i="35"/>
  <c r="AI40" i="70"/>
  <c r="AI45" i="35"/>
  <c r="H41" i="70"/>
  <c r="H46" i="35"/>
  <c r="P41" i="70"/>
  <c r="P46" i="35"/>
  <c r="X41" i="70"/>
  <c r="X46" i="35"/>
  <c r="AF41" i="70"/>
  <c r="AF46" i="35"/>
  <c r="AN41" i="70"/>
  <c r="AN46" i="35"/>
  <c r="AV41" i="70"/>
  <c r="AV46" i="35"/>
  <c r="BD41" i="70"/>
  <c r="BD46" i="35"/>
  <c r="BL41" i="70"/>
  <c r="BL46" i="35"/>
  <c r="BT41" i="70"/>
  <c r="BT46" i="35"/>
  <c r="CB41" i="70"/>
  <c r="CB46" i="35"/>
  <c r="CJ41" i="70"/>
  <c r="CJ46" i="35"/>
  <c r="CR41" i="70"/>
  <c r="CR46" i="35"/>
  <c r="H42" i="70"/>
  <c r="H47" i="35"/>
  <c r="P42" i="70"/>
  <c r="P47" i="35"/>
  <c r="X42" i="70"/>
  <c r="X47" i="35"/>
  <c r="AF42" i="70"/>
  <c r="AF47" i="35"/>
  <c r="AN42" i="70"/>
  <c r="AN47" i="35"/>
  <c r="G31" i="41"/>
  <c r="O31" i="41"/>
  <c r="W31" i="41"/>
  <c r="AE31" i="41"/>
  <c r="AM31" i="41"/>
  <c r="E19" i="39"/>
  <c r="E14" i="38"/>
  <c r="E20" i="36"/>
  <c r="M19" i="39"/>
  <c r="M14" i="38"/>
  <c r="M20" i="36"/>
  <c r="U19" i="39"/>
  <c r="U14" i="38"/>
  <c r="U20" i="36"/>
  <c r="AC19" i="39"/>
  <c r="AC14" i="38"/>
  <c r="AC20" i="36"/>
  <c r="AK19" i="39"/>
  <c r="AK14" i="38"/>
  <c r="AK20" i="36"/>
  <c r="AS19" i="39"/>
  <c r="AS14" i="38"/>
  <c r="AS20" i="36"/>
  <c r="L40" i="70"/>
  <c r="L45" i="35"/>
  <c r="T40" i="70"/>
  <c r="T45" i="35"/>
  <c r="AB40" i="70"/>
  <c r="AB45" i="35"/>
  <c r="AJ40" i="70"/>
  <c r="AJ45" i="35"/>
  <c r="I41" i="70"/>
  <c r="I46" i="35"/>
  <c r="Q41" i="70"/>
  <c r="Q46" i="35"/>
  <c r="Y41" i="70"/>
  <c r="Y46" i="35"/>
  <c r="AG41" i="70"/>
  <c r="AG46" i="35"/>
  <c r="AO41" i="70"/>
  <c r="AO46" i="35"/>
  <c r="AW41" i="70"/>
  <c r="AW46" i="35"/>
  <c r="BE41" i="70"/>
  <c r="BE46" i="35"/>
  <c r="BM41" i="70"/>
  <c r="BM46" i="35"/>
  <c r="BU41" i="70"/>
  <c r="BU46" i="35"/>
  <c r="CC41" i="70"/>
  <c r="CC46" i="35"/>
  <c r="CK41" i="70"/>
  <c r="CK46" i="35"/>
  <c r="CS41" i="70"/>
  <c r="CS46" i="35"/>
  <c r="I42" i="70"/>
  <c r="I47" i="35"/>
  <c r="Q42" i="70"/>
  <c r="Q47" i="35"/>
  <c r="Y42" i="70"/>
  <c r="Y47" i="35"/>
  <c r="AG42" i="70"/>
  <c r="AG47" i="35"/>
  <c r="I43" i="70"/>
  <c r="I48" i="35"/>
  <c r="Q43" i="70"/>
  <c r="Q48" i="35"/>
  <c r="Y43" i="70"/>
  <c r="Y48" i="35"/>
  <c r="AG43" i="70"/>
  <c r="AG48" i="35"/>
  <c r="AO43" i="70"/>
  <c r="AO48" i="35"/>
  <c r="AW43" i="70"/>
  <c r="AW48" i="35"/>
  <c r="BE43" i="70"/>
  <c r="BE48" i="35"/>
  <c r="BM43" i="70"/>
  <c r="BM48" i="35"/>
  <c r="BU43" i="70"/>
  <c r="BU48" i="35"/>
  <c r="CC43" i="70"/>
  <c r="CC48" i="35"/>
  <c r="CK43" i="70"/>
  <c r="CK48" i="35"/>
  <c r="CS43" i="70"/>
  <c r="CS48" i="35"/>
  <c r="H31" i="41"/>
  <c r="P31" i="41"/>
  <c r="X31" i="41"/>
  <c r="AF31" i="41"/>
  <c r="AN31" i="41"/>
  <c r="BL17" i="70"/>
  <c r="BL19" i="35"/>
  <c r="F19" i="39"/>
  <c r="F14" i="38"/>
  <c r="F20" i="36"/>
  <c r="N19" i="39"/>
  <c r="N14" i="38"/>
  <c r="N20" i="36"/>
  <c r="V19" i="39"/>
  <c r="V14" i="38"/>
  <c r="V20" i="36"/>
  <c r="AD19" i="39"/>
  <c r="AD14" i="38"/>
  <c r="AD20" i="36"/>
  <c r="AL19" i="39"/>
  <c r="AL14" i="38"/>
  <c r="AL20" i="36"/>
  <c r="AT19" i="39"/>
  <c r="AT14" i="38"/>
  <c r="AT20" i="36"/>
  <c r="E40" i="70"/>
  <c r="E45" i="35"/>
  <c r="M40" i="70"/>
  <c r="M45" i="35"/>
  <c r="U40" i="70"/>
  <c r="U45" i="35"/>
  <c r="AC40" i="70"/>
  <c r="AC45" i="35"/>
  <c r="AK40" i="70"/>
  <c r="AK45" i="35"/>
  <c r="J41" i="70"/>
  <c r="J46" i="35"/>
  <c r="R41" i="70"/>
  <c r="R46" i="35"/>
  <c r="Z41" i="70"/>
  <c r="Z46" i="35"/>
  <c r="AH41" i="70"/>
  <c r="AH46" i="35"/>
  <c r="AP41" i="70"/>
  <c r="AP46" i="35"/>
  <c r="AX41" i="70"/>
  <c r="AX46" i="35"/>
  <c r="BF41" i="70"/>
  <c r="BF46" i="35"/>
  <c r="BN41" i="70"/>
  <c r="BN46" i="35"/>
  <c r="BV41" i="70"/>
  <c r="BV46" i="35"/>
  <c r="CD41" i="70"/>
  <c r="CD46" i="35"/>
  <c r="CL41" i="70"/>
  <c r="CL46" i="35"/>
  <c r="CT41" i="70"/>
  <c r="CT46" i="35"/>
  <c r="J42" i="70"/>
  <c r="J47" i="35"/>
  <c r="R42" i="70"/>
  <c r="R47" i="35"/>
  <c r="Z42" i="70"/>
  <c r="Z47" i="35"/>
  <c r="AH42" i="70"/>
  <c r="AH47" i="35"/>
  <c r="J43" i="70"/>
  <c r="J48" i="35"/>
  <c r="R43" i="70"/>
  <c r="R48" i="35"/>
  <c r="Z43" i="70"/>
  <c r="Z48" i="35"/>
  <c r="AH43" i="70"/>
  <c r="AH48" i="35"/>
  <c r="AP43" i="70"/>
  <c r="AP48" i="35"/>
  <c r="AX43" i="70"/>
  <c r="AX48" i="35"/>
  <c r="BF43" i="70"/>
  <c r="BF48" i="35"/>
  <c r="BN43" i="70"/>
  <c r="BN48" i="35"/>
  <c r="BV43" i="70"/>
  <c r="BV48" i="35"/>
  <c r="CD43" i="70"/>
  <c r="CD48" i="35"/>
  <c r="CL43" i="70"/>
  <c r="CL48" i="35"/>
  <c r="CT43" i="70"/>
  <c r="CT48" i="35"/>
  <c r="I31" i="41"/>
  <c r="Q31" i="41"/>
  <c r="Y31" i="41"/>
  <c r="AG31" i="41"/>
  <c r="F32" i="41"/>
  <c r="N32" i="41"/>
  <c r="V32" i="41"/>
  <c r="AD32" i="41"/>
  <c r="AL32" i="41"/>
  <c r="H13" i="39"/>
  <c r="H35" i="39" s="1"/>
  <c r="H10" i="38"/>
  <c r="H26" i="38" s="1"/>
  <c r="H48" i="38" s="1"/>
  <c r="H14" i="36"/>
  <c r="H36" i="36" s="1"/>
  <c r="P13" i="39"/>
  <c r="P35" i="39" s="1"/>
  <c r="P10" i="38"/>
  <c r="P26" i="38" s="1"/>
  <c r="P48" i="38" s="1"/>
  <c r="P14" i="36"/>
  <c r="P36" i="36" s="1"/>
  <c r="X13" i="39"/>
  <c r="X35" i="39" s="1"/>
  <c r="X10" i="38"/>
  <c r="X26" i="38" s="1"/>
  <c r="X48" i="38" s="1"/>
  <c r="X14" i="36"/>
  <c r="X36" i="36" s="1"/>
  <c r="AF13" i="39"/>
  <c r="AF35" i="39" s="1"/>
  <c r="AF10" i="38"/>
  <c r="AF26" i="38" s="1"/>
  <c r="AF48" i="38" s="1"/>
  <c r="AF14" i="36"/>
  <c r="AF36" i="36" s="1"/>
  <c r="AN13" i="39"/>
  <c r="AN35" i="39" s="1"/>
  <c r="AN66" i="39" s="1"/>
  <c r="AN10" i="38"/>
  <c r="AN26" i="38" s="1"/>
  <c r="AN48" i="38" s="1"/>
  <c r="AN14" i="36"/>
  <c r="AN36" i="36" s="1"/>
  <c r="AV13" i="39"/>
  <c r="AV35" i="39" s="1"/>
  <c r="AV66" i="39" s="1"/>
  <c r="AV10" i="38"/>
  <c r="AV26" i="38" s="1"/>
  <c r="AV48" i="38" s="1"/>
  <c r="AV14" i="36"/>
  <c r="AV36" i="36" s="1"/>
  <c r="G17" i="70"/>
  <c r="G19" i="35"/>
  <c r="O17" i="70"/>
  <c r="O19" i="35"/>
  <c r="W17" i="70"/>
  <c r="W19" i="35"/>
  <c r="AE17" i="70"/>
  <c r="AE19" i="35"/>
  <c r="AM17" i="70"/>
  <c r="AM19" i="35"/>
  <c r="AU17" i="70"/>
  <c r="AU19" i="35"/>
  <c r="BC17" i="70"/>
  <c r="BC19" i="35"/>
  <c r="BK17" i="70"/>
  <c r="BK19" i="35"/>
  <c r="K18" i="70"/>
  <c r="K20" i="35"/>
  <c r="S18" i="70"/>
  <c r="S20" i="35"/>
  <c r="AA18" i="70"/>
  <c r="AA20" i="35"/>
  <c r="AI18" i="70"/>
  <c r="AI20" i="35"/>
  <c r="AQ18" i="70"/>
  <c r="AQ20" i="35"/>
  <c r="AY18" i="70"/>
  <c r="AY20" i="35"/>
  <c r="BG18" i="70"/>
  <c r="BG20" i="35"/>
  <c r="BO18" i="70"/>
  <c r="BO20" i="35"/>
  <c r="BW18" i="70"/>
  <c r="BW20" i="35"/>
  <c r="CE18" i="70"/>
  <c r="CE20" i="35"/>
  <c r="CM18" i="70"/>
  <c r="CM20" i="35"/>
  <c r="CU18" i="70"/>
  <c r="CU20" i="35"/>
  <c r="K19" i="70"/>
  <c r="K21" i="35"/>
  <c r="S19" i="70"/>
  <c r="S21" i="35"/>
  <c r="AA19" i="70"/>
  <c r="AA21" i="35"/>
  <c r="AI19" i="70"/>
  <c r="AI21" i="35"/>
  <c r="AQ19" i="70"/>
  <c r="AQ21" i="35"/>
  <c r="AY19" i="70"/>
  <c r="AY21" i="35"/>
  <c r="BG19" i="70"/>
  <c r="BG21" i="35"/>
  <c r="BO19" i="70"/>
  <c r="BO21" i="35"/>
  <c r="BW19" i="70"/>
  <c r="BW21" i="35"/>
  <c r="CE19" i="70"/>
  <c r="CE21" i="35"/>
  <c r="CM19" i="70"/>
  <c r="CM21" i="35"/>
  <c r="CU19" i="70"/>
  <c r="CU21" i="35"/>
  <c r="K20" i="70"/>
  <c r="K22" i="35"/>
  <c r="S20" i="70"/>
  <c r="S22" i="35"/>
  <c r="AA20" i="70"/>
  <c r="AA22" i="35"/>
  <c r="AI20" i="70"/>
  <c r="AI22" i="35"/>
  <c r="AQ20" i="70"/>
  <c r="AQ22" i="35"/>
  <c r="AY20" i="70"/>
  <c r="AY22" i="35"/>
  <c r="BG20" i="70"/>
  <c r="BG22" i="35"/>
  <c r="BO20" i="70"/>
  <c r="BO22" i="35"/>
  <c r="BW20" i="70"/>
  <c r="BW22" i="35"/>
  <c r="CE20" i="70"/>
  <c r="CE22" i="35"/>
  <c r="CM20" i="70"/>
  <c r="CM22" i="35"/>
  <c r="CU20" i="70"/>
  <c r="CU22" i="35"/>
  <c r="AY187" i="39"/>
  <c r="I21" i="70"/>
  <c r="I18" i="39"/>
  <c r="I13" i="38"/>
  <c r="I19" i="36"/>
  <c r="Q21" i="70"/>
  <c r="Q18" i="39"/>
  <c r="Q13" i="38"/>
  <c r="Q19" i="36"/>
  <c r="Y21" i="70"/>
  <c r="Y18" i="39"/>
  <c r="Y13" i="38"/>
  <c r="Y19" i="36"/>
  <c r="AG21" i="70"/>
  <c r="AG18" i="39"/>
  <c r="AG13" i="38"/>
  <c r="AG19" i="36"/>
  <c r="AO21" i="70"/>
  <c r="AO18" i="39"/>
  <c r="AO13" i="38"/>
  <c r="AO19" i="36"/>
  <c r="AW21" i="70"/>
  <c r="AW18" i="39"/>
  <c r="AW13" i="38"/>
  <c r="AW19" i="36"/>
  <c r="BE21" i="70"/>
  <c r="BE18" i="39"/>
  <c r="BE13" i="38"/>
  <c r="BE19" i="36"/>
  <c r="J14" i="41"/>
  <c r="J173" i="41"/>
  <c r="R14" i="41"/>
  <c r="R173" i="41"/>
  <c r="Z14" i="41"/>
  <c r="Z173" i="41"/>
  <c r="AH14" i="41"/>
  <c r="AH173" i="41"/>
  <c r="G15" i="41"/>
  <c r="G174" i="41"/>
  <c r="O15" i="41"/>
  <c r="O174" i="41"/>
  <c r="W15" i="41"/>
  <c r="W174" i="41"/>
  <c r="AE15" i="41"/>
  <c r="AE174" i="41"/>
  <c r="AM15" i="41"/>
  <c r="AM174" i="41"/>
  <c r="CX41" i="70"/>
  <c r="CX46" i="35"/>
  <c r="DF41" i="70"/>
  <c r="DF46" i="35"/>
  <c r="DN41" i="70"/>
  <c r="DN46" i="35"/>
  <c r="DV41" i="70"/>
  <c r="DV46" i="35"/>
  <c r="ED41" i="70"/>
  <c r="ED46" i="35"/>
  <c r="EL41" i="70"/>
  <c r="EL46" i="35"/>
  <c r="DA43" i="70"/>
  <c r="DA48" i="35"/>
  <c r="DI43" i="70"/>
  <c r="DI48" i="35"/>
  <c r="DQ43" i="70"/>
  <c r="DQ48" i="35"/>
  <c r="DY43" i="70"/>
  <c r="DY48" i="35"/>
  <c r="EG43" i="70"/>
  <c r="EG48" i="35"/>
  <c r="EO43" i="70"/>
  <c r="EO48" i="35"/>
  <c r="I13" i="39"/>
  <c r="I35" i="39" s="1"/>
  <c r="I66" i="39" s="1"/>
  <c r="I10" i="38"/>
  <c r="I26" i="38" s="1"/>
  <c r="I48" i="38" s="1"/>
  <c r="I14" i="36"/>
  <c r="I36" i="36" s="1"/>
  <c r="Q13" i="39"/>
  <c r="Q35" i="39" s="1"/>
  <c r="Q66" i="39" s="1"/>
  <c r="Q10" i="38"/>
  <c r="Q26" i="38" s="1"/>
  <c r="Q48" i="38" s="1"/>
  <c r="Q14" i="36"/>
  <c r="Q36" i="36" s="1"/>
  <c r="Y13" i="39"/>
  <c r="Y35" i="39" s="1"/>
  <c r="Y66" i="39" s="1"/>
  <c r="Y10" i="38"/>
  <c r="Y26" i="38" s="1"/>
  <c r="Y48" i="38" s="1"/>
  <c r="Y14" i="36"/>
  <c r="Y36" i="36" s="1"/>
  <c r="AG13" i="39"/>
  <c r="AG35" i="39" s="1"/>
  <c r="AG66" i="39" s="1"/>
  <c r="AG10" i="38"/>
  <c r="AG26" i="38" s="1"/>
  <c r="AG48" i="38" s="1"/>
  <c r="AG14" i="36"/>
  <c r="AG36" i="36" s="1"/>
  <c r="AO13" i="39"/>
  <c r="AO35" i="39" s="1"/>
  <c r="AO66" i="39" s="1"/>
  <c r="AO10" i="38"/>
  <c r="AO26" i="38" s="1"/>
  <c r="AO48" i="38" s="1"/>
  <c r="AO14" i="36"/>
  <c r="AO36" i="36" s="1"/>
  <c r="AW13" i="39"/>
  <c r="AW35" i="39" s="1"/>
  <c r="AW66" i="39" s="1"/>
  <c r="AW10" i="38"/>
  <c r="AW26" i="38" s="1"/>
  <c r="AW48" i="38" s="1"/>
  <c r="AW14" i="36"/>
  <c r="AW36" i="36" s="1"/>
  <c r="H17" i="70"/>
  <c r="H19" i="35"/>
  <c r="P17" i="70"/>
  <c r="P19" i="35"/>
  <c r="X17" i="70"/>
  <c r="X19" i="35"/>
  <c r="AF17" i="70"/>
  <c r="AF19" i="35"/>
  <c r="AN17" i="70"/>
  <c r="AN19" i="35"/>
  <c r="AV17" i="70"/>
  <c r="AV19" i="35"/>
  <c r="BD17" i="70"/>
  <c r="BD19" i="35"/>
  <c r="L18" i="70"/>
  <c r="L20" i="35"/>
  <c r="T18" i="70"/>
  <c r="T20" i="35"/>
  <c r="AB18" i="70"/>
  <c r="AB20" i="35"/>
  <c r="AJ18" i="70"/>
  <c r="AJ20" i="35"/>
  <c r="AR18" i="70"/>
  <c r="AR20" i="35"/>
  <c r="AZ18" i="70"/>
  <c r="AZ20" i="35"/>
  <c r="BH18" i="70"/>
  <c r="BH20" i="35"/>
  <c r="BP18" i="70"/>
  <c r="BP20" i="35"/>
  <c r="BX18" i="70"/>
  <c r="BX20" i="35"/>
  <c r="CF18" i="70"/>
  <c r="CF20" i="35"/>
  <c r="CN18" i="70"/>
  <c r="CN20" i="35"/>
  <c r="CV18" i="70"/>
  <c r="CV20" i="35"/>
  <c r="L19" i="70"/>
  <c r="L21" i="35"/>
  <c r="T19" i="70"/>
  <c r="T21" i="35"/>
  <c r="AB19" i="70"/>
  <c r="AB21" i="35"/>
  <c r="AJ19" i="70"/>
  <c r="AJ21" i="35"/>
  <c r="AR19" i="70"/>
  <c r="AR21" i="35"/>
  <c r="AZ19" i="70"/>
  <c r="AZ21" i="35"/>
  <c r="BH19" i="70"/>
  <c r="BH21" i="35"/>
  <c r="BP19" i="70"/>
  <c r="BP21" i="35"/>
  <c r="BX19" i="70"/>
  <c r="BX21" i="35"/>
  <c r="CF19" i="70"/>
  <c r="CF21" i="35"/>
  <c r="CN19" i="70"/>
  <c r="CN21" i="35"/>
  <c r="CV19" i="70"/>
  <c r="CV21" i="35"/>
  <c r="L20" i="70"/>
  <c r="L22" i="35"/>
  <c r="T20" i="70"/>
  <c r="T22" i="35"/>
  <c r="AB20" i="70"/>
  <c r="AB22" i="35"/>
  <c r="AJ20" i="70"/>
  <c r="AJ22" i="35"/>
  <c r="AR20" i="70"/>
  <c r="AR22" i="35"/>
  <c r="AZ20" i="70"/>
  <c r="AZ22" i="35"/>
  <c r="BH20" i="70"/>
  <c r="BH22" i="35"/>
  <c r="BP20" i="70"/>
  <c r="BP22" i="35"/>
  <c r="BX20" i="70"/>
  <c r="BX22" i="35"/>
  <c r="CF20" i="70"/>
  <c r="CF22" i="35"/>
  <c r="CN20" i="70"/>
  <c r="CN22" i="35"/>
  <c r="CV20" i="70"/>
  <c r="CV22" i="35"/>
  <c r="J21" i="70"/>
  <c r="J18" i="39"/>
  <c r="J13" i="38"/>
  <c r="J19" i="36"/>
  <c r="R21" i="70"/>
  <c r="R18" i="39"/>
  <c r="R13" i="38"/>
  <c r="R19" i="36"/>
  <c r="Z21" i="70"/>
  <c r="Z18" i="39"/>
  <c r="Z13" i="38"/>
  <c r="Z19" i="36"/>
  <c r="AH21" i="70"/>
  <c r="AH18" i="39"/>
  <c r="AH13" i="38"/>
  <c r="AH19" i="36"/>
  <c r="AP21" i="70"/>
  <c r="AP18" i="39"/>
  <c r="AP13" i="38"/>
  <c r="AP19" i="36"/>
  <c r="AX21" i="70"/>
  <c r="AX18" i="39"/>
  <c r="AX13" i="38"/>
  <c r="AX19" i="36"/>
  <c r="BF21" i="70"/>
  <c r="BF18" i="39"/>
  <c r="BF13" i="38"/>
  <c r="BF19" i="36"/>
  <c r="K14" i="41"/>
  <c r="K173" i="41"/>
  <c r="S14" i="41"/>
  <c r="S173" i="41"/>
  <c r="AA14" i="41"/>
  <c r="AA173" i="41"/>
  <c r="AI14" i="41"/>
  <c r="AI173" i="41"/>
  <c r="H15" i="41"/>
  <c r="H174" i="41"/>
  <c r="P15" i="41"/>
  <c r="P174" i="41"/>
  <c r="X15" i="41"/>
  <c r="X174" i="41"/>
  <c r="AF15" i="41"/>
  <c r="AF174" i="41"/>
  <c r="AN15" i="41"/>
  <c r="AN174" i="41"/>
  <c r="AU42" i="70"/>
  <c r="BC45" i="35"/>
  <c r="BK40" i="70"/>
  <c r="CA42" i="70"/>
  <c r="H29" i="70"/>
  <c r="H68" i="70" s="1"/>
  <c r="P29" i="70"/>
  <c r="P68" i="70" s="1"/>
  <c r="X29" i="70"/>
  <c r="X68" i="70" s="1"/>
  <c r="AF29" i="70"/>
  <c r="AF68" i="70" s="1"/>
  <c r="AN29" i="70"/>
  <c r="AN68" i="70" s="1"/>
  <c r="AV29" i="70"/>
  <c r="CY41" i="70"/>
  <c r="CY46" i="35"/>
  <c r="DG41" i="70"/>
  <c r="DG46" i="35"/>
  <c r="DO41" i="70"/>
  <c r="DO46" i="35"/>
  <c r="DW41" i="70"/>
  <c r="DW46" i="35"/>
  <c r="EE41" i="70"/>
  <c r="EE46" i="35"/>
  <c r="EM41" i="70"/>
  <c r="EM46" i="35"/>
  <c r="DB43" i="70"/>
  <c r="DB48" i="35"/>
  <c r="DJ43" i="70"/>
  <c r="DJ48" i="35"/>
  <c r="DR43" i="70"/>
  <c r="DR48" i="35"/>
  <c r="DZ43" i="70"/>
  <c r="DZ48" i="35"/>
  <c r="EH43" i="70"/>
  <c r="EH48" i="35"/>
  <c r="EP43" i="70"/>
  <c r="EP48" i="35"/>
  <c r="J10" i="38"/>
  <c r="J26" i="38" s="1"/>
  <c r="J48" i="38" s="1"/>
  <c r="J13" i="39"/>
  <c r="J35" i="39" s="1"/>
  <c r="J66" i="39" s="1"/>
  <c r="J14" i="36"/>
  <c r="J36" i="36" s="1"/>
  <c r="R10" i="38"/>
  <c r="R26" i="38" s="1"/>
  <c r="R48" i="38" s="1"/>
  <c r="R13" i="39"/>
  <c r="R35" i="39" s="1"/>
  <c r="R66" i="39" s="1"/>
  <c r="R14" i="36"/>
  <c r="R36" i="36" s="1"/>
  <c r="Z10" i="38"/>
  <c r="Z26" i="38" s="1"/>
  <c r="Z48" i="38" s="1"/>
  <c r="Z13" i="39"/>
  <c r="Z35" i="39" s="1"/>
  <c r="Z66" i="39" s="1"/>
  <c r="Z14" i="36"/>
  <c r="Z36" i="36" s="1"/>
  <c r="AH10" i="38"/>
  <c r="AH26" i="38" s="1"/>
  <c r="AH48" i="38" s="1"/>
  <c r="AH13" i="39"/>
  <c r="AH35" i="39" s="1"/>
  <c r="AH66" i="39" s="1"/>
  <c r="AH14" i="36"/>
  <c r="AH36" i="36" s="1"/>
  <c r="AP10" i="38"/>
  <c r="AP26" i="38" s="1"/>
  <c r="AP48" i="38" s="1"/>
  <c r="AP13" i="39"/>
  <c r="AP35" i="39" s="1"/>
  <c r="AP66" i="39" s="1"/>
  <c r="AP14" i="36"/>
  <c r="AP36" i="36" s="1"/>
  <c r="AX10" i="38"/>
  <c r="AX26" i="38" s="1"/>
  <c r="AX48" i="38" s="1"/>
  <c r="AX13" i="39"/>
  <c r="AX35" i="39" s="1"/>
  <c r="AX66" i="39" s="1"/>
  <c r="AX14" i="36"/>
  <c r="AX36" i="36" s="1"/>
  <c r="I17" i="70"/>
  <c r="I19" i="35"/>
  <c r="Q17" i="70"/>
  <c r="Q19" i="35"/>
  <c r="Y17" i="70"/>
  <c r="Y19" i="35"/>
  <c r="AG17" i="70"/>
  <c r="AG19" i="35"/>
  <c r="AO17" i="70"/>
  <c r="AO19" i="35"/>
  <c r="AW17" i="70"/>
  <c r="AW19" i="35"/>
  <c r="BE17" i="70"/>
  <c r="BE19" i="35"/>
  <c r="E18" i="70"/>
  <c r="E20" i="35"/>
  <c r="M18" i="70"/>
  <c r="M20" i="35"/>
  <c r="U18" i="70"/>
  <c r="U20" i="35"/>
  <c r="AC18" i="70"/>
  <c r="AC20" i="35"/>
  <c r="AK18" i="70"/>
  <c r="AK20" i="35"/>
  <c r="AS18" i="70"/>
  <c r="AS20" i="35"/>
  <c r="BA18" i="70"/>
  <c r="BA20" i="35"/>
  <c r="BI18" i="70"/>
  <c r="BI20" i="35"/>
  <c r="BQ18" i="70"/>
  <c r="BQ20" i="35"/>
  <c r="BY18" i="70"/>
  <c r="BY20" i="35"/>
  <c r="CG18" i="70"/>
  <c r="CG20" i="35"/>
  <c r="CO18" i="70"/>
  <c r="CO20" i="35"/>
  <c r="E19" i="70"/>
  <c r="E21" i="35"/>
  <c r="M19" i="70"/>
  <c r="M21" i="35"/>
  <c r="U19" i="70"/>
  <c r="U21" i="35"/>
  <c r="AC19" i="70"/>
  <c r="AC21" i="35"/>
  <c r="AK19" i="70"/>
  <c r="AK21" i="35"/>
  <c r="AS19" i="70"/>
  <c r="AS21" i="35"/>
  <c r="BA19" i="70"/>
  <c r="BA21" i="35"/>
  <c r="BI19" i="70"/>
  <c r="BI21" i="35"/>
  <c r="BQ19" i="70"/>
  <c r="BQ21" i="35"/>
  <c r="BY19" i="70"/>
  <c r="BY21" i="35"/>
  <c r="CG19" i="70"/>
  <c r="CG21" i="35"/>
  <c r="CO19" i="70"/>
  <c r="CO21" i="35"/>
  <c r="E20" i="70"/>
  <c r="E22" i="35"/>
  <c r="M20" i="70"/>
  <c r="M22" i="35"/>
  <c r="U20" i="70"/>
  <c r="U22" i="35"/>
  <c r="AC20" i="70"/>
  <c r="AC22" i="35"/>
  <c r="AK20" i="70"/>
  <c r="AK22" i="35"/>
  <c r="AS20" i="70"/>
  <c r="AS22" i="35"/>
  <c r="BA20" i="70"/>
  <c r="BA22" i="35"/>
  <c r="BI20" i="70"/>
  <c r="BI22" i="35"/>
  <c r="BQ20" i="70"/>
  <c r="BQ22" i="35"/>
  <c r="BY20" i="70"/>
  <c r="BY22" i="35"/>
  <c r="CG20" i="70"/>
  <c r="CG22" i="35"/>
  <c r="CO20" i="70"/>
  <c r="CO22" i="35"/>
  <c r="Q187" i="39"/>
  <c r="AS187" i="39"/>
  <c r="K21" i="70"/>
  <c r="K18" i="39"/>
  <c r="K13" i="38"/>
  <c r="K19" i="36"/>
  <c r="S21" i="70"/>
  <c r="S18" i="39"/>
  <c r="S19" i="36"/>
  <c r="S13" i="38"/>
  <c r="AA21" i="70"/>
  <c r="AA18" i="39"/>
  <c r="AA13" i="38"/>
  <c r="AA19" i="36"/>
  <c r="AI21" i="70"/>
  <c r="AI18" i="39"/>
  <c r="AI19" i="36"/>
  <c r="AI13" i="38"/>
  <c r="AQ21" i="70"/>
  <c r="AQ18" i="39"/>
  <c r="AQ13" i="38"/>
  <c r="AQ19" i="36"/>
  <c r="AY21" i="70"/>
  <c r="AY18" i="39"/>
  <c r="AY19" i="36"/>
  <c r="AY13" i="38"/>
  <c r="BG21" i="70"/>
  <c r="BG18" i="39"/>
  <c r="BG13" i="38"/>
  <c r="BG19" i="36"/>
  <c r="L14" i="41"/>
  <c r="L173" i="41"/>
  <c r="T14" i="41"/>
  <c r="T173" i="41"/>
  <c r="AB14" i="41"/>
  <c r="AB173" i="41"/>
  <c r="AJ14" i="41"/>
  <c r="AJ173" i="41"/>
  <c r="I15" i="41"/>
  <c r="I174" i="41"/>
  <c r="Q15" i="41"/>
  <c r="Q174" i="41"/>
  <c r="Y15" i="41"/>
  <c r="Y174" i="41"/>
  <c r="AG15" i="41"/>
  <c r="AG174" i="41"/>
  <c r="I29" i="70"/>
  <c r="I68" i="70" s="1"/>
  <c r="Q29" i="70"/>
  <c r="Q68" i="70" s="1"/>
  <c r="Y29" i="70"/>
  <c r="Y68" i="70" s="1"/>
  <c r="AG29" i="70"/>
  <c r="AG68" i="70" s="1"/>
  <c r="AO29" i="70"/>
  <c r="AW29" i="70"/>
  <c r="CZ41" i="70"/>
  <c r="CZ46" i="35"/>
  <c r="DH41" i="70"/>
  <c r="DH46" i="35"/>
  <c r="DP41" i="70"/>
  <c r="DP46" i="35"/>
  <c r="DX41" i="70"/>
  <c r="DX46" i="35"/>
  <c r="EF41" i="70"/>
  <c r="EF46" i="35"/>
  <c r="EN41" i="70"/>
  <c r="EN46" i="35"/>
  <c r="DC43" i="70"/>
  <c r="DC48" i="35"/>
  <c r="DK43" i="70"/>
  <c r="DK48" i="35"/>
  <c r="DS43" i="70"/>
  <c r="DS48" i="35"/>
  <c r="EA43" i="70"/>
  <c r="EA48" i="35"/>
  <c r="EI43" i="70"/>
  <c r="EI48" i="35"/>
  <c r="EQ43" i="70"/>
  <c r="EQ48" i="35"/>
  <c r="K13" i="39"/>
  <c r="K35" i="39" s="1"/>
  <c r="K10" i="38"/>
  <c r="K26" i="38" s="1"/>
  <c r="K48" i="38" s="1"/>
  <c r="K14" i="36"/>
  <c r="K36" i="36" s="1"/>
  <c r="S13" i="39"/>
  <c r="S35" i="39" s="1"/>
  <c r="S14" i="36"/>
  <c r="S36" i="36" s="1"/>
  <c r="S10" i="38"/>
  <c r="S26" i="38" s="1"/>
  <c r="S48" i="38" s="1"/>
  <c r="AA13" i="39"/>
  <c r="AA35" i="39" s="1"/>
  <c r="AA10" i="38"/>
  <c r="AA26" i="38" s="1"/>
  <c r="AA48" i="38" s="1"/>
  <c r="AA14" i="36"/>
  <c r="AA36" i="36" s="1"/>
  <c r="AI13" i="39"/>
  <c r="AI35" i="39" s="1"/>
  <c r="AI14" i="36"/>
  <c r="AI36" i="36" s="1"/>
  <c r="AI10" i="38"/>
  <c r="AI26" i="38" s="1"/>
  <c r="AI48" i="38" s="1"/>
  <c r="AQ13" i="39"/>
  <c r="AQ35" i="39" s="1"/>
  <c r="AQ10" i="38"/>
  <c r="AQ26" i="38" s="1"/>
  <c r="AQ48" i="38" s="1"/>
  <c r="AQ14" i="36"/>
  <c r="AQ36" i="36" s="1"/>
  <c r="AY13" i="39"/>
  <c r="AY35" i="39" s="1"/>
  <c r="AY14" i="36"/>
  <c r="AY36" i="36" s="1"/>
  <c r="AY10" i="38"/>
  <c r="AY26" i="38" s="1"/>
  <c r="AY48" i="38" s="1"/>
  <c r="J17" i="70"/>
  <c r="J19" i="35"/>
  <c r="R17" i="70"/>
  <c r="R19" i="35"/>
  <c r="Z17" i="70"/>
  <c r="Z19" i="35"/>
  <c r="AH17" i="70"/>
  <c r="AH19" i="35"/>
  <c r="AP17" i="70"/>
  <c r="AP19" i="35"/>
  <c r="AX17" i="70"/>
  <c r="AX19" i="35"/>
  <c r="BF17" i="70"/>
  <c r="BF19" i="35"/>
  <c r="F18" i="70"/>
  <c r="F20" i="35"/>
  <c r="N18" i="70"/>
  <c r="N20" i="35"/>
  <c r="V18" i="70"/>
  <c r="V20" i="35"/>
  <c r="AD18" i="70"/>
  <c r="AD20" i="35"/>
  <c r="AL18" i="70"/>
  <c r="AL20" i="35"/>
  <c r="AT18" i="70"/>
  <c r="AT20" i="35"/>
  <c r="BB18" i="70"/>
  <c r="BB20" i="35"/>
  <c r="BJ18" i="70"/>
  <c r="BJ20" i="35"/>
  <c r="BR18" i="70"/>
  <c r="BR20" i="35"/>
  <c r="BZ18" i="70"/>
  <c r="BZ20" i="35"/>
  <c r="CH18" i="70"/>
  <c r="CH20" i="35"/>
  <c r="CP18" i="70"/>
  <c r="CP20" i="35"/>
  <c r="F19" i="70"/>
  <c r="F21" i="35"/>
  <c r="N19" i="70"/>
  <c r="N21" i="35"/>
  <c r="V19" i="70"/>
  <c r="V21" i="35"/>
  <c r="AD19" i="70"/>
  <c r="AD21" i="35"/>
  <c r="AL19" i="70"/>
  <c r="AL21" i="35"/>
  <c r="AT19" i="70"/>
  <c r="AT21" i="35"/>
  <c r="BB19" i="70"/>
  <c r="BB21" i="35"/>
  <c r="BJ19" i="70"/>
  <c r="BJ21" i="35"/>
  <c r="BR19" i="70"/>
  <c r="BR21" i="35"/>
  <c r="BZ19" i="70"/>
  <c r="BZ21" i="35"/>
  <c r="CH19" i="70"/>
  <c r="CH21" i="35"/>
  <c r="CP19" i="70"/>
  <c r="CP21" i="35"/>
  <c r="F20" i="70"/>
  <c r="F22" i="35"/>
  <c r="N20" i="70"/>
  <c r="N22" i="35"/>
  <c r="V20" i="70"/>
  <c r="V22" i="35"/>
  <c r="AD20" i="70"/>
  <c r="AD22" i="35"/>
  <c r="AL20" i="70"/>
  <c r="AL22" i="35"/>
  <c r="AT20" i="70"/>
  <c r="AT22" i="35"/>
  <c r="BB20" i="70"/>
  <c r="BB22" i="35"/>
  <c r="BJ20" i="70"/>
  <c r="BJ22" i="35"/>
  <c r="BR20" i="70"/>
  <c r="BR22" i="35"/>
  <c r="BZ20" i="70"/>
  <c r="BZ22" i="35"/>
  <c r="CH20" i="70"/>
  <c r="CH22" i="35"/>
  <c r="CP20" i="70"/>
  <c r="CP22" i="35"/>
  <c r="L21" i="70"/>
  <c r="L18" i="39"/>
  <c r="L13" i="38"/>
  <c r="L19" i="36"/>
  <c r="T21" i="70"/>
  <c r="T18" i="39"/>
  <c r="T19" i="36"/>
  <c r="T13" i="38"/>
  <c r="AB21" i="70"/>
  <c r="AB18" i="39"/>
  <c r="AB13" i="38"/>
  <c r="AB19" i="36"/>
  <c r="AJ21" i="70"/>
  <c r="AJ18" i="39"/>
  <c r="AJ19" i="36"/>
  <c r="AJ13" i="38"/>
  <c r="AR21" i="70"/>
  <c r="AR18" i="39"/>
  <c r="AR13" i="38"/>
  <c r="AR19" i="36"/>
  <c r="AZ21" i="70"/>
  <c r="AZ18" i="39"/>
  <c r="AZ19" i="36"/>
  <c r="AZ13" i="38"/>
  <c r="BH21" i="70"/>
  <c r="BH18" i="39"/>
  <c r="BH13" i="38"/>
  <c r="BH19" i="36"/>
  <c r="E14" i="41"/>
  <c r="E173" i="41"/>
  <c r="M14" i="41"/>
  <c r="M173" i="41"/>
  <c r="U14" i="41"/>
  <c r="U173" i="41"/>
  <c r="AC14" i="41"/>
  <c r="AC173" i="41"/>
  <c r="AK14" i="41"/>
  <c r="AK173" i="41"/>
  <c r="J15" i="41"/>
  <c r="J174" i="41"/>
  <c r="R15" i="41"/>
  <c r="R174" i="41"/>
  <c r="Z15" i="41"/>
  <c r="Z174" i="41"/>
  <c r="AH15" i="41"/>
  <c r="AH174" i="41"/>
  <c r="AO47" i="35"/>
  <c r="AW42" i="70"/>
  <c r="BE42" i="70"/>
  <c r="BM47" i="35"/>
  <c r="BU42" i="70"/>
  <c r="CC47" i="35"/>
  <c r="CK47" i="35"/>
  <c r="CS42" i="70"/>
  <c r="AE69" i="70"/>
  <c r="DA41" i="70"/>
  <c r="DA46" i="35"/>
  <c r="DI41" i="70"/>
  <c r="DI46" i="35"/>
  <c r="DQ41" i="70"/>
  <c r="DQ46" i="35"/>
  <c r="DY41" i="70"/>
  <c r="DY46" i="35"/>
  <c r="EG41" i="70"/>
  <c r="EG46" i="35"/>
  <c r="EO41" i="70"/>
  <c r="EO46" i="35"/>
  <c r="EN42" i="70"/>
  <c r="DD43" i="70"/>
  <c r="DD48" i="35"/>
  <c r="DL43" i="70"/>
  <c r="DL48" i="35"/>
  <c r="DT43" i="70"/>
  <c r="DT48" i="35"/>
  <c r="EB43" i="70"/>
  <c r="EB48" i="35"/>
  <c r="EJ43" i="70"/>
  <c r="EJ48" i="35"/>
  <c r="ER43" i="70"/>
  <c r="ER48" i="35"/>
  <c r="L13" i="39"/>
  <c r="L35" i="39" s="1"/>
  <c r="L10" i="38"/>
  <c r="L26" i="38" s="1"/>
  <c r="L48" i="38" s="1"/>
  <c r="L14" i="36"/>
  <c r="L36" i="36" s="1"/>
  <c r="T13" i="39"/>
  <c r="T35" i="39" s="1"/>
  <c r="T14" i="36"/>
  <c r="T36" i="36" s="1"/>
  <c r="T10" i="38"/>
  <c r="T26" i="38" s="1"/>
  <c r="T48" i="38" s="1"/>
  <c r="AB13" i="39"/>
  <c r="AB35" i="39" s="1"/>
  <c r="AB10" i="38"/>
  <c r="AB26" i="38" s="1"/>
  <c r="AB48" i="38" s="1"/>
  <c r="AB14" i="36"/>
  <c r="AB36" i="36" s="1"/>
  <c r="AJ13" i="39"/>
  <c r="AJ35" i="39" s="1"/>
  <c r="AJ14" i="36"/>
  <c r="AJ36" i="36" s="1"/>
  <c r="AJ10" i="38"/>
  <c r="AJ26" i="38" s="1"/>
  <c r="AJ48" i="38" s="1"/>
  <c r="AR13" i="39"/>
  <c r="AR35" i="39" s="1"/>
  <c r="AR10" i="38"/>
  <c r="AR26" i="38" s="1"/>
  <c r="AR48" i="38" s="1"/>
  <c r="AR14" i="36"/>
  <c r="AR36" i="36" s="1"/>
  <c r="AZ13" i="39"/>
  <c r="AZ35" i="39" s="1"/>
  <c r="AZ14" i="36"/>
  <c r="AZ36" i="36" s="1"/>
  <c r="AZ10" i="38"/>
  <c r="AZ26" i="38" s="1"/>
  <c r="AZ48" i="38" s="1"/>
  <c r="AZ53" i="38" s="1"/>
  <c r="K17" i="70"/>
  <c r="K19" i="35"/>
  <c r="S17" i="70"/>
  <c r="S19" i="35"/>
  <c r="AA17" i="70"/>
  <c r="AA19" i="35"/>
  <c r="AI17" i="70"/>
  <c r="AI19" i="35"/>
  <c r="AQ17" i="70"/>
  <c r="AQ19" i="35"/>
  <c r="AY17" i="70"/>
  <c r="AY19" i="35"/>
  <c r="BG17" i="70"/>
  <c r="BG19" i="35"/>
  <c r="G18" i="70"/>
  <c r="G20" i="35"/>
  <c r="O18" i="70"/>
  <c r="O20" i="35"/>
  <c r="W18" i="70"/>
  <c r="W20" i="35"/>
  <c r="AE18" i="70"/>
  <c r="AE20" i="35"/>
  <c r="AM18" i="70"/>
  <c r="AM20" i="35"/>
  <c r="AU18" i="70"/>
  <c r="AU20" i="35"/>
  <c r="BC18" i="70"/>
  <c r="BC20" i="35"/>
  <c r="BK18" i="70"/>
  <c r="BK20" i="35"/>
  <c r="BS18" i="70"/>
  <c r="BS20" i="35"/>
  <c r="CA18" i="70"/>
  <c r="CA20" i="35"/>
  <c r="CI18" i="70"/>
  <c r="CI20" i="35"/>
  <c r="CQ18" i="70"/>
  <c r="CQ20" i="35"/>
  <c r="G19" i="70"/>
  <c r="G21" i="35"/>
  <c r="O19" i="70"/>
  <c r="O21" i="35"/>
  <c r="W19" i="70"/>
  <c r="W21" i="35"/>
  <c r="AE19" i="70"/>
  <c r="AE21" i="35"/>
  <c r="AM19" i="70"/>
  <c r="AM21" i="35"/>
  <c r="AU19" i="70"/>
  <c r="AU21" i="35"/>
  <c r="BC19" i="70"/>
  <c r="BC21" i="35"/>
  <c r="BK19" i="70"/>
  <c r="BK21" i="35"/>
  <c r="BS19" i="70"/>
  <c r="BS21" i="35"/>
  <c r="CA19" i="70"/>
  <c r="CA21" i="35"/>
  <c r="CI19" i="70"/>
  <c r="CI21" i="35"/>
  <c r="CQ19" i="70"/>
  <c r="CQ21" i="35"/>
  <c r="G20" i="70"/>
  <c r="G22" i="35"/>
  <c r="O20" i="70"/>
  <c r="O22" i="35"/>
  <c r="W20" i="70"/>
  <c r="W22" i="35"/>
  <c r="AE20" i="70"/>
  <c r="AE22" i="35"/>
  <c r="AM20" i="70"/>
  <c r="AM22" i="35"/>
  <c r="AU20" i="70"/>
  <c r="AU22" i="35"/>
  <c r="BC20" i="70"/>
  <c r="BC22" i="35"/>
  <c r="BK20" i="70"/>
  <c r="BK22" i="35"/>
  <c r="BS20" i="70"/>
  <c r="BS22" i="35"/>
  <c r="CA20" i="70"/>
  <c r="CA22" i="35"/>
  <c r="CI20" i="70"/>
  <c r="CI22" i="35"/>
  <c r="CQ20" i="70"/>
  <c r="CQ22" i="35"/>
  <c r="E21" i="70"/>
  <c r="E18" i="39"/>
  <c r="E19" i="36"/>
  <c r="E13" i="38"/>
  <c r="M21" i="70"/>
  <c r="M18" i="39"/>
  <c r="M13" i="38"/>
  <c r="M19" i="36"/>
  <c r="U21" i="70"/>
  <c r="U18" i="39"/>
  <c r="U19" i="36"/>
  <c r="U13" i="38"/>
  <c r="AC21" i="70"/>
  <c r="AC18" i="39"/>
  <c r="AC13" i="38"/>
  <c r="AC19" i="36"/>
  <c r="AK21" i="70"/>
  <c r="AK18" i="39"/>
  <c r="AK19" i="36"/>
  <c r="AK13" i="38"/>
  <c r="AS21" i="70"/>
  <c r="AS18" i="39"/>
  <c r="AS13" i="38"/>
  <c r="AS19" i="36"/>
  <c r="BA21" i="70"/>
  <c r="BA18" i="39"/>
  <c r="BA19" i="36"/>
  <c r="BA13" i="38"/>
  <c r="BI21" i="70"/>
  <c r="BI18" i="39"/>
  <c r="BI13" i="38"/>
  <c r="BI19" i="36"/>
  <c r="F14" i="41"/>
  <c r="F173" i="41"/>
  <c r="N14" i="41"/>
  <c r="N173" i="41"/>
  <c r="V14" i="41"/>
  <c r="V173" i="41"/>
  <c r="AD14" i="41"/>
  <c r="AD173" i="41"/>
  <c r="AL14" i="41"/>
  <c r="AL173" i="41"/>
  <c r="K15" i="41"/>
  <c r="K174" i="41"/>
  <c r="S15" i="41"/>
  <c r="S174" i="41"/>
  <c r="AA15" i="41"/>
  <c r="AA174" i="41"/>
  <c r="AI15" i="41"/>
  <c r="AI174" i="41"/>
  <c r="AQ29" i="70"/>
  <c r="AY29" i="70"/>
  <c r="DB41" i="70"/>
  <c r="DB46" i="35"/>
  <c r="DJ41" i="70"/>
  <c r="DJ46" i="35"/>
  <c r="DR41" i="70"/>
  <c r="DR46" i="35"/>
  <c r="DZ41" i="70"/>
  <c r="DZ46" i="35"/>
  <c r="EH41" i="70"/>
  <c r="EH46" i="35"/>
  <c r="EP41" i="70"/>
  <c r="EP46" i="35"/>
  <c r="CW43" i="70"/>
  <c r="CW48" i="35"/>
  <c r="DE43" i="70"/>
  <c r="DE48" i="35"/>
  <c r="DM43" i="70"/>
  <c r="DM48" i="35"/>
  <c r="DU43" i="70"/>
  <c r="DU48" i="35"/>
  <c r="EC43" i="70"/>
  <c r="EC48" i="35"/>
  <c r="EK43" i="70"/>
  <c r="EK48" i="35"/>
  <c r="E13" i="39"/>
  <c r="E35" i="39" s="1"/>
  <c r="E14" i="36"/>
  <c r="E36" i="36" s="1"/>
  <c r="E10" i="38"/>
  <c r="E26" i="38" s="1"/>
  <c r="E48" i="38" s="1"/>
  <c r="M13" i="39"/>
  <c r="M35" i="39" s="1"/>
  <c r="M10" i="38"/>
  <c r="M26" i="38" s="1"/>
  <c r="M48" i="38" s="1"/>
  <c r="M14" i="36"/>
  <c r="M36" i="36" s="1"/>
  <c r="U13" i="39"/>
  <c r="U35" i="39" s="1"/>
  <c r="U14" i="36"/>
  <c r="U36" i="36" s="1"/>
  <c r="U10" i="38"/>
  <c r="U26" i="38" s="1"/>
  <c r="U48" i="38" s="1"/>
  <c r="AC13" i="39"/>
  <c r="AC35" i="39" s="1"/>
  <c r="AC10" i="38"/>
  <c r="AC26" i="38" s="1"/>
  <c r="AC48" i="38" s="1"/>
  <c r="AC14" i="36"/>
  <c r="AC36" i="36" s="1"/>
  <c r="AK13" i="39"/>
  <c r="AK35" i="39" s="1"/>
  <c r="AK14" i="36"/>
  <c r="AK36" i="36" s="1"/>
  <c r="AK10" i="38"/>
  <c r="AK26" i="38" s="1"/>
  <c r="AK48" i="38" s="1"/>
  <c r="AS13" i="39"/>
  <c r="AS35" i="39" s="1"/>
  <c r="AS10" i="38"/>
  <c r="AS26" i="38" s="1"/>
  <c r="AS48" i="38" s="1"/>
  <c r="AS14" i="36"/>
  <c r="AS36" i="36" s="1"/>
  <c r="L17" i="70"/>
  <c r="L19" i="35"/>
  <c r="T17" i="70"/>
  <c r="T19" i="35"/>
  <c r="AB17" i="70"/>
  <c r="AB19" i="35"/>
  <c r="AJ17" i="70"/>
  <c r="AJ19" i="35"/>
  <c r="AR17" i="70"/>
  <c r="AR19" i="35"/>
  <c r="AZ17" i="70"/>
  <c r="AZ19" i="35"/>
  <c r="BH17" i="70"/>
  <c r="BH19" i="35"/>
  <c r="H18" i="70"/>
  <c r="H20" i="35"/>
  <c r="P18" i="70"/>
  <c r="P20" i="35"/>
  <c r="X18" i="70"/>
  <c r="X20" i="35"/>
  <c r="AF18" i="70"/>
  <c r="AF20" i="35"/>
  <c r="AN18" i="70"/>
  <c r="AN20" i="35"/>
  <c r="AV18" i="70"/>
  <c r="AV20" i="35"/>
  <c r="BD18" i="70"/>
  <c r="BD20" i="35"/>
  <c r="BL18" i="70"/>
  <c r="BL20" i="35"/>
  <c r="BT18" i="70"/>
  <c r="BT20" i="35"/>
  <c r="CB18" i="70"/>
  <c r="CB20" i="35"/>
  <c r="CJ18" i="70"/>
  <c r="CJ20" i="35"/>
  <c r="CR18" i="70"/>
  <c r="CR20" i="35"/>
  <c r="H19" i="70"/>
  <c r="H21" i="35"/>
  <c r="P19" i="70"/>
  <c r="P21" i="35"/>
  <c r="X19" i="70"/>
  <c r="X21" i="35"/>
  <c r="AF19" i="70"/>
  <c r="AF21" i="35"/>
  <c r="AN19" i="70"/>
  <c r="AN21" i="35"/>
  <c r="AV19" i="70"/>
  <c r="AV21" i="35"/>
  <c r="BD19" i="70"/>
  <c r="BD21" i="35"/>
  <c r="BL19" i="70"/>
  <c r="BL21" i="35"/>
  <c r="BT19" i="70"/>
  <c r="BT21" i="35"/>
  <c r="CB19" i="70"/>
  <c r="CB21" i="35"/>
  <c r="CJ19" i="70"/>
  <c r="CJ21" i="35"/>
  <c r="CR19" i="70"/>
  <c r="CR21" i="35"/>
  <c r="H20" i="70"/>
  <c r="H22" i="35"/>
  <c r="P20" i="70"/>
  <c r="P22" i="35"/>
  <c r="X20" i="70"/>
  <c r="X22" i="35"/>
  <c r="AF20" i="70"/>
  <c r="AF22" i="35"/>
  <c r="AN20" i="70"/>
  <c r="AN22" i="35"/>
  <c r="AV20" i="70"/>
  <c r="AV22" i="35"/>
  <c r="BD20" i="70"/>
  <c r="BD22" i="35"/>
  <c r="BL20" i="70"/>
  <c r="BL22" i="35"/>
  <c r="BT20" i="70"/>
  <c r="BT22" i="35"/>
  <c r="CB20" i="70"/>
  <c r="CB22" i="35"/>
  <c r="CJ20" i="70"/>
  <c r="CJ22" i="35"/>
  <c r="CR20" i="70"/>
  <c r="CR22" i="35"/>
  <c r="F21" i="70"/>
  <c r="F13" i="38"/>
  <c r="F18" i="39"/>
  <c r="F19" i="36"/>
  <c r="N21" i="70"/>
  <c r="N13" i="38"/>
  <c r="N18" i="39"/>
  <c r="N19" i="36"/>
  <c r="V21" i="70"/>
  <c r="V13" i="38"/>
  <c r="V18" i="39"/>
  <c r="V19" i="36"/>
  <c r="AD21" i="70"/>
  <c r="AD13" i="38"/>
  <c r="AD18" i="39"/>
  <c r="AD19" i="36"/>
  <c r="AL21" i="70"/>
  <c r="AL13" i="38"/>
  <c r="AL18" i="39"/>
  <c r="AL19" i="36"/>
  <c r="AT21" i="70"/>
  <c r="AT13" i="38"/>
  <c r="AT18" i="39"/>
  <c r="AT19" i="36"/>
  <c r="BB21" i="70"/>
  <c r="BB13" i="38"/>
  <c r="BB18" i="39"/>
  <c r="BB19" i="36"/>
  <c r="BJ21" i="70"/>
  <c r="BJ13" i="38"/>
  <c r="BJ18" i="39"/>
  <c r="BJ19" i="36"/>
  <c r="G14" i="41"/>
  <c r="G173" i="41"/>
  <c r="O14" i="41"/>
  <c r="O173" i="41"/>
  <c r="W14" i="41"/>
  <c r="W173" i="41"/>
  <c r="AE14" i="41"/>
  <c r="AE173" i="41"/>
  <c r="AM14" i="41"/>
  <c r="AM173" i="41"/>
  <c r="L15" i="41"/>
  <c r="L174" i="41"/>
  <c r="T15" i="41"/>
  <c r="T174" i="41"/>
  <c r="AB15" i="41"/>
  <c r="AB174" i="41"/>
  <c r="AJ15" i="41"/>
  <c r="AJ174" i="41"/>
  <c r="L29" i="70"/>
  <c r="L68" i="70" s="1"/>
  <c r="T29" i="70"/>
  <c r="T68" i="70" s="1"/>
  <c r="AB29" i="70"/>
  <c r="AB68" i="70" s="1"/>
  <c r="AJ29" i="70"/>
  <c r="AJ68" i="70" s="1"/>
  <c r="AR29" i="70"/>
  <c r="AZ29" i="70"/>
  <c r="BW33" i="70"/>
  <c r="DC41" i="70"/>
  <c r="DC46" i="35"/>
  <c r="DK41" i="70"/>
  <c r="DK46" i="35"/>
  <c r="DS41" i="70"/>
  <c r="DS46" i="35"/>
  <c r="EA41" i="70"/>
  <c r="EA46" i="35"/>
  <c r="EI41" i="70"/>
  <c r="EI46" i="35"/>
  <c r="EQ41" i="70"/>
  <c r="EQ46" i="35"/>
  <c r="CX43" i="70"/>
  <c r="CX48" i="35"/>
  <c r="DF43" i="70"/>
  <c r="DF48" i="35"/>
  <c r="DN43" i="70"/>
  <c r="DN48" i="35"/>
  <c r="DV43" i="70"/>
  <c r="DV48" i="35"/>
  <c r="ED43" i="70"/>
  <c r="ED48" i="35"/>
  <c r="EL43" i="70"/>
  <c r="EL48" i="35"/>
  <c r="BL5" i="70"/>
  <c r="BL5" i="35"/>
  <c r="F10" i="38"/>
  <c r="F26" i="38" s="1"/>
  <c r="F48" i="38" s="1"/>
  <c r="F14" i="36"/>
  <c r="F36" i="36" s="1"/>
  <c r="F13" i="39"/>
  <c r="F35" i="39" s="1"/>
  <c r="N10" i="38"/>
  <c r="N26" i="38" s="1"/>
  <c r="N48" i="38" s="1"/>
  <c r="N14" i="36"/>
  <c r="N36" i="36" s="1"/>
  <c r="N13" i="39"/>
  <c r="N35" i="39" s="1"/>
  <c r="V10" i="38"/>
  <c r="V26" i="38" s="1"/>
  <c r="V48" i="38" s="1"/>
  <c r="V14" i="36"/>
  <c r="V36" i="36" s="1"/>
  <c r="V13" i="39"/>
  <c r="V35" i="39" s="1"/>
  <c r="AD10" i="38"/>
  <c r="AD26" i="38" s="1"/>
  <c r="AD48" i="38" s="1"/>
  <c r="AD14" i="36"/>
  <c r="AD36" i="36" s="1"/>
  <c r="AD13" i="39"/>
  <c r="AD35" i="39" s="1"/>
  <c r="AL10" i="38"/>
  <c r="AL26" i="38" s="1"/>
  <c r="AL48" i="38" s="1"/>
  <c r="AL14" i="36"/>
  <c r="AL36" i="36" s="1"/>
  <c r="AL13" i="39"/>
  <c r="AL35" i="39" s="1"/>
  <c r="AT10" i="38"/>
  <c r="AT26" i="38" s="1"/>
  <c r="AT48" i="38" s="1"/>
  <c r="AT14" i="36"/>
  <c r="AT36" i="36" s="1"/>
  <c r="AT13" i="39"/>
  <c r="AT35" i="39" s="1"/>
  <c r="E17" i="70"/>
  <c r="E19" i="35"/>
  <c r="M17" i="70"/>
  <c r="M19" i="35"/>
  <c r="U17" i="70"/>
  <c r="U19" i="35"/>
  <c r="AC17" i="70"/>
  <c r="AC19" i="35"/>
  <c r="AK17" i="70"/>
  <c r="AK19" i="35"/>
  <c r="AS17" i="70"/>
  <c r="AS19" i="35"/>
  <c r="BA17" i="70"/>
  <c r="BA19" i="35"/>
  <c r="BI17" i="70"/>
  <c r="BI19" i="35"/>
  <c r="I18" i="70"/>
  <c r="I20" i="35"/>
  <c r="Q18" i="70"/>
  <c r="Q20" i="35"/>
  <c r="Y18" i="70"/>
  <c r="Y20" i="35"/>
  <c r="AG18" i="70"/>
  <c r="AG20" i="35"/>
  <c r="AO18" i="70"/>
  <c r="AO20" i="35"/>
  <c r="AW18" i="70"/>
  <c r="AW20" i="35"/>
  <c r="BE18" i="70"/>
  <c r="BE20" i="35"/>
  <c r="BM18" i="70"/>
  <c r="BM20" i="35"/>
  <c r="BU18" i="70"/>
  <c r="BU20" i="35"/>
  <c r="CC18" i="70"/>
  <c r="CC20" i="35"/>
  <c r="CK18" i="70"/>
  <c r="CK20" i="35"/>
  <c r="CS18" i="70"/>
  <c r="CS20" i="35"/>
  <c r="I19" i="70"/>
  <c r="I21" i="35"/>
  <c r="Q19" i="70"/>
  <c r="Q21" i="35"/>
  <c r="Y19" i="70"/>
  <c r="Y21" i="35"/>
  <c r="AG19" i="70"/>
  <c r="AG21" i="35"/>
  <c r="AO19" i="70"/>
  <c r="AO21" i="35"/>
  <c r="AW19" i="70"/>
  <c r="AW21" i="35"/>
  <c r="BE19" i="70"/>
  <c r="BE21" i="35"/>
  <c r="BM19" i="70"/>
  <c r="BM21" i="35"/>
  <c r="BU19" i="70"/>
  <c r="BU21" i="35"/>
  <c r="CC19" i="70"/>
  <c r="CC21" i="35"/>
  <c r="CK19" i="70"/>
  <c r="CK21" i="35"/>
  <c r="CS19" i="70"/>
  <c r="CS21" i="35"/>
  <c r="I20" i="70"/>
  <c r="I22" i="35"/>
  <c r="Q20" i="70"/>
  <c r="Q22" i="35"/>
  <c r="Y20" i="70"/>
  <c r="Y22" i="35"/>
  <c r="AG20" i="70"/>
  <c r="AG22" i="35"/>
  <c r="AO20" i="70"/>
  <c r="AO22" i="35"/>
  <c r="AW20" i="70"/>
  <c r="AW22" i="35"/>
  <c r="BE20" i="70"/>
  <c r="BE22" i="35"/>
  <c r="BM20" i="70"/>
  <c r="BM22" i="35"/>
  <c r="BU20" i="70"/>
  <c r="BU22" i="35"/>
  <c r="CC20" i="70"/>
  <c r="CC22" i="35"/>
  <c r="CK20" i="70"/>
  <c r="CK22" i="35"/>
  <c r="CS20" i="70"/>
  <c r="CS22" i="35"/>
  <c r="AO187" i="39"/>
  <c r="AW187" i="39"/>
  <c r="G21" i="70"/>
  <c r="G13" i="38"/>
  <c r="G18" i="39"/>
  <c r="G19" i="36"/>
  <c r="O21" i="70"/>
  <c r="O13" i="38"/>
  <c r="O18" i="39"/>
  <c r="O19" i="36"/>
  <c r="W21" i="70"/>
  <c r="W13" i="38"/>
  <c r="W18" i="39"/>
  <c r="W19" i="36"/>
  <c r="AE21" i="70"/>
  <c r="AE13" i="38"/>
  <c r="AE18" i="39"/>
  <c r="AE19" i="36"/>
  <c r="AM21" i="70"/>
  <c r="AM13" i="38"/>
  <c r="AM18" i="39"/>
  <c r="AM19" i="36"/>
  <c r="AU21" i="70"/>
  <c r="AU13" i="38"/>
  <c r="AU18" i="39"/>
  <c r="AU19" i="36"/>
  <c r="BC21" i="70"/>
  <c r="BC13" i="38"/>
  <c r="BC18" i="39"/>
  <c r="BC19" i="36"/>
  <c r="BK21" i="70"/>
  <c r="BK13" i="38"/>
  <c r="BK18" i="39"/>
  <c r="BK19" i="36"/>
  <c r="H14" i="41"/>
  <c r="H173" i="41"/>
  <c r="P14" i="41"/>
  <c r="P173" i="41"/>
  <c r="X14" i="41"/>
  <c r="X173" i="41"/>
  <c r="AF14" i="41"/>
  <c r="AF173" i="41"/>
  <c r="AN14" i="41"/>
  <c r="AN173" i="41"/>
  <c r="E15" i="41"/>
  <c r="E174" i="41"/>
  <c r="M15" i="41"/>
  <c r="M174" i="41"/>
  <c r="U15" i="41"/>
  <c r="U174" i="41"/>
  <c r="AC15" i="41"/>
  <c r="AC174" i="41"/>
  <c r="AK15" i="41"/>
  <c r="AK174" i="41"/>
  <c r="BH194" i="70"/>
  <c r="E29" i="70"/>
  <c r="E68" i="70" s="1"/>
  <c r="M29" i="70"/>
  <c r="M68" i="70" s="1"/>
  <c r="U29" i="70"/>
  <c r="U68" i="70" s="1"/>
  <c r="AC29" i="70"/>
  <c r="AC68" i="70" s="1"/>
  <c r="AK29" i="70"/>
  <c r="AK68" i="70" s="1"/>
  <c r="AS29" i="70"/>
  <c r="EF40" i="70"/>
  <c r="DD41" i="70"/>
  <c r="DD46" i="35"/>
  <c r="DL41" i="70"/>
  <c r="DL46" i="35"/>
  <c r="DT41" i="70"/>
  <c r="DT46" i="35"/>
  <c r="EB41" i="70"/>
  <c r="EB46" i="35"/>
  <c r="EJ41" i="70"/>
  <c r="EJ46" i="35"/>
  <c r="ER41" i="70"/>
  <c r="ER46" i="35"/>
  <c r="CY43" i="70"/>
  <c r="CY48" i="35"/>
  <c r="DG43" i="70"/>
  <c r="DG48" i="35"/>
  <c r="DO43" i="70"/>
  <c r="DO48" i="35"/>
  <c r="DW43" i="70"/>
  <c r="DW48" i="35"/>
  <c r="EE43" i="70"/>
  <c r="EE48" i="35"/>
  <c r="EM43" i="70"/>
  <c r="EM48" i="35"/>
  <c r="G10" i="38"/>
  <c r="G26" i="38" s="1"/>
  <c r="G48" i="38" s="1"/>
  <c r="G13" i="39"/>
  <c r="G35" i="39" s="1"/>
  <c r="G14" i="36"/>
  <c r="G36" i="36" s="1"/>
  <c r="O10" i="38"/>
  <c r="O26" i="38" s="1"/>
  <c r="O48" i="38" s="1"/>
  <c r="O13" i="39"/>
  <c r="O35" i="39" s="1"/>
  <c r="O14" i="36"/>
  <c r="O36" i="36" s="1"/>
  <c r="W10" i="38"/>
  <c r="W26" i="38" s="1"/>
  <c r="W48" i="38" s="1"/>
  <c r="W13" i="39"/>
  <c r="W35" i="39" s="1"/>
  <c r="W14" i="36"/>
  <c r="W36" i="36" s="1"/>
  <c r="AE10" i="38"/>
  <c r="AE26" i="38" s="1"/>
  <c r="AE48" i="38" s="1"/>
  <c r="AE13" i="39"/>
  <c r="AE35" i="39" s="1"/>
  <c r="AE14" i="36"/>
  <c r="AE36" i="36" s="1"/>
  <c r="AM10" i="38"/>
  <c r="AM26" i="38" s="1"/>
  <c r="AM48" i="38" s="1"/>
  <c r="AM13" i="39"/>
  <c r="AM35" i="39" s="1"/>
  <c r="AM14" i="36"/>
  <c r="AM36" i="36" s="1"/>
  <c r="AU10" i="38"/>
  <c r="AU26" i="38" s="1"/>
  <c r="AU48" i="38" s="1"/>
  <c r="AU13" i="39"/>
  <c r="AU35" i="39" s="1"/>
  <c r="AU14" i="36"/>
  <c r="AU36" i="36" s="1"/>
  <c r="F17" i="70"/>
  <c r="F19" i="35"/>
  <c r="N17" i="70"/>
  <c r="N19" i="35"/>
  <c r="V17" i="70"/>
  <c r="V19" i="35"/>
  <c r="AD17" i="70"/>
  <c r="AD19" i="35"/>
  <c r="AL17" i="70"/>
  <c r="AL19" i="35"/>
  <c r="AT17" i="70"/>
  <c r="AT19" i="35"/>
  <c r="BB17" i="70"/>
  <c r="BB19" i="35"/>
  <c r="BJ17" i="70"/>
  <c r="BJ19" i="35"/>
  <c r="J18" i="70"/>
  <c r="J20" i="35"/>
  <c r="R18" i="70"/>
  <c r="R20" i="35"/>
  <c r="Z18" i="70"/>
  <c r="Z20" i="35"/>
  <c r="AH18" i="70"/>
  <c r="AH20" i="35"/>
  <c r="AP18" i="70"/>
  <c r="AP20" i="35"/>
  <c r="AX18" i="70"/>
  <c r="AX20" i="35"/>
  <c r="BF18" i="70"/>
  <c r="BF20" i="35"/>
  <c r="BN18" i="70"/>
  <c r="BN20" i="35"/>
  <c r="BV18" i="70"/>
  <c r="BV20" i="35"/>
  <c r="CD18" i="70"/>
  <c r="CD20" i="35"/>
  <c r="CL18" i="70"/>
  <c r="CL20" i="35"/>
  <c r="CT18" i="70"/>
  <c r="CT20" i="35"/>
  <c r="J19" i="70"/>
  <c r="J21" i="35"/>
  <c r="R19" i="70"/>
  <c r="R21" i="35"/>
  <c r="Z19" i="70"/>
  <c r="Z21" i="35"/>
  <c r="AH19" i="70"/>
  <c r="AH21" i="35"/>
  <c r="AP19" i="70"/>
  <c r="AP21" i="35"/>
  <c r="AX19" i="70"/>
  <c r="AX21" i="35"/>
  <c r="BF19" i="70"/>
  <c r="BF21" i="35"/>
  <c r="BN19" i="70"/>
  <c r="BN21" i="35"/>
  <c r="BV19" i="70"/>
  <c r="BV21" i="35"/>
  <c r="CD19" i="70"/>
  <c r="CD21" i="35"/>
  <c r="CL19" i="70"/>
  <c r="CL21" i="35"/>
  <c r="CT19" i="70"/>
  <c r="CT21" i="35"/>
  <c r="J20" i="70"/>
  <c r="J22" i="35"/>
  <c r="R20" i="70"/>
  <c r="R22" i="35"/>
  <c r="Z20" i="70"/>
  <c r="Z22" i="35"/>
  <c r="AH20" i="70"/>
  <c r="AH22" i="35"/>
  <c r="AP20" i="70"/>
  <c r="AP22" i="35"/>
  <c r="AX20" i="70"/>
  <c r="AX22" i="35"/>
  <c r="BF20" i="70"/>
  <c r="BF22" i="35"/>
  <c r="BN20" i="70"/>
  <c r="BN22" i="35"/>
  <c r="BV20" i="70"/>
  <c r="BV22" i="35"/>
  <c r="CD20" i="70"/>
  <c r="CD22" i="35"/>
  <c r="CL20" i="70"/>
  <c r="CL22" i="35"/>
  <c r="CT20" i="70"/>
  <c r="CT22" i="35"/>
  <c r="H21" i="70"/>
  <c r="H13" i="38"/>
  <c r="H18" i="39"/>
  <c r="H19" i="36"/>
  <c r="P21" i="70"/>
  <c r="P13" i="38"/>
  <c r="P18" i="39"/>
  <c r="P19" i="36"/>
  <c r="X21" i="70"/>
  <c r="X13" i="38"/>
  <c r="X18" i="39"/>
  <c r="X19" i="36"/>
  <c r="AF21" i="70"/>
  <c r="AF13" i="38"/>
  <c r="AF18" i="39"/>
  <c r="AF19" i="36"/>
  <c r="AN21" i="70"/>
  <c r="AN13" i="38"/>
  <c r="AN18" i="39"/>
  <c r="AN19" i="36"/>
  <c r="AV21" i="70"/>
  <c r="AV13" i="38"/>
  <c r="AV18" i="39"/>
  <c r="AV19" i="36"/>
  <c r="BD21" i="70"/>
  <c r="BD13" i="38"/>
  <c r="BD18" i="39"/>
  <c r="BD19" i="36"/>
  <c r="BL21" i="70"/>
  <c r="BL13" i="38"/>
  <c r="BL18" i="39"/>
  <c r="BL19" i="36"/>
  <c r="I14" i="41"/>
  <c r="I173" i="41"/>
  <c r="Q14" i="41"/>
  <c r="Q173" i="41"/>
  <c r="Y14" i="41"/>
  <c r="Y173" i="41"/>
  <c r="AG14" i="41"/>
  <c r="AG173" i="41"/>
  <c r="F15" i="41"/>
  <c r="F174" i="41"/>
  <c r="N15" i="41"/>
  <c r="N174" i="41"/>
  <c r="V15" i="41"/>
  <c r="V174" i="41"/>
  <c r="AD15" i="41"/>
  <c r="AD174" i="41"/>
  <c r="AL15" i="41"/>
  <c r="AL174" i="41"/>
  <c r="AI68" i="70"/>
  <c r="F29" i="70"/>
  <c r="F68" i="70" s="1"/>
  <c r="N29" i="70"/>
  <c r="N68" i="70" s="1"/>
  <c r="V29" i="70"/>
  <c r="V68" i="70" s="1"/>
  <c r="AD29" i="70"/>
  <c r="AD68" i="70" s="1"/>
  <c r="AL29" i="70"/>
  <c r="AL68" i="70" s="1"/>
  <c r="CW41" i="70"/>
  <c r="CW46" i="35"/>
  <c r="DE41" i="70"/>
  <c r="DE46" i="35"/>
  <c r="DM41" i="70"/>
  <c r="DM46" i="35"/>
  <c r="DU41" i="70"/>
  <c r="DU46" i="35"/>
  <c r="EC41" i="70"/>
  <c r="EC46" i="35"/>
  <c r="EK41" i="70"/>
  <c r="EK46" i="35"/>
  <c r="CZ43" i="70"/>
  <c r="CZ48" i="35"/>
  <c r="DH43" i="70"/>
  <c r="DH48" i="35"/>
  <c r="DP43" i="70"/>
  <c r="DP48" i="35"/>
  <c r="DX43" i="70"/>
  <c r="DX48" i="35"/>
  <c r="EF43" i="70"/>
  <c r="EF48" i="35"/>
  <c r="EN43" i="70"/>
  <c r="EN48" i="35"/>
  <c r="CY192" i="70"/>
  <c r="CY199" i="35"/>
  <c r="DG192" i="70"/>
  <c r="DG199" i="35"/>
  <c r="DO192" i="70"/>
  <c r="DO199" i="35"/>
  <c r="DW192" i="70"/>
  <c r="DW199" i="35"/>
  <c r="EE192" i="70"/>
  <c r="EE199" i="35"/>
  <c r="EM192" i="70"/>
  <c r="EM199" i="35"/>
  <c r="BO190" i="70"/>
  <c r="BO197" i="35"/>
  <c r="BW190" i="70"/>
  <c r="BW197" i="35"/>
  <c r="CE190" i="70"/>
  <c r="CE197" i="35"/>
  <c r="CM190" i="70"/>
  <c r="CM197" i="35"/>
  <c r="CU190" i="70"/>
  <c r="CU197" i="35"/>
  <c r="DC190" i="70"/>
  <c r="DC197" i="35"/>
  <c r="DK190" i="70"/>
  <c r="DK197" i="35"/>
  <c r="DS190" i="70"/>
  <c r="DS197" i="35"/>
  <c r="EA190" i="70"/>
  <c r="EA197" i="35"/>
  <c r="EI190" i="70"/>
  <c r="EI197" i="35"/>
  <c r="EQ190" i="70"/>
  <c r="EQ197" i="35"/>
  <c r="BP190" i="70"/>
  <c r="BP197" i="35"/>
  <c r="BX190" i="70"/>
  <c r="BX197" i="35"/>
  <c r="CF190" i="70"/>
  <c r="CF197" i="35"/>
  <c r="CN190" i="70"/>
  <c r="CN197" i="35"/>
  <c r="CV190" i="70"/>
  <c r="CV197" i="35"/>
  <c r="DD190" i="70"/>
  <c r="DD197" i="35"/>
  <c r="DL190" i="70"/>
  <c r="DL197" i="35"/>
  <c r="DT190" i="70"/>
  <c r="DT197" i="35"/>
  <c r="EB190" i="70"/>
  <c r="EB197" i="35"/>
  <c r="EJ190" i="70"/>
  <c r="EJ197" i="35"/>
  <c r="ER190" i="70"/>
  <c r="ER197" i="35"/>
  <c r="BS190" i="70"/>
  <c r="BS197" i="35"/>
  <c r="CA190" i="70"/>
  <c r="CA197" i="35"/>
  <c r="CI190" i="70"/>
  <c r="CI197" i="35"/>
  <c r="CQ190" i="70"/>
  <c r="CQ197" i="35"/>
  <c r="CY190" i="70"/>
  <c r="CY197" i="35"/>
  <c r="DG190" i="70"/>
  <c r="DG197" i="35"/>
  <c r="DO190" i="70"/>
  <c r="DO197" i="35"/>
  <c r="DW190" i="70"/>
  <c r="DW197" i="35"/>
  <c r="EE190" i="70"/>
  <c r="EE197" i="35"/>
  <c r="EM190" i="70"/>
  <c r="EM197" i="35"/>
  <c r="DC192" i="70"/>
  <c r="DC199" i="35"/>
  <c r="DK192" i="70"/>
  <c r="DK199" i="35"/>
  <c r="DS192" i="70"/>
  <c r="DS199" i="35"/>
  <c r="EA192" i="70"/>
  <c r="EA199" i="35"/>
  <c r="EI192" i="70"/>
  <c r="EI199" i="35"/>
  <c r="EQ192" i="70"/>
  <c r="EQ199" i="35"/>
  <c r="CO197" i="35"/>
  <c r="DU197" i="35"/>
  <c r="DA199" i="35"/>
  <c r="EG199" i="35"/>
  <c r="BT190" i="70"/>
  <c r="BT197" i="35"/>
  <c r="CB190" i="70"/>
  <c r="CB197" i="35"/>
  <c r="CJ190" i="70"/>
  <c r="CJ197" i="35"/>
  <c r="CR190" i="70"/>
  <c r="CR197" i="35"/>
  <c r="CZ190" i="70"/>
  <c r="CZ197" i="35"/>
  <c r="DH190" i="70"/>
  <c r="DH197" i="35"/>
  <c r="DP190" i="70"/>
  <c r="DP197" i="35"/>
  <c r="DX190" i="70"/>
  <c r="DX197" i="35"/>
  <c r="EF190" i="70"/>
  <c r="EF197" i="35"/>
  <c r="EN190" i="70"/>
  <c r="EN197" i="35"/>
  <c r="DD192" i="70"/>
  <c r="DD199" i="35"/>
  <c r="DL192" i="70"/>
  <c r="DL199" i="35"/>
  <c r="DT192" i="70"/>
  <c r="DT199" i="35"/>
  <c r="EB192" i="70"/>
  <c r="EB199" i="35"/>
  <c r="EJ192" i="70"/>
  <c r="EJ199" i="35"/>
  <c r="ER192" i="70"/>
  <c r="ER199" i="35"/>
  <c r="CP197" i="35"/>
  <c r="DV197" i="35"/>
  <c r="DB199" i="35"/>
  <c r="EH199" i="35"/>
  <c r="BM190" i="70"/>
  <c r="BM197" i="35"/>
  <c r="BU190" i="70"/>
  <c r="BU197" i="35"/>
  <c r="CC190" i="70"/>
  <c r="CC197" i="35"/>
  <c r="CK190" i="70"/>
  <c r="CK197" i="35"/>
  <c r="CS190" i="70"/>
  <c r="CS197" i="35"/>
  <c r="DA190" i="70"/>
  <c r="DA197" i="35"/>
  <c r="DI190" i="70"/>
  <c r="DI197" i="35"/>
  <c r="DQ190" i="70"/>
  <c r="DQ197" i="35"/>
  <c r="DY190" i="70"/>
  <c r="DY197" i="35"/>
  <c r="EG190" i="70"/>
  <c r="EG197" i="35"/>
  <c r="EO190" i="70"/>
  <c r="EO197" i="35"/>
  <c r="CW192" i="70"/>
  <c r="CW199" i="35"/>
  <c r="DE192" i="70"/>
  <c r="DE199" i="35"/>
  <c r="DM192" i="70"/>
  <c r="DM199" i="35"/>
  <c r="DU192" i="70"/>
  <c r="DU199" i="35"/>
  <c r="EC192" i="70"/>
  <c r="EC199" i="35"/>
  <c r="EK192" i="70"/>
  <c r="EK199" i="35"/>
  <c r="BQ197" i="35"/>
  <c r="CW197" i="35"/>
  <c r="EC197" i="35"/>
  <c r="DI199" i="35"/>
  <c r="EO199" i="35"/>
  <c r="BN190" i="70"/>
  <c r="BN197" i="35"/>
  <c r="BV190" i="70"/>
  <c r="BV197" i="35"/>
  <c r="CD190" i="70"/>
  <c r="CD197" i="35"/>
  <c r="CL190" i="70"/>
  <c r="CL197" i="35"/>
  <c r="CT190" i="70"/>
  <c r="CT197" i="35"/>
  <c r="DB190" i="70"/>
  <c r="DB197" i="35"/>
  <c r="DJ190" i="70"/>
  <c r="DJ197" i="35"/>
  <c r="DR190" i="70"/>
  <c r="DR197" i="35"/>
  <c r="DZ190" i="70"/>
  <c r="DZ197" i="35"/>
  <c r="EH190" i="70"/>
  <c r="EH197" i="35"/>
  <c r="EP190" i="70"/>
  <c r="EP197" i="35"/>
  <c r="CX192" i="70"/>
  <c r="CX199" i="35"/>
  <c r="DF192" i="70"/>
  <c r="DF199" i="35"/>
  <c r="DN192" i="70"/>
  <c r="DN199" i="35"/>
  <c r="DV192" i="70"/>
  <c r="DV199" i="35"/>
  <c r="ED192" i="70"/>
  <c r="ED199" i="35"/>
  <c r="EL192" i="70"/>
  <c r="EL199" i="35"/>
  <c r="BR197" i="35"/>
  <c r="CX197" i="35"/>
  <c r="ED197" i="35"/>
  <c r="DJ199" i="35"/>
  <c r="EP199" i="35"/>
  <c r="BY197" i="35"/>
  <c r="DE197" i="35"/>
  <c r="EK197" i="35"/>
  <c r="DQ199" i="35"/>
  <c r="CZ192" i="70"/>
  <c r="CZ199" i="35"/>
  <c r="DH192" i="70"/>
  <c r="DH199" i="35"/>
  <c r="DP192" i="70"/>
  <c r="DP199" i="35"/>
  <c r="DX192" i="70"/>
  <c r="DX199" i="35"/>
  <c r="EF192" i="70"/>
  <c r="EF199" i="35"/>
  <c r="EN192" i="70"/>
  <c r="EN199" i="35"/>
  <c r="BZ197" i="35"/>
  <c r="DF197" i="35"/>
  <c r="EL197" i="35"/>
  <c r="DR199" i="35"/>
  <c r="CG197" i="35"/>
  <c r="DM197" i="35"/>
  <c r="DY199" i="35"/>
  <c r="CH197" i="35"/>
  <c r="DN197" i="35"/>
  <c r="DZ199" i="35"/>
  <c r="AW20" i="39"/>
  <c r="AO160" i="40"/>
  <c r="AO162" i="40" s="1"/>
  <c r="AA24" i="35"/>
  <c r="EC189" i="39"/>
  <c r="AY35" i="70"/>
  <c r="AV42" i="70"/>
  <c r="G68" i="70"/>
  <c r="K69" i="70"/>
  <c r="S69" i="70"/>
  <c r="AA69" i="70"/>
  <c r="AI69" i="70"/>
  <c r="AI24" i="35"/>
  <c r="AQ28" i="70"/>
  <c r="CE35" i="70"/>
  <c r="BT45" i="35"/>
  <c r="CB42" i="70"/>
  <c r="AQ33" i="70"/>
  <c r="AQ69" i="70" s="1"/>
  <c r="CZ40" i="70"/>
  <c r="DH42" i="70"/>
  <c r="BH7" i="36"/>
  <c r="BH29" i="36" s="1"/>
  <c r="BH65" i="36" s="1"/>
  <c r="BG6" i="39"/>
  <c r="BG28" i="39" s="1"/>
  <c r="BG65" i="39" s="1"/>
  <c r="BI5" i="37"/>
  <c r="BI18" i="37" s="1"/>
  <c r="BI38" i="37" s="1"/>
  <c r="BI43" i="37" s="1"/>
  <c r="BI46" i="37" s="1"/>
  <c r="BD5" i="41"/>
  <c r="BD22" i="41" s="1"/>
  <c r="BD50" i="41" s="1"/>
  <c r="BD55" i="41" s="1"/>
  <c r="BD58" i="41" s="1"/>
  <c r="ER160" i="40"/>
  <c r="ER162" i="40" s="1"/>
  <c r="BI8" i="41"/>
  <c r="BI25" i="41" s="1"/>
  <c r="BI51" i="41" s="1"/>
  <c r="BF15" i="35"/>
  <c r="BF41" i="35" s="1"/>
  <c r="BD6" i="36"/>
  <c r="BD28" i="36" s="1"/>
  <c r="BK5" i="37"/>
  <c r="BK18" i="37" s="1"/>
  <c r="BK38" i="37" s="1"/>
  <c r="BK43" i="37" s="1"/>
  <c r="BK46" i="37" s="1"/>
  <c r="BD5" i="37"/>
  <c r="BD18" i="37" s="1"/>
  <c r="BD38" i="37" s="1"/>
  <c r="BD43" i="37" s="1"/>
  <c r="BD46" i="37" s="1"/>
  <c r="BB5" i="40"/>
  <c r="BB18" i="40" s="1"/>
  <c r="BB38" i="40" s="1"/>
  <c r="BB43" i="40" s="1"/>
  <c r="BB46" i="40" s="1"/>
  <c r="BJ5" i="40"/>
  <c r="BJ18" i="40" s="1"/>
  <c r="BJ38" i="40" s="1"/>
  <c r="BJ43" i="40" s="1"/>
  <c r="BJ46" i="40" s="1"/>
  <c r="BG5" i="41"/>
  <c r="BG22" i="41" s="1"/>
  <c r="BG50" i="41" s="1"/>
  <c r="BG55" i="41" s="1"/>
  <c r="BG58" i="41" s="1"/>
  <c r="BB47" i="38"/>
  <c r="BB52" i="38" s="1"/>
  <c r="BB55" i="38" s="1"/>
  <c r="BG6" i="36"/>
  <c r="BG28" i="36" s="1"/>
  <c r="BI5" i="41"/>
  <c r="BI22" i="41" s="1"/>
  <c r="BI50" i="41" s="1"/>
  <c r="BI55" i="41" s="1"/>
  <c r="BI58" i="41" s="1"/>
  <c r="ER14" i="38"/>
  <c r="BC65" i="36"/>
  <c r="BO23" i="35"/>
  <c r="CM23" i="35"/>
  <c r="CS21" i="70"/>
  <c r="CU23" i="35"/>
  <c r="BH15" i="35"/>
  <c r="BH41" i="35" s="1"/>
  <c r="CU24" i="35"/>
  <c r="BL14" i="39"/>
  <c r="BL36" i="39" s="1"/>
  <c r="AA23" i="35"/>
  <c r="BW17" i="36"/>
  <c r="K13" i="41"/>
  <c r="S187" i="39"/>
  <c r="BN173" i="41"/>
  <c r="CS42" i="39"/>
  <c r="AX28" i="70"/>
  <c r="AX33" i="70"/>
  <c r="AX69" i="70" s="1"/>
  <c r="BX33" i="70"/>
  <c r="BF35" i="70"/>
  <c r="CL35" i="70"/>
  <c r="BM37" i="70"/>
  <c r="AU40" i="70"/>
  <c r="CA40" i="70"/>
  <c r="DG40" i="70"/>
  <c r="EM40" i="70"/>
  <c r="BC42" i="70"/>
  <c r="CI42" i="70"/>
  <c r="DO42" i="70"/>
  <c r="AM69" i="70"/>
  <c r="AI17" i="36"/>
  <c r="Y17" i="39"/>
  <c r="CC17" i="39"/>
  <c r="I11" i="40"/>
  <c r="AY28" i="70"/>
  <c r="CD33" i="70"/>
  <c r="BG35" i="70"/>
  <c r="CM35" i="70"/>
  <c r="CL37" i="70"/>
  <c r="AV40" i="70"/>
  <c r="CB40" i="70"/>
  <c r="BD42" i="70"/>
  <c r="CJ47" i="35"/>
  <c r="DP42" i="70"/>
  <c r="DW49" i="35"/>
  <c r="AI23" i="35"/>
  <c r="CE187" i="36"/>
  <c r="CM13" i="41"/>
  <c r="AA17" i="39"/>
  <c r="CE187" i="39"/>
  <c r="CK20" i="36"/>
  <c r="BV14" i="41"/>
  <c r="BF28" i="70"/>
  <c r="BA30" i="70"/>
  <c r="BN35" i="70"/>
  <c r="CT35" i="70"/>
  <c r="BK47" i="35"/>
  <c r="CQ42" i="70"/>
  <c r="DW42" i="70"/>
  <c r="BW23" i="35"/>
  <c r="K202" i="35"/>
  <c r="AQ24" i="35"/>
  <c r="CE24" i="35"/>
  <c r="S17" i="36"/>
  <c r="AG17" i="39"/>
  <c r="CK17" i="39"/>
  <c r="CI160" i="40"/>
  <c r="CI162" i="40" s="1"/>
  <c r="BG28" i="70"/>
  <c r="AP35" i="70"/>
  <c r="BO35" i="70"/>
  <c r="CU35" i="70"/>
  <c r="BD40" i="70"/>
  <c r="CJ40" i="70"/>
  <c r="BL47" i="35"/>
  <c r="CR42" i="70"/>
  <c r="DX42" i="70"/>
  <c r="J69" i="70"/>
  <c r="R69" i="70"/>
  <c r="Z69" i="70"/>
  <c r="AH69" i="70"/>
  <c r="BO24" i="35"/>
  <c r="K23" i="35"/>
  <c r="AQ201" i="35"/>
  <c r="CM17" i="36"/>
  <c r="AA18" i="36"/>
  <c r="CM17" i="39"/>
  <c r="BU19" i="36"/>
  <c r="W11" i="40"/>
  <c r="CK11" i="40"/>
  <c r="BV35" i="70"/>
  <c r="BS47" i="35"/>
  <c r="CY42" i="70"/>
  <c r="EE42" i="70"/>
  <c r="BU187" i="39"/>
  <c r="K187" i="36"/>
  <c r="BE23" i="35"/>
  <c r="CE23" i="35"/>
  <c r="S24" i="35"/>
  <c r="AY202" i="35"/>
  <c r="CM24" i="35"/>
  <c r="AA17" i="36"/>
  <c r="CS17" i="39"/>
  <c r="CC21" i="70"/>
  <c r="AE11" i="40"/>
  <c r="BL40" i="70"/>
  <c r="CR40" i="70"/>
  <c r="BT42" i="70"/>
  <c r="AQ17" i="36"/>
  <c r="BK11" i="39"/>
  <c r="BK33" i="39" s="1"/>
  <c r="BD14" i="39"/>
  <c r="BD36" i="39" s="1"/>
  <c r="S201" i="35"/>
  <c r="AY201" i="35"/>
  <c r="BO17" i="36"/>
  <c r="CU17" i="36"/>
  <c r="BW30" i="41"/>
  <c r="K17" i="39"/>
  <c r="BO187" i="39"/>
  <c r="CU17" i="39"/>
  <c r="CK21" i="70"/>
  <c r="CL14" i="41"/>
  <c r="AG24" i="40"/>
  <c r="AG40" i="40" s="1"/>
  <c r="AP28" i="70"/>
  <c r="BZ23" i="35"/>
  <c r="BZ201" i="35"/>
  <c r="V24" i="35"/>
  <c r="V202" i="35"/>
  <c r="O17" i="39"/>
  <c r="O187" i="39"/>
  <c r="BY14" i="41"/>
  <c r="BY173" i="41"/>
  <c r="AJ13" i="41"/>
  <c r="AJ11" i="37"/>
  <c r="AJ18" i="36"/>
  <c r="BR14" i="41"/>
  <c r="BR173" i="41"/>
  <c r="DX32" i="41"/>
  <c r="CF33" i="70"/>
  <c r="BE16" i="35"/>
  <c r="BE42" i="35" s="1"/>
  <c r="BQ17" i="36"/>
  <c r="BQ187" i="36"/>
  <c r="BY17" i="36"/>
  <c r="BY187" i="36"/>
  <c r="CG17" i="36"/>
  <c r="CG187" i="36"/>
  <c r="CO17" i="36"/>
  <c r="CO187" i="36"/>
  <c r="E13" i="41"/>
  <c r="E11" i="37"/>
  <c r="E18" i="36"/>
  <c r="M13" i="41"/>
  <c r="M11" i="37"/>
  <c r="M18" i="36"/>
  <c r="U13" i="41"/>
  <c r="U11" i="37"/>
  <c r="U18" i="36"/>
  <c r="AC13" i="41"/>
  <c r="AC11" i="37"/>
  <c r="AC18" i="36"/>
  <c r="AK13" i="41"/>
  <c r="AK11" i="37"/>
  <c r="AK18" i="36"/>
  <c r="AS13" i="41"/>
  <c r="AS11" i="37"/>
  <c r="AS18" i="36"/>
  <c r="BV19" i="39"/>
  <c r="BV14" i="38"/>
  <c r="BV20" i="36"/>
  <c r="BS14" i="41"/>
  <c r="BS173" i="41"/>
  <c r="CA14" i="41"/>
  <c r="CA173" i="41"/>
  <c r="CI14" i="41"/>
  <c r="CI173" i="41"/>
  <c r="CQ14" i="41"/>
  <c r="CQ173" i="41"/>
  <c r="G20" i="39"/>
  <c r="G190" i="39"/>
  <c r="W20" i="39"/>
  <c r="W190" i="39"/>
  <c r="AU20" i="39"/>
  <c r="AU190" i="39"/>
  <c r="AO39" i="36"/>
  <c r="AQ30" i="41"/>
  <c r="AQ24" i="37"/>
  <c r="AQ40" i="37" s="1"/>
  <c r="AQ40" i="36"/>
  <c r="DX30" i="41"/>
  <c r="DX24" i="37"/>
  <c r="DX40" i="37" s="1"/>
  <c r="DX40" i="36"/>
  <c r="EN30" i="41"/>
  <c r="EN24" i="37"/>
  <c r="EN40" i="37" s="1"/>
  <c r="EN40" i="36"/>
  <c r="BK13" i="39"/>
  <c r="BK35" i="39" s="1"/>
  <c r="BK10" i="38"/>
  <c r="BK26" i="38" s="1"/>
  <c r="BK48" i="38" s="1"/>
  <c r="BK14" i="36"/>
  <c r="BK36" i="36" s="1"/>
  <c r="BC8" i="40"/>
  <c r="BC21" i="40" s="1"/>
  <c r="BC39" i="40" s="1"/>
  <c r="BK8" i="40"/>
  <c r="BK21" i="40" s="1"/>
  <c r="BK39" i="40" s="1"/>
  <c r="BR24" i="35"/>
  <c r="BR202" i="35"/>
  <c r="BZ24" i="35"/>
  <c r="BZ202" i="35"/>
  <c r="CH24" i="35"/>
  <c r="CH202" i="35"/>
  <c r="CP24" i="35"/>
  <c r="CP202" i="35"/>
  <c r="F17" i="36"/>
  <c r="F187" i="36"/>
  <c r="N17" i="36"/>
  <c r="N187" i="36"/>
  <c r="V17" i="36"/>
  <c r="V187" i="36"/>
  <c r="AD17" i="36"/>
  <c r="AD187" i="36"/>
  <c r="AL17" i="36"/>
  <c r="AL187" i="36"/>
  <c r="AT17" i="36"/>
  <c r="AT187" i="36"/>
  <c r="AM13" i="41"/>
  <c r="AM11" i="37"/>
  <c r="AM18" i="36"/>
  <c r="BP17" i="39"/>
  <c r="BP187" i="39"/>
  <c r="BX17" i="39"/>
  <c r="BX187" i="39"/>
  <c r="CF17" i="39"/>
  <c r="CF187" i="39"/>
  <c r="CN17" i="39"/>
  <c r="CN187" i="39"/>
  <c r="CV17" i="39"/>
  <c r="CV187" i="39"/>
  <c r="J11" i="40"/>
  <c r="J160" i="40"/>
  <c r="J162" i="40" s="1"/>
  <c r="AH11" i="40"/>
  <c r="AH160" i="40"/>
  <c r="AH162" i="40" s="1"/>
  <c r="AP11" i="40"/>
  <c r="AP160" i="40"/>
  <c r="AP162" i="40" s="1"/>
  <c r="CC50" i="35"/>
  <c r="EN39" i="36"/>
  <c r="F24" i="35"/>
  <c r="F202" i="35"/>
  <c r="AT24" i="35"/>
  <c r="AT202" i="35"/>
  <c r="CI13" i="41"/>
  <c r="CI11" i="37"/>
  <c r="CI18" i="36"/>
  <c r="M20" i="39"/>
  <c r="M190" i="39"/>
  <c r="Y50" i="35"/>
  <c r="AB13" i="41"/>
  <c r="AB11" i="37"/>
  <c r="AB18" i="36"/>
  <c r="BU39" i="36"/>
  <c r="BY24" i="35"/>
  <c r="BY202" i="35"/>
  <c r="CT13" i="41"/>
  <c r="CT11" i="37"/>
  <c r="CT18" i="36"/>
  <c r="BL15" i="35"/>
  <c r="BL41" i="35" s="1"/>
  <c r="BL13" i="39"/>
  <c r="BL35" i="39" s="1"/>
  <c r="BL10" i="38"/>
  <c r="BL26" i="38" s="1"/>
  <c r="BL48" i="38" s="1"/>
  <c r="BL14" i="36"/>
  <c r="BL36" i="36" s="1"/>
  <c r="BP13" i="41"/>
  <c r="BP11" i="37"/>
  <c r="BP18" i="36"/>
  <c r="CF13" i="41"/>
  <c r="CF11" i="37"/>
  <c r="CF18" i="36"/>
  <c r="CN13" i="41"/>
  <c r="CN11" i="37"/>
  <c r="CN18" i="36"/>
  <c r="CV13" i="41"/>
  <c r="CV11" i="37"/>
  <c r="CV18" i="36"/>
  <c r="L17" i="39"/>
  <c r="L187" i="39"/>
  <c r="T17" i="39"/>
  <c r="T187" i="39"/>
  <c r="AB17" i="39"/>
  <c r="AB187" i="39"/>
  <c r="AJ17" i="39"/>
  <c r="AJ187" i="39"/>
  <c r="BQ17" i="39"/>
  <c r="BQ187" i="39"/>
  <c r="BY17" i="39"/>
  <c r="BY187" i="39"/>
  <c r="CG17" i="39"/>
  <c r="CG187" i="39"/>
  <c r="CO17" i="39"/>
  <c r="CO187" i="39"/>
  <c r="BQ19" i="39"/>
  <c r="BQ14" i="38"/>
  <c r="BQ20" i="36"/>
  <c r="CO19" i="39"/>
  <c r="CO14" i="38"/>
  <c r="CO20" i="36"/>
  <c r="CZ50" i="35"/>
  <c r="DX50" i="35"/>
  <c r="EF50" i="35"/>
  <c r="DA39" i="36"/>
  <c r="DX44" i="70"/>
  <c r="DX40" i="39"/>
  <c r="DX29" i="38"/>
  <c r="DX41" i="36"/>
  <c r="CH23" i="35"/>
  <c r="CH201" i="35"/>
  <c r="N24" i="35"/>
  <c r="N202" i="35"/>
  <c r="AD24" i="35"/>
  <c r="AD202" i="35"/>
  <c r="BQ14" i="41"/>
  <c r="BQ173" i="41"/>
  <c r="CO14" i="41"/>
  <c r="CO173" i="41"/>
  <c r="CO21" i="70"/>
  <c r="CO18" i="39"/>
  <c r="CO13" i="38"/>
  <c r="CO19" i="36"/>
  <c r="BZ14" i="41"/>
  <c r="BZ173" i="41"/>
  <c r="CI20" i="39"/>
  <c r="CI190" i="39"/>
  <c r="EF41" i="39"/>
  <c r="EF30" i="38"/>
  <c r="EF42" i="36"/>
  <c r="BB8" i="40"/>
  <c r="BB21" i="40" s="1"/>
  <c r="BB39" i="40" s="1"/>
  <c r="CO24" i="35"/>
  <c r="CO202" i="35"/>
  <c r="M17" i="36"/>
  <c r="M187" i="36"/>
  <c r="AC17" i="36"/>
  <c r="AC187" i="36"/>
  <c r="AS17" i="36"/>
  <c r="AS187" i="36"/>
  <c r="BZ17" i="36"/>
  <c r="BZ187" i="36"/>
  <c r="CH17" i="36"/>
  <c r="CH187" i="36"/>
  <c r="F13" i="41"/>
  <c r="F11" i="37"/>
  <c r="F18" i="36"/>
  <c r="V13" i="41"/>
  <c r="V11" i="37"/>
  <c r="V18" i="36"/>
  <c r="AT13" i="41"/>
  <c r="AT11" i="37"/>
  <c r="AT18" i="36"/>
  <c r="BV13" i="41"/>
  <c r="BV11" i="37"/>
  <c r="BV18" i="36"/>
  <c r="CL13" i="41"/>
  <c r="CL11" i="37"/>
  <c r="CL18" i="36"/>
  <c r="BW19" i="39"/>
  <c r="BW14" i="38"/>
  <c r="BW20" i="36"/>
  <c r="DG39" i="39"/>
  <c r="BN32" i="41"/>
  <c r="BA8" i="41"/>
  <c r="BA25" i="41" s="1"/>
  <c r="BA51" i="41" s="1"/>
  <c r="BA8" i="37"/>
  <c r="BA21" i="37" s="1"/>
  <c r="BA39" i="37" s="1"/>
  <c r="BA12" i="36"/>
  <c r="BA34" i="36" s="1"/>
  <c r="BE13" i="39"/>
  <c r="BE35" i="39" s="1"/>
  <c r="BE10" i="38"/>
  <c r="BE26" i="38" s="1"/>
  <c r="BE48" i="38" s="1"/>
  <c r="BE14" i="36"/>
  <c r="BE36" i="36" s="1"/>
  <c r="BA14" i="39"/>
  <c r="BA36" i="39" s="1"/>
  <c r="E23" i="35"/>
  <c r="E201" i="35"/>
  <c r="M23" i="35"/>
  <c r="M201" i="35"/>
  <c r="U23" i="35"/>
  <c r="U201" i="35"/>
  <c r="AC23" i="35"/>
  <c r="AC201" i="35"/>
  <c r="AK23" i="35"/>
  <c r="AK201" i="35"/>
  <c r="AS23" i="35"/>
  <c r="AS201" i="35"/>
  <c r="BQ13" i="41"/>
  <c r="BQ11" i="37"/>
  <c r="BQ18" i="36"/>
  <c r="BY13" i="41"/>
  <c r="BY11" i="37"/>
  <c r="BY18" i="36"/>
  <c r="CG13" i="41"/>
  <c r="CG11" i="37"/>
  <c r="CG18" i="36"/>
  <c r="CO13" i="41"/>
  <c r="CO11" i="37"/>
  <c r="CO18" i="36"/>
  <c r="E17" i="39"/>
  <c r="E187" i="39"/>
  <c r="M17" i="39"/>
  <c r="M187" i="39"/>
  <c r="U17" i="39"/>
  <c r="U187" i="39"/>
  <c r="AC17" i="39"/>
  <c r="AC187" i="39"/>
  <c r="AK17" i="39"/>
  <c r="AK187" i="39"/>
  <c r="BR17" i="39"/>
  <c r="BR187" i="39"/>
  <c r="BZ17" i="39"/>
  <c r="BZ187" i="39"/>
  <c r="CH17" i="39"/>
  <c r="CH187" i="39"/>
  <c r="CP17" i="39"/>
  <c r="CP187" i="39"/>
  <c r="CD21" i="70"/>
  <c r="CD18" i="39"/>
  <c r="CD13" i="38"/>
  <c r="CD19" i="36"/>
  <c r="CL21" i="70"/>
  <c r="CL18" i="39"/>
  <c r="CL13" i="38"/>
  <c r="CL19" i="36"/>
  <c r="BO14" i="41"/>
  <c r="BO173" i="41"/>
  <c r="BW14" i="41"/>
  <c r="BW173" i="41"/>
  <c r="CE14" i="41"/>
  <c r="CE173" i="41"/>
  <c r="CM14" i="41"/>
  <c r="CM173" i="41"/>
  <c r="BP20" i="39"/>
  <c r="BP190" i="39"/>
  <c r="L11" i="40"/>
  <c r="L160" i="40"/>
  <c r="L162" i="40" s="1"/>
  <c r="T11" i="40"/>
  <c r="T160" i="40"/>
  <c r="T162" i="40" s="1"/>
  <c r="AR11" i="40"/>
  <c r="AR160" i="40"/>
  <c r="AR162" i="40" s="1"/>
  <c r="CL15" i="41"/>
  <c r="CL174" i="41"/>
  <c r="DG49" i="35"/>
  <c r="EM49" i="35"/>
  <c r="Q50" i="35"/>
  <c r="AW50" i="35"/>
  <c r="DI50" i="35"/>
  <c r="DQ50" i="35"/>
  <c r="DY50" i="35"/>
  <c r="EO50" i="35"/>
  <c r="BR23" i="35"/>
  <c r="BR201" i="35"/>
  <c r="CP23" i="35"/>
  <c r="CP201" i="35"/>
  <c r="AL24" i="35"/>
  <c r="AL202" i="35"/>
  <c r="CG14" i="41"/>
  <c r="CG173" i="41"/>
  <c r="AG39" i="36"/>
  <c r="DO30" i="38"/>
  <c r="DO41" i="39"/>
  <c r="DO42" i="36"/>
  <c r="T13" i="41"/>
  <c r="T11" i="37"/>
  <c r="T18" i="36"/>
  <c r="AR13" i="41"/>
  <c r="AR11" i="37"/>
  <c r="AR18" i="36"/>
  <c r="BQ21" i="70"/>
  <c r="BQ18" i="39"/>
  <c r="BQ13" i="38"/>
  <c r="BQ19" i="36"/>
  <c r="CH14" i="41"/>
  <c r="CH173" i="41"/>
  <c r="BS20" i="39"/>
  <c r="BS190" i="39"/>
  <c r="EC39" i="36"/>
  <c r="CQ42" i="39"/>
  <c r="BJ8" i="40"/>
  <c r="BJ21" i="40" s="1"/>
  <c r="BJ39" i="40" s="1"/>
  <c r="BQ24" i="35"/>
  <c r="BQ202" i="35"/>
  <c r="CG24" i="35"/>
  <c r="CG202" i="35"/>
  <c r="E17" i="36"/>
  <c r="E187" i="36"/>
  <c r="U17" i="36"/>
  <c r="U187" i="36"/>
  <c r="AK17" i="36"/>
  <c r="AK187" i="36"/>
  <c r="BR17" i="36"/>
  <c r="BR187" i="36"/>
  <c r="CP17" i="36"/>
  <c r="CP187" i="36"/>
  <c r="N13" i="41"/>
  <c r="N11" i="37"/>
  <c r="N18" i="36"/>
  <c r="AD13" i="41"/>
  <c r="AD11" i="37"/>
  <c r="AD18" i="36"/>
  <c r="AL13" i="41"/>
  <c r="AL11" i="37"/>
  <c r="AL18" i="36"/>
  <c r="BN13" i="41"/>
  <c r="BN11" i="37"/>
  <c r="BN18" i="36"/>
  <c r="CD13" i="41"/>
  <c r="CD11" i="37"/>
  <c r="CD18" i="36"/>
  <c r="BD15" i="35"/>
  <c r="BD41" i="35" s="1"/>
  <c r="BB8" i="41"/>
  <c r="BB25" i="41" s="1"/>
  <c r="BB51" i="41" s="1"/>
  <c r="BB8" i="37"/>
  <c r="BB21" i="37" s="1"/>
  <c r="BB39" i="37" s="1"/>
  <c r="BB12" i="36"/>
  <c r="BB34" i="36" s="1"/>
  <c r="F23" i="35"/>
  <c r="F201" i="35"/>
  <c r="N201" i="35"/>
  <c r="N23" i="35"/>
  <c r="V23" i="35"/>
  <c r="V201" i="35"/>
  <c r="AD23" i="35"/>
  <c r="AD201" i="35"/>
  <c r="AL23" i="35"/>
  <c r="AL201" i="35"/>
  <c r="AT201" i="35"/>
  <c r="AT23" i="35"/>
  <c r="BQ23" i="35"/>
  <c r="BQ201" i="35"/>
  <c r="BY23" i="35"/>
  <c r="BY201" i="35"/>
  <c r="CG23" i="35"/>
  <c r="CG201" i="35"/>
  <c r="CO23" i="35"/>
  <c r="CO201" i="35"/>
  <c r="E24" i="35"/>
  <c r="E202" i="35"/>
  <c r="M24" i="35"/>
  <c r="M202" i="35"/>
  <c r="U24" i="35"/>
  <c r="U202" i="35"/>
  <c r="AC24" i="35"/>
  <c r="AC202" i="35"/>
  <c r="AK24" i="35"/>
  <c r="AK202" i="35"/>
  <c r="AS24" i="35"/>
  <c r="AS202" i="35"/>
  <c r="J13" i="41"/>
  <c r="J18" i="36"/>
  <c r="J11" i="37"/>
  <c r="R13" i="41"/>
  <c r="R11" i="37"/>
  <c r="R18" i="36"/>
  <c r="Z13" i="41"/>
  <c r="Z11" i="37"/>
  <c r="Z18" i="36"/>
  <c r="AH13" i="41"/>
  <c r="AH11" i="37"/>
  <c r="AH18" i="36"/>
  <c r="AP13" i="41"/>
  <c r="AP11" i="37"/>
  <c r="AP18" i="36"/>
  <c r="BR13" i="41"/>
  <c r="BR11" i="37"/>
  <c r="BR18" i="36"/>
  <c r="BZ13" i="41"/>
  <c r="BZ11" i="37"/>
  <c r="BZ18" i="36"/>
  <c r="CH13" i="41"/>
  <c r="CH11" i="37"/>
  <c r="CH18" i="36"/>
  <c r="CP13" i="41"/>
  <c r="CP11" i="37"/>
  <c r="CP18" i="36"/>
  <c r="F17" i="39"/>
  <c r="F187" i="39"/>
  <c r="N17" i="39"/>
  <c r="N187" i="39"/>
  <c r="V17" i="39"/>
  <c r="V187" i="39"/>
  <c r="AD17" i="39"/>
  <c r="AD187" i="39"/>
  <c r="CA17" i="39"/>
  <c r="CA187" i="39"/>
  <c r="BO21" i="70"/>
  <c r="BO18" i="39"/>
  <c r="BO13" i="38"/>
  <c r="BO19" i="36"/>
  <c r="CE21" i="70"/>
  <c r="CE18" i="39"/>
  <c r="CE13" i="38"/>
  <c r="CE19" i="36"/>
  <c r="CM21" i="70"/>
  <c r="CM18" i="39"/>
  <c r="CM13" i="38"/>
  <c r="CM19" i="36"/>
  <c r="CV14" i="41"/>
  <c r="CV173" i="41"/>
  <c r="AZ20" i="39"/>
  <c r="AZ190" i="39"/>
  <c r="BY20" i="39"/>
  <c r="BY190" i="39"/>
  <c r="CZ49" i="35"/>
  <c r="DH49" i="35"/>
  <c r="DX49" i="35"/>
  <c r="EF49" i="35"/>
  <c r="EN49" i="35"/>
  <c r="BM39" i="36"/>
  <c r="CS39" i="36"/>
  <c r="BF33" i="70"/>
  <c r="CU33" i="70"/>
  <c r="CE37" i="70"/>
  <c r="BS40" i="70"/>
  <c r="BS45" i="35"/>
  <c r="CY40" i="70"/>
  <c r="CY45" i="35"/>
  <c r="EE40" i="70"/>
  <c r="EE45" i="35"/>
  <c r="DG42" i="70"/>
  <c r="DG47" i="35"/>
  <c r="EM42" i="70"/>
  <c r="EM47" i="35"/>
  <c r="DH50" i="35"/>
  <c r="EN50" i="35"/>
  <c r="EB39" i="36"/>
  <c r="DW30" i="41"/>
  <c r="DW24" i="37"/>
  <c r="DW40" i="37" s="1"/>
  <c r="DW40" i="36"/>
  <c r="DG44" i="70"/>
  <c r="DG40" i="39"/>
  <c r="DG29" i="38"/>
  <c r="DG41" i="36"/>
  <c r="DY31" i="41"/>
  <c r="DC32" i="41"/>
  <c r="BD6" i="70"/>
  <c r="BD6" i="35"/>
  <c r="BD32" i="35" s="1"/>
  <c r="BD29" i="70"/>
  <c r="BL6" i="70"/>
  <c r="BL6" i="35"/>
  <c r="BL32" i="35" s="1"/>
  <c r="BL29" i="70"/>
  <c r="BH7" i="35"/>
  <c r="BH33" i="35" s="1"/>
  <c r="BD8" i="35"/>
  <c r="BD34" i="35" s="1"/>
  <c r="BL8" i="35"/>
  <c r="BL34" i="35" s="1"/>
  <c r="BD7" i="70"/>
  <c r="BD30" i="70"/>
  <c r="H15" i="35"/>
  <c r="H41" i="35" s="1"/>
  <c r="P15" i="35"/>
  <c r="P41" i="35" s="1"/>
  <c r="X15" i="35"/>
  <c r="X41" i="35" s="1"/>
  <c r="AF15" i="35"/>
  <c r="AF41" i="35" s="1"/>
  <c r="AN15" i="35"/>
  <c r="AN41" i="35" s="1"/>
  <c r="AV15" i="35"/>
  <c r="AV41" i="35" s="1"/>
  <c r="BT15" i="35"/>
  <c r="BT41" i="35" s="1"/>
  <c r="CB15" i="35"/>
  <c r="CB41" i="35" s="1"/>
  <c r="CJ15" i="35"/>
  <c r="CJ41" i="35" s="1"/>
  <c r="CR15" i="35"/>
  <c r="CR41" i="35" s="1"/>
  <c r="H16" i="35"/>
  <c r="H42" i="35" s="1"/>
  <c r="P16" i="35"/>
  <c r="P42" i="35" s="1"/>
  <c r="X16" i="35"/>
  <c r="X42" i="35" s="1"/>
  <c r="AF16" i="35"/>
  <c r="AF42" i="35" s="1"/>
  <c r="AN16" i="35"/>
  <c r="AN42" i="35" s="1"/>
  <c r="AV16" i="35"/>
  <c r="AV42" i="35" s="1"/>
  <c r="BT16" i="35"/>
  <c r="BT42" i="35" s="1"/>
  <c r="CB16" i="35"/>
  <c r="CB42" i="35" s="1"/>
  <c r="CJ16" i="35"/>
  <c r="CJ42" i="35" s="1"/>
  <c r="CR16" i="35"/>
  <c r="CR42" i="35" s="1"/>
  <c r="H11" i="36"/>
  <c r="H33" i="36" s="1"/>
  <c r="P11" i="36"/>
  <c r="P33" i="36" s="1"/>
  <c r="X11" i="36"/>
  <c r="X33" i="36" s="1"/>
  <c r="AF11" i="36"/>
  <c r="AF33" i="36" s="1"/>
  <c r="AN11" i="36"/>
  <c r="AN33" i="36" s="1"/>
  <c r="AV11" i="36"/>
  <c r="AV33" i="36" s="1"/>
  <c r="BT11" i="36"/>
  <c r="BT33" i="36" s="1"/>
  <c r="CB11" i="36"/>
  <c r="CB33" i="36" s="1"/>
  <c r="CJ11" i="36"/>
  <c r="CJ33" i="36" s="1"/>
  <c r="CR11" i="36"/>
  <c r="CR33" i="36" s="1"/>
  <c r="H8" i="41"/>
  <c r="H25" i="41" s="1"/>
  <c r="H51" i="41" s="1"/>
  <c r="H8" i="37"/>
  <c r="H21" i="37" s="1"/>
  <c r="H39" i="37" s="1"/>
  <c r="H12" i="36"/>
  <c r="H34" i="36" s="1"/>
  <c r="P8" i="41"/>
  <c r="P25" i="41" s="1"/>
  <c r="P51" i="41" s="1"/>
  <c r="P8" i="37"/>
  <c r="P21" i="37" s="1"/>
  <c r="P39" i="37" s="1"/>
  <c r="P12" i="36"/>
  <c r="P34" i="36" s="1"/>
  <c r="X8" i="41"/>
  <c r="X25" i="41" s="1"/>
  <c r="X51" i="41" s="1"/>
  <c r="X8" i="37"/>
  <c r="X21" i="37" s="1"/>
  <c r="X39" i="37" s="1"/>
  <c r="X12" i="36"/>
  <c r="X34" i="36" s="1"/>
  <c r="AF8" i="41"/>
  <c r="AF25" i="41" s="1"/>
  <c r="AF51" i="41" s="1"/>
  <c r="AF8" i="37"/>
  <c r="AF21" i="37" s="1"/>
  <c r="AF39" i="37" s="1"/>
  <c r="AF12" i="36"/>
  <c r="AF34" i="36" s="1"/>
  <c r="AN8" i="41"/>
  <c r="AN25" i="41" s="1"/>
  <c r="AN51" i="41" s="1"/>
  <c r="AN8" i="37"/>
  <c r="AN21" i="37" s="1"/>
  <c r="AN39" i="37" s="1"/>
  <c r="AN12" i="36"/>
  <c r="AN34" i="36" s="1"/>
  <c r="AV8" i="41"/>
  <c r="AV25" i="41" s="1"/>
  <c r="AV51" i="41" s="1"/>
  <c r="AV12" i="36"/>
  <c r="AV34" i="36" s="1"/>
  <c r="AV8" i="37"/>
  <c r="AV21" i="37" s="1"/>
  <c r="AV39" i="37" s="1"/>
  <c r="BT8" i="41"/>
  <c r="BT25" i="41" s="1"/>
  <c r="BT51" i="41" s="1"/>
  <c r="BT8" i="37"/>
  <c r="BT21" i="37" s="1"/>
  <c r="BT39" i="37" s="1"/>
  <c r="BT12" i="36"/>
  <c r="BT34" i="36" s="1"/>
  <c r="CB8" i="41"/>
  <c r="CB25" i="41" s="1"/>
  <c r="CB51" i="41" s="1"/>
  <c r="CB8" i="37"/>
  <c r="CB21" i="37" s="1"/>
  <c r="CB39" i="37" s="1"/>
  <c r="CB12" i="36"/>
  <c r="CB34" i="36" s="1"/>
  <c r="CJ8" i="41"/>
  <c r="CJ25" i="41" s="1"/>
  <c r="CJ51" i="41" s="1"/>
  <c r="CJ8" i="37"/>
  <c r="CJ21" i="37" s="1"/>
  <c r="CJ39" i="37" s="1"/>
  <c r="CJ12" i="36"/>
  <c r="CJ34" i="36" s="1"/>
  <c r="CR8" i="41"/>
  <c r="CR25" i="41" s="1"/>
  <c r="CR51" i="41" s="1"/>
  <c r="CR8" i="37"/>
  <c r="CR21" i="37" s="1"/>
  <c r="CR39" i="37" s="1"/>
  <c r="CR12" i="36"/>
  <c r="CR34" i="36" s="1"/>
  <c r="H11" i="39"/>
  <c r="H33" i="39" s="1"/>
  <c r="P11" i="39"/>
  <c r="P33" i="39" s="1"/>
  <c r="X11" i="39"/>
  <c r="X33" i="39" s="1"/>
  <c r="AF11" i="39"/>
  <c r="AF33" i="39" s="1"/>
  <c r="BT11" i="39"/>
  <c r="BT33" i="39" s="1"/>
  <c r="CB11" i="39"/>
  <c r="CB33" i="39" s="1"/>
  <c r="CJ11" i="39"/>
  <c r="CJ33" i="39" s="1"/>
  <c r="CR11" i="39"/>
  <c r="CR33" i="39" s="1"/>
  <c r="BP14" i="70"/>
  <c r="BP12" i="39"/>
  <c r="BP34" i="39" s="1"/>
  <c r="BP9" i="38"/>
  <c r="BP25" i="38" s="1"/>
  <c r="BP13" i="36"/>
  <c r="BP35" i="36" s="1"/>
  <c r="BP37" i="70"/>
  <c r="BX14" i="70"/>
  <c r="BX12" i="39"/>
  <c r="BX34" i="39" s="1"/>
  <c r="BX9" i="38"/>
  <c r="BX25" i="38" s="1"/>
  <c r="BX13" i="36"/>
  <c r="BX35" i="36" s="1"/>
  <c r="BX37" i="70"/>
  <c r="CF14" i="70"/>
  <c r="CF12" i="39"/>
  <c r="CF34" i="39" s="1"/>
  <c r="CF9" i="38"/>
  <c r="CF25" i="38" s="1"/>
  <c r="CF13" i="36"/>
  <c r="CF35" i="36" s="1"/>
  <c r="CF37" i="70"/>
  <c r="CN14" i="70"/>
  <c r="CN12" i="39"/>
  <c r="CN34" i="39" s="1"/>
  <c r="CN9" i="38"/>
  <c r="CN25" i="38" s="1"/>
  <c r="CN13" i="36"/>
  <c r="CN35" i="36" s="1"/>
  <c r="CN37" i="70"/>
  <c r="CV14" i="70"/>
  <c r="CV12" i="39"/>
  <c r="CV34" i="39" s="1"/>
  <c r="CV9" i="38"/>
  <c r="CV25" i="38" s="1"/>
  <c r="CV13" i="36"/>
  <c r="CV35" i="36" s="1"/>
  <c r="CV37" i="70"/>
  <c r="BP13" i="39"/>
  <c r="BP35" i="39" s="1"/>
  <c r="BP10" i="38"/>
  <c r="BP26" i="38" s="1"/>
  <c r="BP14" i="36"/>
  <c r="BP36" i="36" s="1"/>
  <c r="BX13" i="39"/>
  <c r="BX35" i="39" s="1"/>
  <c r="BX10" i="38"/>
  <c r="BX26" i="38" s="1"/>
  <c r="BX14" i="36"/>
  <c r="BX36" i="36" s="1"/>
  <c r="CF13" i="39"/>
  <c r="CF35" i="39" s="1"/>
  <c r="CF10" i="38"/>
  <c r="CF26" i="38" s="1"/>
  <c r="CF14" i="36"/>
  <c r="CF36" i="36" s="1"/>
  <c r="CN13" i="39"/>
  <c r="CN35" i="39" s="1"/>
  <c r="CN10" i="38"/>
  <c r="CN26" i="38" s="1"/>
  <c r="CN14" i="36"/>
  <c r="CN36" i="36" s="1"/>
  <c r="CV13" i="39"/>
  <c r="CV35" i="39" s="1"/>
  <c r="CV10" i="38"/>
  <c r="CV26" i="38" s="1"/>
  <c r="CV14" i="36"/>
  <c r="CV36" i="36" s="1"/>
  <c r="BR10" i="41"/>
  <c r="BR27" i="41" s="1"/>
  <c r="BZ10" i="41"/>
  <c r="BZ27" i="41" s="1"/>
  <c r="CH10" i="41"/>
  <c r="CH27" i="41" s="1"/>
  <c r="CP10" i="41"/>
  <c r="CP27" i="41" s="1"/>
  <c r="DB23" i="35"/>
  <c r="DB201" i="35"/>
  <c r="DJ23" i="35"/>
  <c r="DJ201" i="35"/>
  <c r="DR23" i="35"/>
  <c r="DR201" i="35"/>
  <c r="DZ23" i="35"/>
  <c r="DZ201" i="35"/>
  <c r="EH23" i="35"/>
  <c r="EH201" i="35"/>
  <c r="EP23" i="35"/>
  <c r="EP201" i="35"/>
  <c r="DB24" i="35"/>
  <c r="DB202" i="35"/>
  <c r="DJ24" i="35"/>
  <c r="DJ202" i="35"/>
  <c r="DR24" i="35"/>
  <c r="DR202" i="35"/>
  <c r="DZ24" i="35"/>
  <c r="DZ202" i="35"/>
  <c r="EH24" i="35"/>
  <c r="EH202" i="35"/>
  <c r="EP24" i="35"/>
  <c r="EP202" i="35"/>
  <c r="DB17" i="36"/>
  <c r="DB187" i="36"/>
  <c r="DJ17" i="36"/>
  <c r="DJ187" i="36"/>
  <c r="DR17" i="36"/>
  <c r="DR187" i="36"/>
  <c r="DZ17" i="36"/>
  <c r="DZ187" i="36"/>
  <c r="EH17" i="36"/>
  <c r="EH187" i="36"/>
  <c r="EP17" i="36"/>
  <c r="EP187" i="36"/>
  <c r="DB13" i="41"/>
  <c r="DB11" i="37"/>
  <c r="DB18" i="36"/>
  <c r="DJ13" i="41"/>
  <c r="DJ11" i="37"/>
  <c r="DJ18" i="36"/>
  <c r="DR13" i="41"/>
  <c r="DR11" i="37"/>
  <c r="DR18" i="36"/>
  <c r="DZ13" i="41"/>
  <c r="DZ11" i="37"/>
  <c r="DZ18" i="36"/>
  <c r="EH13" i="41"/>
  <c r="EH11" i="37"/>
  <c r="EH18" i="36"/>
  <c r="EP13" i="41"/>
  <c r="EP11" i="37"/>
  <c r="EP18" i="36"/>
  <c r="DB17" i="39"/>
  <c r="DB187" i="39"/>
  <c r="DJ17" i="39"/>
  <c r="DJ187" i="39"/>
  <c r="DR17" i="39"/>
  <c r="DR187" i="39"/>
  <c r="DZ17" i="39"/>
  <c r="DZ187" i="39"/>
  <c r="EH17" i="39"/>
  <c r="EH187" i="39"/>
  <c r="EP17" i="39"/>
  <c r="EP187" i="39"/>
  <c r="DB21" i="70"/>
  <c r="DB18" i="39"/>
  <c r="DB13" i="38"/>
  <c r="DB19" i="36"/>
  <c r="DJ21" i="70"/>
  <c r="DJ18" i="39"/>
  <c r="DJ13" i="38"/>
  <c r="DJ19" i="36"/>
  <c r="DR21" i="70"/>
  <c r="DR18" i="39"/>
  <c r="DR13" i="38"/>
  <c r="DR19" i="36"/>
  <c r="DZ21" i="70"/>
  <c r="DZ18" i="39"/>
  <c r="DZ13" i="38"/>
  <c r="DZ19" i="36"/>
  <c r="EH21" i="70"/>
  <c r="EH18" i="39"/>
  <c r="EH13" i="38"/>
  <c r="EH19" i="36"/>
  <c r="EP21" i="70"/>
  <c r="EP18" i="39"/>
  <c r="EP13" i="38"/>
  <c r="EP19" i="36"/>
  <c r="DB19" i="39"/>
  <c r="DB14" i="38"/>
  <c r="DB20" i="36"/>
  <c r="DJ19" i="39"/>
  <c r="DJ14" i="38"/>
  <c r="DJ20" i="36"/>
  <c r="DR19" i="39"/>
  <c r="DR14" i="38"/>
  <c r="DR20" i="36"/>
  <c r="DZ19" i="39"/>
  <c r="DZ14" i="38"/>
  <c r="DZ20" i="36"/>
  <c r="EH19" i="39"/>
  <c r="EH14" i="38"/>
  <c r="EH20" i="36"/>
  <c r="EP19" i="39"/>
  <c r="EP14" i="38"/>
  <c r="EP20" i="36"/>
  <c r="DD14" i="41"/>
  <c r="DD173" i="41"/>
  <c r="DL14" i="41"/>
  <c r="DL173" i="41"/>
  <c r="DT14" i="41"/>
  <c r="DT173" i="41"/>
  <c r="EB14" i="41"/>
  <c r="EB173" i="41"/>
  <c r="EJ14" i="41"/>
  <c r="EJ173" i="41"/>
  <c r="CZ20" i="39"/>
  <c r="CZ190" i="39"/>
  <c r="DH20" i="39"/>
  <c r="DH190" i="39"/>
  <c r="DP20" i="39"/>
  <c r="DP190" i="39"/>
  <c r="DX20" i="39"/>
  <c r="DX190" i="39"/>
  <c r="EF20" i="39"/>
  <c r="EF190" i="39"/>
  <c r="EN20" i="39"/>
  <c r="EN190" i="39"/>
  <c r="CZ11" i="40"/>
  <c r="CZ160" i="40"/>
  <c r="CZ162" i="40" s="1"/>
  <c r="DH11" i="40"/>
  <c r="DH160" i="40"/>
  <c r="DH162" i="40" s="1"/>
  <c r="DP11" i="40"/>
  <c r="DP160" i="40"/>
  <c r="DP162" i="40" s="1"/>
  <c r="DX11" i="40"/>
  <c r="DX160" i="40"/>
  <c r="DX162" i="40" s="1"/>
  <c r="EF11" i="40"/>
  <c r="EF160" i="40"/>
  <c r="EF162" i="40" s="1"/>
  <c r="EN11" i="40"/>
  <c r="EN160" i="40"/>
  <c r="EN162" i="40" s="1"/>
  <c r="EQ193" i="70"/>
  <c r="EQ200" i="35"/>
  <c r="BB30" i="70"/>
  <c r="BG33" i="70"/>
  <c r="ED31" i="41"/>
  <c r="BK6" i="70"/>
  <c r="BK6" i="35"/>
  <c r="BK32" i="35" s="1"/>
  <c r="AU15" i="35"/>
  <c r="AU41" i="35" s="1"/>
  <c r="CA15" i="35"/>
  <c r="CA41" i="35" s="1"/>
  <c r="G16" i="35"/>
  <c r="G42" i="35" s="1"/>
  <c r="AE16" i="35"/>
  <c r="AE42" i="35" s="1"/>
  <c r="AU16" i="35"/>
  <c r="AU42" i="35" s="1"/>
  <c r="CI16" i="35"/>
  <c r="CI42" i="35" s="1"/>
  <c r="W11" i="36"/>
  <c r="W33" i="36" s="1"/>
  <c r="CI11" i="36"/>
  <c r="CI33" i="36" s="1"/>
  <c r="W8" i="41"/>
  <c r="W25" i="41" s="1"/>
  <c r="W51" i="41" s="1"/>
  <c r="W8" i="37"/>
  <c r="W21" i="37" s="1"/>
  <c r="W39" i="37" s="1"/>
  <c r="W12" i="36"/>
  <c r="W34" i="36" s="1"/>
  <c r="BS8" i="41"/>
  <c r="BS25" i="41" s="1"/>
  <c r="BS8" i="37"/>
  <c r="BS21" i="37" s="1"/>
  <c r="BS39" i="37" s="1"/>
  <c r="BS12" i="36"/>
  <c r="BS34" i="36" s="1"/>
  <c r="AE11" i="39"/>
  <c r="AE33" i="39" s="1"/>
  <c r="CI11" i="39"/>
  <c r="CI33" i="39" s="1"/>
  <c r="CU14" i="70"/>
  <c r="CU12" i="39"/>
  <c r="CU34" i="39" s="1"/>
  <c r="CU9" i="38"/>
  <c r="CU25" i="38" s="1"/>
  <c r="CU13" i="36"/>
  <c r="CU35" i="36" s="1"/>
  <c r="BQ10" i="41"/>
  <c r="BQ27" i="41" s="1"/>
  <c r="AO23" i="35"/>
  <c r="AO201" i="35"/>
  <c r="CS23" i="35"/>
  <c r="CS201" i="35"/>
  <c r="EO23" i="35"/>
  <c r="EO201" i="35"/>
  <c r="BM202" i="35"/>
  <c r="BM24" i="35"/>
  <c r="DI202" i="35"/>
  <c r="DI24" i="35"/>
  <c r="I17" i="36"/>
  <c r="I187" i="36"/>
  <c r="BE17" i="36"/>
  <c r="BE187" i="36"/>
  <c r="CS17" i="36"/>
  <c r="CS187" i="36"/>
  <c r="DY17" i="36"/>
  <c r="DY187" i="36"/>
  <c r="Q13" i="41"/>
  <c r="Q11" i="37"/>
  <c r="Q18" i="36"/>
  <c r="AW13" i="41"/>
  <c r="AW11" i="37"/>
  <c r="AW18" i="36"/>
  <c r="CC13" i="41"/>
  <c r="CC11" i="37"/>
  <c r="CC18" i="36"/>
  <c r="DQ13" i="41"/>
  <c r="DQ11" i="37"/>
  <c r="DQ18" i="36"/>
  <c r="DI17" i="39"/>
  <c r="DI187" i="39"/>
  <c r="BM21" i="70"/>
  <c r="BM18" i="39"/>
  <c r="BM13" i="38"/>
  <c r="BM19" i="36"/>
  <c r="EO21" i="70"/>
  <c r="EO18" i="39"/>
  <c r="EO13" i="38"/>
  <c r="EO19" i="36"/>
  <c r="DI19" i="39"/>
  <c r="DI14" i="38"/>
  <c r="DI20" i="36"/>
  <c r="DC14" i="41"/>
  <c r="DC173" i="41"/>
  <c r="EI14" i="41"/>
  <c r="EI173" i="41"/>
  <c r="CG20" i="39"/>
  <c r="CG190" i="39"/>
  <c r="DO20" i="39"/>
  <c r="DO190" i="39"/>
  <c r="S11" i="40"/>
  <c r="S160" i="40"/>
  <c r="S162" i="40" s="1"/>
  <c r="AY11" i="40"/>
  <c r="AY160" i="40"/>
  <c r="AY162" i="40" s="1"/>
  <c r="DO11" i="40"/>
  <c r="DO160" i="40"/>
  <c r="DO162" i="40" s="1"/>
  <c r="CD15" i="41"/>
  <c r="CD174" i="41"/>
  <c r="BE6" i="70"/>
  <c r="BE6" i="35"/>
  <c r="BE32" i="35" s="1"/>
  <c r="BE29" i="70"/>
  <c r="BE7" i="70"/>
  <c r="BE30" i="70"/>
  <c r="Y15" i="35"/>
  <c r="Y41" i="35" s="1"/>
  <c r="BM15" i="35"/>
  <c r="BM41" i="35" s="1"/>
  <c r="Q16" i="35"/>
  <c r="Q42" i="35" s="1"/>
  <c r="I11" i="36"/>
  <c r="I33" i="36" s="1"/>
  <c r="BE11" i="36"/>
  <c r="BE33" i="36" s="1"/>
  <c r="CS11" i="36"/>
  <c r="CS33" i="36" s="1"/>
  <c r="AO8" i="41"/>
  <c r="AO25" i="41" s="1"/>
  <c r="AO51" i="41" s="1"/>
  <c r="AO8" i="37"/>
  <c r="AO21" i="37" s="1"/>
  <c r="AO39" i="37" s="1"/>
  <c r="AO12" i="36"/>
  <c r="AO34" i="36" s="1"/>
  <c r="BY14" i="70"/>
  <c r="BY12" i="39"/>
  <c r="BY34" i="39" s="1"/>
  <c r="BY9" i="38"/>
  <c r="BY25" i="38" s="1"/>
  <c r="BY13" i="36"/>
  <c r="BY35" i="36" s="1"/>
  <c r="BY37" i="70"/>
  <c r="R8" i="40"/>
  <c r="R21" i="40" s="1"/>
  <c r="R39" i="40" s="1"/>
  <c r="AP8" i="40"/>
  <c r="AP21" i="40" s="1"/>
  <c r="AP39" i="40" s="1"/>
  <c r="BV8" i="40"/>
  <c r="BV21" i="40" s="1"/>
  <c r="BV39" i="40" s="1"/>
  <c r="CT8" i="40"/>
  <c r="CT21" i="40" s="1"/>
  <c r="CT39" i="40" s="1"/>
  <c r="DK23" i="35"/>
  <c r="DK201" i="35"/>
  <c r="DS17" i="36"/>
  <c r="DS187" i="36"/>
  <c r="AI13" i="41"/>
  <c r="AI11" i="37"/>
  <c r="AI18" i="36"/>
  <c r="CE13" i="41"/>
  <c r="CE11" i="37"/>
  <c r="CE18" i="36"/>
  <c r="EA13" i="41"/>
  <c r="EA11" i="37"/>
  <c r="EA18" i="36"/>
  <c r="EA17" i="39"/>
  <c r="EA187" i="39"/>
  <c r="DS21" i="70"/>
  <c r="DS18" i="39"/>
  <c r="DS13" i="38"/>
  <c r="DS19" i="36"/>
  <c r="EA19" i="39"/>
  <c r="EA14" i="38"/>
  <c r="EA20" i="36"/>
  <c r="CW14" i="41"/>
  <c r="CW173" i="41"/>
  <c r="O20" i="39"/>
  <c r="O190" i="39"/>
  <c r="DI20" i="39"/>
  <c r="DI190" i="39"/>
  <c r="K11" i="40"/>
  <c r="K160" i="40"/>
  <c r="K162" i="40" s="1"/>
  <c r="EG11" i="40"/>
  <c r="EG160" i="40"/>
  <c r="EG162" i="40" s="1"/>
  <c r="DX15" i="41"/>
  <c r="DX174" i="41"/>
  <c r="BH23" i="70"/>
  <c r="BH17" i="41"/>
  <c r="BH13" i="40"/>
  <c r="BH22" i="39"/>
  <c r="BH13" i="37"/>
  <c r="BH16" i="38"/>
  <c r="BH22" i="36"/>
  <c r="BH26" i="35"/>
  <c r="BH37" i="35" s="1"/>
  <c r="BH174" i="41"/>
  <c r="BH173" i="41"/>
  <c r="EJ23" i="70"/>
  <c r="EJ17" i="41"/>
  <c r="EJ13" i="40"/>
  <c r="EJ22" i="39"/>
  <c r="EJ13" i="37"/>
  <c r="EJ16" i="38"/>
  <c r="EJ22" i="36"/>
  <c r="EJ26" i="35"/>
  <c r="CY49" i="35"/>
  <c r="EE49" i="35"/>
  <c r="DP50" i="35"/>
  <c r="EM39" i="36"/>
  <c r="EM30" i="41"/>
  <c r="EM24" i="37"/>
  <c r="EM40" i="37" s="1"/>
  <c r="EM40" i="36"/>
  <c r="EC44" i="70"/>
  <c r="EC40" i="39"/>
  <c r="EC29" i="38"/>
  <c r="EC41" i="36"/>
  <c r="DZ32" i="41"/>
  <c r="G15" i="35"/>
  <c r="G41" i="35" s="1"/>
  <c r="W15" i="35"/>
  <c r="W41" i="35" s="1"/>
  <c r="AM15" i="35"/>
  <c r="AM41" i="35" s="1"/>
  <c r="BS15" i="35"/>
  <c r="BS41" i="35" s="1"/>
  <c r="CQ15" i="35"/>
  <c r="CQ41" i="35" s="1"/>
  <c r="W16" i="35"/>
  <c r="W42" i="35" s="1"/>
  <c r="BS16" i="35"/>
  <c r="BS42" i="35" s="1"/>
  <c r="CQ16" i="35"/>
  <c r="CQ42" i="35" s="1"/>
  <c r="AE11" i="36"/>
  <c r="AE33" i="36" s="1"/>
  <c r="AU11" i="36"/>
  <c r="AU33" i="36" s="1"/>
  <c r="BS11" i="36"/>
  <c r="BS33" i="36" s="1"/>
  <c r="G8" i="41"/>
  <c r="G25" i="41" s="1"/>
  <c r="G51" i="41" s="1"/>
  <c r="G8" i="37"/>
  <c r="G21" i="37" s="1"/>
  <c r="G39" i="37" s="1"/>
  <c r="G12" i="36"/>
  <c r="G34" i="36" s="1"/>
  <c r="CA8" i="41"/>
  <c r="CA25" i="41" s="1"/>
  <c r="CA8" i="37"/>
  <c r="CA21" i="37" s="1"/>
  <c r="CA39" i="37" s="1"/>
  <c r="CA12" i="36"/>
  <c r="CA34" i="36" s="1"/>
  <c r="W11" i="39"/>
  <c r="W33" i="39" s="1"/>
  <c r="BS11" i="39"/>
  <c r="BS33" i="39" s="1"/>
  <c r="BO14" i="70"/>
  <c r="BO12" i="39"/>
  <c r="BO34" i="39" s="1"/>
  <c r="BO9" i="38"/>
  <c r="BO25" i="38" s="1"/>
  <c r="BO13" i="36"/>
  <c r="BO35" i="36" s="1"/>
  <c r="CE13" i="39"/>
  <c r="CE35" i="39" s="1"/>
  <c r="CE10" i="38"/>
  <c r="CE26" i="38" s="1"/>
  <c r="CE14" i="36"/>
  <c r="CE36" i="36" s="1"/>
  <c r="CU13" i="39"/>
  <c r="CU35" i="39" s="1"/>
  <c r="CU10" i="38"/>
  <c r="CU26" i="38" s="1"/>
  <c r="CU14" i="36"/>
  <c r="CU36" i="36" s="1"/>
  <c r="AW23" i="35"/>
  <c r="AW201" i="35"/>
  <c r="CK23" i="35"/>
  <c r="CK201" i="35"/>
  <c r="DY23" i="35"/>
  <c r="DY201" i="35"/>
  <c r="AG202" i="35"/>
  <c r="AG24" i="35"/>
  <c r="CK202" i="35"/>
  <c r="CK24" i="35"/>
  <c r="EO202" i="35"/>
  <c r="EO24" i="35"/>
  <c r="AW17" i="36"/>
  <c r="AW187" i="36"/>
  <c r="CK17" i="36"/>
  <c r="CK187" i="36"/>
  <c r="DQ17" i="36"/>
  <c r="DQ187" i="36"/>
  <c r="I13" i="41"/>
  <c r="I11" i="37"/>
  <c r="I18" i="36"/>
  <c r="DA13" i="41"/>
  <c r="DA11" i="37"/>
  <c r="DA18" i="36"/>
  <c r="EG13" i="41"/>
  <c r="EG11" i="37"/>
  <c r="EG18" i="36"/>
  <c r="DY17" i="39"/>
  <c r="DY187" i="39"/>
  <c r="DI21" i="70"/>
  <c r="DI18" i="39"/>
  <c r="DI13" i="38"/>
  <c r="DI19" i="36"/>
  <c r="BU14" i="38"/>
  <c r="BU19" i="39"/>
  <c r="BU20" i="36"/>
  <c r="DQ19" i="39"/>
  <c r="DQ14" i="38"/>
  <c r="DQ20" i="36"/>
  <c r="DS14" i="41"/>
  <c r="DS173" i="41"/>
  <c r="U20" i="39"/>
  <c r="U190" i="39"/>
  <c r="BO20" i="39"/>
  <c r="BO190" i="39"/>
  <c r="CY20" i="39"/>
  <c r="CY190" i="39"/>
  <c r="DW20" i="39"/>
  <c r="DW190" i="39"/>
  <c r="BN11" i="40"/>
  <c r="BN160" i="40"/>
  <c r="BN162" i="40" s="1"/>
  <c r="DW11" i="40"/>
  <c r="DW160" i="40"/>
  <c r="DW162" i="40" s="1"/>
  <c r="BA7" i="35"/>
  <c r="BA33" i="35" s="1"/>
  <c r="Q15" i="35"/>
  <c r="Q41" i="35" s="1"/>
  <c r="CK15" i="35"/>
  <c r="CK41" i="35" s="1"/>
  <c r="AG16" i="35"/>
  <c r="AG42" i="35" s="1"/>
  <c r="BM16" i="35"/>
  <c r="BM42" i="35" s="1"/>
  <c r="CS16" i="35"/>
  <c r="CS42" i="35" s="1"/>
  <c r="AO11" i="36"/>
  <c r="AO33" i="36" s="1"/>
  <c r="BM11" i="36"/>
  <c r="BM33" i="36" s="1"/>
  <c r="I8" i="41"/>
  <c r="I25" i="41" s="1"/>
  <c r="I51" i="41" s="1"/>
  <c r="I8" i="37"/>
  <c r="I21" i="37" s="1"/>
  <c r="I39" i="37" s="1"/>
  <c r="I12" i="36"/>
  <c r="I34" i="36" s="1"/>
  <c r="BM8" i="41"/>
  <c r="BM25" i="41" s="1"/>
  <c r="BM51" i="41" s="1"/>
  <c r="BM8" i="37"/>
  <c r="BM21" i="37" s="1"/>
  <c r="BM39" i="37" s="1"/>
  <c r="BM12" i="36"/>
  <c r="BM34" i="36" s="1"/>
  <c r="CS8" i="41"/>
  <c r="CS25" i="41" s="1"/>
  <c r="CS51" i="41" s="1"/>
  <c r="CS8" i="37"/>
  <c r="CS21" i="37" s="1"/>
  <c r="CS39" i="37" s="1"/>
  <c r="CS12" i="36"/>
  <c r="CS34" i="36" s="1"/>
  <c r="CG14" i="70"/>
  <c r="CG12" i="39"/>
  <c r="CG34" i="39" s="1"/>
  <c r="CG9" i="38"/>
  <c r="CG25" i="38" s="1"/>
  <c r="CG13" i="36"/>
  <c r="CG35" i="36" s="1"/>
  <c r="CG37" i="70"/>
  <c r="CG13" i="39"/>
  <c r="CG35" i="39" s="1"/>
  <c r="CG10" i="38"/>
  <c r="CG26" i="38" s="1"/>
  <c r="CG14" i="36"/>
  <c r="CG36" i="36" s="1"/>
  <c r="Z8" i="40"/>
  <c r="Z21" i="40" s="1"/>
  <c r="Z39" i="40" s="1"/>
  <c r="BN8" i="40"/>
  <c r="BN21" i="40" s="1"/>
  <c r="BN39" i="40" s="1"/>
  <c r="BS10" i="41"/>
  <c r="BS27" i="41" s="1"/>
  <c r="DC23" i="35"/>
  <c r="DC201" i="35"/>
  <c r="EA23" i="35"/>
  <c r="EA201" i="35"/>
  <c r="DC24" i="35"/>
  <c r="DC202" i="35"/>
  <c r="DC17" i="36"/>
  <c r="DC187" i="36"/>
  <c r="EQ17" i="36"/>
  <c r="EQ187" i="36"/>
  <c r="DC13" i="41"/>
  <c r="DC11" i="37"/>
  <c r="DC18" i="36"/>
  <c r="DK17" i="39"/>
  <c r="DK187" i="39"/>
  <c r="EQ21" i="70"/>
  <c r="EQ18" i="39"/>
  <c r="EQ13" i="38"/>
  <c r="EQ19" i="36"/>
  <c r="EQ19" i="39"/>
  <c r="EQ14" i="38"/>
  <c r="EQ20" i="36"/>
  <c r="BX14" i="41"/>
  <c r="BX173" i="41"/>
  <c r="DU14" i="41"/>
  <c r="DU173" i="41"/>
  <c r="E20" i="39"/>
  <c r="E190" i="39"/>
  <c r="BQ20" i="39"/>
  <c r="BQ190" i="39"/>
  <c r="DA20" i="39"/>
  <c r="DA190" i="39"/>
  <c r="EG20" i="39"/>
  <c r="EG190" i="39"/>
  <c r="AQ11" i="40"/>
  <c r="AQ160" i="40"/>
  <c r="AQ162" i="40" s="1"/>
  <c r="DI11" i="40"/>
  <c r="DI160" i="40"/>
  <c r="DI162" i="40" s="1"/>
  <c r="CZ15" i="41"/>
  <c r="CZ174" i="41"/>
  <c r="AR23" i="70"/>
  <c r="AR17" i="41"/>
  <c r="AR13" i="40"/>
  <c r="AR22" i="39"/>
  <c r="AR13" i="37"/>
  <c r="AR16" i="38"/>
  <c r="AR22" i="36"/>
  <c r="AR26" i="35"/>
  <c r="AR31" i="35" s="1"/>
  <c r="AR77" i="35" s="1"/>
  <c r="AR174" i="41"/>
  <c r="AR173" i="41"/>
  <c r="AR187" i="39"/>
  <c r="DD23" i="70"/>
  <c r="DD17" i="41"/>
  <c r="DD13" i="40"/>
  <c r="DD22" i="39"/>
  <c r="DD13" i="37"/>
  <c r="DD16" i="38"/>
  <c r="DD22" i="36"/>
  <c r="DD26" i="35"/>
  <c r="BF6" i="70"/>
  <c r="BF6" i="35"/>
  <c r="BF32" i="35" s="1"/>
  <c r="BF29" i="70"/>
  <c r="BB7" i="35"/>
  <c r="BB33" i="35" s="1"/>
  <c r="BJ7" i="35"/>
  <c r="BJ33" i="35" s="1"/>
  <c r="BF8" i="35"/>
  <c r="BF34" i="35" s="1"/>
  <c r="J8" i="41"/>
  <c r="J25" i="41" s="1"/>
  <c r="J51" i="41" s="1"/>
  <c r="J8" i="37"/>
  <c r="J21" i="37" s="1"/>
  <c r="J39" i="37" s="1"/>
  <c r="J12" i="36"/>
  <c r="J34" i="36" s="1"/>
  <c r="R8" i="41"/>
  <c r="R25" i="41" s="1"/>
  <c r="R51" i="41" s="1"/>
  <c r="R8" i="37"/>
  <c r="R21" i="37" s="1"/>
  <c r="R39" i="37" s="1"/>
  <c r="R12" i="36"/>
  <c r="R34" i="36" s="1"/>
  <c r="Z8" i="41"/>
  <c r="Z25" i="41" s="1"/>
  <c r="Z51" i="41" s="1"/>
  <c r="Z12" i="36"/>
  <c r="Z34" i="36" s="1"/>
  <c r="Z8" i="37"/>
  <c r="Z21" i="37" s="1"/>
  <c r="Z39" i="37" s="1"/>
  <c r="AH8" i="41"/>
  <c r="AH25" i="41" s="1"/>
  <c r="AH51" i="41" s="1"/>
  <c r="AH8" i="37"/>
  <c r="AH21" i="37" s="1"/>
  <c r="AH39" i="37" s="1"/>
  <c r="AH12" i="36"/>
  <c r="AH34" i="36" s="1"/>
  <c r="AP8" i="41"/>
  <c r="AP25" i="41" s="1"/>
  <c r="AP51" i="41" s="1"/>
  <c r="AP12" i="36"/>
  <c r="AP34" i="36" s="1"/>
  <c r="AP8" i="37"/>
  <c r="AP21" i="37" s="1"/>
  <c r="AP39" i="37" s="1"/>
  <c r="AX8" i="41"/>
  <c r="AX25" i="41" s="1"/>
  <c r="AX51" i="41" s="1"/>
  <c r="AX12" i="36"/>
  <c r="AX34" i="36" s="1"/>
  <c r="AX8" i="37"/>
  <c r="AX21" i="37" s="1"/>
  <c r="AX39" i="37" s="1"/>
  <c r="BN8" i="41"/>
  <c r="BN25" i="41" s="1"/>
  <c r="BN8" i="37"/>
  <c r="BN21" i="37" s="1"/>
  <c r="BN39" i="37" s="1"/>
  <c r="BN12" i="36"/>
  <c r="BN34" i="36" s="1"/>
  <c r="BV8" i="41"/>
  <c r="BV25" i="41" s="1"/>
  <c r="BV8" i="37"/>
  <c r="BV21" i="37" s="1"/>
  <c r="BV39" i="37" s="1"/>
  <c r="BV12" i="36"/>
  <c r="BV34" i="36" s="1"/>
  <c r="CD8" i="41"/>
  <c r="CD25" i="41" s="1"/>
  <c r="CD8" i="37"/>
  <c r="CD21" i="37" s="1"/>
  <c r="CD39" i="37" s="1"/>
  <c r="CD12" i="36"/>
  <c r="CD34" i="36" s="1"/>
  <c r="CL8" i="41"/>
  <c r="CL25" i="41" s="1"/>
  <c r="CL12" i="36"/>
  <c r="CL34" i="36" s="1"/>
  <c r="CL8" i="37"/>
  <c r="CL21" i="37" s="1"/>
  <c r="CL39" i="37" s="1"/>
  <c r="CT8" i="41"/>
  <c r="CT25" i="41" s="1"/>
  <c r="CT8" i="37"/>
  <c r="CT21" i="37" s="1"/>
  <c r="CT39" i="37" s="1"/>
  <c r="CT12" i="36"/>
  <c r="CT34" i="36" s="1"/>
  <c r="BR14" i="70"/>
  <c r="BR12" i="39"/>
  <c r="BR34" i="39" s="1"/>
  <c r="BR9" i="38"/>
  <c r="BR25" i="38" s="1"/>
  <c r="BR13" i="36"/>
  <c r="BR35" i="36" s="1"/>
  <c r="BR37" i="70"/>
  <c r="BZ14" i="70"/>
  <c r="BZ12" i="39"/>
  <c r="BZ34" i="39" s="1"/>
  <c r="BZ9" i="38"/>
  <c r="BZ25" i="38" s="1"/>
  <c r="BZ13" i="36"/>
  <c r="BZ35" i="36" s="1"/>
  <c r="BZ37" i="70"/>
  <c r="CH14" i="70"/>
  <c r="CH12" i="39"/>
  <c r="CH34" i="39" s="1"/>
  <c r="CH9" i="38"/>
  <c r="CH25" i="38" s="1"/>
  <c r="CH13" i="36"/>
  <c r="CH35" i="36" s="1"/>
  <c r="CH37" i="70"/>
  <c r="CP14" i="70"/>
  <c r="CP12" i="39"/>
  <c r="CP34" i="39" s="1"/>
  <c r="CP9" i="38"/>
  <c r="CP25" i="38" s="1"/>
  <c r="CP13" i="36"/>
  <c r="CP35" i="36" s="1"/>
  <c r="CP37" i="70"/>
  <c r="BR13" i="39"/>
  <c r="BR35" i="39" s="1"/>
  <c r="BR10" i="38"/>
  <c r="BR26" i="38" s="1"/>
  <c r="BR14" i="36"/>
  <c r="BR36" i="36" s="1"/>
  <c r="BZ13" i="39"/>
  <c r="BZ35" i="39" s="1"/>
  <c r="BZ10" i="38"/>
  <c r="BZ26" i="38" s="1"/>
  <c r="BZ14" i="36"/>
  <c r="BZ36" i="36" s="1"/>
  <c r="CH10" i="38"/>
  <c r="CH26" i="38" s="1"/>
  <c r="CH13" i="39"/>
  <c r="CH35" i="39" s="1"/>
  <c r="CH14" i="36"/>
  <c r="CH36" i="36" s="1"/>
  <c r="CP13" i="39"/>
  <c r="CP35" i="39" s="1"/>
  <c r="CP10" i="38"/>
  <c r="CP26" i="38" s="1"/>
  <c r="CP14" i="36"/>
  <c r="CP36" i="36" s="1"/>
  <c r="BO9" i="41"/>
  <c r="BO26" i="41" s="1"/>
  <c r="BW9" i="41"/>
  <c r="BW26" i="41" s="1"/>
  <c r="CE9" i="41"/>
  <c r="CE26" i="41" s="1"/>
  <c r="CM9" i="41"/>
  <c r="CM26" i="41" s="1"/>
  <c r="CU9" i="41"/>
  <c r="CU26" i="41" s="1"/>
  <c r="K14" i="39"/>
  <c r="K36" i="39" s="1"/>
  <c r="S14" i="39"/>
  <c r="S36" i="39" s="1"/>
  <c r="AA14" i="39"/>
  <c r="AA36" i="39" s="1"/>
  <c r="AI14" i="39"/>
  <c r="AI36" i="39" s="1"/>
  <c r="AQ14" i="39"/>
  <c r="AQ36" i="39" s="1"/>
  <c r="AY14" i="39"/>
  <c r="AY36" i="39" s="1"/>
  <c r="BO14" i="39"/>
  <c r="BO36" i="39" s="1"/>
  <c r="BW14" i="39"/>
  <c r="BW36" i="39" s="1"/>
  <c r="CE14" i="39"/>
  <c r="CE36" i="39" s="1"/>
  <c r="CM14" i="39"/>
  <c r="CM36" i="39" s="1"/>
  <c r="CU14" i="39"/>
  <c r="CU36" i="39" s="1"/>
  <c r="K8" i="40"/>
  <c r="K21" i="40" s="1"/>
  <c r="K39" i="40" s="1"/>
  <c r="S8" i="40"/>
  <c r="S21" i="40" s="1"/>
  <c r="S39" i="40" s="1"/>
  <c r="AA8" i="40"/>
  <c r="AA21" i="40" s="1"/>
  <c r="AA39" i="40" s="1"/>
  <c r="AI8" i="40"/>
  <c r="AI21" i="40" s="1"/>
  <c r="AI39" i="40" s="1"/>
  <c r="AQ8" i="40"/>
  <c r="AQ21" i="40" s="1"/>
  <c r="AQ39" i="40" s="1"/>
  <c r="AY8" i="40"/>
  <c r="AY21" i="40" s="1"/>
  <c r="AY39" i="40" s="1"/>
  <c r="BO8" i="40"/>
  <c r="BO21" i="40" s="1"/>
  <c r="BO39" i="40" s="1"/>
  <c r="BW8" i="40"/>
  <c r="BW21" i="40" s="1"/>
  <c r="BW39" i="40" s="1"/>
  <c r="CE8" i="40"/>
  <c r="CE21" i="40" s="1"/>
  <c r="CE39" i="40" s="1"/>
  <c r="CM8" i="40"/>
  <c r="CM21" i="40" s="1"/>
  <c r="CM39" i="40" s="1"/>
  <c r="CU8" i="40"/>
  <c r="CU21" i="40" s="1"/>
  <c r="CU39" i="40" s="1"/>
  <c r="DD23" i="35"/>
  <c r="DD201" i="35"/>
  <c r="DL23" i="35"/>
  <c r="DL201" i="35"/>
  <c r="DT23" i="35"/>
  <c r="DT201" i="35"/>
  <c r="EB23" i="35"/>
  <c r="EB201" i="35"/>
  <c r="EJ23" i="35"/>
  <c r="EJ201" i="35"/>
  <c r="DD24" i="35"/>
  <c r="DD202" i="35"/>
  <c r="DL24" i="35"/>
  <c r="DL202" i="35"/>
  <c r="DT24" i="35"/>
  <c r="DT202" i="35"/>
  <c r="EB24" i="35"/>
  <c r="EB202" i="35"/>
  <c r="EJ24" i="35"/>
  <c r="EJ202" i="35"/>
  <c r="ER24" i="35"/>
  <c r="ER202" i="35"/>
  <c r="DD17" i="36"/>
  <c r="DD187" i="36"/>
  <c r="DL17" i="36"/>
  <c r="DL187" i="36"/>
  <c r="DT17" i="36"/>
  <c r="DT187" i="36"/>
  <c r="EB17" i="36"/>
  <c r="EB187" i="36"/>
  <c r="EJ17" i="36"/>
  <c r="EJ187" i="36"/>
  <c r="ER17" i="36"/>
  <c r="ER187" i="36"/>
  <c r="DD13" i="41"/>
  <c r="DD11" i="37"/>
  <c r="DD18" i="36"/>
  <c r="DL13" i="41"/>
  <c r="DL11" i="37"/>
  <c r="DL18" i="36"/>
  <c r="DT13" i="41"/>
  <c r="DT11" i="37"/>
  <c r="DT18" i="36"/>
  <c r="EB13" i="41"/>
  <c r="EB11" i="37"/>
  <c r="EB18" i="36"/>
  <c r="EJ13" i="41"/>
  <c r="EJ11" i="37"/>
  <c r="EJ18" i="36"/>
  <c r="ER13" i="41"/>
  <c r="ER11" i="37"/>
  <c r="ER18" i="36"/>
  <c r="DD17" i="39"/>
  <c r="DD187" i="39"/>
  <c r="DL17" i="39"/>
  <c r="DL187" i="39"/>
  <c r="DT17" i="39"/>
  <c r="DT187" i="39"/>
  <c r="EB17" i="39"/>
  <c r="EB187" i="39"/>
  <c r="EJ17" i="39"/>
  <c r="EJ187" i="39"/>
  <c r="DD21" i="70"/>
  <c r="DD18" i="39"/>
  <c r="DD13" i="38"/>
  <c r="DD19" i="36"/>
  <c r="DL21" i="70"/>
  <c r="DL18" i="39"/>
  <c r="DL13" i="38"/>
  <c r="DL19" i="36"/>
  <c r="DT21" i="70"/>
  <c r="DT18" i="39"/>
  <c r="DT13" i="38"/>
  <c r="DT19" i="36"/>
  <c r="EB21" i="70"/>
  <c r="EB18" i="39"/>
  <c r="EB13" i="38"/>
  <c r="EB19" i="36"/>
  <c r="EJ21" i="70"/>
  <c r="EJ18" i="39"/>
  <c r="EJ13" i="38"/>
  <c r="EJ19" i="36"/>
  <c r="DD19" i="39"/>
  <c r="DD14" i="38"/>
  <c r="DD20" i="36"/>
  <c r="DL19" i="39"/>
  <c r="DL14" i="38"/>
  <c r="DL20" i="36"/>
  <c r="DT14" i="38"/>
  <c r="DT19" i="39"/>
  <c r="DT20" i="36"/>
  <c r="EB19" i="39"/>
  <c r="EB14" i="38"/>
  <c r="EB20" i="36"/>
  <c r="EJ19" i="39"/>
  <c r="EJ14" i="38"/>
  <c r="EJ20" i="36"/>
  <c r="DV31" i="41"/>
  <c r="DB20" i="39"/>
  <c r="DB190" i="39"/>
  <c r="DJ20" i="39"/>
  <c r="DJ190" i="39"/>
  <c r="DR20" i="39"/>
  <c r="DR190" i="39"/>
  <c r="DZ20" i="39"/>
  <c r="DZ190" i="39"/>
  <c r="EH20" i="39"/>
  <c r="EH190" i="39"/>
  <c r="EP20" i="39"/>
  <c r="EP190" i="39"/>
  <c r="DJ24" i="40"/>
  <c r="DJ40" i="40" s="1"/>
  <c r="DR24" i="40"/>
  <c r="DR40" i="40" s="1"/>
  <c r="DA15" i="41"/>
  <c r="DA174" i="41"/>
  <c r="DI15" i="41"/>
  <c r="DI174" i="41"/>
  <c r="DQ15" i="41"/>
  <c r="DQ174" i="41"/>
  <c r="DY15" i="41"/>
  <c r="DY174" i="41"/>
  <c r="EG15" i="41"/>
  <c r="EG174" i="41"/>
  <c r="EO15" i="41"/>
  <c r="EO174" i="41"/>
  <c r="AS23" i="70"/>
  <c r="AS17" i="41"/>
  <c r="AS22" i="39"/>
  <c r="AS13" i="40"/>
  <c r="AS16" i="38"/>
  <c r="AS13" i="37"/>
  <c r="AS22" i="36"/>
  <c r="AS26" i="35"/>
  <c r="AS39" i="35" s="1"/>
  <c r="AS174" i="41"/>
  <c r="AS173" i="41"/>
  <c r="AS35" i="70"/>
  <c r="BA23" i="70"/>
  <c r="BA17" i="41"/>
  <c r="BA13" i="40"/>
  <c r="BA22" i="39"/>
  <c r="BA16" i="38"/>
  <c r="BA13" i="37"/>
  <c r="BA22" i="36"/>
  <c r="BA26" i="35"/>
  <c r="BA37" i="35" s="1"/>
  <c r="BA174" i="41"/>
  <c r="BA173" i="41"/>
  <c r="BA35" i="70"/>
  <c r="BI23" i="70"/>
  <c r="BI17" i="41"/>
  <c r="BI22" i="39"/>
  <c r="BI13" i="40"/>
  <c r="BI16" i="38"/>
  <c r="BI13" i="37"/>
  <c r="BI22" i="36"/>
  <c r="BI26" i="35"/>
  <c r="BI37" i="35" s="1"/>
  <c r="BI174" i="41"/>
  <c r="BI173" i="41"/>
  <c r="BI35" i="70"/>
  <c r="BQ23" i="70"/>
  <c r="BQ17" i="41"/>
  <c r="BQ22" i="39"/>
  <c r="BQ13" i="40"/>
  <c r="BQ16" i="38"/>
  <c r="BQ13" i="37"/>
  <c r="BQ22" i="36"/>
  <c r="BQ26" i="35"/>
  <c r="BQ39" i="35" s="1"/>
  <c r="BQ35" i="70"/>
  <c r="BY23" i="70"/>
  <c r="BY17" i="41"/>
  <c r="BY22" i="39"/>
  <c r="BY13" i="40"/>
  <c r="BY16" i="38"/>
  <c r="BY13" i="37"/>
  <c r="BY26" i="35"/>
  <c r="BY37" i="35" s="1"/>
  <c r="BY22" i="36"/>
  <c r="BY35" i="70"/>
  <c r="CG23" i="70"/>
  <c r="CG17" i="41"/>
  <c r="CG22" i="39"/>
  <c r="CG13" i="40"/>
  <c r="CG16" i="38"/>
  <c r="CG13" i="37"/>
  <c r="CG22" i="36"/>
  <c r="CG26" i="35"/>
  <c r="CG39" i="35" s="1"/>
  <c r="CG35" i="70"/>
  <c r="CO23" i="70"/>
  <c r="CO17" i="41"/>
  <c r="CO22" i="39"/>
  <c r="CO13" i="40"/>
  <c r="CO16" i="38"/>
  <c r="CO13" i="37"/>
  <c r="CO22" i="36"/>
  <c r="CO26" i="35"/>
  <c r="CO39" i="35" s="1"/>
  <c r="CO35" i="70"/>
  <c r="CW23" i="70"/>
  <c r="CW17" i="41"/>
  <c r="CW22" i="39"/>
  <c r="CW13" i="40"/>
  <c r="CW16" i="38"/>
  <c r="CW13" i="37"/>
  <c r="CW26" i="35"/>
  <c r="CW22" i="36"/>
  <c r="DE23" i="70"/>
  <c r="DE17" i="41"/>
  <c r="DE22" i="39"/>
  <c r="DE13" i="40"/>
  <c r="DE16" i="38"/>
  <c r="DE13" i="37"/>
  <c r="DE22" i="36"/>
  <c r="DE26" i="35"/>
  <c r="DM23" i="70"/>
  <c r="DM17" i="41"/>
  <c r="DM13" i="40"/>
  <c r="DM22" i="39"/>
  <c r="DM16" i="38"/>
  <c r="DM13" i="37"/>
  <c r="DM22" i="36"/>
  <c r="DM26" i="35"/>
  <c r="DU23" i="70"/>
  <c r="DU17" i="41"/>
  <c r="DU22" i="39"/>
  <c r="DU16" i="38"/>
  <c r="DU13" i="40"/>
  <c r="DU13" i="37"/>
  <c r="DU22" i="36"/>
  <c r="DU26" i="35"/>
  <c r="EC23" i="70"/>
  <c r="EC17" i="41"/>
  <c r="EC22" i="39"/>
  <c r="EC13" i="40"/>
  <c r="EC16" i="38"/>
  <c r="EC13" i="37"/>
  <c r="EC22" i="36"/>
  <c r="EC26" i="35"/>
  <c r="EK23" i="70"/>
  <c r="EK17" i="41"/>
  <c r="EK22" i="39"/>
  <c r="EK16" i="38"/>
  <c r="EK13" i="40"/>
  <c r="EK13" i="37"/>
  <c r="EK26" i="35"/>
  <c r="EK22" i="36"/>
  <c r="BN33" i="70"/>
  <c r="CM37" i="70"/>
  <c r="DH40" i="70"/>
  <c r="DH45" i="35"/>
  <c r="EN40" i="70"/>
  <c r="EN45" i="35"/>
  <c r="EQ32" i="41"/>
  <c r="O15" i="35"/>
  <c r="O41" i="35" s="1"/>
  <c r="AE15" i="35"/>
  <c r="AE41" i="35" s="1"/>
  <c r="BC15" i="35"/>
  <c r="BC41" i="35" s="1"/>
  <c r="CI15" i="35"/>
  <c r="CI41" i="35" s="1"/>
  <c r="O16" i="35"/>
  <c r="O42" i="35" s="1"/>
  <c r="AM16" i="35"/>
  <c r="AM42" i="35" s="1"/>
  <c r="CA16" i="35"/>
  <c r="CA42" i="35" s="1"/>
  <c r="G11" i="36"/>
  <c r="G33" i="36" s="1"/>
  <c r="AM11" i="36"/>
  <c r="AM33" i="36" s="1"/>
  <c r="CQ11" i="36"/>
  <c r="CQ33" i="36" s="1"/>
  <c r="AU8" i="41"/>
  <c r="AU25" i="41" s="1"/>
  <c r="AU51" i="41" s="1"/>
  <c r="AU8" i="37"/>
  <c r="AU21" i="37" s="1"/>
  <c r="AU39" i="37" s="1"/>
  <c r="AU12" i="36"/>
  <c r="AU34" i="36" s="1"/>
  <c r="CQ8" i="41"/>
  <c r="CQ25" i="41" s="1"/>
  <c r="CQ8" i="37"/>
  <c r="CQ21" i="37" s="1"/>
  <c r="CQ39" i="37" s="1"/>
  <c r="CQ12" i="36"/>
  <c r="CQ34" i="36" s="1"/>
  <c r="BW14" i="70"/>
  <c r="BW12" i="39"/>
  <c r="BW34" i="39" s="1"/>
  <c r="BW9" i="38"/>
  <c r="BW25" i="38" s="1"/>
  <c r="BW13" i="36"/>
  <c r="BW35" i="36" s="1"/>
  <c r="BO13" i="39"/>
  <c r="BO35" i="39" s="1"/>
  <c r="BO10" i="38"/>
  <c r="BO26" i="38" s="1"/>
  <c r="BO14" i="36"/>
  <c r="BO36" i="36" s="1"/>
  <c r="CG10" i="41"/>
  <c r="CG27" i="41" s="1"/>
  <c r="I23" i="35"/>
  <c r="I201" i="35"/>
  <c r="Y23" i="35"/>
  <c r="Y201" i="35"/>
  <c r="BU23" i="35"/>
  <c r="BU201" i="35"/>
  <c r="DI23" i="35"/>
  <c r="DI201" i="35"/>
  <c r="Q202" i="35"/>
  <c r="Q24" i="35"/>
  <c r="DQ202" i="35"/>
  <c r="DQ24" i="35"/>
  <c r="Q17" i="36"/>
  <c r="Q187" i="36"/>
  <c r="BU17" i="36"/>
  <c r="BU187" i="36"/>
  <c r="AG13" i="41"/>
  <c r="AG11" i="37"/>
  <c r="AG18" i="36"/>
  <c r="DQ17" i="39"/>
  <c r="DQ187" i="39"/>
  <c r="DQ21" i="70"/>
  <c r="DQ18" i="39"/>
  <c r="DQ13" i="38"/>
  <c r="DQ19" i="36"/>
  <c r="DA14" i="38"/>
  <c r="DA20" i="36"/>
  <c r="DA19" i="39"/>
  <c r="EO19" i="39"/>
  <c r="EO14" i="38"/>
  <c r="EO20" i="36"/>
  <c r="EA14" i="41"/>
  <c r="EA173" i="41"/>
  <c r="AE20" i="39"/>
  <c r="AE190" i="39"/>
  <c r="BX20" i="39"/>
  <c r="BX190" i="39"/>
  <c r="EE20" i="39"/>
  <c r="EE190" i="39"/>
  <c r="AW15" i="35"/>
  <c r="AW41" i="35" s="1"/>
  <c r="CS15" i="35"/>
  <c r="CS41" i="35" s="1"/>
  <c r="AO16" i="35"/>
  <c r="AO42" i="35" s="1"/>
  <c r="CC16" i="35"/>
  <c r="CC42" i="35" s="1"/>
  <c r="Y11" i="36"/>
  <c r="Y33" i="36" s="1"/>
  <c r="CC11" i="36"/>
  <c r="CC33" i="36" s="1"/>
  <c r="AG8" i="41"/>
  <c r="AG25" i="41" s="1"/>
  <c r="AG51" i="41" s="1"/>
  <c r="AG8" i="37"/>
  <c r="AG21" i="37" s="1"/>
  <c r="AG39" i="37" s="1"/>
  <c r="AG12" i="36"/>
  <c r="AG34" i="36" s="1"/>
  <c r="CC8" i="41"/>
  <c r="CC25" i="41" s="1"/>
  <c r="CC51" i="41" s="1"/>
  <c r="CC8" i="37"/>
  <c r="CC21" i="37" s="1"/>
  <c r="CC39" i="37" s="1"/>
  <c r="CC12" i="36"/>
  <c r="CC34" i="36" s="1"/>
  <c r="BY13" i="39"/>
  <c r="BY35" i="39" s="1"/>
  <c r="BY10" i="38"/>
  <c r="BY26" i="38" s="1"/>
  <c r="BY14" i="36"/>
  <c r="BY36" i="36" s="1"/>
  <c r="AH8" i="40"/>
  <c r="AH21" i="40" s="1"/>
  <c r="AH39" i="40" s="1"/>
  <c r="CD8" i="40"/>
  <c r="CD21" i="40" s="1"/>
  <c r="CD39" i="40" s="1"/>
  <c r="CI10" i="41"/>
  <c r="CI27" i="41" s="1"/>
  <c r="EQ23" i="35"/>
  <c r="EQ201" i="35"/>
  <c r="DK24" i="35"/>
  <c r="DK202" i="35"/>
  <c r="DK17" i="36"/>
  <c r="DK187" i="36"/>
  <c r="S13" i="41"/>
  <c r="S11" i="37"/>
  <c r="S18" i="36"/>
  <c r="EI13" i="41"/>
  <c r="EI11" i="37"/>
  <c r="EI18" i="36"/>
  <c r="DS17" i="39"/>
  <c r="DS187" i="39"/>
  <c r="EA21" i="70"/>
  <c r="EA18" i="39"/>
  <c r="EA13" i="38"/>
  <c r="EA19" i="36"/>
  <c r="DS19" i="39"/>
  <c r="DS14" i="38"/>
  <c r="DS20" i="36"/>
  <c r="DE14" i="41"/>
  <c r="DE173" i="41"/>
  <c r="EO20" i="39"/>
  <c r="EO190" i="39"/>
  <c r="DY11" i="40"/>
  <c r="DY160" i="40"/>
  <c r="DY162" i="40" s="1"/>
  <c r="EF15" i="41"/>
  <c r="EF174" i="41"/>
  <c r="CF23" i="70"/>
  <c r="CF17" i="41"/>
  <c r="CF13" i="40"/>
  <c r="CF22" i="39"/>
  <c r="CF13" i="37"/>
  <c r="CF16" i="38"/>
  <c r="CF22" i="36"/>
  <c r="CF26" i="35"/>
  <c r="CF37" i="35" s="1"/>
  <c r="DL23" i="70"/>
  <c r="DL17" i="41"/>
  <c r="DL13" i="40"/>
  <c r="DL22" i="39"/>
  <c r="DL13" i="37"/>
  <c r="DL16" i="38"/>
  <c r="DL22" i="36"/>
  <c r="DL26" i="35"/>
  <c r="ER23" i="70"/>
  <c r="ER17" i="41"/>
  <c r="ER13" i="40"/>
  <c r="ER22" i="39"/>
  <c r="ER13" i="37"/>
  <c r="ER16" i="38"/>
  <c r="ER22" i="36"/>
  <c r="ER26" i="35"/>
  <c r="BG6" i="70"/>
  <c r="BG6" i="35"/>
  <c r="BG32" i="35" s="1"/>
  <c r="BG29" i="70"/>
  <c r="BC7" i="35"/>
  <c r="BC33" i="35" s="1"/>
  <c r="BK7" i="35"/>
  <c r="BK33" i="35" s="1"/>
  <c r="BG8" i="35"/>
  <c r="BG34" i="35" s="1"/>
  <c r="K8" i="41"/>
  <c r="K25" i="41" s="1"/>
  <c r="K51" i="41" s="1"/>
  <c r="K8" i="37"/>
  <c r="K21" i="37" s="1"/>
  <c r="K39" i="37" s="1"/>
  <c r="K12" i="36"/>
  <c r="K34" i="36" s="1"/>
  <c r="S8" i="41"/>
  <c r="S25" i="41" s="1"/>
  <c r="S51" i="41" s="1"/>
  <c r="S8" i="37"/>
  <c r="S21" i="37" s="1"/>
  <c r="S39" i="37" s="1"/>
  <c r="S12" i="36"/>
  <c r="S34" i="36" s="1"/>
  <c r="AA8" i="41"/>
  <c r="AA25" i="41" s="1"/>
  <c r="AA51" i="41" s="1"/>
  <c r="AA12" i="36"/>
  <c r="AA34" i="36" s="1"/>
  <c r="AA8" i="37"/>
  <c r="AA21" i="37" s="1"/>
  <c r="AA39" i="37" s="1"/>
  <c r="AI8" i="41"/>
  <c r="AI25" i="41" s="1"/>
  <c r="AI51" i="41" s="1"/>
  <c r="AI8" i="37"/>
  <c r="AI21" i="37" s="1"/>
  <c r="AI39" i="37" s="1"/>
  <c r="AI12" i="36"/>
  <c r="AI34" i="36" s="1"/>
  <c r="AQ8" i="41"/>
  <c r="AQ25" i="41" s="1"/>
  <c r="AQ51" i="41" s="1"/>
  <c r="AQ8" i="37"/>
  <c r="AQ21" i="37" s="1"/>
  <c r="AQ39" i="37" s="1"/>
  <c r="AQ12" i="36"/>
  <c r="AQ34" i="36" s="1"/>
  <c r="AY8" i="41"/>
  <c r="AY25" i="41" s="1"/>
  <c r="AY51" i="41" s="1"/>
  <c r="AY8" i="37"/>
  <c r="AY21" i="37" s="1"/>
  <c r="AY39" i="37" s="1"/>
  <c r="AY12" i="36"/>
  <c r="AY34" i="36" s="1"/>
  <c r="BO8" i="41"/>
  <c r="BO25" i="41" s="1"/>
  <c r="BO12" i="36"/>
  <c r="BO34" i="36" s="1"/>
  <c r="BO8" i="37"/>
  <c r="BO21" i="37" s="1"/>
  <c r="BO39" i="37" s="1"/>
  <c r="BW8" i="41"/>
  <c r="BW25" i="41" s="1"/>
  <c r="BW8" i="37"/>
  <c r="BW21" i="37" s="1"/>
  <c r="BW39" i="37" s="1"/>
  <c r="BW12" i="36"/>
  <c r="BW34" i="36" s="1"/>
  <c r="CE8" i="41"/>
  <c r="CE25" i="41" s="1"/>
  <c r="CE12" i="36"/>
  <c r="CE34" i="36" s="1"/>
  <c r="CE8" i="37"/>
  <c r="CE21" i="37" s="1"/>
  <c r="CE39" i="37" s="1"/>
  <c r="CM8" i="41"/>
  <c r="CM25" i="41" s="1"/>
  <c r="CM12" i="36"/>
  <c r="CM34" i="36" s="1"/>
  <c r="CM8" i="37"/>
  <c r="CM21" i="37" s="1"/>
  <c r="CM39" i="37" s="1"/>
  <c r="CU8" i="41"/>
  <c r="CU25" i="41" s="1"/>
  <c r="CU8" i="37"/>
  <c r="CU21" i="37" s="1"/>
  <c r="CU39" i="37" s="1"/>
  <c r="CU12" i="36"/>
  <c r="CU34" i="36" s="1"/>
  <c r="BS14" i="70"/>
  <c r="BS12" i="39"/>
  <c r="BS34" i="39" s="1"/>
  <c r="BS9" i="38"/>
  <c r="BS25" i="38" s="1"/>
  <c r="BS13" i="36"/>
  <c r="BS35" i="36" s="1"/>
  <c r="BS37" i="70"/>
  <c r="CA14" i="70"/>
  <c r="CA12" i="39"/>
  <c r="CA34" i="39" s="1"/>
  <c r="CA9" i="38"/>
  <c r="CA25" i="38" s="1"/>
  <c r="CA13" i="36"/>
  <c r="CA35" i="36" s="1"/>
  <c r="CA37" i="70"/>
  <c r="CI14" i="70"/>
  <c r="CI12" i="39"/>
  <c r="CI34" i="39" s="1"/>
  <c r="CI9" i="38"/>
  <c r="CI25" i="38" s="1"/>
  <c r="CI13" i="36"/>
  <c r="CI35" i="36" s="1"/>
  <c r="CI37" i="70"/>
  <c r="CQ14" i="70"/>
  <c r="CQ12" i="39"/>
  <c r="CQ34" i="39" s="1"/>
  <c r="CQ9" i="38"/>
  <c r="CQ25" i="38" s="1"/>
  <c r="CQ13" i="36"/>
  <c r="CQ35" i="36" s="1"/>
  <c r="CQ37" i="70"/>
  <c r="BS13" i="39"/>
  <c r="BS35" i="39" s="1"/>
  <c r="BS10" i="38"/>
  <c r="BS26" i="38" s="1"/>
  <c r="BS14" i="36"/>
  <c r="BS36" i="36" s="1"/>
  <c r="CA13" i="39"/>
  <c r="CA35" i="39" s="1"/>
  <c r="CA10" i="38"/>
  <c r="CA26" i="38" s="1"/>
  <c r="CA14" i="36"/>
  <c r="CA36" i="36" s="1"/>
  <c r="CI10" i="38"/>
  <c r="CI26" i="38" s="1"/>
  <c r="CI13" i="39"/>
  <c r="CI35" i="39" s="1"/>
  <c r="CI14" i="36"/>
  <c r="CI36" i="36" s="1"/>
  <c r="CQ13" i="39"/>
  <c r="CQ35" i="39" s="1"/>
  <c r="CQ10" i="38"/>
  <c r="CQ26" i="38" s="1"/>
  <c r="CQ14" i="36"/>
  <c r="CQ36" i="36" s="1"/>
  <c r="BP9" i="41"/>
  <c r="BP26" i="41" s="1"/>
  <c r="BX9" i="41"/>
  <c r="BX26" i="41" s="1"/>
  <c r="CF9" i="41"/>
  <c r="CF26" i="41" s="1"/>
  <c r="CN9" i="41"/>
  <c r="CN26" i="41" s="1"/>
  <c r="CV9" i="41"/>
  <c r="CV26" i="41" s="1"/>
  <c r="L14" i="39"/>
  <c r="L36" i="39" s="1"/>
  <c r="T14" i="39"/>
  <c r="T36" i="39" s="1"/>
  <c r="AB14" i="39"/>
  <c r="AB36" i="39" s="1"/>
  <c r="AJ14" i="39"/>
  <c r="AJ36" i="39" s="1"/>
  <c r="AR14" i="39"/>
  <c r="AR36" i="39" s="1"/>
  <c r="AZ14" i="39"/>
  <c r="AZ36" i="39" s="1"/>
  <c r="BP14" i="39"/>
  <c r="BP36" i="39" s="1"/>
  <c r="BX14" i="39"/>
  <c r="BX36" i="39" s="1"/>
  <c r="CF14" i="39"/>
  <c r="CF36" i="39" s="1"/>
  <c r="CN14" i="39"/>
  <c r="CN36" i="39" s="1"/>
  <c r="CV14" i="39"/>
  <c r="CV36" i="39" s="1"/>
  <c r="L8" i="40"/>
  <c r="L21" i="40" s="1"/>
  <c r="L39" i="40" s="1"/>
  <c r="T8" i="40"/>
  <c r="T21" i="40" s="1"/>
  <c r="T39" i="40" s="1"/>
  <c r="AB8" i="40"/>
  <c r="AB21" i="40" s="1"/>
  <c r="AB39" i="40" s="1"/>
  <c r="AJ8" i="40"/>
  <c r="AJ21" i="40" s="1"/>
  <c r="AJ39" i="40" s="1"/>
  <c r="AR8" i="40"/>
  <c r="AR21" i="40" s="1"/>
  <c r="AR39" i="40" s="1"/>
  <c r="AZ8" i="40"/>
  <c r="AZ21" i="40" s="1"/>
  <c r="AZ39" i="40" s="1"/>
  <c r="AZ44" i="40" s="1"/>
  <c r="BP8" i="40"/>
  <c r="BP21" i="40" s="1"/>
  <c r="BP39" i="40" s="1"/>
  <c r="BX8" i="40"/>
  <c r="BX21" i="40" s="1"/>
  <c r="BX39" i="40" s="1"/>
  <c r="CF8" i="40"/>
  <c r="CF21" i="40" s="1"/>
  <c r="CF39" i="40" s="1"/>
  <c r="CN8" i="40"/>
  <c r="CN21" i="40" s="1"/>
  <c r="CN39" i="40" s="1"/>
  <c r="CV8" i="40"/>
  <c r="CV21" i="40" s="1"/>
  <c r="CV39" i="40" s="1"/>
  <c r="CW23" i="35"/>
  <c r="CW201" i="35"/>
  <c r="DE23" i="35"/>
  <c r="DE201" i="35"/>
  <c r="DM23" i="35"/>
  <c r="DM201" i="35"/>
  <c r="DU23" i="35"/>
  <c r="DU201" i="35"/>
  <c r="EC23" i="35"/>
  <c r="EC201" i="35"/>
  <c r="EK23" i="35"/>
  <c r="EK201" i="35"/>
  <c r="CW24" i="35"/>
  <c r="CW202" i="35"/>
  <c r="DE24" i="35"/>
  <c r="DE202" i="35"/>
  <c r="DM24" i="35"/>
  <c r="DM202" i="35"/>
  <c r="DU24" i="35"/>
  <c r="DU202" i="35"/>
  <c r="EC24" i="35"/>
  <c r="EC202" i="35"/>
  <c r="EK24" i="35"/>
  <c r="EK202" i="35"/>
  <c r="CW17" i="36"/>
  <c r="CW187" i="36"/>
  <c r="DE17" i="36"/>
  <c r="DE187" i="36"/>
  <c r="DM17" i="36"/>
  <c r="DM187" i="36"/>
  <c r="DU17" i="36"/>
  <c r="DU187" i="36"/>
  <c r="EC17" i="36"/>
  <c r="EC187" i="36"/>
  <c r="EK17" i="36"/>
  <c r="EK187" i="36"/>
  <c r="CW13" i="41"/>
  <c r="CW18" i="36"/>
  <c r="CW11" i="37"/>
  <c r="DE13" i="41"/>
  <c r="DE11" i="37"/>
  <c r="DE18" i="36"/>
  <c r="DM13" i="41"/>
  <c r="DM11" i="37"/>
  <c r="DM18" i="36"/>
  <c r="DU13" i="41"/>
  <c r="DU11" i="37"/>
  <c r="DU18" i="36"/>
  <c r="EC13" i="41"/>
  <c r="EC18" i="36"/>
  <c r="EC11" i="37"/>
  <c r="EK13" i="41"/>
  <c r="EK11" i="37"/>
  <c r="EK18" i="36"/>
  <c r="CW17" i="39"/>
  <c r="CW187" i="39"/>
  <c r="DE17" i="39"/>
  <c r="DE187" i="39"/>
  <c r="DM17" i="39"/>
  <c r="DM187" i="39"/>
  <c r="DU17" i="39"/>
  <c r="DU187" i="39"/>
  <c r="EC17" i="39"/>
  <c r="EC187" i="39"/>
  <c r="EK17" i="39"/>
  <c r="EK187" i="39"/>
  <c r="CW21" i="70"/>
  <c r="CW18" i="39"/>
  <c r="CW13" i="38"/>
  <c r="CW19" i="36"/>
  <c r="DE21" i="70"/>
  <c r="DE18" i="39"/>
  <c r="DE13" i="38"/>
  <c r="DE19" i="36"/>
  <c r="DM21" i="70"/>
  <c r="DM18" i="39"/>
  <c r="DM13" i="38"/>
  <c r="DM19" i="36"/>
  <c r="DU21" i="70"/>
  <c r="DU18" i="39"/>
  <c r="DU13" i="38"/>
  <c r="DU19" i="36"/>
  <c r="EC21" i="70"/>
  <c r="EC18" i="39"/>
  <c r="EC13" i="38"/>
  <c r="EC19" i="36"/>
  <c r="EK21" i="70"/>
  <c r="EK18" i="39"/>
  <c r="EK13" i="38"/>
  <c r="EK19" i="36"/>
  <c r="CW19" i="39"/>
  <c r="CW14" i="38"/>
  <c r="CW20" i="36"/>
  <c r="DE19" i="39"/>
  <c r="DE14" i="38"/>
  <c r="DE20" i="36"/>
  <c r="DM19" i="39"/>
  <c r="DM14" i="38"/>
  <c r="DM20" i="36"/>
  <c r="DU19" i="39"/>
  <c r="DU14" i="38"/>
  <c r="DU20" i="36"/>
  <c r="EC19" i="39"/>
  <c r="EC14" i="38"/>
  <c r="EC20" i="36"/>
  <c r="EK19" i="39"/>
  <c r="EK14" i="38"/>
  <c r="EK20" i="36"/>
  <c r="CY14" i="41"/>
  <c r="CY173" i="41"/>
  <c r="DG14" i="41"/>
  <c r="DG173" i="41"/>
  <c r="DO14" i="41"/>
  <c r="DO173" i="41"/>
  <c r="DW14" i="41"/>
  <c r="DW173" i="41"/>
  <c r="EE14" i="41"/>
  <c r="EE173" i="41"/>
  <c r="EM14" i="41"/>
  <c r="EM173" i="41"/>
  <c r="DC20" i="39"/>
  <c r="DC190" i="39"/>
  <c r="DK20" i="39"/>
  <c r="DK190" i="39"/>
  <c r="DS20" i="39"/>
  <c r="DS190" i="39"/>
  <c r="EA20" i="39"/>
  <c r="EA190" i="39"/>
  <c r="EI20" i="39"/>
  <c r="EI190" i="39"/>
  <c r="EQ20" i="39"/>
  <c r="EQ190" i="39"/>
  <c r="DB15" i="41"/>
  <c r="DB174" i="41"/>
  <c r="DJ15" i="41"/>
  <c r="DJ174" i="41"/>
  <c r="DR15" i="41"/>
  <c r="DR174" i="41"/>
  <c r="DZ15" i="41"/>
  <c r="DZ174" i="41"/>
  <c r="EH15" i="41"/>
  <c r="EH174" i="41"/>
  <c r="EP15" i="41"/>
  <c r="EP174" i="41"/>
  <c r="AT23" i="70"/>
  <c r="AT17" i="41"/>
  <c r="AT13" i="40"/>
  <c r="AT22" i="39"/>
  <c r="AT13" i="37"/>
  <c r="AT16" i="38"/>
  <c r="AT22" i="36"/>
  <c r="AT26" i="35"/>
  <c r="AT31" i="35" s="1"/>
  <c r="AT77" i="35" s="1"/>
  <c r="AT187" i="39"/>
  <c r="AT174" i="41"/>
  <c r="AT173" i="41"/>
  <c r="AT35" i="70"/>
  <c r="BB23" i="70"/>
  <c r="BB17" i="41"/>
  <c r="BB22" i="39"/>
  <c r="BB13" i="37"/>
  <c r="BB16" i="38"/>
  <c r="BB13" i="40"/>
  <c r="BB26" i="35"/>
  <c r="BB39" i="35" s="1"/>
  <c r="BB22" i="36"/>
  <c r="BB174" i="41"/>
  <c r="BB173" i="41"/>
  <c r="BB35" i="70"/>
  <c r="BJ23" i="70"/>
  <c r="BJ17" i="41"/>
  <c r="BJ13" i="40"/>
  <c r="BJ22" i="39"/>
  <c r="BJ13" i="37"/>
  <c r="BJ16" i="38"/>
  <c r="BJ22" i="36"/>
  <c r="BJ26" i="35"/>
  <c r="BJ31" i="35" s="1"/>
  <c r="BJ174" i="41"/>
  <c r="BJ173" i="41"/>
  <c r="BJ35" i="70"/>
  <c r="BR23" i="70"/>
  <c r="BR17" i="41"/>
  <c r="BR13" i="40"/>
  <c r="BR22" i="39"/>
  <c r="BR13" i="37"/>
  <c r="BR16" i="38"/>
  <c r="BR22" i="36"/>
  <c r="BR26" i="35"/>
  <c r="BR37" i="35" s="1"/>
  <c r="BR35" i="70"/>
  <c r="BZ17" i="41"/>
  <c r="BZ23" i="70"/>
  <c r="BZ13" i="40"/>
  <c r="BZ22" i="39"/>
  <c r="BZ13" i="37"/>
  <c r="BZ16" i="38"/>
  <c r="BZ26" i="35"/>
  <c r="BZ39" i="35" s="1"/>
  <c r="BZ22" i="36"/>
  <c r="BZ35" i="70"/>
  <c r="CH23" i="70"/>
  <c r="CH17" i="41"/>
  <c r="CH13" i="40"/>
  <c r="CH22" i="39"/>
  <c r="CH13" i="37"/>
  <c r="CH16" i="38"/>
  <c r="CH22" i="36"/>
  <c r="CH26" i="35"/>
  <c r="CH37" i="35" s="1"/>
  <c r="CH35" i="70"/>
  <c r="CP23" i="70"/>
  <c r="CP17" i="41"/>
  <c r="CP13" i="40"/>
  <c r="CP22" i="39"/>
  <c r="CP13" i="37"/>
  <c r="CP16" i="38"/>
  <c r="CP22" i="36"/>
  <c r="CP26" i="35"/>
  <c r="CP39" i="35" s="1"/>
  <c r="CP35" i="70"/>
  <c r="CX23" i="70"/>
  <c r="CX17" i="41"/>
  <c r="CX13" i="40"/>
  <c r="CX22" i="39"/>
  <c r="CX13" i="37"/>
  <c r="CX16" i="38"/>
  <c r="CX22" i="36"/>
  <c r="CX26" i="35"/>
  <c r="DF23" i="70"/>
  <c r="DF17" i="41"/>
  <c r="DF13" i="40"/>
  <c r="DF22" i="39"/>
  <c r="DF13" i="37"/>
  <c r="DF16" i="38"/>
  <c r="DF22" i="36"/>
  <c r="DF26" i="35"/>
  <c r="DN23" i="70"/>
  <c r="DN17" i="41"/>
  <c r="DN22" i="39"/>
  <c r="DN13" i="40"/>
  <c r="DN13" i="37"/>
  <c r="DN16" i="38"/>
  <c r="DN26" i="35"/>
  <c r="DN22" i="36"/>
  <c r="DV23" i="70"/>
  <c r="DV17" i="41"/>
  <c r="DV13" i="40"/>
  <c r="DV22" i="39"/>
  <c r="DV13" i="37"/>
  <c r="DV16" i="38"/>
  <c r="DV22" i="36"/>
  <c r="DV26" i="35"/>
  <c r="ED23" i="70"/>
  <c r="ED17" i="41"/>
  <c r="ED13" i="40"/>
  <c r="ED22" i="39"/>
  <c r="ED13" i="37"/>
  <c r="ED16" i="38"/>
  <c r="ED22" i="36"/>
  <c r="ED26" i="35"/>
  <c r="EL23" i="70"/>
  <c r="EL17" i="41"/>
  <c r="EL13" i="40"/>
  <c r="EL22" i="39"/>
  <c r="EL13" i="37"/>
  <c r="EL16" i="38"/>
  <c r="EL26" i="35"/>
  <c r="EL22" i="36"/>
  <c r="BO33" i="70"/>
  <c r="CL33" i="70"/>
  <c r="CI40" i="70"/>
  <c r="CI45" i="35"/>
  <c r="DO40" i="70"/>
  <c r="DO45" i="35"/>
  <c r="BC6" i="70"/>
  <c r="BC6" i="35"/>
  <c r="BC32" i="35" s="1"/>
  <c r="BC7" i="70"/>
  <c r="BC30" i="70"/>
  <c r="BK15" i="35"/>
  <c r="BK41" i="35" s="1"/>
  <c r="O11" i="36"/>
  <c r="O33" i="36" s="1"/>
  <c r="CA11" i="36"/>
  <c r="CA33" i="36" s="1"/>
  <c r="O8" i="41"/>
  <c r="O25" i="41" s="1"/>
  <c r="O51" i="41" s="1"/>
  <c r="O8" i="37"/>
  <c r="O21" i="37" s="1"/>
  <c r="O39" i="37" s="1"/>
  <c r="O12" i="36"/>
  <c r="O34" i="36" s="1"/>
  <c r="AE8" i="41"/>
  <c r="AE25" i="41" s="1"/>
  <c r="AE51" i="41" s="1"/>
  <c r="AE8" i="37"/>
  <c r="AE21" i="37" s="1"/>
  <c r="AE39" i="37" s="1"/>
  <c r="AE12" i="36"/>
  <c r="AE34" i="36" s="1"/>
  <c r="G11" i="39"/>
  <c r="G33" i="39" s="1"/>
  <c r="CQ11" i="39"/>
  <c r="CQ33" i="39" s="1"/>
  <c r="CM14" i="70"/>
  <c r="CM12" i="39"/>
  <c r="CM34" i="39" s="1"/>
  <c r="CM9" i="38"/>
  <c r="CM25" i="38" s="1"/>
  <c r="CM13" i="36"/>
  <c r="CM35" i="36" s="1"/>
  <c r="CM13" i="39"/>
  <c r="CM35" i="39" s="1"/>
  <c r="CM10" i="38"/>
  <c r="CM26" i="38" s="1"/>
  <c r="CM14" i="36"/>
  <c r="CM36" i="36" s="1"/>
  <c r="BY10" i="41"/>
  <c r="BY27" i="41" s="1"/>
  <c r="Q23" i="35"/>
  <c r="Q201" i="35"/>
  <c r="CC23" i="35"/>
  <c r="CC201" i="35"/>
  <c r="DQ23" i="35"/>
  <c r="DQ201" i="35"/>
  <c r="I202" i="35"/>
  <c r="I24" i="35"/>
  <c r="AW202" i="35"/>
  <c r="AW24" i="35"/>
  <c r="CC202" i="35"/>
  <c r="CC24" i="35"/>
  <c r="CS202" i="35"/>
  <c r="CS24" i="35"/>
  <c r="EG202" i="35"/>
  <c r="EG24" i="35"/>
  <c r="Y17" i="36"/>
  <c r="Y187" i="36"/>
  <c r="AO17" i="36"/>
  <c r="AO187" i="36"/>
  <c r="CC17" i="36"/>
  <c r="CC187" i="36"/>
  <c r="DI17" i="36"/>
  <c r="DI187" i="36"/>
  <c r="EO17" i="36"/>
  <c r="EO187" i="36"/>
  <c r="AO13" i="41"/>
  <c r="AO11" i="37"/>
  <c r="AO18" i="36"/>
  <c r="BU13" i="41"/>
  <c r="BU11" i="37"/>
  <c r="BU18" i="36"/>
  <c r="CS13" i="41"/>
  <c r="CS11" i="37"/>
  <c r="CS18" i="36"/>
  <c r="DY13" i="41"/>
  <c r="DY11" i="37"/>
  <c r="DY18" i="36"/>
  <c r="DA17" i="39"/>
  <c r="DA187" i="39"/>
  <c r="EO17" i="39"/>
  <c r="EO187" i="39"/>
  <c r="DY21" i="70"/>
  <c r="DY18" i="39"/>
  <c r="DY13" i="38"/>
  <c r="DY19" i="36"/>
  <c r="EG19" i="39"/>
  <c r="EG14" i="38"/>
  <c r="EG20" i="36"/>
  <c r="CU14" i="41"/>
  <c r="CU173" i="41"/>
  <c r="EQ14" i="41"/>
  <c r="EQ173" i="41"/>
  <c r="CQ20" i="39"/>
  <c r="CQ190" i="39"/>
  <c r="EM20" i="39"/>
  <c r="EM190" i="39"/>
  <c r="DG11" i="40"/>
  <c r="DG160" i="40"/>
  <c r="DG162" i="40" s="1"/>
  <c r="EE11" i="40"/>
  <c r="EE160" i="40"/>
  <c r="EE162" i="40" s="1"/>
  <c r="BI7" i="35"/>
  <c r="BI33" i="35" s="1"/>
  <c r="AG15" i="35"/>
  <c r="AG41" i="35" s="1"/>
  <c r="CC15" i="35"/>
  <c r="CC41" i="35" s="1"/>
  <c r="Y16" i="35"/>
  <c r="Y42" i="35" s="1"/>
  <c r="BU16" i="35"/>
  <c r="BU42" i="35" s="1"/>
  <c r="Q11" i="36"/>
  <c r="Q33" i="36" s="1"/>
  <c r="AW11" i="36"/>
  <c r="AW33" i="36" s="1"/>
  <c r="CK11" i="36"/>
  <c r="CK33" i="36" s="1"/>
  <c r="Y8" i="41"/>
  <c r="Y25" i="41" s="1"/>
  <c r="Y51" i="41" s="1"/>
  <c r="Y8" i="37"/>
  <c r="Y21" i="37" s="1"/>
  <c r="Y39" i="37" s="1"/>
  <c r="Y12" i="36"/>
  <c r="Y34" i="36" s="1"/>
  <c r="CK8" i="41"/>
  <c r="CK25" i="41" s="1"/>
  <c r="CK51" i="41" s="1"/>
  <c r="CK8" i="37"/>
  <c r="CK21" i="37" s="1"/>
  <c r="CK39" i="37" s="1"/>
  <c r="CK12" i="36"/>
  <c r="CK34" i="36" s="1"/>
  <c r="CO14" i="70"/>
  <c r="CO12" i="39"/>
  <c r="CO34" i="39" s="1"/>
  <c r="CO9" i="38"/>
  <c r="CO25" i="38" s="1"/>
  <c r="CO13" i="36"/>
  <c r="CO35" i="36" s="1"/>
  <c r="CO37" i="70"/>
  <c r="BQ13" i="39"/>
  <c r="BQ35" i="39" s="1"/>
  <c r="BQ10" i="38"/>
  <c r="BQ26" i="38" s="1"/>
  <c r="BQ14" i="36"/>
  <c r="BQ36" i="36" s="1"/>
  <c r="AX8" i="40"/>
  <c r="AX21" i="40" s="1"/>
  <c r="AX39" i="40" s="1"/>
  <c r="CL8" i="40"/>
  <c r="CL21" i="40" s="1"/>
  <c r="CL39" i="40" s="1"/>
  <c r="CQ10" i="41"/>
  <c r="CQ27" i="41" s="1"/>
  <c r="EI23" i="35"/>
  <c r="EI201" i="35"/>
  <c r="EA24" i="35"/>
  <c r="EA202" i="35"/>
  <c r="EQ24" i="35"/>
  <c r="EQ202" i="35"/>
  <c r="EA17" i="36"/>
  <c r="EA187" i="36"/>
  <c r="AY13" i="41"/>
  <c r="AY18" i="36"/>
  <c r="AY11" i="37"/>
  <c r="DK13" i="41"/>
  <c r="DK11" i="37"/>
  <c r="DK18" i="36"/>
  <c r="EQ13" i="41"/>
  <c r="EQ11" i="37"/>
  <c r="EQ18" i="36"/>
  <c r="DC17" i="39"/>
  <c r="DC187" i="39"/>
  <c r="EI17" i="39"/>
  <c r="EI187" i="39"/>
  <c r="DK21" i="70"/>
  <c r="DK18" i="39"/>
  <c r="DK13" i="38"/>
  <c r="DK19" i="36"/>
  <c r="DK19" i="39"/>
  <c r="DK14" i="38"/>
  <c r="DK20" i="36"/>
  <c r="BP14" i="41"/>
  <c r="BP173" i="41"/>
  <c r="CN14" i="41"/>
  <c r="CN173" i="41"/>
  <c r="DM14" i="41"/>
  <c r="DM173" i="41"/>
  <c r="EK14" i="41"/>
  <c r="EK173" i="41"/>
  <c r="AY20" i="39"/>
  <c r="AY190" i="39"/>
  <c r="DQ20" i="39"/>
  <c r="DQ190" i="39"/>
  <c r="DA11" i="40"/>
  <c r="DA160" i="40"/>
  <c r="DA162" i="40" s="1"/>
  <c r="EO11" i="40"/>
  <c r="EO160" i="40"/>
  <c r="EO162" i="40" s="1"/>
  <c r="DP15" i="41"/>
  <c r="DP174" i="41"/>
  <c r="AZ23" i="70"/>
  <c r="AZ17" i="41"/>
  <c r="AZ13" i="40"/>
  <c r="AZ22" i="39"/>
  <c r="AZ13" i="37"/>
  <c r="AZ16" i="38"/>
  <c r="AZ22" i="36"/>
  <c r="AZ26" i="35"/>
  <c r="AZ39" i="35" s="1"/>
  <c r="AZ174" i="41"/>
  <c r="AZ173" i="41"/>
  <c r="AZ187" i="39"/>
  <c r="BP23" i="70"/>
  <c r="BP17" i="41"/>
  <c r="BP13" i="40"/>
  <c r="BP22" i="39"/>
  <c r="BP13" i="37"/>
  <c r="BP16" i="38"/>
  <c r="BP22" i="36"/>
  <c r="BP26" i="35"/>
  <c r="BP39" i="35" s="1"/>
  <c r="CN23" i="70"/>
  <c r="CN17" i="41"/>
  <c r="CN13" i="40"/>
  <c r="CN22" i="39"/>
  <c r="CN13" i="37"/>
  <c r="CN16" i="38"/>
  <c r="CN22" i="36"/>
  <c r="CN26" i="35"/>
  <c r="DT23" i="70"/>
  <c r="DT17" i="41"/>
  <c r="DT13" i="40"/>
  <c r="DT22" i="39"/>
  <c r="DT13" i="37"/>
  <c r="DT16" i="38"/>
  <c r="DT22" i="36"/>
  <c r="DT26" i="35"/>
  <c r="AP33" i="70"/>
  <c r="CE33" i="70"/>
  <c r="CN35" i="70"/>
  <c r="BO37" i="70"/>
  <c r="BH6" i="70"/>
  <c r="BH6" i="35"/>
  <c r="BH32" i="35" s="1"/>
  <c r="BH29" i="70"/>
  <c r="BD7" i="35"/>
  <c r="BD33" i="35" s="1"/>
  <c r="BL7" i="35"/>
  <c r="BL33" i="35" s="1"/>
  <c r="BH8" i="35"/>
  <c r="BH34" i="35" s="1"/>
  <c r="L8" i="41"/>
  <c r="L25" i="41" s="1"/>
  <c r="L51" i="41" s="1"/>
  <c r="L8" i="37"/>
  <c r="L21" i="37" s="1"/>
  <c r="L39" i="37" s="1"/>
  <c r="L12" i="36"/>
  <c r="L34" i="36" s="1"/>
  <c r="T8" i="41"/>
  <c r="T25" i="41" s="1"/>
  <c r="T51" i="41" s="1"/>
  <c r="T8" i="37"/>
  <c r="T21" i="37" s="1"/>
  <c r="T39" i="37" s="1"/>
  <c r="T12" i="36"/>
  <c r="T34" i="36" s="1"/>
  <c r="AB8" i="41"/>
  <c r="AB25" i="41" s="1"/>
  <c r="AB51" i="41" s="1"/>
  <c r="AB8" i="37"/>
  <c r="AB21" i="37" s="1"/>
  <c r="AB39" i="37" s="1"/>
  <c r="AB12" i="36"/>
  <c r="AB34" i="36" s="1"/>
  <c r="AJ8" i="41"/>
  <c r="AJ25" i="41" s="1"/>
  <c r="AJ51" i="41" s="1"/>
  <c r="AJ8" i="37"/>
  <c r="AJ21" i="37" s="1"/>
  <c r="AJ39" i="37" s="1"/>
  <c r="AJ12" i="36"/>
  <c r="AJ34" i="36" s="1"/>
  <c r="AR8" i="41"/>
  <c r="AR25" i="41" s="1"/>
  <c r="AR51" i="41" s="1"/>
  <c r="AR8" i="37"/>
  <c r="AR21" i="37" s="1"/>
  <c r="AR39" i="37" s="1"/>
  <c r="AR12" i="36"/>
  <c r="AR34" i="36" s="1"/>
  <c r="AZ8" i="41"/>
  <c r="AZ25" i="41" s="1"/>
  <c r="AZ51" i="41" s="1"/>
  <c r="AZ56" i="41" s="1"/>
  <c r="AZ8" i="37"/>
  <c r="AZ21" i="37" s="1"/>
  <c r="AZ39" i="37" s="1"/>
  <c r="AZ12" i="36"/>
  <c r="AZ34" i="36" s="1"/>
  <c r="BP8" i="41"/>
  <c r="BP25" i="41" s="1"/>
  <c r="BP8" i="37"/>
  <c r="BP21" i="37" s="1"/>
  <c r="BP39" i="37" s="1"/>
  <c r="BP12" i="36"/>
  <c r="BP34" i="36" s="1"/>
  <c r="BX8" i="41"/>
  <c r="BX25" i="41" s="1"/>
  <c r="BX8" i="37"/>
  <c r="BX21" i="37" s="1"/>
  <c r="BX39" i="37" s="1"/>
  <c r="BX12" i="36"/>
  <c r="BX34" i="36" s="1"/>
  <c r="CF8" i="41"/>
  <c r="CF25" i="41" s="1"/>
  <c r="CF8" i="37"/>
  <c r="CF21" i="37" s="1"/>
  <c r="CF39" i="37" s="1"/>
  <c r="CF12" i="36"/>
  <c r="CF34" i="36" s="1"/>
  <c r="CN8" i="41"/>
  <c r="CN25" i="41" s="1"/>
  <c r="CN8" i="37"/>
  <c r="CN21" i="37" s="1"/>
  <c r="CN39" i="37" s="1"/>
  <c r="CN12" i="36"/>
  <c r="CN34" i="36" s="1"/>
  <c r="CV8" i="41"/>
  <c r="CV25" i="41" s="1"/>
  <c r="CV8" i="37"/>
  <c r="CV21" i="37" s="1"/>
  <c r="CV39" i="37" s="1"/>
  <c r="CV12" i="36"/>
  <c r="CV34" i="36" s="1"/>
  <c r="L11" i="39"/>
  <c r="L33" i="39" s="1"/>
  <c r="T11" i="39"/>
  <c r="T33" i="39" s="1"/>
  <c r="AB11" i="39"/>
  <c r="AB33" i="39" s="1"/>
  <c r="AJ11" i="39"/>
  <c r="AJ33" i="39" s="1"/>
  <c r="BP11" i="39"/>
  <c r="BP33" i="39" s="1"/>
  <c r="BX11" i="39"/>
  <c r="BX33" i="39" s="1"/>
  <c r="CF11" i="39"/>
  <c r="CF33" i="39" s="1"/>
  <c r="CN11" i="39"/>
  <c r="CN33" i="39" s="1"/>
  <c r="CV11" i="39"/>
  <c r="CV33" i="39" s="1"/>
  <c r="BT14" i="70"/>
  <c r="BT12" i="39"/>
  <c r="BT34" i="39" s="1"/>
  <c r="BT9" i="38"/>
  <c r="BT25" i="38" s="1"/>
  <c r="BT13" i="36"/>
  <c r="BT35" i="36" s="1"/>
  <c r="BT37" i="70"/>
  <c r="CB14" i="70"/>
  <c r="CB12" i="39"/>
  <c r="CB34" i="39" s="1"/>
  <c r="CB9" i="38"/>
  <c r="CB25" i="38" s="1"/>
  <c r="CB13" i="36"/>
  <c r="CB35" i="36" s="1"/>
  <c r="CB37" i="70"/>
  <c r="CJ14" i="70"/>
  <c r="CJ12" i="39"/>
  <c r="CJ34" i="39" s="1"/>
  <c r="CJ9" i="38"/>
  <c r="CJ25" i="38" s="1"/>
  <c r="CJ13" i="36"/>
  <c r="CJ35" i="36" s="1"/>
  <c r="CJ37" i="70"/>
  <c r="CR14" i="70"/>
  <c r="CR12" i="39"/>
  <c r="CR34" i="39" s="1"/>
  <c r="CR9" i="38"/>
  <c r="CR25" i="38" s="1"/>
  <c r="CR13" i="36"/>
  <c r="CR35" i="36" s="1"/>
  <c r="CR37" i="70"/>
  <c r="BT13" i="39"/>
  <c r="BT35" i="39" s="1"/>
  <c r="BT10" i="38"/>
  <c r="BT26" i="38" s="1"/>
  <c r="BT14" i="36"/>
  <c r="BT36" i="36" s="1"/>
  <c r="CB13" i="39"/>
  <c r="CB35" i="39" s="1"/>
  <c r="CB10" i="38"/>
  <c r="CB26" i="38" s="1"/>
  <c r="CB14" i="36"/>
  <c r="CB36" i="36" s="1"/>
  <c r="CJ13" i="39"/>
  <c r="CJ35" i="39" s="1"/>
  <c r="CJ10" i="38"/>
  <c r="CJ26" i="38" s="1"/>
  <c r="CJ14" i="36"/>
  <c r="CJ36" i="36" s="1"/>
  <c r="CR13" i="39"/>
  <c r="CR35" i="39" s="1"/>
  <c r="CR10" i="38"/>
  <c r="CR26" i="38" s="1"/>
  <c r="CR14" i="36"/>
  <c r="CR36" i="36" s="1"/>
  <c r="BQ9" i="41"/>
  <c r="BQ26" i="41" s="1"/>
  <c r="BY9" i="41"/>
  <c r="BY26" i="41" s="1"/>
  <c r="CG9" i="41"/>
  <c r="CG26" i="41" s="1"/>
  <c r="CO9" i="41"/>
  <c r="CO26" i="41" s="1"/>
  <c r="E14" i="39"/>
  <c r="E36" i="39" s="1"/>
  <c r="M14" i="39"/>
  <c r="M36" i="39" s="1"/>
  <c r="U14" i="39"/>
  <c r="U36" i="39" s="1"/>
  <c r="AC14" i="39"/>
  <c r="AC36" i="39" s="1"/>
  <c r="AK14" i="39"/>
  <c r="AK36" i="39" s="1"/>
  <c r="AS14" i="39"/>
  <c r="AS36" i="39" s="1"/>
  <c r="BQ14" i="39"/>
  <c r="BQ36" i="39" s="1"/>
  <c r="BY14" i="39"/>
  <c r="BY36" i="39" s="1"/>
  <c r="CG14" i="39"/>
  <c r="CG36" i="39" s="1"/>
  <c r="CO14" i="39"/>
  <c r="CO36" i="39" s="1"/>
  <c r="E8" i="40"/>
  <c r="E21" i="40" s="1"/>
  <c r="E39" i="40" s="1"/>
  <c r="M8" i="40"/>
  <c r="M21" i="40" s="1"/>
  <c r="M39" i="40" s="1"/>
  <c r="U8" i="40"/>
  <c r="U21" i="40" s="1"/>
  <c r="U39" i="40" s="1"/>
  <c r="AC8" i="40"/>
  <c r="AC21" i="40" s="1"/>
  <c r="AC39" i="40" s="1"/>
  <c r="AK8" i="40"/>
  <c r="AK21" i="40" s="1"/>
  <c r="AK39" i="40" s="1"/>
  <c r="AS8" i="40"/>
  <c r="AS21" i="40" s="1"/>
  <c r="AS39" i="40" s="1"/>
  <c r="BQ8" i="40"/>
  <c r="BQ21" i="40" s="1"/>
  <c r="BQ39" i="40" s="1"/>
  <c r="BY8" i="40"/>
  <c r="BY21" i="40" s="1"/>
  <c r="BY39" i="40" s="1"/>
  <c r="CG8" i="40"/>
  <c r="CG21" i="40" s="1"/>
  <c r="CG39" i="40" s="1"/>
  <c r="CO8" i="40"/>
  <c r="CO21" i="40" s="1"/>
  <c r="CO39" i="40" s="1"/>
  <c r="BN10" i="41"/>
  <c r="BN27" i="41" s="1"/>
  <c r="BV10" i="41"/>
  <c r="BV27" i="41" s="1"/>
  <c r="CD10" i="41"/>
  <c r="CD27" i="41" s="1"/>
  <c r="CL10" i="41"/>
  <c r="CL27" i="41" s="1"/>
  <c r="CT10" i="41"/>
  <c r="CT27" i="41" s="1"/>
  <c r="CX23" i="35"/>
  <c r="CX201" i="35"/>
  <c r="DF23" i="35"/>
  <c r="DF201" i="35"/>
  <c r="DN23" i="35"/>
  <c r="DN201" i="35"/>
  <c r="DV23" i="35"/>
  <c r="DV201" i="35"/>
  <c r="ED23" i="35"/>
  <c r="ED201" i="35"/>
  <c r="EL201" i="35"/>
  <c r="EL23" i="35"/>
  <c r="CX24" i="35"/>
  <c r="CX202" i="35"/>
  <c r="DF24" i="35"/>
  <c r="DF202" i="35"/>
  <c r="DN24" i="35"/>
  <c r="DN202" i="35"/>
  <c r="DV24" i="35"/>
  <c r="DV202" i="35"/>
  <c r="ED24" i="35"/>
  <c r="ED202" i="35"/>
  <c r="EL24" i="35"/>
  <c r="EL202" i="35"/>
  <c r="CX17" i="36"/>
  <c r="CX187" i="36"/>
  <c r="DF17" i="36"/>
  <c r="DF187" i="36"/>
  <c r="DN17" i="36"/>
  <c r="DN187" i="36"/>
  <c r="DV17" i="36"/>
  <c r="DV187" i="36"/>
  <c r="ED17" i="36"/>
  <c r="ED187" i="36"/>
  <c r="EL17" i="36"/>
  <c r="EL187" i="36"/>
  <c r="CX13" i="41"/>
  <c r="CX11" i="37"/>
  <c r="CX18" i="36"/>
  <c r="DF13" i="41"/>
  <c r="DF11" i="37"/>
  <c r="DF18" i="36"/>
  <c r="DN13" i="41"/>
  <c r="DN11" i="37"/>
  <c r="DN18" i="36"/>
  <c r="DV13" i="41"/>
  <c r="DV18" i="36"/>
  <c r="DV11" i="37"/>
  <c r="ED13" i="41"/>
  <c r="ED11" i="37"/>
  <c r="ED18" i="36"/>
  <c r="EL13" i="41"/>
  <c r="EL11" i="37"/>
  <c r="EL18" i="36"/>
  <c r="CX17" i="39"/>
  <c r="CX187" i="39"/>
  <c r="DF17" i="39"/>
  <c r="DF187" i="39"/>
  <c r="DN17" i="39"/>
  <c r="DN187" i="39"/>
  <c r="DV17" i="39"/>
  <c r="DV187" i="39"/>
  <c r="ED17" i="39"/>
  <c r="ED187" i="39"/>
  <c r="EL17" i="39"/>
  <c r="EL187" i="39"/>
  <c r="CX21" i="70"/>
  <c r="CX18" i="39"/>
  <c r="CX13" i="38"/>
  <c r="CX19" i="36"/>
  <c r="DF21" i="70"/>
  <c r="DF18" i="39"/>
  <c r="DF13" i="38"/>
  <c r="DF19" i="36"/>
  <c r="DN21" i="70"/>
  <c r="DN18" i="39"/>
  <c r="DN19" i="36"/>
  <c r="DN13" i="38"/>
  <c r="DV21" i="70"/>
  <c r="DV18" i="39"/>
  <c r="DV19" i="36"/>
  <c r="DV13" i="38"/>
  <c r="ED21" i="70"/>
  <c r="ED18" i="39"/>
  <c r="ED13" i="38"/>
  <c r="ED19" i="36"/>
  <c r="EL21" i="70"/>
  <c r="EL18" i="39"/>
  <c r="EL13" i="38"/>
  <c r="EL19" i="36"/>
  <c r="CX19" i="39"/>
  <c r="CX14" i="38"/>
  <c r="CX20" i="36"/>
  <c r="DF19" i="39"/>
  <c r="DF14" i="38"/>
  <c r="DF20" i="36"/>
  <c r="DN19" i="39"/>
  <c r="DN14" i="38"/>
  <c r="DN20" i="36"/>
  <c r="DV19" i="39"/>
  <c r="DV14" i="38"/>
  <c r="DV20" i="36"/>
  <c r="ED19" i="39"/>
  <c r="ED14" i="38"/>
  <c r="ED20" i="36"/>
  <c r="EL19" i="39"/>
  <c r="EL14" i="38"/>
  <c r="EL20" i="36"/>
  <c r="CZ14" i="41"/>
  <c r="CZ173" i="41"/>
  <c r="DH14" i="41"/>
  <c r="DH173" i="41"/>
  <c r="DP14" i="41"/>
  <c r="DP173" i="41"/>
  <c r="DX14" i="41"/>
  <c r="DX173" i="41"/>
  <c r="EF14" i="41"/>
  <c r="EF173" i="41"/>
  <c r="EN14" i="41"/>
  <c r="EN173" i="41"/>
  <c r="DD20" i="39"/>
  <c r="DD190" i="39"/>
  <c r="DL20" i="39"/>
  <c r="DL190" i="39"/>
  <c r="DT20" i="39"/>
  <c r="DT190" i="39"/>
  <c r="EB20" i="39"/>
  <c r="EB190" i="39"/>
  <c r="EJ20" i="39"/>
  <c r="EJ190" i="39"/>
  <c r="DS32" i="41"/>
  <c r="EA32" i="41"/>
  <c r="BC29" i="70"/>
  <c r="CM33" i="70"/>
  <c r="BW37" i="70"/>
  <c r="DP40" i="70"/>
  <c r="DP45" i="35"/>
  <c r="EH24" i="40"/>
  <c r="EH40" i="40" s="1"/>
  <c r="BM13" i="39"/>
  <c r="BM35" i="39" s="1"/>
  <c r="BM10" i="38"/>
  <c r="BM26" i="38" s="1"/>
  <c r="BM14" i="36"/>
  <c r="BM36" i="36" s="1"/>
  <c r="BU13" i="39"/>
  <c r="BU35" i="39" s="1"/>
  <c r="BU10" i="38"/>
  <c r="BU26" i="38" s="1"/>
  <c r="BU14" i="36"/>
  <c r="BU36" i="36" s="1"/>
  <c r="CC13" i="39"/>
  <c r="CC35" i="39" s="1"/>
  <c r="CC10" i="38"/>
  <c r="CC26" i="38" s="1"/>
  <c r="CC14" i="36"/>
  <c r="CC36" i="36" s="1"/>
  <c r="CK13" i="39"/>
  <c r="CK35" i="39" s="1"/>
  <c r="CK10" i="38"/>
  <c r="CK26" i="38" s="1"/>
  <c r="CK14" i="36"/>
  <c r="CK36" i="36" s="1"/>
  <c r="CS13" i="39"/>
  <c r="CS35" i="39" s="1"/>
  <c r="CS10" i="38"/>
  <c r="CS26" i="38" s="1"/>
  <c r="CS14" i="36"/>
  <c r="CS36" i="36" s="1"/>
  <c r="BR9" i="41"/>
  <c r="BR26" i="41" s="1"/>
  <c r="BZ9" i="41"/>
  <c r="BZ26" i="41" s="1"/>
  <c r="CH9" i="41"/>
  <c r="CH26" i="41" s="1"/>
  <c r="CP9" i="41"/>
  <c r="CP26" i="41" s="1"/>
  <c r="F14" i="39"/>
  <c r="F36" i="39" s="1"/>
  <c r="N14" i="39"/>
  <c r="N36" i="39" s="1"/>
  <c r="V14" i="39"/>
  <c r="V36" i="39" s="1"/>
  <c r="AD14" i="39"/>
  <c r="AD36" i="39" s="1"/>
  <c r="AL14" i="39"/>
  <c r="AL36" i="39" s="1"/>
  <c r="AT14" i="39"/>
  <c r="AT36" i="39" s="1"/>
  <c r="BR14" i="39"/>
  <c r="BR36" i="39" s="1"/>
  <c r="BZ14" i="39"/>
  <c r="BZ36" i="39" s="1"/>
  <c r="CH14" i="39"/>
  <c r="CH36" i="39" s="1"/>
  <c r="CP14" i="39"/>
  <c r="CP36" i="39" s="1"/>
  <c r="F8" i="40"/>
  <c r="F21" i="40" s="1"/>
  <c r="F39" i="40" s="1"/>
  <c r="N8" i="40"/>
  <c r="N21" i="40" s="1"/>
  <c r="N39" i="40" s="1"/>
  <c r="V8" i="40"/>
  <c r="V21" i="40" s="1"/>
  <c r="V39" i="40" s="1"/>
  <c r="AD8" i="40"/>
  <c r="AD21" i="40" s="1"/>
  <c r="AD39" i="40" s="1"/>
  <c r="AL8" i="40"/>
  <c r="AL21" i="40" s="1"/>
  <c r="AL39" i="40" s="1"/>
  <c r="AT8" i="40"/>
  <c r="AT21" i="40" s="1"/>
  <c r="AT39" i="40" s="1"/>
  <c r="BR8" i="40"/>
  <c r="BR21" i="40" s="1"/>
  <c r="BR39" i="40" s="1"/>
  <c r="BZ8" i="40"/>
  <c r="BZ21" i="40" s="1"/>
  <c r="BZ39" i="40" s="1"/>
  <c r="CH8" i="40"/>
  <c r="CH21" i="40" s="1"/>
  <c r="CH39" i="40" s="1"/>
  <c r="CP8" i="40"/>
  <c r="CP21" i="40" s="1"/>
  <c r="CP39" i="40" s="1"/>
  <c r="BO10" i="41"/>
  <c r="BO27" i="41" s="1"/>
  <c r="BW10" i="41"/>
  <c r="BW27" i="41" s="1"/>
  <c r="CE10" i="41"/>
  <c r="CE27" i="41" s="1"/>
  <c r="CM10" i="41"/>
  <c r="CM27" i="41" s="1"/>
  <c r="CU10" i="41"/>
  <c r="CU27" i="41" s="1"/>
  <c r="CY23" i="35"/>
  <c r="CY201" i="35"/>
  <c r="DG23" i="35"/>
  <c r="DG201" i="35"/>
  <c r="DO23" i="35"/>
  <c r="DO201" i="35"/>
  <c r="EE23" i="35"/>
  <c r="EE201" i="35"/>
  <c r="EM23" i="35"/>
  <c r="EM201" i="35"/>
  <c r="CY24" i="35"/>
  <c r="CY202" i="35"/>
  <c r="DG24" i="35"/>
  <c r="DG202" i="35"/>
  <c r="DO24" i="35"/>
  <c r="DO202" i="35"/>
  <c r="DW202" i="35"/>
  <c r="DW24" i="35"/>
  <c r="EE24" i="35"/>
  <c r="EE202" i="35"/>
  <c r="EM24" i="35"/>
  <c r="EM202" i="35"/>
  <c r="CY17" i="36"/>
  <c r="CY187" i="36"/>
  <c r="DG17" i="36"/>
  <c r="DG187" i="36"/>
  <c r="DO17" i="36"/>
  <c r="DO187" i="36"/>
  <c r="DW17" i="36"/>
  <c r="DW187" i="36"/>
  <c r="EE17" i="36"/>
  <c r="EE187" i="36"/>
  <c r="EM17" i="36"/>
  <c r="EM187" i="36"/>
  <c r="CY13" i="41"/>
  <c r="CY18" i="36"/>
  <c r="CY11" i="37"/>
  <c r="DG13" i="41"/>
  <c r="DG18" i="36"/>
  <c r="DG11" i="37"/>
  <c r="DO13" i="41"/>
  <c r="DO11" i="37"/>
  <c r="DO18" i="36"/>
  <c r="DW13" i="41"/>
  <c r="DW11" i="37"/>
  <c r="DW18" i="36"/>
  <c r="EE13" i="41"/>
  <c r="EE18" i="36"/>
  <c r="EE11" i="37"/>
  <c r="EM13" i="41"/>
  <c r="EM18" i="36"/>
  <c r="EM11" i="37"/>
  <c r="CY17" i="39"/>
  <c r="CY187" i="39"/>
  <c r="DG17" i="39"/>
  <c r="DG187" i="39"/>
  <c r="DO17" i="39"/>
  <c r="DO187" i="39"/>
  <c r="DW17" i="39"/>
  <c r="DW187" i="39"/>
  <c r="EE17" i="39"/>
  <c r="EE187" i="39"/>
  <c r="EM17" i="39"/>
  <c r="EM187" i="39"/>
  <c r="CY21" i="70"/>
  <c r="CY18" i="39"/>
  <c r="CY13" i="38"/>
  <c r="CY19" i="36"/>
  <c r="DG21" i="70"/>
  <c r="DG13" i="38"/>
  <c r="DG18" i="39"/>
  <c r="DG19" i="36"/>
  <c r="DO21" i="70"/>
  <c r="DO18" i="39"/>
  <c r="DO13" i="38"/>
  <c r="DO19" i="36"/>
  <c r="DW21" i="70"/>
  <c r="DW18" i="39"/>
  <c r="DW19" i="36"/>
  <c r="DW13" i="38"/>
  <c r="EE21" i="70"/>
  <c r="EE18" i="39"/>
  <c r="EE13" i="38"/>
  <c r="EE19" i="36"/>
  <c r="EM21" i="70"/>
  <c r="EM13" i="38"/>
  <c r="EM18" i="39"/>
  <c r="EM19" i="36"/>
  <c r="CY19" i="39"/>
  <c r="CY14" i="38"/>
  <c r="CY20" i="36"/>
  <c r="DG19" i="39"/>
  <c r="DG14" i="38"/>
  <c r="DG20" i="36"/>
  <c r="DO19" i="39"/>
  <c r="DO20" i="36"/>
  <c r="DO14" i="38"/>
  <c r="DW19" i="39"/>
  <c r="DW20" i="36"/>
  <c r="DW14" i="38"/>
  <c r="EE19" i="39"/>
  <c r="EE14" i="38"/>
  <c r="EE20" i="36"/>
  <c r="EM19" i="39"/>
  <c r="EM14" i="38"/>
  <c r="EM20" i="36"/>
  <c r="DA14" i="41"/>
  <c r="DA173" i="41"/>
  <c r="DI14" i="41"/>
  <c r="DI173" i="41"/>
  <c r="DQ14" i="41"/>
  <c r="DQ173" i="41"/>
  <c r="DY14" i="41"/>
  <c r="DY173" i="41"/>
  <c r="EG14" i="41"/>
  <c r="EG173" i="41"/>
  <c r="EO14" i="41"/>
  <c r="EO173" i="41"/>
  <c r="CW20" i="39"/>
  <c r="CW190" i="39"/>
  <c r="DE20" i="39"/>
  <c r="DE190" i="39"/>
  <c r="DM20" i="39"/>
  <c r="DM190" i="39"/>
  <c r="DU20" i="39"/>
  <c r="DU190" i="39"/>
  <c r="EC20" i="39"/>
  <c r="EC190" i="39"/>
  <c r="EK20" i="39"/>
  <c r="EK190" i="39"/>
  <c r="AY33" i="70"/>
  <c r="BV33" i="70"/>
  <c r="BH35" i="70"/>
  <c r="CU37" i="70"/>
  <c r="CQ40" i="70"/>
  <c r="CQ45" i="35"/>
  <c r="DW40" i="70"/>
  <c r="DW45" i="35"/>
  <c r="DF31" i="41"/>
  <c r="AM8" i="41"/>
  <c r="AM25" i="41" s="1"/>
  <c r="AM51" i="41" s="1"/>
  <c r="AM8" i="37"/>
  <c r="AM21" i="37" s="1"/>
  <c r="AM39" i="37" s="1"/>
  <c r="AM12" i="36"/>
  <c r="AM34" i="36" s="1"/>
  <c r="CI8" i="41"/>
  <c r="CI25" i="41" s="1"/>
  <c r="CI8" i="37"/>
  <c r="CI21" i="37" s="1"/>
  <c r="CI39" i="37" s="1"/>
  <c r="CI12" i="36"/>
  <c r="CI34" i="36" s="1"/>
  <c r="O11" i="39"/>
  <c r="O33" i="39" s="1"/>
  <c r="CA11" i="39"/>
  <c r="CA33" i="39" s="1"/>
  <c r="CE14" i="70"/>
  <c r="CE12" i="39"/>
  <c r="CE34" i="39" s="1"/>
  <c r="CE9" i="38"/>
  <c r="CE25" i="38" s="1"/>
  <c r="CE13" i="36"/>
  <c r="CE35" i="36" s="1"/>
  <c r="BW13" i="39"/>
  <c r="BW35" i="39" s="1"/>
  <c r="BW10" i="38"/>
  <c r="BW26" i="38" s="1"/>
  <c r="BW14" i="36"/>
  <c r="BW36" i="36" s="1"/>
  <c r="CO10" i="41"/>
  <c r="CO27" i="41" s="1"/>
  <c r="AG23" i="35"/>
  <c r="AG201" i="35"/>
  <c r="BM23" i="35"/>
  <c r="BM201" i="35"/>
  <c r="DA23" i="35"/>
  <c r="DA201" i="35"/>
  <c r="EG23" i="35"/>
  <c r="EG201" i="35"/>
  <c r="Y202" i="35"/>
  <c r="Y24" i="35"/>
  <c r="AO202" i="35"/>
  <c r="AO24" i="35"/>
  <c r="BU202" i="35"/>
  <c r="BU24" i="35"/>
  <c r="DA202" i="35"/>
  <c r="DA24" i="35"/>
  <c r="DY202" i="35"/>
  <c r="DY24" i="35"/>
  <c r="AG17" i="36"/>
  <c r="AG187" i="36"/>
  <c r="BM17" i="36"/>
  <c r="BM187" i="36"/>
  <c r="DA17" i="36"/>
  <c r="DA187" i="36"/>
  <c r="EG17" i="36"/>
  <c r="EG187" i="36"/>
  <c r="Y13" i="41"/>
  <c r="Y11" i="37"/>
  <c r="Y18" i="36"/>
  <c r="BM13" i="41"/>
  <c r="BM11" i="37"/>
  <c r="BM18" i="36"/>
  <c r="CK13" i="41"/>
  <c r="CK11" i="37"/>
  <c r="CK18" i="36"/>
  <c r="DI13" i="41"/>
  <c r="DI11" i="37"/>
  <c r="DI18" i="36"/>
  <c r="EO13" i="41"/>
  <c r="EO11" i="37"/>
  <c r="EO18" i="36"/>
  <c r="EG17" i="39"/>
  <c r="EG187" i="39"/>
  <c r="DA21" i="70"/>
  <c r="DA18" i="39"/>
  <c r="DA13" i="38"/>
  <c r="DA19" i="36"/>
  <c r="EG21" i="70"/>
  <c r="EG18" i="39"/>
  <c r="EG13" i="38"/>
  <c r="EG19" i="36"/>
  <c r="DY19" i="39"/>
  <c r="DY14" i="38"/>
  <c r="DY20" i="36"/>
  <c r="DK14" i="41"/>
  <c r="DK173" i="41"/>
  <c r="L20" i="39"/>
  <c r="L190" i="39"/>
  <c r="DG20" i="39"/>
  <c r="DG190" i="39"/>
  <c r="CY11" i="40"/>
  <c r="CY160" i="40"/>
  <c r="CY162" i="40" s="1"/>
  <c r="EM11" i="40"/>
  <c r="EM160" i="40"/>
  <c r="EM162" i="40" s="1"/>
  <c r="BK29" i="70"/>
  <c r="BE8" i="35"/>
  <c r="BE34" i="35" s="1"/>
  <c r="I15" i="35"/>
  <c r="I41" i="35" s="1"/>
  <c r="AO15" i="35"/>
  <c r="AO41" i="35" s="1"/>
  <c r="BU15" i="35"/>
  <c r="BU41" i="35" s="1"/>
  <c r="I16" i="35"/>
  <c r="I42" i="35" s="1"/>
  <c r="AW16" i="35"/>
  <c r="AW42" i="35" s="1"/>
  <c r="CK16" i="35"/>
  <c r="CK42" i="35" s="1"/>
  <c r="AG11" i="36"/>
  <c r="AG33" i="36" s="1"/>
  <c r="BU11" i="36"/>
  <c r="BU33" i="36" s="1"/>
  <c r="Q8" i="41"/>
  <c r="Q25" i="41" s="1"/>
  <c r="Q51" i="41" s="1"/>
  <c r="Q8" i="37"/>
  <c r="Q21" i="37" s="1"/>
  <c r="Q39" i="37" s="1"/>
  <c r="Q12" i="36"/>
  <c r="Q34" i="36" s="1"/>
  <c r="AW8" i="41"/>
  <c r="AW25" i="41" s="1"/>
  <c r="AW51" i="41" s="1"/>
  <c r="AW8" i="37"/>
  <c r="AW21" i="37" s="1"/>
  <c r="AW39" i="37" s="1"/>
  <c r="AW12" i="36"/>
  <c r="AW34" i="36" s="1"/>
  <c r="BU8" i="41"/>
  <c r="BU25" i="41" s="1"/>
  <c r="BU51" i="41" s="1"/>
  <c r="BU8" i="37"/>
  <c r="BU21" i="37" s="1"/>
  <c r="BU39" i="37" s="1"/>
  <c r="BU12" i="36"/>
  <c r="BU34" i="36" s="1"/>
  <c r="BQ14" i="70"/>
  <c r="BQ12" i="39"/>
  <c r="BQ34" i="39" s="1"/>
  <c r="BQ9" i="38"/>
  <c r="BQ25" i="38" s="1"/>
  <c r="BQ13" i="36"/>
  <c r="BQ35" i="36" s="1"/>
  <c r="BQ37" i="70"/>
  <c r="CO13" i="39"/>
  <c r="CO35" i="39" s="1"/>
  <c r="CO10" i="38"/>
  <c r="CO26" i="38" s="1"/>
  <c r="CO14" i="36"/>
  <c r="CO36" i="36" s="1"/>
  <c r="J8" i="40"/>
  <c r="J21" i="40" s="1"/>
  <c r="J39" i="40" s="1"/>
  <c r="CA10" i="41"/>
  <c r="CA27" i="41" s="1"/>
  <c r="DS23" i="35"/>
  <c r="DS201" i="35"/>
  <c r="DS24" i="35"/>
  <c r="DS202" i="35"/>
  <c r="EI24" i="35"/>
  <c r="EI202" i="35"/>
  <c r="EI17" i="36"/>
  <c r="EI187" i="36"/>
  <c r="AQ13" i="41"/>
  <c r="AQ11" i="37"/>
  <c r="AQ18" i="36"/>
  <c r="BO13" i="41"/>
  <c r="BO11" i="37"/>
  <c r="BO18" i="36"/>
  <c r="CU13" i="41"/>
  <c r="CU11" i="37"/>
  <c r="CU18" i="36"/>
  <c r="DS13" i="41"/>
  <c r="DS11" i="37"/>
  <c r="DS18" i="36"/>
  <c r="EQ17" i="39"/>
  <c r="EQ187" i="39"/>
  <c r="DC21" i="70"/>
  <c r="DC18" i="39"/>
  <c r="DC13" i="38"/>
  <c r="DC19" i="36"/>
  <c r="EI21" i="70"/>
  <c r="EI18" i="39"/>
  <c r="EI13" i="38"/>
  <c r="EI19" i="36"/>
  <c r="DC19" i="39"/>
  <c r="DC14" i="38"/>
  <c r="DC20" i="36"/>
  <c r="EI19" i="39"/>
  <c r="EI14" i="38"/>
  <c r="EI20" i="36"/>
  <c r="CF14" i="41"/>
  <c r="CF173" i="41"/>
  <c r="EC14" i="41"/>
  <c r="EC173" i="41"/>
  <c r="CA20" i="39"/>
  <c r="CA190" i="39"/>
  <c r="DY20" i="39"/>
  <c r="DY190" i="39"/>
  <c r="DQ11" i="40"/>
  <c r="DQ160" i="40"/>
  <c r="DQ162" i="40" s="1"/>
  <c r="BN15" i="41"/>
  <c r="BN174" i="41"/>
  <c r="DH15" i="41"/>
  <c r="DH174" i="41"/>
  <c r="EN15" i="41"/>
  <c r="EN174" i="41"/>
  <c r="BX23" i="70"/>
  <c r="BX17" i="41"/>
  <c r="BX13" i="40"/>
  <c r="BX22" i="39"/>
  <c r="BX13" i="37"/>
  <c r="BX16" i="38"/>
  <c r="BX22" i="36"/>
  <c r="BX26" i="35"/>
  <c r="CV23" i="70"/>
  <c r="CV17" i="41"/>
  <c r="CV13" i="40"/>
  <c r="CV22" i="39"/>
  <c r="CV13" i="37"/>
  <c r="CV16" i="38"/>
  <c r="CV22" i="36"/>
  <c r="CV26" i="35"/>
  <c r="CV39" i="35" s="1"/>
  <c r="EB23" i="70"/>
  <c r="EB17" i="41"/>
  <c r="EB13" i="40"/>
  <c r="EB22" i="39"/>
  <c r="EB13" i="37"/>
  <c r="EB16" i="38"/>
  <c r="EB22" i="36"/>
  <c r="EB26" i="35"/>
  <c r="BA6" i="70"/>
  <c r="BA6" i="35"/>
  <c r="BA32" i="35" s="1"/>
  <c r="BI6" i="70"/>
  <c r="BI6" i="35"/>
  <c r="BI32" i="35" s="1"/>
  <c r="E15" i="35"/>
  <c r="E41" i="35" s="1"/>
  <c r="M15" i="35"/>
  <c r="M41" i="35" s="1"/>
  <c r="U15" i="35"/>
  <c r="U41" i="35" s="1"/>
  <c r="AC15" i="35"/>
  <c r="AC41" i="35" s="1"/>
  <c r="AK15" i="35"/>
  <c r="AK41" i="35" s="1"/>
  <c r="AS15" i="35"/>
  <c r="AS41" i="35" s="1"/>
  <c r="BQ15" i="35"/>
  <c r="BQ41" i="35" s="1"/>
  <c r="BY15" i="35"/>
  <c r="BY41" i="35" s="1"/>
  <c r="CG15" i="35"/>
  <c r="CG41" i="35" s="1"/>
  <c r="CO15" i="35"/>
  <c r="CO41" i="35" s="1"/>
  <c r="E16" i="35"/>
  <c r="E42" i="35" s="1"/>
  <c r="M16" i="35"/>
  <c r="M42" i="35" s="1"/>
  <c r="U16" i="35"/>
  <c r="U42" i="35" s="1"/>
  <c r="AC16" i="35"/>
  <c r="AC42" i="35" s="1"/>
  <c r="AK16" i="35"/>
  <c r="AK42" i="35" s="1"/>
  <c r="AS16" i="35"/>
  <c r="AS42" i="35" s="1"/>
  <c r="BQ16" i="35"/>
  <c r="BQ42" i="35" s="1"/>
  <c r="BY16" i="35"/>
  <c r="BY42" i="35" s="1"/>
  <c r="CG16" i="35"/>
  <c r="CG42" i="35" s="1"/>
  <c r="CO16" i="35"/>
  <c r="CO42" i="35" s="1"/>
  <c r="E11" i="36"/>
  <c r="E33" i="36" s="1"/>
  <c r="M11" i="36"/>
  <c r="M33" i="36" s="1"/>
  <c r="U11" i="36"/>
  <c r="U33" i="36" s="1"/>
  <c r="AC11" i="36"/>
  <c r="AC33" i="36" s="1"/>
  <c r="AK11" i="36"/>
  <c r="AK33" i="36" s="1"/>
  <c r="AS11" i="36"/>
  <c r="AS33" i="36" s="1"/>
  <c r="BQ11" i="36"/>
  <c r="BQ33" i="36" s="1"/>
  <c r="BY11" i="36"/>
  <c r="BY33" i="36" s="1"/>
  <c r="CG11" i="36"/>
  <c r="CG33" i="36" s="1"/>
  <c r="CO11" i="36"/>
  <c r="CO33" i="36" s="1"/>
  <c r="E8" i="41"/>
  <c r="E25" i="41" s="1"/>
  <c r="E51" i="41" s="1"/>
  <c r="E8" i="37"/>
  <c r="E21" i="37" s="1"/>
  <c r="E39" i="37" s="1"/>
  <c r="E12" i="36"/>
  <c r="E34" i="36" s="1"/>
  <c r="M8" i="41"/>
  <c r="M25" i="41" s="1"/>
  <c r="M51" i="41" s="1"/>
  <c r="M8" i="37"/>
  <c r="M21" i="37" s="1"/>
  <c r="M39" i="37" s="1"/>
  <c r="M12" i="36"/>
  <c r="M34" i="36" s="1"/>
  <c r="U8" i="41"/>
  <c r="U25" i="41" s="1"/>
  <c r="U51" i="41" s="1"/>
  <c r="U8" i="37"/>
  <c r="U21" i="37" s="1"/>
  <c r="U39" i="37" s="1"/>
  <c r="U12" i="36"/>
  <c r="U34" i="36" s="1"/>
  <c r="AC8" i="41"/>
  <c r="AC25" i="41" s="1"/>
  <c r="AC51" i="41" s="1"/>
  <c r="AC8" i="37"/>
  <c r="AC21" i="37" s="1"/>
  <c r="AC39" i="37" s="1"/>
  <c r="AC12" i="36"/>
  <c r="AC34" i="36" s="1"/>
  <c r="AK8" i="41"/>
  <c r="AK25" i="41" s="1"/>
  <c r="AK51" i="41" s="1"/>
  <c r="AK8" i="37"/>
  <c r="AK21" i="37" s="1"/>
  <c r="AK39" i="37" s="1"/>
  <c r="AK12" i="36"/>
  <c r="AK34" i="36" s="1"/>
  <c r="AS8" i="41"/>
  <c r="AS25" i="41" s="1"/>
  <c r="AS51" i="41" s="1"/>
  <c r="AS8" i="37"/>
  <c r="AS21" i="37" s="1"/>
  <c r="AS39" i="37" s="1"/>
  <c r="AS12" i="36"/>
  <c r="AS34" i="36" s="1"/>
  <c r="BQ8" i="41"/>
  <c r="BQ25" i="41" s="1"/>
  <c r="BQ8" i="37"/>
  <c r="BQ21" i="37" s="1"/>
  <c r="BQ39" i="37" s="1"/>
  <c r="BQ12" i="36"/>
  <c r="BQ34" i="36" s="1"/>
  <c r="BY8" i="41"/>
  <c r="BY25" i="41" s="1"/>
  <c r="BY8" i="37"/>
  <c r="BY21" i="37" s="1"/>
  <c r="BY39" i="37" s="1"/>
  <c r="BY12" i="36"/>
  <c r="BY34" i="36" s="1"/>
  <c r="CG8" i="41"/>
  <c r="CG25" i="41" s="1"/>
  <c r="CG8" i="37"/>
  <c r="CG21" i="37" s="1"/>
  <c r="CG39" i="37" s="1"/>
  <c r="CG12" i="36"/>
  <c r="CG34" i="36" s="1"/>
  <c r="CO8" i="41"/>
  <c r="CO25" i="41" s="1"/>
  <c r="CO8" i="37"/>
  <c r="CO21" i="37" s="1"/>
  <c r="CO39" i="37" s="1"/>
  <c r="CO12" i="36"/>
  <c r="CO34" i="36" s="1"/>
  <c r="E11" i="39"/>
  <c r="E33" i="39" s="1"/>
  <c r="M11" i="39"/>
  <c r="M33" i="39" s="1"/>
  <c r="U11" i="39"/>
  <c r="U33" i="39" s="1"/>
  <c r="AC11" i="39"/>
  <c r="AC33" i="39" s="1"/>
  <c r="AK11" i="39"/>
  <c r="AK33" i="39" s="1"/>
  <c r="BQ11" i="39"/>
  <c r="BQ33" i="39" s="1"/>
  <c r="BY11" i="39"/>
  <c r="BY33" i="39" s="1"/>
  <c r="CG11" i="39"/>
  <c r="CG33" i="39" s="1"/>
  <c r="CO11" i="39"/>
  <c r="CO33" i="39" s="1"/>
  <c r="BM14" i="70"/>
  <c r="BM12" i="39"/>
  <c r="BM34" i="39" s="1"/>
  <c r="BM9" i="38"/>
  <c r="BM25" i="38" s="1"/>
  <c r="BM13" i="36"/>
  <c r="BM35" i="36" s="1"/>
  <c r="BU14" i="70"/>
  <c r="BU12" i="39"/>
  <c r="BU34" i="39" s="1"/>
  <c r="BU9" i="38"/>
  <c r="BU25" i="38" s="1"/>
  <c r="BU13" i="36"/>
  <c r="BU35" i="36" s="1"/>
  <c r="CC14" i="70"/>
  <c r="CC12" i="39"/>
  <c r="CC34" i="39" s="1"/>
  <c r="CC9" i="38"/>
  <c r="CC25" i="38" s="1"/>
  <c r="CC13" i="36"/>
  <c r="CC35" i="36" s="1"/>
  <c r="CK14" i="70"/>
  <c r="CK12" i="39"/>
  <c r="CK34" i="39" s="1"/>
  <c r="CK9" i="38"/>
  <c r="CK25" i="38" s="1"/>
  <c r="CK13" i="36"/>
  <c r="CK35" i="36" s="1"/>
  <c r="CS14" i="70"/>
  <c r="CS12" i="39"/>
  <c r="CS34" i="39" s="1"/>
  <c r="CS9" i="38"/>
  <c r="CS25" i="38" s="1"/>
  <c r="CS13" i="36"/>
  <c r="CS35" i="36" s="1"/>
  <c r="BB6" i="70"/>
  <c r="BB6" i="35"/>
  <c r="BB32" i="35" s="1"/>
  <c r="BJ6" i="70"/>
  <c r="BJ6" i="35"/>
  <c r="BJ32" i="35" s="1"/>
  <c r="F15" i="35"/>
  <c r="F41" i="35" s="1"/>
  <c r="N15" i="35"/>
  <c r="N41" i="35" s="1"/>
  <c r="V15" i="35"/>
  <c r="V41" i="35" s="1"/>
  <c r="AD15" i="35"/>
  <c r="AD41" i="35" s="1"/>
  <c r="AL15" i="35"/>
  <c r="AL41" i="35" s="1"/>
  <c r="AT15" i="35"/>
  <c r="AT41" i="35" s="1"/>
  <c r="BR15" i="35"/>
  <c r="BR41" i="35" s="1"/>
  <c r="BZ15" i="35"/>
  <c r="BZ41" i="35" s="1"/>
  <c r="CH15" i="35"/>
  <c r="CH41" i="35" s="1"/>
  <c r="CP15" i="35"/>
  <c r="CP41" i="35" s="1"/>
  <c r="F16" i="35"/>
  <c r="F42" i="35" s="1"/>
  <c r="N16" i="35"/>
  <c r="N42" i="35" s="1"/>
  <c r="V16" i="35"/>
  <c r="V42" i="35" s="1"/>
  <c r="AD16" i="35"/>
  <c r="AD42" i="35" s="1"/>
  <c r="AL16" i="35"/>
  <c r="AL42" i="35" s="1"/>
  <c r="AT16" i="35"/>
  <c r="AT42" i="35" s="1"/>
  <c r="BR16" i="35"/>
  <c r="BR42" i="35" s="1"/>
  <c r="BZ16" i="35"/>
  <c r="BZ42" i="35" s="1"/>
  <c r="CH16" i="35"/>
  <c r="CH42" i="35" s="1"/>
  <c r="CP16" i="35"/>
  <c r="CP42" i="35" s="1"/>
  <c r="F11" i="36"/>
  <c r="F33" i="36" s="1"/>
  <c r="N11" i="36"/>
  <c r="N33" i="36" s="1"/>
  <c r="V11" i="36"/>
  <c r="V33" i="36" s="1"/>
  <c r="AD11" i="36"/>
  <c r="AD33" i="36" s="1"/>
  <c r="AL11" i="36"/>
  <c r="AL33" i="36" s="1"/>
  <c r="AT11" i="36"/>
  <c r="AT33" i="36" s="1"/>
  <c r="BR11" i="36"/>
  <c r="BR33" i="36" s="1"/>
  <c r="BZ11" i="36"/>
  <c r="BZ33" i="36" s="1"/>
  <c r="CH11" i="36"/>
  <c r="CH33" i="36" s="1"/>
  <c r="CP11" i="36"/>
  <c r="CP33" i="36" s="1"/>
  <c r="F8" i="41"/>
  <c r="F25" i="41" s="1"/>
  <c r="F51" i="41" s="1"/>
  <c r="F8" i="37"/>
  <c r="F21" i="37" s="1"/>
  <c r="F39" i="37" s="1"/>
  <c r="F12" i="36"/>
  <c r="F34" i="36" s="1"/>
  <c r="N8" i="41"/>
  <c r="N25" i="41" s="1"/>
  <c r="N51" i="41" s="1"/>
  <c r="N8" i="37"/>
  <c r="N21" i="37" s="1"/>
  <c r="N39" i="37" s="1"/>
  <c r="N12" i="36"/>
  <c r="N34" i="36" s="1"/>
  <c r="V8" i="41"/>
  <c r="V25" i="41" s="1"/>
  <c r="V51" i="41" s="1"/>
  <c r="V8" i="37"/>
  <c r="V21" i="37" s="1"/>
  <c r="V39" i="37" s="1"/>
  <c r="V12" i="36"/>
  <c r="V34" i="36" s="1"/>
  <c r="AD8" i="41"/>
  <c r="AD25" i="41" s="1"/>
  <c r="AD51" i="41" s="1"/>
  <c r="AD8" i="37"/>
  <c r="AD21" i="37" s="1"/>
  <c r="AD39" i="37" s="1"/>
  <c r="AD12" i="36"/>
  <c r="AD34" i="36" s="1"/>
  <c r="AL8" i="41"/>
  <c r="AL25" i="41" s="1"/>
  <c r="AL51" i="41" s="1"/>
  <c r="AL8" i="37"/>
  <c r="AL21" i="37" s="1"/>
  <c r="AL39" i="37" s="1"/>
  <c r="AL12" i="36"/>
  <c r="AL34" i="36" s="1"/>
  <c r="AT8" i="41"/>
  <c r="AT25" i="41" s="1"/>
  <c r="AT51" i="41" s="1"/>
  <c r="AT8" i="37"/>
  <c r="AT21" i="37" s="1"/>
  <c r="AT39" i="37" s="1"/>
  <c r="AT12" i="36"/>
  <c r="AT34" i="36" s="1"/>
  <c r="BR8" i="41"/>
  <c r="BR25" i="41" s="1"/>
  <c r="BR8" i="37"/>
  <c r="BR21" i="37" s="1"/>
  <c r="BR39" i="37" s="1"/>
  <c r="BR12" i="36"/>
  <c r="BR34" i="36" s="1"/>
  <c r="BZ8" i="41"/>
  <c r="BZ25" i="41" s="1"/>
  <c r="BZ8" i="37"/>
  <c r="BZ21" i="37" s="1"/>
  <c r="BZ39" i="37" s="1"/>
  <c r="BZ12" i="36"/>
  <c r="BZ34" i="36" s="1"/>
  <c r="CH8" i="41"/>
  <c r="CH25" i="41" s="1"/>
  <c r="CH8" i="37"/>
  <c r="CH21" i="37" s="1"/>
  <c r="CH39" i="37" s="1"/>
  <c r="CH12" i="36"/>
  <c r="CH34" i="36" s="1"/>
  <c r="CP8" i="41"/>
  <c r="CP25" i="41" s="1"/>
  <c r="CP8" i="37"/>
  <c r="CP21" i="37" s="1"/>
  <c r="CP39" i="37" s="1"/>
  <c r="CP12" i="36"/>
  <c r="CP34" i="36" s="1"/>
  <c r="F11" i="39"/>
  <c r="F33" i="39" s="1"/>
  <c r="N11" i="39"/>
  <c r="N33" i="39" s="1"/>
  <c r="V11" i="39"/>
  <c r="V33" i="39" s="1"/>
  <c r="AD11" i="39"/>
  <c r="AD33" i="39" s="1"/>
  <c r="BR11" i="39"/>
  <c r="BR33" i="39" s="1"/>
  <c r="BZ11" i="39"/>
  <c r="BZ33" i="39" s="1"/>
  <c r="CH11" i="39"/>
  <c r="CH33" i="39" s="1"/>
  <c r="CP11" i="39"/>
  <c r="CP33" i="39" s="1"/>
  <c r="BN14" i="70"/>
  <c r="BN12" i="39"/>
  <c r="BN34" i="39" s="1"/>
  <c r="BN9" i="38"/>
  <c r="BN25" i="38" s="1"/>
  <c r="BN13" i="36"/>
  <c r="BN35" i="36" s="1"/>
  <c r="BV14" i="70"/>
  <c r="BV12" i="39"/>
  <c r="BV34" i="39" s="1"/>
  <c r="BV9" i="38"/>
  <c r="BV25" i="38" s="1"/>
  <c r="BV13" i="36"/>
  <c r="BV35" i="36" s="1"/>
  <c r="CD14" i="70"/>
  <c r="CD12" i="39"/>
  <c r="CD34" i="39" s="1"/>
  <c r="CD9" i="38"/>
  <c r="CD25" i="38" s="1"/>
  <c r="CD13" i="36"/>
  <c r="CD35" i="36" s="1"/>
  <c r="CL14" i="70"/>
  <c r="CL12" i="39"/>
  <c r="CL34" i="39" s="1"/>
  <c r="CL9" i="38"/>
  <c r="CL25" i="38" s="1"/>
  <c r="CL13" i="36"/>
  <c r="CL35" i="36" s="1"/>
  <c r="CT14" i="70"/>
  <c r="CT12" i="39"/>
  <c r="CT34" i="39" s="1"/>
  <c r="CT9" i="38"/>
  <c r="CT25" i="38" s="1"/>
  <c r="CT13" i="36"/>
  <c r="CT35" i="36" s="1"/>
  <c r="BN13" i="39"/>
  <c r="BN35" i="39" s="1"/>
  <c r="BN10" i="38"/>
  <c r="BN26" i="38" s="1"/>
  <c r="BN14" i="36"/>
  <c r="BN36" i="36" s="1"/>
  <c r="BV13" i="39"/>
  <c r="BV35" i="39" s="1"/>
  <c r="BV10" i="38"/>
  <c r="BV26" i="38" s="1"/>
  <c r="BV14" i="36"/>
  <c r="BV36" i="36" s="1"/>
  <c r="CD13" i="39"/>
  <c r="CD35" i="39" s="1"/>
  <c r="CD10" i="38"/>
  <c r="CD26" i="38" s="1"/>
  <c r="CD14" i="36"/>
  <c r="CD36" i="36" s="1"/>
  <c r="CL13" i="39"/>
  <c r="CL35" i="39" s="1"/>
  <c r="CL10" i="38"/>
  <c r="CL26" i="38" s="1"/>
  <c r="CL14" i="36"/>
  <c r="CL36" i="36" s="1"/>
  <c r="CT13" i="39"/>
  <c r="CT35" i="39" s="1"/>
  <c r="CT10" i="38"/>
  <c r="CT26" i="38" s="1"/>
  <c r="CT14" i="36"/>
  <c r="CT36" i="36" s="1"/>
  <c r="BS9" i="41"/>
  <c r="BS26" i="41" s="1"/>
  <c r="CA9" i="41"/>
  <c r="CA26" i="41" s="1"/>
  <c r="CI9" i="41"/>
  <c r="CI26" i="41" s="1"/>
  <c r="CQ9" i="41"/>
  <c r="CQ26" i="41" s="1"/>
  <c r="G14" i="39"/>
  <c r="G36" i="39" s="1"/>
  <c r="O14" i="39"/>
  <c r="O36" i="39" s="1"/>
  <c r="W14" i="39"/>
  <c r="W36" i="39" s="1"/>
  <c r="AE14" i="39"/>
  <c r="AE36" i="39" s="1"/>
  <c r="AM14" i="39"/>
  <c r="AM36" i="39" s="1"/>
  <c r="AU14" i="39"/>
  <c r="AU36" i="39" s="1"/>
  <c r="BS14" i="39"/>
  <c r="BS36" i="39" s="1"/>
  <c r="CA14" i="39"/>
  <c r="CA36" i="39" s="1"/>
  <c r="CI14" i="39"/>
  <c r="CI36" i="39" s="1"/>
  <c r="CQ14" i="39"/>
  <c r="CQ36" i="39" s="1"/>
  <c r="BP10" i="41"/>
  <c r="BP27" i="41" s="1"/>
  <c r="BX10" i="41"/>
  <c r="BX27" i="41" s="1"/>
  <c r="CF10" i="41"/>
  <c r="CF27" i="41" s="1"/>
  <c r="CN10" i="41"/>
  <c r="CN27" i="41" s="1"/>
  <c r="CV10" i="41"/>
  <c r="CV27" i="41" s="1"/>
  <c r="CZ201" i="35"/>
  <c r="CZ23" i="35"/>
  <c r="DH201" i="35"/>
  <c r="DH23" i="35"/>
  <c r="DP201" i="35"/>
  <c r="DP23" i="35"/>
  <c r="DX201" i="35"/>
  <c r="DX23" i="35"/>
  <c r="EF201" i="35"/>
  <c r="EF23" i="35"/>
  <c r="EN201" i="35"/>
  <c r="EN23" i="35"/>
  <c r="CZ24" i="35"/>
  <c r="CZ202" i="35"/>
  <c r="DH24" i="35"/>
  <c r="DH202" i="35"/>
  <c r="DP24" i="35"/>
  <c r="DP202" i="35"/>
  <c r="DX24" i="35"/>
  <c r="DX202" i="35"/>
  <c r="EF24" i="35"/>
  <c r="EF202" i="35"/>
  <c r="EN24" i="35"/>
  <c r="EN202" i="35"/>
  <c r="CZ17" i="36"/>
  <c r="CZ187" i="36"/>
  <c r="DH17" i="36"/>
  <c r="DH187" i="36"/>
  <c r="DP17" i="36"/>
  <c r="DP187" i="36"/>
  <c r="DX17" i="36"/>
  <c r="DX187" i="36"/>
  <c r="EF17" i="36"/>
  <c r="EF187" i="36"/>
  <c r="EN17" i="36"/>
  <c r="EN187" i="36"/>
  <c r="CZ13" i="41"/>
  <c r="CZ18" i="36"/>
  <c r="CZ11" i="37"/>
  <c r="DH13" i="41"/>
  <c r="DH11" i="37"/>
  <c r="DH18" i="36"/>
  <c r="DP13" i="41"/>
  <c r="DP11" i="37"/>
  <c r="DP18" i="36"/>
  <c r="DX13" i="41"/>
  <c r="DX11" i="37"/>
  <c r="DX18" i="36"/>
  <c r="EF13" i="41"/>
  <c r="EF18" i="36"/>
  <c r="EF11" i="37"/>
  <c r="EN13" i="41"/>
  <c r="EN11" i="37"/>
  <c r="EN18" i="36"/>
  <c r="CZ17" i="39"/>
  <c r="CZ187" i="39"/>
  <c r="DH17" i="39"/>
  <c r="DH187" i="39"/>
  <c r="DP17" i="39"/>
  <c r="DP187" i="39"/>
  <c r="DX17" i="39"/>
  <c r="DX187" i="39"/>
  <c r="EF17" i="39"/>
  <c r="EF187" i="39"/>
  <c r="EN17" i="39"/>
  <c r="EN187" i="39"/>
  <c r="CZ21" i="70"/>
  <c r="CZ13" i="38"/>
  <c r="CZ18" i="39"/>
  <c r="CZ19" i="36"/>
  <c r="DH21" i="70"/>
  <c r="DH18" i="39"/>
  <c r="DH13" i="38"/>
  <c r="DH19" i="36"/>
  <c r="DP21" i="70"/>
  <c r="DP18" i="39"/>
  <c r="DP13" i="38"/>
  <c r="DP19" i="36"/>
  <c r="DX21" i="70"/>
  <c r="DX13" i="38"/>
  <c r="DX18" i="39"/>
  <c r="DX19" i="36"/>
  <c r="EF21" i="70"/>
  <c r="EF13" i="38"/>
  <c r="EF18" i="39"/>
  <c r="EF19" i="36"/>
  <c r="EN21" i="70"/>
  <c r="EN18" i="39"/>
  <c r="EN13" i="38"/>
  <c r="EN19" i="36"/>
  <c r="CZ19" i="39"/>
  <c r="CZ14" i="38"/>
  <c r="CZ20" i="36"/>
  <c r="DH14" i="38"/>
  <c r="DH19" i="39"/>
  <c r="DH20" i="36"/>
  <c r="DP19" i="39"/>
  <c r="DP14" i="38"/>
  <c r="DP20" i="36"/>
  <c r="DX19" i="39"/>
  <c r="DX20" i="36"/>
  <c r="DX14" i="38"/>
  <c r="EF19" i="39"/>
  <c r="EF14" i="38"/>
  <c r="EF20" i="36"/>
  <c r="EN19" i="39"/>
  <c r="EN14" i="38"/>
  <c r="EN20" i="36"/>
  <c r="DB14" i="41"/>
  <c r="DB173" i="41"/>
  <c r="DJ14" i="41"/>
  <c r="DJ173" i="41"/>
  <c r="DR14" i="41"/>
  <c r="DR173" i="41"/>
  <c r="DZ14" i="41"/>
  <c r="DZ173" i="41"/>
  <c r="EH14" i="41"/>
  <c r="EH173" i="41"/>
  <c r="EP14" i="41"/>
  <c r="EP173" i="41"/>
  <c r="DA42" i="70"/>
  <c r="DA47" i="35"/>
  <c r="DI42" i="70"/>
  <c r="DI47" i="35"/>
  <c r="DQ42" i="70"/>
  <c r="DQ47" i="35"/>
  <c r="DY42" i="70"/>
  <c r="DY47" i="35"/>
  <c r="EG42" i="70"/>
  <c r="EG47" i="35"/>
  <c r="EO42" i="70"/>
  <c r="EO47" i="35"/>
  <c r="BJ29" i="70"/>
  <c r="CT33" i="70"/>
  <c r="CF35" i="70"/>
  <c r="CD37" i="70"/>
  <c r="DX40" i="70"/>
  <c r="DX45" i="35"/>
  <c r="CZ42" i="70"/>
  <c r="CZ47" i="35"/>
  <c r="EF42" i="70"/>
  <c r="EF47" i="35"/>
  <c r="DW201" i="35"/>
  <c r="CW11" i="40"/>
  <c r="CW160" i="40"/>
  <c r="CW162" i="40" s="1"/>
  <c r="DE11" i="40"/>
  <c r="DE160" i="40"/>
  <c r="DE162" i="40" s="1"/>
  <c r="DM11" i="40"/>
  <c r="DM160" i="40"/>
  <c r="DM162" i="40" s="1"/>
  <c r="DU11" i="40"/>
  <c r="DU160" i="40"/>
  <c r="DU162" i="40" s="1"/>
  <c r="EC11" i="40"/>
  <c r="EC160" i="40"/>
  <c r="EC162" i="40" s="1"/>
  <c r="EK11" i="40"/>
  <c r="EK160" i="40"/>
  <c r="EK162" i="40" s="1"/>
  <c r="CX15" i="41"/>
  <c r="CX174" i="41"/>
  <c r="DF15" i="41"/>
  <c r="DF174" i="41"/>
  <c r="DN15" i="41"/>
  <c r="DN174" i="41"/>
  <c r="DV15" i="41"/>
  <c r="DV174" i="41"/>
  <c r="ED15" i="41"/>
  <c r="ED174" i="41"/>
  <c r="EL15" i="41"/>
  <c r="EL174" i="41"/>
  <c r="AP23" i="70"/>
  <c r="AP17" i="41"/>
  <c r="AP13" i="40"/>
  <c r="AP22" i="39"/>
  <c r="AP16" i="38"/>
  <c r="AP22" i="36"/>
  <c r="AP13" i="37"/>
  <c r="AP26" i="35"/>
  <c r="AP37" i="35" s="1"/>
  <c r="AP173" i="41"/>
  <c r="AP174" i="41"/>
  <c r="AP187" i="39"/>
  <c r="AX23" i="70"/>
  <c r="AX17" i="41"/>
  <c r="AX13" i="40"/>
  <c r="AX22" i="39"/>
  <c r="AX16" i="38"/>
  <c r="AX13" i="37"/>
  <c r="AX22" i="36"/>
  <c r="AX26" i="35"/>
  <c r="AX31" i="35" s="1"/>
  <c r="AX77" i="35" s="1"/>
  <c r="AX173" i="41"/>
  <c r="AX174" i="41"/>
  <c r="AX187" i="39"/>
  <c r="BF23" i="70"/>
  <c r="BF17" i="41"/>
  <c r="BF13" i="40"/>
  <c r="BF22" i="39"/>
  <c r="BF16" i="38"/>
  <c r="BF22" i="36"/>
  <c r="BF13" i="37"/>
  <c r="BF26" i="35"/>
  <c r="BF31" i="35" s="1"/>
  <c r="BF173" i="41"/>
  <c r="BF174" i="41"/>
  <c r="BN23" i="70"/>
  <c r="BN17" i="41"/>
  <c r="BN13" i="40"/>
  <c r="BN22" i="39"/>
  <c r="BN16" i="38"/>
  <c r="BN13" i="37"/>
  <c r="BN22" i="36"/>
  <c r="BN26" i="35"/>
  <c r="BN37" i="35" s="1"/>
  <c r="BV23" i="70"/>
  <c r="BV17" i="41"/>
  <c r="BV13" i="40"/>
  <c r="BV22" i="39"/>
  <c r="BV16" i="38"/>
  <c r="BV22" i="36"/>
  <c r="BV13" i="37"/>
  <c r="BV26" i="35"/>
  <c r="BV37" i="35" s="1"/>
  <c r="CD23" i="70"/>
  <c r="CD17" i="41"/>
  <c r="CD13" i="40"/>
  <c r="CD22" i="39"/>
  <c r="CD16" i="38"/>
  <c r="CD13" i="37"/>
  <c r="CD22" i="36"/>
  <c r="CD26" i="35"/>
  <c r="CD37" i="35" s="1"/>
  <c r="CL23" i="70"/>
  <c r="CL17" i="41"/>
  <c r="CL13" i="40"/>
  <c r="CL22" i="39"/>
  <c r="CL16" i="38"/>
  <c r="CL22" i="36"/>
  <c r="CL13" i="37"/>
  <c r="CL26" i="35"/>
  <c r="CL39" i="35" s="1"/>
  <c r="CT23" i="70"/>
  <c r="CT17" i="41"/>
  <c r="CT13" i="40"/>
  <c r="CT22" i="39"/>
  <c r="CT16" i="38"/>
  <c r="CT13" i="37"/>
  <c r="CT22" i="36"/>
  <c r="CT26" i="35"/>
  <c r="CT37" i="35" s="1"/>
  <c r="DB23" i="70"/>
  <c r="DB17" i="41"/>
  <c r="DB13" i="40"/>
  <c r="DB22" i="39"/>
  <c r="DB16" i="38"/>
  <c r="DB13" i="37"/>
  <c r="DB22" i="36"/>
  <c r="DB26" i="35"/>
  <c r="DJ23" i="70"/>
  <c r="DJ17" i="41"/>
  <c r="DJ13" i="40"/>
  <c r="DJ22" i="39"/>
  <c r="DJ16" i="38"/>
  <c r="DJ13" i="37"/>
  <c r="DJ22" i="36"/>
  <c r="DJ26" i="35"/>
  <c r="DR23" i="70"/>
  <c r="DR17" i="41"/>
  <c r="DR13" i="40"/>
  <c r="DR22" i="39"/>
  <c r="DR16" i="38"/>
  <c r="DR22" i="36"/>
  <c r="DR13" i="37"/>
  <c r="DR26" i="35"/>
  <c r="DZ23" i="70"/>
  <c r="DZ17" i="41"/>
  <c r="DZ13" i="40"/>
  <c r="DZ22" i="39"/>
  <c r="DZ16" i="38"/>
  <c r="DZ13" i="37"/>
  <c r="DZ22" i="36"/>
  <c r="DZ26" i="35"/>
  <c r="EH23" i="70"/>
  <c r="EH17" i="41"/>
  <c r="EH13" i="40"/>
  <c r="EH22" i="39"/>
  <c r="EH16" i="38"/>
  <c r="EH22" i="36"/>
  <c r="EH13" i="37"/>
  <c r="EH26" i="35"/>
  <c r="EP23" i="70"/>
  <c r="EP17" i="41"/>
  <c r="EP13" i="40"/>
  <c r="EP22" i="39"/>
  <c r="EP16" i="38"/>
  <c r="EP13" i="37"/>
  <c r="EP22" i="36"/>
  <c r="EP26" i="35"/>
  <c r="CX14" i="41"/>
  <c r="CX173" i="41"/>
  <c r="DF14" i="41"/>
  <c r="DF173" i="41"/>
  <c r="DN14" i="41"/>
  <c r="DN173" i="41"/>
  <c r="DV14" i="41"/>
  <c r="DV173" i="41"/>
  <c r="ED14" i="41"/>
  <c r="ED173" i="41"/>
  <c r="EL14" i="41"/>
  <c r="EL173" i="41"/>
  <c r="CX20" i="39"/>
  <c r="CX190" i="39"/>
  <c r="DF20" i="39"/>
  <c r="DF190" i="39"/>
  <c r="DN20" i="39"/>
  <c r="DN190" i="39"/>
  <c r="DV20" i="39"/>
  <c r="DV190" i="39"/>
  <c r="ED20" i="39"/>
  <c r="ED190" i="39"/>
  <c r="EL20" i="39"/>
  <c r="EL190" i="39"/>
  <c r="CX11" i="40"/>
  <c r="CX160" i="40"/>
  <c r="CX162" i="40" s="1"/>
  <c r="DF11" i="40"/>
  <c r="DF160" i="40"/>
  <c r="DF162" i="40" s="1"/>
  <c r="DN11" i="40"/>
  <c r="DN160" i="40"/>
  <c r="DN162" i="40" s="1"/>
  <c r="DV11" i="40"/>
  <c r="DV160" i="40"/>
  <c r="DV162" i="40" s="1"/>
  <c r="ED11" i="40"/>
  <c r="ED160" i="40"/>
  <c r="ED162" i="40" s="1"/>
  <c r="EL11" i="40"/>
  <c r="EL160" i="40"/>
  <c r="EL162" i="40" s="1"/>
  <c r="CY15" i="41"/>
  <c r="CY174" i="41"/>
  <c r="DG15" i="41"/>
  <c r="DG174" i="41"/>
  <c r="DO15" i="41"/>
  <c r="DO174" i="41"/>
  <c r="DW15" i="41"/>
  <c r="DW174" i="41"/>
  <c r="EE15" i="41"/>
  <c r="EE174" i="41"/>
  <c r="EM15" i="41"/>
  <c r="EM174" i="41"/>
  <c r="AQ23" i="70"/>
  <c r="AQ17" i="41"/>
  <c r="AQ13" i="40"/>
  <c r="AQ22" i="39"/>
  <c r="AQ16" i="38"/>
  <c r="AQ13" i="37"/>
  <c r="AQ22" i="36"/>
  <c r="AQ26" i="35"/>
  <c r="AQ31" i="35" s="1"/>
  <c r="AQ77" i="35" s="1"/>
  <c r="AQ173" i="41"/>
  <c r="AQ174" i="41"/>
  <c r="AQ187" i="39"/>
  <c r="AY23" i="70"/>
  <c r="AY13" i="40"/>
  <c r="AY17" i="41"/>
  <c r="AY22" i="39"/>
  <c r="AY16" i="38"/>
  <c r="AY13" i="37"/>
  <c r="AY22" i="36"/>
  <c r="AY26" i="35"/>
  <c r="AY173" i="41"/>
  <c r="AY174" i="41"/>
  <c r="BG23" i="70"/>
  <c r="BG17" i="41"/>
  <c r="BG13" i="40"/>
  <c r="BG22" i="39"/>
  <c r="BG16" i="38"/>
  <c r="BG13" i="37"/>
  <c r="BG26" i="35"/>
  <c r="BG37" i="35" s="1"/>
  <c r="BG22" i="36"/>
  <c r="BG173" i="41"/>
  <c r="BG174" i="41"/>
  <c r="BO23" i="70"/>
  <c r="BO17" i="41"/>
  <c r="BO13" i="40"/>
  <c r="BO16" i="38"/>
  <c r="BO22" i="39"/>
  <c r="BO13" i="37"/>
  <c r="BO22" i="36"/>
  <c r="BO26" i="35"/>
  <c r="BO39" i="35" s="1"/>
  <c r="BW23" i="70"/>
  <c r="BW17" i="41"/>
  <c r="BW13" i="40"/>
  <c r="BW22" i="39"/>
  <c r="BW16" i="38"/>
  <c r="BW13" i="37"/>
  <c r="BW22" i="36"/>
  <c r="BW26" i="35"/>
  <c r="BW39" i="35" s="1"/>
  <c r="CE23" i="70"/>
  <c r="CE17" i="41"/>
  <c r="CE13" i="40"/>
  <c r="CE22" i="39"/>
  <c r="CE16" i="38"/>
  <c r="CE13" i="37"/>
  <c r="CE22" i="36"/>
  <c r="CE26" i="35"/>
  <c r="CE37" i="35" s="1"/>
  <c r="CM23" i="70"/>
  <c r="CM17" i="41"/>
  <c r="CM13" i="40"/>
  <c r="CM22" i="39"/>
  <c r="CM16" i="38"/>
  <c r="CM13" i="37"/>
  <c r="CM22" i="36"/>
  <c r="CM26" i="35"/>
  <c r="CM39" i="35" s="1"/>
  <c r="CU23" i="70"/>
  <c r="CU17" i="41"/>
  <c r="CU13" i="40"/>
  <c r="CU22" i="39"/>
  <c r="CU16" i="38"/>
  <c r="CU13" i="37"/>
  <c r="CU22" i="36"/>
  <c r="CU26" i="35"/>
  <c r="CU37" i="35" s="1"/>
  <c r="DC17" i="41"/>
  <c r="DC23" i="70"/>
  <c r="DC13" i="40"/>
  <c r="DC16" i="38"/>
  <c r="DC22" i="39"/>
  <c r="DC13" i="37"/>
  <c r="DC22" i="36"/>
  <c r="DC26" i="35"/>
  <c r="DK23" i="70"/>
  <c r="DK13" i="40"/>
  <c r="DK22" i="39"/>
  <c r="DK16" i="38"/>
  <c r="DK13" i="37"/>
  <c r="DK22" i="36"/>
  <c r="DK26" i="35"/>
  <c r="DK17" i="41"/>
  <c r="DS17" i="41"/>
  <c r="DS23" i="70"/>
  <c r="DS13" i="40"/>
  <c r="DS22" i="39"/>
  <c r="DS16" i="38"/>
  <c r="DS13" i="37"/>
  <c r="DS22" i="36"/>
  <c r="DS26" i="35"/>
  <c r="EA23" i="70"/>
  <c r="EA17" i="41"/>
  <c r="EA13" i="40"/>
  <c r="EA22" i="39"/>
  <c r="EA16" i="38"/>
  <c r="EA13" i="37"/>
  <c r="EA22" i="36"/>
  <c r="EA26" i="35"/>
  <c r="EI23" i="70"/>
  <c r="EI17" i="41"/>
  <c r="EI13" i="40"/>
  <c r="EI22" i="39"/>
  <c r="EI16" i="38"/>
  <c r="EI13" i="37"/>
  <c r="EI22" i="36"/>
  <c r="EI26" i="35"/>
  <c r="EQ23" i="70"/>
  <c r="EQ17" i="41"/>
  <c r="EQ13" i="40"/>
  <c r="EQ22" i="39"/>
  <c r="EQ16" i="38"/>
  <c r="EQ13" i="37"/>
  <c r="EQ22" i="36"/>
  <c r="EQ26" i="35"/>
  <c r="AO35" i="70"/>
  <c r="AW35" i="70"/>
  <c r="BE35" i="70"/>
  <c r="BM35" i="70"/>
  <c r="BU35" i="70"/>
  <c r="CC35" i="70"/>
  <c r="CK35" i="70"/>
  <c r="CS35" i="70"/>
  <c r="DB11" i="40"/>
  <c r="DB160" i="40"/>
  <c r="DB162" i="40" s="1"/>
  <c r="DJ11" i="40"/>
  <c r="DJ160" i="40"/>
  <c r="DJ162" i="40" s="1"/>
  <c r="DR11" i="40"/>
  <c r="DR160" i="40"/>
  <c r="DR162" i="40" s="1"/>
  <c r="DZ11" i="40"/>
  <c r="DZ160" i="40"/>
  <c r="DZ162" i="40" s="1"/>
  <c r="EH11" i="40"/>
  <c r="EH160" i="40"/>
  <c r="EH162" i="40" s="1"/>
  <c r="EP11" i="40"/>
  <c r="EP160" i="40"/>
  <c r="EP162" i="40" s="1"/>
  <c r="DC15" i="41"/>
  <c r="DC174" i="41"/>
  <c r="DK15" i="41"/>
  <c r="DK174" i="41"/>
  <c r="DS15" i="41"/>
  <c r="DS174" i="41"/>
  <c r="EA15" i="41"/>
  <c r="EA174" i="41"/>
  <c r="EI15" i="41"/>
  <c r="EI174" i="41"/>
  <c r="EQ15" i="41"/>
  <c r="EQ174" i="41"/>
  <c r="AU23" i="70"/>
  <c r="AU17" i="41"/>
  <c r="AU13" i="40"/>
  <c r="AU22" i="39"/>
  <c r="AU16" i="38"/>
  <c r="AU13" i="37"/>
  <c r="AU22" i="36"/>
  <c r="AU26" i="35"/>
  <c r="AU39" i="35" s="1"/>
  <c r="AU173" i="41"/>
  <c r="AU174" i="41"/>
  <c r="AU187" i="39"/>
  <c r="BC23" i="70"/>
  <c r="BC17" i="41"/>
  <c r="BC13" i="40"/>
  <c r="BC22" i="39"/>
  <c r="BC16" i="38"/>
  <c r="BC13" i="37"/>
  <c r="BC22" i="36"/>
  <c r="BC173" i="41"/>
  <c r="BC26" i="35"/>
  <c r="BC37" i="35" s="1"/>
  <c r="BC174" i="41"/>
  <c r="BK23" i="70"/>
  <c r="BK17" i="41"/>
  <c r="BK13" i="40"/>
  <c r="BK22" i="39"/>
  <c r="BK16" i="38"/>
  <c r="BK13" i="37"/>
  <c r="BK22" i="36"/>
  <c r="BK173" i="41"/>
  <c r="BK174" i="41"/>
  <c r="BK26" i="35"/>
  <c r="BK37" i="35" s="1"/>
  <c r="BS23" i="70"/>
  <c r="BS17" i="41"/>
  <c r="BS13" i="40"/>
  <c r="BS22" i="39"/>
  <c r="BS16" i="38"/>
  <c r="BS13" i="37"/>
  <c r="BS22" i="36"/>
  <c r="BS26" i="35"/>
  <c r="BS37" i="35" s="1"/>
  <c r="CA23" i="70"/>
  <c r="CA17" i="41"/>
  <c r="CA22" i="39"/>
  <c r="CA13" i="40"/>
  <c r="CA16" i="38"/>
  <c r="CA22" i="36"/>
  <c r="CA13" i="37"/>
  <c r="CA26" i="35"/>
  <c r="CA39" i="35" s="1"/>
  <c r="CI23" i="70"/>
  <c r="CI17" i="41"/>
  <c r="CI13" i="40"/>
  <c r="CI22" i="39"/>
  <c r="CI16" i="38"/>
  <c r="CI13" i="37"/>
  <c r="CI22" i="36"/>
  <c r="CI26" i="35"/>
  <c r="CI39" i="35" s="1"/>
  <c r="CQ23" i="70"/>
  <c r="CQ17" i="41"/>
  <c r="CQ22" i="39"/>
  <c r="CQ13" i="40"/>
  <c r="CQ16" i="38"/>
  <c r="CQ13" i="37"/>
  <c r="CQ22" i="36"/>
  <c r="CQ26" i="35"/>
  <c r="CQ37" i="35" s="1"/>
  <c r="CY23" i="70"/>
  <c r="CY17" i="41"/>
  <c r="CY13" i="40"/>
  <c r="CY22" i="39"/>
  <c r="CY16" i="38"/>
  <c r="CY13" i="37"/>
  <c r="CY22" i="36"/>
  <c r="CY26" i="35"/>
  <c r="DG17" i="41"/>
  <c r="DG23" i="70"/>
  <c r="DG13" i="40"/>
  <c r="DG22" i="39"/>
  <c r="DG16" i="38"/>
  <c r="DG22" i="36"/>
  <c r="DG13" i="37"/>
  <c r="DG26" i="35"/>
  <c r="DO23" i="70"/>
  <c r="DO17" i="41"/>
  <c r="DO13" i="40"/>
  <c r="DO22" i="39"/>
  <c r="DO16" i="38"/>
  <c r="DO13" i="37"/>
  <c r="DO22" i="36"/>
  <c r="DO26" i="35"/>
  <c r="DW23" i="70"/>
  <c r="DW17" i="41"/>
  <c r="DW13" i="40"/>
  <c r="DW22" i="39"/>
  <c r="DW16" i="38"/>
  <c r="DW22" i="36"/>
  <c r="DW13" i="37"/>
  <c r="DW26" i="35"/>
  <c r="EE23" i="70"/>
  <c r="EE17" i="41"/>
  <c r="EE13" i="40"/>
  <c r="EE22" i="39"/>
  <c r="EE16" i="38"/>
  <c r="EE13" i="37"/>
  <c r="EE22" i="36"/>
  <c r="EE26" i="35"/>
  <c r="EM17" i="41"/>
  <c r="EM23" i="70"/>
  <c r="EM22" i="39"/>
  <c r="EM13" i="40"/>
  <c r="EM16" i="38"/>
  <c r="EM13" i="37"/>
  <c r="EM22" i="36"/>
  <c r="EM26" i="35"/>
  <c r="DC11" i="40"/>
  <c r="DC160" i="40"/>
  <c r="DC162" i="40" s="1"/>
  <c r="DK11" i="40"/>
  <c r="DK160" i="40"/>
  <c r="DK162" i="40" s="1"/>
  <c r="DS11" i="40"/>
  <c r="DS160" i="40"/>
  <c r="DS162" i="40" s="1"/>
  <c r="EA11" i="40"/>
  <c r="EA160" i="40"/>
  <c r="EA162" i="40" s="1"/>
  <c r="EI11" i="40"/>
  <c r="EI160" i="40"/>
  <c r="EI162" i="40" s="1"/>
  <c r="EQ11" i="40"/>
  <c r="EQ160" i="40"/>
  <c r="EQ162" i="40" s="1"/>
  <c r="DD15" i="41"/>
  <c r="DD174" i="41"/>
  <c r="DL15" i="41"/>
  <c r="DL174" i="41"/>
  <c r="DT15" i="41"/>
  <c r="DT174" i="41"/>
  <c r="EB15" i="41"/>
  <c r="EB174" i="41"/>
  <c r="EJ15" i="41"/>
  <c r="EJ174" i="41"/>
  <c r="AV23" i="70"/>
  <c r="AV17" i="41"/>
  <c r="AV13" i="40"/>
  <c r="AV22" i="39"/>
  <c r="AV16" i="38"/>
  <c r="AV13" i="37"/>
  <c r="AV22" i="36"/>
  <c r="AV26" i="35"/>
  <c r="AV39" i="35" s="1"/>
  <c r="AV187" i="39"/>
  <c r="AV173" i="41"/>
  <c r="AV174" i="41"/>
  <c r="BD23" i="70"/>
  <c r="BD17" i="41"/>
  <c r="BD13" i="40"/>
  <c r="BD22" i="39"/>
  <c r="BD16" i="38"/>
  <c r="BD13" i="37"/>
  <c r="BD22" i="36"/>
  <c r="BD26" i="35"/>
  <c r="BD39" i="35" s="1"/>
  <c r="BD173" i="41"/>
  <c r="BD174" i="41"/>
  <c r="BL23" i="70"/>
  <c r="BL17" i="41"/>
  <c r="BL13" i="40"/>
  <c r="BL22" i="39"/>
  <c r="BL16" i="38"/>
  <c r="BL22" i="36"/>
  <c r="BL13" i="37"/>
  <c r="BL26" i="35"/>
  <c r="BL39" i="35" s="1"/>
  <c r="BL173" i="41"/>
  <c r="BL174" i="41"/>
  <c r="BT23" i="70"/>
  <c r="BT17" i="41"/>
  <c r="BT13" i="40"/>
  <c r="BT22" i="39"/>
  <c r="BT13" i="37"/>
  <c r="BT22" i="36"/>
  <c r="BT16" i="38"/>
  <c r="BT26" i="35"/>
  <c r="BT37" i="35" s="1"/>
  <c r="CB23" i="70"/>
  <c r="CB17" i="41"/>
  <c r="CB13" i="40"/>
  <c r="CB22" i="39"/>
  <c r="CB16" i="38"/>
  <c r="CB22" i="36"/>
  <c r="CB13" i="37"/>
  <c r="CB26" i="35"/>
  <c r="CB37" i="35" s="1"/>
  <c r="CJ23" i="70"/>
  <c r="CJ17" i="41"/>
  <c r="CJ13" i="40"/>
  <c r="CJ16" i="38"/>
  <c r="CJ13" i="37"/>
  <c r="CJ22" i="39"/>
  <c r="CJ22" i="36"/>
  <c r="CJ26" i="35"/>
  <c r="CR23" i="70"/>
  <c r="CR17" i="41"/>
  <c r="CR13" i="40"/>
  <c r="CR22" i="39"/>
  <c r="CR16" i="38"/>
  <c r="CR13" i="37"/>
  <c r="CR22" i="36"/>
  <c r="CR26" i="35"/>
  <c r="CR37" i="35" s="1"/>
  <c r="CZ23" i="70"/>
  <c r="CZ17" i="41"/>
  <c r="CZ13" i="40"/>
  <c r="CZ22" i="39"/>
  <c r="CZ13" i="37"/>
  <c r="CZ16" i="38"/>
  <c r="CZ22" i="36"/>
  <c r="CZ26" i="35"/>
  <c r="DH23" i="70"/>
  <c r="DH17" i="41"/>
  <c r="DH13" i="40"/>
  <c r="DH22" i="39"/>
  <c r="DH16" i="38"/>
  <c r="DH22" i="36"/>
  <c r="DH13" i="37"/>
  <c r="DH26" i="35"/>
  <c r="DP23" i="70"/>
  <c r="DP17" i="41"/>
  <c r="DP13" i="40"/>
  <c r="DP22" i="39"/>
  <c r="DP16" i="38"/>
  <c r="DP13" i="37"/>
  <c r="DP22" i="36"/>
  <c r="DP26" i="35"/>
  <c r="DX23" i="70"/>
  <c r="DX17" i="41"/>
  <c r="DX13" i="40"/>
  <c r="DX22" i="39"/>
  <c r="DX16" i="38"/>
  <c r="DX22" i="36"/>
  <c r="DX13" i="37"/>
  <c r="DX26" i="35"/>
  <c r="EF23" i="70"/>
  <c r="EF17" i="41"/>
  <c r="EF13" i="40"/>
  <c r="EF22" i="39"/>
  <c r="EF13" i="37"/>
  <c r="EF22" i="36"/>
  <c r="EF16" i="38"/>
  <c r="EF26" i="35"/>
  <c r="EN23" i="70"/>
  <c r="EN17" i="41"/>
  <c r="EN13" i="40"/>
  <c r="EN22" i="39"/>
  <c r="EN16" i="38"/>
  <c r="EN13" i="37"/>
  <c r="EN22" i="36"/>
  <c r="EN26" i="35"/>
  <c r="DD11" i="40"/>
  <c r="DD160" i="40"/>
  <c r="DD162" i="40" s="1"/>
  <c r="DL11" i="40"/>
  <c r="DL160" i="40"/>
  <c r="DL162" i="40" s="1"/>
  <c r="DT11" i="40"/>
  <c r="DT160" i="40"/>
  <c r="DT162" i="40" s="1"/>
  <c r="EB11" i="40"/>
  <c r="EB160" i="40"/>
  <c r="EB162" i="40" s="1"/>
  <c r="EJ11" i="40"/>
  <c r="EJ160" i="40"/>
  <c r="EJ162" i="40" s="1"/>
  <c r="CW15" i="41"/>
  <c r="CW174" i="41"/>
  <c r="DE15" i="41"/>
  <c r="DE174" i="41"/>
  <c r="DM15" i="41"/>
  <c r="DM174" i="41"/>
  <c r="DU15" i="41"/>
  <c r="DU174" i="41"/>
  <c r="EC15" i="41"/>
  <c r="EC174" i="41"/>
  <c r="EK15" i="41"/>
  <c r="EK174" i="41"/>
  <c r="AO23" i="70"/>
  <c r="AO17" i="41"/>
  <c r="AO13" i="40"/>
  <c r="AO22" i="39"/>
  <c r="AO13" i="37"/>
  <c r="AO16" i="38"/>
  <c r="AO22" i="36"/>
  <c r="AO26" i="35"/>
  <c r="AO37" i="35" s="1"/>
  <c r="AO174" i="41"/>
  <c r="AO173" i="41"/>
  <c r="AW23" i="70"/>
  <c r="AW17" i="41"/>
  <c r="AW13" i="40"/>
  <c r="AW22" i="39"/>
  <c r="AW13" i="37"/>
  <c r="AW16" i="38"/>
  <c r="AW22" i="36"/>
  <c r="AW26" i="35"/>
  <c r="AW39" i="35" s="1"/>
  <c r="AW174" i="41"/>
  <c r="AW173" i="41"/>
  <c r="BE23" i="70"/>
  <c r="BE17" i="41"/>
  <c r="BE13" i="40"/>
  <c r="BE22" i="39"/>
  <c r="BE13" i="37"/>
  <c r="BE22" i="36"/>
  <c r="BE16" i="38"/>
  <c r="BE174" i="41"/>
  <c r="BE26" i="35"/>
  <c r="BE173" i="41"/>
  <c r="BM23" i="70"/>
  <c r="BM17" i="41"/>
  <c r="BM13" i="40"/>
  <c r="BM22" i="39"/>
  <c r="BM13" i="37"/>
  <c r="BM22" i="36"/>
  <c r="BM16" i="38"/>
  <c r="BM174" i="41"/>
  <c r="BM173" i="41"/>
  <c r="BM26" i="35"/>
  <c r="BM39" i="35" s="1"/>
  <c r="BU23" i="70"/>
  <c r="BU17" i="41"/>
  <c r="BU13" i="40"/>
  <c r="BU22" i="39"/>
  <c r="BU13" i="37"/>
  <c r="BU16" i="38"/>
  <c r="BU22" i="36"/>
  <c r="BU26" i="35"/>
  <c r="BU37" i="35" s="1"/>
  <c r="CC23" i="70"/>
  <c r="CC17" i="41"/>
  <c r="CC13" i="40"/>
  <c r="CC22" i="39"/>
  <c r="CC13" i="37"/>
  <c r="CC16" i="38"/>
  <c r="CC22" i="36"/>
  <c r="CC26" i="35"/>
  <c r="CC39" i="35" s="1"/>
  <c r="CK23" i="70"/>
  <c r="CK17" i="41"/>
  <c r="CK13" i="40"/>
  <c r="CK22" i="39"/>
  <c r="CK13" i="37"/>
  <c r="CK22" i="36"/>
  <c r="CK16" i="38"/>
  <c r="CK26" i="35"/>
  <c r="CK37" i="35" s="1"/>
  <c r="CS23" i="70"/>
  <c r="CS17" i="41"/>
  <c r="CS13" i="40"/>
  <c r="CS22" i="39"/>
  <c r="CS13" i="37"/>
  <c r="CS22" i="36"/>
  <c r="CS16" i="38"/>
  <c r="CS26" i="35"/>
  <c r="CS37" i="35" s="1"/>
  <c r="DA23" i="70"/>
  <c r="DA17" i="41"/>
  <c r="DA13" i="40"/>
  <c r="DA22" i="39"/>
  <c r="DA13" i="37"/>
  <c r="DA16" i="38"/>
  <c r="DA22" i="36"/>
  <c r="DA26" i="35"/>
  <c r="DI23" i="70"/>
  <c r="DI17" i="41"/>
  <c r="DI13" i="40"/>
  <c r="DI22" i="39"/>
  <c r="DI13" i="37"/>
  <c r="DI16" i="38"/>
  <c r="DI22" i="36"/>
  <c r="DI26" i="35"/>
  <c r="DQ23" i="70"/>
  <c r="DQ17" i="41"/>
  <c r="DQ13" i="40"/>
  <c r="DQ22" i="39"/>
  <c r="DQ13" i="37"/>
  <c r="DQ16" i="38"/>
  <c r="DQ22" i="36"/>
  <c r="DQ26" i="35"/>
  <c r="DY23" i="70"/>
  <c r="DY17" i="41"/>
  <c r="DY13" i="40"/>
  <c r="DY22" i="39"/>
  <c r="DY13" i="37"/>
  <c r="DY16" i="38"/>
  <c r="DY22" i="36"/>
  <c r="DY26" i="35"/>
  <c r="EG23" i="70"/>
  <c r="EG17" i="41"/>
  <c r="EG13" i="40"/>
  <c r="EG22" i="39"/>
  <c r="EG13" i="37"/>
  <c r="EG16" i="38"/>
  <c r="EG22" i="36"/>
  <c r="EG26" i="35"/>
  <c r="EO23" i="70"/>
  <c r="EO17" i="41"/>
  <c r="EO13" i="40"/>
  <c r="EO22" i="39"/>
  <c r="EO13" i="37"/>
  <c r="EO16" i="38"/>
  <c r="EO22" i="36"/>
  <c r="EO26" i="35"/>
  <c r="AU35" i="70"/>
  <c r="BC35" i="70"/>
  <c r="BK35" i="70"/>
  <c r="BS35" i="70"/>
  <c r="CA35" i="70"/>
  <c r="CI35" i="70"/>
  <c r="CQ35" i="70"/>
  <c r="G31" i="35"/>
  <c r="G77" i="35" s="1"/>
  <c r="O31" i="35"/>
  <c r="O77" i="35" s="1"/>
  <c r="W31" i="35"/>
  <c r="W77" i="35" s="1"/>
  <c r="AE31" i="35"/>
  <c r="AE77" i="35" s="1"/>
  <c r="AM31" i="35"/>
  <c r="AM77" i="35" s="1"/>
  <c r="G37" i="35"/>
  <c r="O37" i="35"/>
  <c r="W37" i="35"/>
  <c r="AE37" i="35"/>
  <c r="AM37" i="35"/>
  <c r="H69" i="70"/>
  <c r="P69" i="70"/>
  <c r="X69" i="70"/>
  <c r="AF69" i="70"/>
  <c r="AN69" i="70"/>
  <c r="E69" i="70"/>
  <c r="M69" i="70"/>
  <c r="U69" i="70"/>
  <c r="AC69" i="70"/>
  <c r="AK69" i="70"/>
  <c r="F69" i="70"/>
  <c r="N69" i="70"/>
  <c r="V69" i="70"/>
  <c r="AD69" i="70"/>
  <c r="AL69" i="70"/>
  <c r="F31" i="35"/>
  <c r="F77" i="35" s="1"/>
  <c r="N31" i="35"/>
  <c r="N77" i="35" s="1"/>
  <c r="V31" i="35"/>
  <c r="V77" i="35" s="1"/>
  <c r="AD31" i="35"/>
  <c r="AD77" i="35" s="1"/>
  <c r="AL31" i="35"/>
  <c r="AL77" i="35" s="1"/>
  <c r="F37" i="35"/>
  <c r="N37" i="35"/>
  <c r="V37" i="35"/>
  <c r="AD37" i="35"/>
  <c r="AL37" i="35"/>
  <c r="F39" i="35"/>
  <c r="N39" i="35"/>
  <c r="V39" i="35"/>
  <c r="AD39" i="35"/>
  <c r="AL39" i="35"/>
  <c r="G39" i="35"/>
  <c r="O39" i="35"/>
  <c r="W39" i="35"/>
  <c r="AE39" i="35"/>
  <c r="AM39" i="35"/>
  <c r="R68" i="70"/>
  <c r="ER174" i="41"/>
  <c r="ER173" i="41"/>
  <c r="ER40" i="39"/>
  <c r="ER44" i="70"/>
  <c r="ER29" i="38"/>
  <c r="ER41" i="36"/>
  <c r="ER18" i="39"/>
  <c r="ER21" i="70"/>
  <c r="ER19" i="36"/>
  <c r="ER13" i="38"/>
  <c r="ER49" i="35"/>
  <c r="ER23" i="35"/>
  <c r="ER187" i="39"/>
  <c r="ER190" i="39"/>
  <c r="K99" i="73" l="1"/>
  <c r="R52" i="38"/>
  <c r="R55" i="38" s="1"/>
  <c r="AY52" i="38"/>
  <c r="AY55" i="38" s="1"/>
  <c r="U11" i="71"/>
  <c r="G12" i="74"/>
  <c r="AQ52" i="38"/>
  <c r="AQ55" i="38" s="1"/>
  <c r="U10" i="71"/>
  <c r="U4" i="71"/>
  <c r="K78" i="73"/>
  <c r="K84" i="73" s="1"/>
  <c r="Z65" i="39"/>
  <c r="V70" i="36"/>
  <c r="V73" i="36" s="1"/>
  <c r="K7" i="75"/>
  <c r="U5" i="71"/>
  <c r="U9" i="71"/>
  <c r="K84" i="75"/>
  <c r="AV70" i="36"/>
  <c r="AV73" i="36" s="1"/>
  <c r="AU70" i="36"/>
  <c r="AU73" i="36" s="1"/>
  <c r="N70" i="36"/>
  <c r="N73" i="36" s="1"/>
  <c r="G138" i="75"/>
  <c r="G18" i="74"/>
  <c r="U15" i="71"/>
  <c r="O65" i="39"/>
  <c r="O70" i="39" s="1"/>
  <c r="O73" i="39" s="1"/>
  <c r="AA70" i="36"/>
  <c r="AA73" i="36" s="1"/>
  <c r="AM70" i="36"/>
  <c r="AM73" i="36" s="1"/>
  <c r="K7" i="73"/>
  <c r="U8" i="71"/>
  <c r="G65" i="39"/>
  <c r="S70" i="36"/>
  <c r="S73" i="36" s="1"/>
  <c r="AX70" i="36"/>
  <c r="AX73" i="36" s="1"/>
  <c r="AF70" i="36"/>
  <c r="AF73" i="36" s="1"/>
  <c r="AE70" i="36"/>
  <c r="AE73" i="36" s="1"/>
  <c r="L70" i="36"/>
  <c r="L73" i="36" s="1"/>
  <c r="K36" i="73"/>
  <c r="N36" i="73" s="1"/>
  <c r="AP68" i="70"/>
  <c r="X70" i="36"/>
  <c r="X73" i="36" s="1"/>
  <c r="W70" i="36"/>
  <c r="W73" i="36" s="1"/>
  <c r="AK70" i="36"/>
  <c r="AK73" i="36" s="1"/>
  <c r="N21" i="73"/>
  <c r="BC52" i="38"/>
  <c r="BC55" i="38" s="1"/>
  <c r="AL65" i="39"/>
  <c r="AL70" i="39" s="1"/>
  <c r="AL73" i="39" s="1"/>
  <c r="U65" i="39"/>
  <c r="AB65" i="39"/>
  <c r="S65" i="39"/>
  <c r="AN52" i="38"/>
  <c r="AN55" i="38" s="1"/>
  <c r="AS52" i="38"/>
  <c r="AS55" i="38" s="1"/>
  <c r="Y52" i="38"/>
  <c r="Y55" i="38" s="1"/>
  <c r="K4" i="75"/>
  <c r="AD65" i="39"/>
  <c r="T65" i="39"/>
  <c r="K65" i="39"/>
  <c r="AF52" i="38"/>
  <c r="AF55" i="38" s="1"/>
  <c r="J70" i="36"/>
  <c r="J73" i="36" s="1"/>
  <c r="Y70" i="36"/>
  <c r="Y73" i="36" s="1"/>
  <c r="AK52" i="38"/>
  <c r="AK55" i="38" s="1"/>
  <c r="AR52" i="38"/>
  <c r="AR55" i="38" s="1"/>
  <c r="E70" i="36"/>
  <c r="E73" i="36" s="1"/>
  <c r="Q52" i="38"/>
  <c r="Q55" i="38" s="1"/>
  <c r="BI5" i="38"/>
  <c r="BI21" i="38" s="1"/>
  <c r="BI47" i="38" s="1"/>
  <c r="BI52" i="38" s="1"/>
  <c r="BI55" i="38" s="1"/>
  <c r="BL6" i="39"/>
  <c r="BL28" i="39" s="1"/>
  <c r="BL65" i="39" s="1"/>
  <c r="BF7" i="36"/>
  <c r="BF29" i="36" s="1"/>
  <c r="BF65" i="36" s="1"/>
  <c r="BF70" i="36" s="1"/>
  <c r="BF73" i="36" s="1"/>
  <c r="BF5" i="38"/>
  <c r="BF21" i="38" s="1"/>
  <c r="BF47" i="38" s="1"/>
  <c r="BF52" i="38" s="1"/>
  <c r="BF55" i="38" s="1"/>
  <c r="BF6" i="39"/>
  <c r="BF28" i="39" s="1"/>
  <c r="BF65" i="39" s="1"/>
  <c r="BC65" i="39"/>
  <c r="BI10" i="38"/>
  <c r="BI26" i="38" s="1"/>
  <c r="BI48" i="38" s="1"/>
  <c r="BI53" i="38" s="1"/>
  <c r="BJ65" i="36"/>
  <c r="BJ70" i="36" s="1"/>
  <c r="BJ73" i="36" s="1"/>
  <c r="G143" i="75"/>
  <c r="H141" i="75" s="1"/>
  <c r="AZ70" i="36"/>
  <c r="AZ73" i="36" s="1"/>
  <c r="AY70" i="36"/>
  <c r="AY73" i="36" s="1"/>
  <c r="N21" i="75"/>
  <c r="N20" i="75"/>
  <c r="M70" i="36"/>
  <c r="M73" i="36" s="1"/>
  <c r="AR70" i="36"/>
  <c r="AR73" i="36" s="1"/>
  <c r="N35" i="73"/>
  <c r="AJ70" i="36"/>
  <c r="AJ73" i="36" s="1"/>
  <c r="AT70" i="36"/>
  <c r="AT73" i="36" s="1"/>
  <c r="AB70" i="36"/>
  <c r="AB73" i="36" s="1"/>
  <c r="N39" i="75"/>
  <c r="N38" i="75"/>
  <c r="AL70" i="36"/>
  <c r="AL73" i="36" s="1"/>
  <c r="T70" i="36"/>
  <c r="T73" i="36" s="1"/>
  <c r="G70" i="36"/>
  <c r="G73" i="36" s="1"/>
  <c r="V65" i="39"/>
  <c r="R65" i="39"/>
  <c r="AW65" i="39"/>
  <c r="AN70" i="36"/>
  <c r="AN73" i="36" s="1"/>
  <c r="G10" i="74"/>
  <c r="G9" i="74"/>
  <c r="AS70" i="36"/>
  <c r="AS73" i="36" s="1"/>
  <c r="K38" i="73"/>
  <c r="K36" i="75"/>
  <c r="N36" i="75" s="1"/>
  <c r="AI70" i="36"/>
  <c r="AI73" i="36" s="1"/>
  <c r="J52" i="38"/>
  <c r="J55" i="38" s="1"/>
  <c r="AI52" i="38"/>
  <c r="AI55" i="38" s="1"/>
  <c r="R70" i="36"/>
  <c r="R73" i="36" s="1"/>
  <c r="F70" i="36"/>
  <c r="F73" i="36" s="1"/>
  <c r="BG7" i="36"/>
  <c r="BG29" i="36" s="1"/>
  <c r="BG65" i="36" s="1"/>
  <c r="BG70" i="36" s="1"/>
  <c r="BG73" i="36" s="1"/>
  <c r="Z70" i="36"/>
  <c r="Z73" i="36" s="1"/>
  <c r="CS47" i="35"/>
  <c r="BK45" i="35"/>
  <c r="CI47" i="35"/>
  <c r="P65" i="39"/>
  <c r="N65" i="39"/>
  <c r="J65" i="39"/>
  <c r="AO65" i="39"/>
  <c r="K112" i="75"/>
  <c r="T20" i="73"/>
  <c r="W20" i="73" s="1"/>
  <c r="K35" i="75"/>
  <c r="K6" i="75"/>
  <c r="N25" i="73"/>
  <c r="N24" i="73"/>
  <c r="AA52" i="38"/>
  <c r="AA55" i="38" s="1"/>
  <c r="AH65" i="39"/>
  <c r="K99" i="75"/>
  <c r="AH70" i="36"/>
  <c r="AH73" i="36" s="1"/>
  <c r="AF70" i="39"/>
  <c r="AF73" i="39" s="1"/>
  <c r="AW70" i="36"/>
  <c r="AW73" i="36" s="1"/>
  <c r="H65" i="39"/>
  <c r="AM65" i="39"/>
  <c r="F65" i="39"/>
  <c r="AY65" i="39"/>
  <c r="AG65" i="39"/>
  <c r="L15" i="72"/>
  <c r="K21" i="72"/>
  <c r="L11" i="72"/>
  <c r="L12" i="72"/>
  <c r="L6" i="72"/>
  <c r="L14" i="72"/>
  <c r="L10" i="72"/>
  <c r="L13" i="72"/>
  <c r="L7" i="72"/>
  <c r="K13" i="73"/>
  <c r="O39" i="74"/>
  <c r="P38" i="74"/>
  <c r="S52" i="38"/>
  <c r="S55" i="38" s="1"/>
  <c r="D19" i="72"/>
  <c r="D7" i="72"/>
  <c r="D6" i="72"/>
  <c r="D14" i="72"/>
  <c r="D8" i="72"/>
  <c r="D10" i="72"/>
  <c r="D12" i="72"/>
  <c r="D18" i="72"/>
  <c r="D15" i="72"/>
  <c r="D16" i="72"/>
  <c r="D13" i="72"/>
  <c r="D11" i="72"/>
  <c r="D9" i="72"/>
  <c r="G6" i="74"/>
  <c r="G7" i="74"/>
  <c r="AO42" i="70"/>
  <c r="AE65" i="39"/>
  <c r="AS65" i="39"/>
  <c r="AZ65" i="39"/>
  <c r="AZ70" i="39" s="1"/>
  <c r="AZ73" i="39" s="1"/>
  <c r="AQ65" i="39"/>
  <c r="AQ70" i="39" s="1"/>
  <c r="AQ73" i="39" s="1"/>
  <c r="Y65" i="39"/>
  <c r="S29" i="73"/>
  <c r="T24" i="73" s="1"/>
  <c r="T19" i="73"/>
  <c r="AV52" i="38"/>
  <c r="AV55" i="38" s="1"/>
  <c r="P11" i="72"/>
  <c r="P10" i="72"/>
  <c r="P8" i="72"/>
  <c r="P15" i="72"/>
  <c r="P12" i="72"/>
  <c r="P6" i="72"/>
  <c r="P13" i="72"/>
  <c r="P7" i="72"/>
  <c r="P14" i="72"/>
  <c r="K29" i="73"/>
  <c r="N19" i="73"/>
  <c r="N29" i="73" s="1"/>
  <c r="K52" i="38"/>
  <c r="K55" i="38" s="1"/>
  <c r="BB70" i="36"/>
  <c r="BB73" i="36" s="1"/>
  <c r="S70" i="39"/>
  <c r="S73" i="39" s="1"/>
  <c r="AG70" i="36"/>
  <c r="AG73" i="36" s="1"/>
  <c r="AD70" i="39"/>
  <c r="AD73" i="39" s="1"/>
  <c r="Z70" i="39"/>
  <c r="Z73" i="39" s="1"/>
  <c r="K21" i="75"/>
  <c r="N22" i="75" s="1"/>
  <c r="K24" i="75"/>
  <c r="DM42" i="36"/>
  <c r="BA70" i="39"/>
  <c r="BA73" i="39" s="1"/>
  <c r="BG7" i="70"/>
  <c r="W65" i="39"/>
  <c r="AK65" i="39"/>
  <c r="AR65" i="39"/>
  <c r="AR70" i="39" s="1"/>
  <c r="AR73" i="39" s="1"/>
  <c r="AI65" i="39"/>
  <c r="AI70" i="39" s="1"/>
  <c r="AI73" i="39" s="1"/>
  <c r="AX65" i="39"/>
  <c r="AX70" i="39" s="1"/>
  <c r="AX73" i="39" s="1"/>
  <c r="Q65" i="39"/>
  <c r="Q70" i="39" s="1"/>
  <c r="Q73" i="39" s="1"/>
  <c r="Q116" i="75"/>
  <c r="K116" i="75"/>
  <c r="N117" i="75" s="1"/>
  <c r="L17" i="72"/>
  <c r="J10" i="72"/>
  <c r="J14" i="72"/>
  <c r="J15" i="72"/>
  <c r="J11" i="72"/>
  <c r="I21" i="72"/>
  <c r="J12" i="72"/>
  <c r="J6" i="72"/>
  <c r="J7" i="72"/>
  <c r="J13" i="72"/>
  <c r="K19" i="75"/>
  <c r="BH70" i="36"/>
  <c r="BH73" i="36" s="1"/>
  <c r="BC70" i="36"/>
  <c r="BC73" i="36" s="1"/>
  <c r="K13" i="75"/>
  <c r="AQ70" i="36"/>
  <c r="AQ73" i="36" s="1"/>
  <c r="BA70" i="36"/>
  <c r="BA73" i="36" s="1"/>
  <c r="AT65" i="39"/>
  <c r="AT70" i="39" s="1"/>
  <c r="AT73" i="39" s="1"/>
  <c r="AC65" i="39"/>
  <c r="AC70" i="39" s="1"/>
  <c r="AC73" i="39" s="1"/>
  <c r="AJ65" i="39"/>
  <c r="AJ70" i="39" s="1"/>
  <c r="AJ73" i="39" s="1"/>
  <c r="AA65" i="39"/>
  <c r="AA70" i="39" s="1"/>
  <c r="AA73" i="39" s="1"/>
  <c r="AP65" i="39"/>
  <c r="AP70" i="39" s="1"/>
  <c r="AP73" i="39" s="1"/>
  <c r="I65" i="39"/>
  <c r="K113" i="75"/>
  <c r="N115" i="75" s="1"/>
  <c r="U20" i="72"/>
  <c r="U15" i="72"/>
  <c r="U12" i="72"/>
  <c r="U19" i="72"/>
  <c r="U11" i="72"/>
  <c r="U6" i="72"/>
  <c r="U13" i="72"/>
  <c r="U7" i="72"/>
  <c r="U8" i="72"/>
  <c r="U14" i="72"/>
  <c r="U10" i="72"/>
  <c r="G14" i="74"/>
  <c r="G13" i="74"/>
  <c r="G20" i="74" s="1"/>
  <c r="BK65" i="39"/>
  <c r="BK70" i="39" s="1"/>
  <c r="BK73" i="39" s="1"/>
  <c r="BD65" i="39"/>
  <c r="BK30" i="70"/>
  <c r="BK7" i="36"/>
  <c r="BK29" i="36" s="1"/>
  <c r="BK65" i="36" s="1"/>
  <c r="BK70" i="36" s="1"/>
  <c r="BK73" i="36" s="1"/>
  <c r="DM30" i="38"/>
  <c r="AI66" i="39"/>
  <c r="CA47" i="35"/>
  <c r="BF14" i="39"/>
  <c r="BF36" i="39" s="1"/>
  <c r="Z66" i="36"/>
  <c r="ES67" i="39"/>
  <c r="BE47" i="35"/>
  <c r="K39" i="39"/>
  <c r="AA39" i="36"/>
  <c r="ES170" i="38"/>
  <c r="ES172" i="38" s="1"/>
  <c r="K187" i="39"/>
  <c r="AQ39" i="36"/>
  <c r="K39" i="36"/>
  <c r="AQ187" i="36"/>
  <c r="AX68" i="70"/>
  <c r="ES189" i="39"/>
  <c r="K17" i="36"/>
  <c r="ES187" i="39"/>
  <c r="BL42" i="70"/>
  <c r="AA187" i="36"/>
  <c r="AQ50" i="35"/>
  <c r="I187" i="39"/>
  <c r="ES42" i="36"/>
  <c r="ES67" i="36" s="1"/>
  <c r="I17" i="39"/>
  <c r="ES30" i="38"/>
  <c r="ES49" i="38" s="1"/>
  <c r="BJ11" i="37"/>
  <c r="BJ12" i="36"/>
  <c r="BJ34" i="36" s="1"/>
  <c r="BJ8" i="37"/>
  <c r="BJ21" i="37" s="1"/>
  <c r="BJ39" i="37" s="1"/>
  <c r="BJ44" i="37" s="1"/>
  <c r="H66" i="39"/>
  <c r="W24" i="40"/>
  <c r="W40" i="40" s="1"/>
  <c r="K160" i="37"/>
  <c r="K162" i="37" s="1"/>
  <c r="W160" i="40"/>
  <c r="W162" i="40" s="1"/>
  <c r="AM66" i="39"/>
  <c r="BT47" i="35"/>
  <c r="AB78" i="35"/>
  <c r="J78" i="35"/>
  <c r="BK5" i="38"/>
  <c r="BK21" i="38" s="1"/>
  <c r="BK47" i="38" s="1"/>
  <c r="BK52" i="38" s="1"/>
  <c r="BK55" i="38" s="1"/>
  <c r="BD65" i="36"/>
  <c r="BD70" i="36" s="1"/>
  <c r="BD73" i="36" s="1"/>
  <c r="BA14" i="36"/>
  <c r="BA36" i="36" s="1"/>
  <c r="CG44" i="37"/>
  <c r="CG46" i="37" s="1"/>
  <c r="BQ44" i="37"/>
  <c r="BQ46" i="37" s="1"/>
  <c r="AK44" i="37"/>
  <c r="U44" i="37"/>
  <c r="E44" i="37"/>
  <c r="BU44" i="37"/>
  <c r="BU46" i="37" s="1"/>
  <c r="Q44" i="37"/>
  <c r="CI44" i="37"/>
  <c r="CI46" i="37" s="1"/>
  <c r="AD44" i="37"/>
  <c r="BW11" i="37"/>
  <c r="BI65" i="36"/>
  <c r="BI70" i="36" s="1"/>
  <c r="BI73" i="36" s="1"/>
  <c r="L78" i="35"/>
  <c r="T78" i="35"/>
  <c r="BL8" i="40"/>
  <c r="BL21" i="40" s="1"/>
  <c r="BL39" i="40" s="1"/>
  <c r="BL44" i="40" s="1"/>
  <c r="BL30" i="70"/>
  <c r="BI12" i="36"/>
  <c r="BI34" i="36" s="1"/>
  <c r="BL7" i="36"/>
  <c r="BL29" i="36" s="1"/>
  <c r="BL65" i="36" s="1"/>
  <c r="BL70" i="36" s="1"/>
  <c r="BL73" i="36" s="1"/>
  <c r="BF30" i="70"/>
  <c r="BF68" i="70" s="1"/>
  <c r="BJ5" i="38"/>
  <c r="BJ21" i="38" s="1"/>
  <c r="BJ47" i="38" s="1"/>
  <c r="BJ52" i="38" s="1"/>
  <c r="BJ55" i="38" s="1"/>
  <c r="AP44" i="37"/>
  <c r="AJ78" i="35"/>
  <c r="K78" i="35"/>
  <c r="Z78" i="35"/>
  <c r="BW13" i="41"/>
  <c r="ER24" i="40"/>
  <c r="ER40" i="40" s="1"/>
  <c r="BW188" i="36"/>
  <c r="BW24" i="35"/>
  <c r="BW18" i="36"/>
  <c r="BH5" i="38"/>
  <c r="BH21" i="38" s="1"/>
  <c r="BH47" i="38" s="1"/>
  <c r="BH52" i="38" s="1"/>
  <c r="BH55" i="38" s="1"/>
  <c r="BC11" i="39"/>
  <c r="BC33" i="39" s="1"/>
  <c r="BO17" i="39"/>
  <c r="BH7" i="70"/>
  <c r="BC17" i="39"/>
  <c r="BI6" i="39"/>
  <c r="BI28" i="39" s="1"/>
  <c r="BI65" i="39" s="1"/>
  <c r="BI70" i="39" s="1"/>
  <c r="BI73" i="39" s="1"/>
  <c r="BJ7" i="70"/>
  <c r="BI7" i="70"/>
  <c r="BJ6" i="39"/>
  <c r="BJ28" i="39" s="1"/>
  <c r="BJ65" i="39" s="1"/>
  <c r="BJ70" i="39" s="1"/>
  <c r="BJ73" i="39" s="1"/>
  <c r="BE15" i="35"/>
  <c r="BE41" i="35" s="1"/>
  <c r="CD173" i="41"/>
  <c r="CD14" i="41"/>
  <c r="AH78" i="35"/>
  <c r="BA39" i="35"/>
  <c r="EY46" i="35"/>
  <c r="EY41" i="70"/>
  <c r="EY198" i="35"/>
  <c r="EY191" i="70"/>
  <c r="EY45" i="35"/>
  <c r="EY40" i="70"/>
  <c r="EY197" i="35"/>
  <c r="EY190" i="70"/>
  <c r="EY47" i="35"/>
  <c r="EY42" i="70"/>
  <c r="EY48" i="35"/>
  <c r="EY43" i="70"/>
  <c r="EY199" i="35"/>
  <c r="EY192" i="70"/>
  <c r="EY200" i="35"/>
  <c r="EY193" i="70"/>
  <c r="AZ66" i="36"/>
  <c r="AZ71" i="36" s="1"/>
  <c r="AB66" i="36"/>
  <c r="AY66" i="36"/>
  <c r="AY66" i="39"/>
  <c r="AP66" i="36"/>
  <c r="AA66" i="36"/>
  <c r="CL44" i="37"/>
  <c r="CL46" i="37" s="1"/>
  <c r="V44" i="40"/>
  <c r="CL44" i="40"/>
  <c r="CL46" i="40" s="1"/>
  <c r="K66" i="39"/>
  <c r="AT66" i="39"/>
  <c r="BQ48" i="38"/>
  <c r="BQ53" i="38" s="1"/>
  <c r="BQ55" i="38" s="1"/>
  <c r="BB44" i="37"/>
  <c r="CQ44" i="37"/>
  <c r="CQ46" i="37" s="1"/>
  <c r="FA20" i="70"/>
  <c r="EZ22" i="35"/>
  <c r="FA17" i="70"/>
  <c r="EZ19" i="35"/>
  <c r="FA18" i="70"/>
  <c r="EZ20" i="35"/>
  <c r="FA19" i="70"/>
  <c r="EZ21" i="35"/>
  <c r="CV44" i="40"/>
  <c r="CV46" i="40" s="1"/>
  <c r="CP37" i="35"/>
  <c r="CP78" i="35" s="1"/>
  <c r="CV44" i="37"/>
  <c r="CV46" i="37" s="1"/>
  <c r="CK44" i="40"/>
  <c r="CK46" i="40" s="1"/>
  <c r="CO44" i="40"/>
  <c r="CO46" i="40" s="1"/>
  <c r="Y44" i="37"/>
  <c r="AS66" i="39"/>
  <c r="P44" i="40"/>
  <c r="O44" i="40"/>
  <c r="CC44" i="40"/>
  <c r="CC46" i="40" s="1"/>
  <c r="CG44" i="40"/>
  <c r="CG46" i="40" s="1"/>
  <c r="AT44" i="40"/>
  <c r="AC44" i="40"/>
  <c r="BY39" i="35"/>
  <c r="BY78" i="35" s="1"/>
  <c r="S66" i="39"/>
  <c r="CH44" i="37"/>
  <c r="CH46" i="37" s="1"/>
  <c r="BR44" i="37"/>
  <c r="BR46" i="37" s="1"/>
  <c r="AL44" i="37"/>
  <c r="V44" i="37"/>
  <c r="F44" i="37"/>
  <c r="AX37" i="35"/>
  <c r="J66" i="36"/>
  <c r="BH31" i="35"/>
  <c r="BH77" i="35" s="1"/>
  <c r="BH39" i="35"/>
  <c r="BO37" i="35"/>
  <c r="BO78" i="35" s="1"/>
  <c r="EM45" i="35"/>
  <c r="BI13" i="41"/>
  <c r="CS20" i="36"/>
  <c r="CY47" i="35"/>
  <c r="AI78" i="35"/>
  <c r="R78" i="35"/>
  <c r="AI44" i="37"/>
  <c r="CM44" i="37"/>
  <c r="CM46" i="37" s="1"/>
  <c r="CF39" i="35"/>
  <c r="CF78" i="35" s="1"/>
  <c r="L66" i="39"/>
  <c r="X44" i="37"/>
  <c r="H44" i="37"/>
  <c r="AR66" i="39"/>
  <c r="BK11" i="36"/>
  <c r="BK33" i="36" s="1"/>
  <c r="BI31" i="35"/>
  <c r="BI77" i="35" s="1"/>
  <c r="CV37" i="35"/>
  <c r="CV78" i="35" s="1"/>
  <c r="V56" i="41"/>
  <c r="F56" i="41"/>
  <c r="CO37" i="35"/>
  <c r="CO78" i="35" s="1"/>
  <c r="BP44" i="37"/>
  <c r="BP46" i="37" s="1"/>
  <c r="BN39" i="35"/>
  <c r="BN78" i="35" s="1"/>
  <c r="BA44" i="37"/>
  <c r="CM44" i="40"/>
  <c r="CM46" i="40" s="1"/>
  <c r="AI44" i="40"/>
  <c r="CT44" i="37"/>
  <c r="CT46" i="37" s="1"/>
  <c r="Z44" i="37"/>
  <c r="BV44" i="37"/>
  <c r="BV46" i="37" s="1"/>
  <c r="AY23" i="35"/>
  <c r="AQ66" i="39"/>
  <c r="BW37" i="35"/>
  <c r="BW78" i="35" s="1"/>
  <c r="AG78" i="35"/>
  <c r="CS44" i="37"/>
  <c r="CS46" i="37" s="1"/>
  <c r="BJ37" i="35"/>
  <c r="AV37" i="35"/>
  <c r="AV78" i="35" s="1"/>
  <c r="AD66" i="36"/>
  <c r="AK78" i="35"/>
  <c r="E78" i="35"/>
  <c r="AI187" i="39"/>
  <c r="BZ44" i="40"/>
  <c r="BZ46" i="40" s="1"/>
  <c r="AJ44" i="37"/>
  <c r="O44" i="37"/>
  <c r="BO44" i="37"/>
  <c r="BO46" i="37" s="1"/>
  <c r="AQ44" i="37"/>
  <c r="S66" i="36"/>
  <c r="CS190" i="39"/>
  <c r="CK39" i="39"/>
  <c r="BP48" i="38"/>
  <c r="BP53" i="38" s="1"/>
  <c r="BP55" i="38" s="1"/>
  <c r="AS31" i="35"/>
  <c r="AS77" i="35" s="1"/>
  <c r="BN14" i="41"/>
  <c r="CC44" i="37"/>
  <c r="CC46" i="37" s="1"/>
  <c r="AT39" i="35"/>
  <c r="CO44" i="37"/>
  <c r="CO46" i="37" s="1"/>
  <c r="BY44" i="37"/>
  <c r="BY46" i="37" s="1"/>
  <c r="AS44" i="37"/>
  <c r="AC44" i="37"/>
  <c r="M44" i="37"/>
  <c r="AL44" i="40"/>
  <c r="S44" i="37"/>
  <c r="CK187" i="39"/>
  <c r="CK39" i="35"/>
  <c r="CK78" i="35" s="1"/>
  <c r="AQ66" i="36"/>
  <c r="AA30" i="41"/>
  <c r="CA44" i="37"/>
  <c r="CA46" i="37" s="1"/>
  <c r="P66" i="39"/>
  <c r="CJ44" i="40"/>
  <c r="CJ46" i="40" s="1"/>
  <c r="BS44" i="40"/>
  <c r="BS46" i="40" s="1"/>
  <c r="AU44" i="37"/>
  <c r="AZ44" i="37"/>
  <c r="CP44" i="37"/>
  <c r="CP46" i="37" s="1"/>
  <c r="BZ44" i="37"/>
  <c r="BZ46" i="37" s="1"/>
  <c r="AT44" i="37"/>
  <c r="N44" i="37"/>
  <c r="AW44" i="37"/>
  <c r="BQ44" i="40"/>
  <c r="BQ46" i="40" s="1"/>
  <c r="AK44" i="40"/>
  <c r="CM49" i="35"/>
  <c r="CC39" i="39"/>
  <c r="AN44" i="37"/>
  <c r="CI44" i="40"/>
  <c r="CI46" i="40" s="1"/>
  <c r="AE44" i="37"/>
  <c r="AM44" i="37"/>
  <c r="R44" i="37"/>
  <c r="CL37" i="35"/>
  <c r="CL78" i="35" s="1"/>
  <c r="M66" i="39"/>
  <c r="AY24" i="35"/>
  <c r="I44" i="37"/>
  <c r="H66" i="36"/>
  <c r="CK160" i="40"/>
  <c r="CK162" i="40" s="1"/>
  <c r="AV56" i="41"/>
  <c r="AF56" i="41"/>
  <c r="AB66" i="39"/>
  <c r="K18" i="36"/>
  <c r="AI49" i="35"/>
  <c r="BE49" i="35"/>
  <c r="BN69" i="70"/>
  <c r="S17" i="39"/>
  <c r="K49" i="35"/>
  <c r="BI8" i="37"/>
  <c r="BI21" i="37" s="1"/>
  <c r="BI39" i="37" s="1"/>
  <c r="BI44" i="37" s="1"/>
  <c r="BM187" i="39"/>
  <c r="CP44" i="40"/>
  <c r="CP46" i="40" s="1"/>
  <c r="K30" i="41"/>
  <c r="CR47" i="35"/>
  <c r="K11" i="37"/>
  <c r="AI201" i="35"/>
  <c r="BE201" i="35"/>
  <c r="CE17" i="36"/>
  <c r="K201" i="35"/>
  <c r="AL66" i="39"/>
  <c r="CR48" i="38"/>
  <c r="CR53" i="38" s="1"/>
  <c r="CR55" i="38" s="1"/>
  <c r="BM42" i="70"/>
  <c r="AE66" i="39"/>
  <c r="CD48" i="38"/>
  <c r="CD53" i="38" s="1"/>
  <c r="CD55" i="38" s="1"/>
  <c r="N66" i="36"/>
  <c r="E66" i="36"/>
  <c r="AC78" i="35"/>
  <c r="BM17" i="39"/>
  <c r="BV69" i="70"/>
  <c r="BK17" i="39"/>
  <c r="BR44" i="40"/>
  <c r="BR46" i="40" s="1"/>
  <c r="BF37" i="35"/>
  <c r="CC37" i="35"/>
  <c r="CC78" i="35" s="1"/>
  <c r="CT66" i="39"/>
  <c r="BN66" i="39"/>
  <c r="DO47" i="35"/>
  <c r="CM187" i="36"/>
  <c r="Q17" i="39"/>
  <c r="AM56" i="41"/>
  <c r="AY69" i="70"/>
  <c r="L44" i="37"/>
  <c r="AQ23" i="35"/>
  <c r="AO44" i="37"/>
  <c r="W44" i="37"/>
  <c r="EN47" i="35"/>
  <c r="EN79" i="35" s="1"/>
  <c r="BF23" i="35"/>
  <c r="P66" i="36"/>
  <c r="BJ39" i="35"/>
  <c r="BZ37" i="35"/>
  <c r="BZ78" i="35" s="1"/>
  <c r="CT39" i="35"/>
  <c r="CT78" i="35" s="1"/>
  <c r="J44" i="40"/>
  <c r="BK42" i="70"/>
  <c r="BT40" i="70"/>
  <c r="AA188" i="36"/>
  <c r="V66" i="36"/>
  <c r="S50" i="35"/>
  <c r="CL173" i="41"/>
  <c r="G66" i="36"/>
  <c r="CD39" i="35"/>
  <c r="CD78" i="35" s="1"/>
  <c r="CC42" i="70"/>
  <c r="AE24" i="40"/>
  <c r="AE40" i="40" s="1"/>
  <c r="BG30" i="70"/>
  <c r="BG68" i="70" s="1"/>
  <c r="R66" i="36"/>
  <c r="AA11" i="37"/>
  <c r="S39" i="36"/>
  <c r="S202" i="35"/>
  <c r="BO49" i="35"/>
  <c r="BI39" i="35"/>
  <c r="AR39" i="35"/>
  <c r="AU66" i="39"/>
  <c r="AC66" i="39"/>
  <c r="AW66" i="36"/>
  <c r="I78" i="35"/>
  <c r="AE160" i="40"/>
  <c r="AE162" i="40" s="1"/>
  <c r="BX66" i="36"/>
  <c r="AA13" i="41"/>
  <c r="S187" i="36"/>
  <c r="BO201" i="35"/>
  <c r="CC19" i="36"/>
  <c r="BW187" i="39"/>
  <c r="CB47" i="35"/>
  <c r="BH189" i="36"/>
  <c r="AQ68" i="70"/>
  <c r="AX66" i="36"/>
  <c r="AG66" i="36"/>
  <c r="S78" i="35"/>
  <c r="AA66" i="39"/>
  <c r="CQ39" i="35"/>
  <c r="CQ78" i="35" s="1"/>
  <c r="BS39" i="35"/>
  <c r="BS78" i="35" s="1"/>
  <c r="AZ31" i="35"/>
  <c r="AZ77" i="35" s="1"/>
  <c r="X82" i="35" s="1"/>
  <c r="X85" i="35" s="1"/>
  <c r="AX39" i="35"/>
  <c r="BU47" i="35"/>
  <c r="BT48" i="38"/>
  <c r="BT53" i="38" s="1"/>
  <c r="BT55" i="38" s="1"/>
  <c r="BX44" i="37"/>
  <c r="BX46" i="37" s="1"/>
  <c r="AB44" i="37"/>
  <c r="AH66" i="36"/>
  <c r="BC11" i="36"/>
  <c r="BC33" i="36" s="1"/>
  <c r="EF45" i="35"/>
  <c r="EF79" i="35" s="1"/>
  <c r="AU47" i="35"/>
  <c r="BH169" i="38"/>
  <c r="BC31" i="35"/>
  <c r="BC77" i="35" s="1"/>
  <c r="BC39" i="35"/>
  <c r="BP37" i="35"/>
  <c r="BP78" i="35" s="1"/>
  <c r="CU39" i="35"/>
  <c r="CU78" i="35" s="1"/>
  <c r="AY49" i="35"/>
  <c r="Q39" i="39"/>
  <c r="AR66" i="36"/>
  <c r="AY187" i="36"/>
  <c r="CU50" i="35"/>
  <c r="CE39" i="36"/>
  <c r="BN31" i="41"/>
  <c r="S23" i="35"/>
  <c r="X78" i="35"/>
  <c r="AN78" i="35"/>
  <c r="BF69" i="70"/>
  <c r="BH188" i="39"/>
  <c r="BS42" i="70"/>
  <c r="CN44" i="37"/>
  <c r="CN46" i="37" s="1"/>
  <c r="AR44" i="37"/>
  <c r="T66" i="36"/>
  <c r="AI187" i="36"/>
  <c r="AX44" i="37"/>
  <c r="J44" i="37"/>
  <c r="AA49" i="35"/>
  <c r="G66" i="39"/>
  <c r="BQ37" i="35"/>
  <c r="BQ78" i="35" s="1"/>
  <c r="W66" i="39"/>
  <c r="AK66" i="39"/>
  <c r="E66" i="39"/>
  <c r="AA201" i="35"/>
  <c r="BV31" i="41"/>
  <c r="Q78" i="35"/>
  <c r="AF66" i="36"/>
  <c r="BD45" i="35"/>
  <c r="CI11" i="40"/>
  <c r="K24" i="35"/>
  <c r="AA78" i="35"/>
  <c r="H78" i="35"/>
  <c r="AS37" i="35"/>
  <c r="AS78" i="35" s="1"/>
  <c r="O66" i="39"/>
  <c r="CS48" i="38"/>
  <c r="CS53" i="38" s="1"/>
  <c r="CS55" i="38" s="1"/>
  <c r="CT44" i="40"/>
  <c r="CT46" i="40" s="1"/>
  <c r="BU66" i="39"/>
  <c r="AI50" i="35"/>
  <c r="AE56" i="41"/>
  <c r="O66" i="36"/>
  <c r="BX48" i="38"/>
  <c r="BX53" i="38" s="1"/>
  <c r="BX55" i="38" s="1"/>
  <c r="CJ44" i="37"/>
  <c r="CJ46" i="37" s="1"/>
  <c r="BT44" i="37"/>
  <c r="BT46" i="37" s="1"/>
  <c r="CF66" i="36"/>
  <c r="AI202" i="35"/>
  <c r="K44" i="37"/>
  <c r="BS44" i="37"/>
  <c r="BS46" i="37" s="1"/>
  <c r="K44" i="40"/>
  <c r="CA37" i="35"/>
  <c r="CA78" i="35" s="1"/>
  <c r="AI17" i="39"/>
  <c r="CB48" i="38"/>
  <c r="CB53" i="38" s="1"/>
  <c r="CB55" i="38" s="1"/>
  <c r="T66" i="39"/>
  <c r="AY17" i="36"/>
  <c r="CQ47" i="35"/>
  <c r="BC40" i="70"/>
  <c r="CQ66" i="39"/>
  <c r="CE44" i="37"/>
  <c r="CE46" i="37" s="1"/>
  <c r="AI66" i="36"/>
  <c r="CJ42" i="70"/>
  <c r="BW17" i="39"/>
  <c r="CN48" i="38"/>
  <c r="CN53" i="38" s="1"/>
  <c r="CN55" i="38" s="1"/>
  <c r="AF44" i="37"/>
  <c r="P44" i="37"/>
  <c r="CH39" i="35"/>
  <c r="CH78" i="35" s="1"/>
  <c r="CD66" i="39"/>
  <c r="CS66" i="39"/>
  <c r="BU48" i="38"/>
  <c r="BU53" i="38" s="1"/>
  <c r="BU55" i="38" s="1"/>
  <c r="AI39" i="36"/>
  <c r="AG190" i="39"/>
  <c r="CK24" i="40"/>
  <c r="CK40" i="40" s="1"/>
  <c r="CT69" i="70"/>
  <c r="CU39" i="39"/>
  <c r="CV66" i="36"/>
  <c r="CU202" i="35"/>
  <c r="BS66" i="39"/>
  <c r="AY44" i="37"/>
  <c r="AA44" i="37"/>
  <c r="K56" i="41"/>
  <c r="AU45" i="35"/>
  <c r="AP44" i="40"/>
  <c r="CB66" i="36"/>
  <c r="CO66" i="39"/>
  <c r="AZ66" i="39"/>
  <c r="AZ71" i="39" s="1"/>
  <c r="AZ37" i="35"/>
  <c r="AZ78" i="35" s="1"/>
  <c r="BL45" i="35"/>
  <c r="N66" i="39"/>
  <c r="BZ66" i="36"/>
  <c r="CU187" i="39"/>
  <c r="AA50" i="35"/>
  <c r="CC20" i="36"/>
  <c r="CS39" i="39"/>
  <c r="DX47" i="35"/>
  <c r="DX79" i="35" s="1"/>
  <c r="AP69" i="70"/>
  <c r="CG37" i="35"/>
  <c r="CG78" i="35" s="1"/>
  <c r="BG39" i="35"/>
  <c r="AA202" i="35"/>
  <c r="CS187" i="39"/>
  <c r="EE47" i="35"/>
  <c r="BD20" i="39"/>
  <c r="AG44" i="37"/>
  <c r="AV45" i="35"/>
  <c r="AY50" i="35"/>
  <c r="AV31" i="35"/>
  <c r="AV77" i="35" s="1"/>
  <c r="CK42" i="70"/>
  <c r="CL69" i="70"/>
  <c r="CK19" i="39"/>
  <c r="BG69" i="70"/>
  <c r="BB56" i="41"/>
  <c r="BM56" i="41"/>
  <c r="BM58" i="41" s="1"/>
  <c r="N56" i="41"/>
  <c r="BO44" i="40"/>
  <c r="BO46" i="40" s="1"/>
  <c r="Y44" i="40"/>
  <c r="CQ44" i="40"/>
  <c r="CQ46" i="40" s="1"/>
  <c r="BT44" i="40"/>
  <c r="BT46" i="40" s="1"/>
  <c r="CB44" i="40"/>
  <c r="CB46" i="40" s="1"/>
  <c r="N44" i="40"/>
  <c r="AO44" i="40"/>
  <c r="CF44" i="40"/>
  <c r="CF46" i="40" s="1"/>
  <c r="BB31" i="35"/>
  <c r="BB77" i="35" s="1"/>
  <c r="BT39" i="35"/>
  <c r="BT78" i="35" s="1"/>
  <c r="AW47" i="35"/>
  <c r="CP51" i="41"/>
  <c r="CP56" i="41" s="1"/>
  <c r="CP58" i="41" s="1"/>
  <c r="AT66" i="36"/>
  <c r="CK48" i="38"/>
  <c r="CK53" i="38" s="1"/>
  <c r="CK55" i="38" s="1"/>
  <c r="CG66" i="36"/>
  <c r="K66" i="36"/>
  <c r="CS20" i="39"/>
  <c r="CM201" i="35"/>
  <c r="CC44" i="70"/>
  <c r="BC47" i="35"/>
  <c r="AW56" i="41"/>
  <c r="AQ56" i="41"/>
  <c r="AY44" i="40"/>
  <c r="AV44" i="40"/>
  <c r="H44" i="40"/>
  <c r="BD44" i="40"/>
  <c r="BV44" i="40"/>
  <c r="BV46" i="40" s="1"/>
  <c r="AH44" i="40"/>
  <c r="AU44" i="40"/>
  <c r="W44" i="40"/>
  <c r="BX44" i="40"/>
  <c r="BX46" i="40" s="1"/>
  <c r="BB37" i="35"/>
  <c r="CM37" i="35"/>
  <c r="CM78" i="35" s="1"/>
  <c r="BL37" i="35"/>
  <c r="CM39" i="36"/>
  <c r="Y78" i="35"/>
  <c r="CU66" i="36"/>
  <c r="CC194" i="70"/>
  <c r="U56" i="41"/>
  <c r="ER20" i="36"/>
  <c r="ER11" i="40"/>
  <c r="AA44" i="40"/>
  <c r="AX44" i="40"/>
  <c r="BN44" i="40"/>
  <c r="BN46" i="40" s="1"/>
  <c r="BU44" i="40"/>
  <c r="BU46" i="40" s="1"/>
  <c r="CA44" i="40"/>
  <c r="CA46" i="40" s="1"/>
  <c r="AS44" i="40"/>
  <c r="AN44" i="40"/>
  <c r="Q44" i="40"/>
  <c r="DX70" i="70"/>
  <c r="CE49" i="35"/>
  <c r="BV173" i="41"/>
  <c r="AJ66" i="36"/>
  <c r="CU201" i="35"/>
  <c r="BP44" i="40"/>
  <c r="BP46" i="40" s="1"/>
  <c r="AJ44" i="40"/>
  <c r="CB45" i="35"/>
  <c r="I24" i="40"/>
  <c r="I40" i="40" s="1"/>
  <c r="CC13" i="38"/>
  <c r="CA45" i="35"/>
  <c r="AA56" i="41"/>
  <c r="AK56" i="41"/>
  <c r="AR56" i="41"/>
  <c r="BY44" i="40"/>
  <c r="BY46" i="40" s="1"/>
  <c r="L66" i="36"/>
  <c r="Y39" i="39"/>
  <c r="DW47" i="35"/>
  <c r="DP47" i="35"/>
  <c r="I160" i="40"/>
  <c r="I162" i="40" s="1"/>
  <c r="CC18" i="39"/>
  <c r="AG39" i="39"/>
  <c r="AW42" i="39"/>
  <c r="AF66" i="39"/>
  <c r="AU56" i="41"/>
  <c r="E56" i="41"/>
  <c r="CN44" i="40"/>
  <c r="CN46" i="40" s="1"/>
  <c r="AL56" i="41"/>
  <c r="Z44" i="40"/>
  <c r="BB44" i="40"/>
  <c r="AG44" i="40"/>
  <c r="R44" i="40"/>
  <c r="G44" i="40"/>
  <c r="CE201" i="35"/>
  <c r="W56" i="41"/>
  <c r="AM44" i="40"/>
  <c r="CD44" i="40"/>
  <c r="CD46" i="40" s="1"/>
  <c r="AW44" i="40"/>
  <c r="AF44" i="40"/>
  <c r="U44" i="40"/>
  <c r="CS44" i="40"/>
  <c r="CS46" i="40" s="1"/>
  <c r="AT56" i="41"/>
  <c r="AR37" i="35"/>
  <c r="CR45" i="35"/>
  <c r="BU56" i="41"/>
  <c r="BU58" i="41" s="1"/>
  <c r="Q56" i="41"/>
  <c r="AD44" i="40"/>
  <c r="CN66" i="39"/>
  <c r="AG160" i="40"/>
  <c r="AG162" i="40" s="1"/>
  <c r="AA187" i="39"/>
  <c r="Y187" i="39"/>
  <c r="CI24" i="40"/>
  <c r="CI40" i="40" s="1"/>
  <c r="S49" i="35"/>
  <c r="AG187" i="39"/>
  <c r="AW190" i="39"/>
  <c r="EC190" i="36"/>
  <c r="S44" i="40"/>
  <c r="BM44" i="40"/>
  <c r="BM46" i="40" s="1"/>
  <c r="AD56" i="41"/>
  <c r="BR39" i="35"/>
  <c r="BR78" i="35" s="1"/>
  <c r="BA31" i="35"/>
  <c r="BA77" i="35" s="1"/>
  <c r="ER19" i="39"/>
  <c r="AI56" i="41"/>
  <c r="CU44" i="40"/>
  <c r="CU46" i="40" s="1"/>
  <c r="X44" i="40"/>
  <c r="AE44" i="40"/>
  <c r="CR44" i="40"/>
  <c r="CR46" i="40" s="1"/>
  <c r="I44" i="40"/>
  <c r="BC44" i="40"/>
  <c r="M44" i="40"/>
  <c r="E44" i="40"/>
  <c r="BY51" i="41"/>
  <c r="BY56" i="41" s="1"/>
  <c r="BY58" i="41" s="1"/>
  <c r="AS56" i="41"/>
  <c r="AC56" i="41"/>
  <c r="M56" i="41"/>
  <c r="CH44" i="40"/>
  <c r="CH46" i="40" s="1"/>
  <c r="F44" i="40"/>
  <c r="AG11" i="40"/>
  <c r="BK8" i="41"/>
  <c r="BK25" i="41" s="1"/>
  <c r="BK51" i="41" s="1"/>
  <c r="BK56" i="41" s="1"/>
  <c r="O56" i="41"/>
  <c r="X66" i="39"/>
  <c r="EC170" i="38"/>
  <c r="AY68" i="70"/>
  <c r="BM66" i="39"/>
  <c r="CB56" i="41"/>
  <c r="CB58" i="41" s="1"/>
  <c r="AV44" i="37"/>
  <c r="CR66" i="36"/>
  <c r="X66" i="36"/>
  <c r="P78" i="35"/>
  <c r="AF78" i="35"/>
  <c r="E32" i="41"/>
  <c r="BL44" i="70"/>
  <c r="BL40" i="39"/>
  <c r="BL41" i="36"/>
  <c r="BL29" i="38"/>
  <c r="AV43" i="70"/>
  <c r="AV48" i="35"/>
  <c r="U42" i="70"/>
  <c r="U47" i="35"/>
  <c r="BQ41" i="70"/>
  <c r="BQ46" i="35"/>
  <c r="E41" i="70"/>
  <c r="E46" i="35"/>
  <c r="AP14" i="38"/>
  <c r="AP19" i="39"/>
  <c r="AP20" i="36"/>
  <c r="P194" i="70"/>
  <c r="P188" i="39"/>
  <c r="P169" i="38"/>
  <c r="P189" i="36"/>
  <c r="CT192" i="70"/>
  <c r="CT199" i="35"/>
  <c r="AH192" i="70"/>
  <c r="AH199" i="35"/>
  <c r="V190" i="70"/>
  <c r="V197" i="35"/>
  <c r="BH32" i="41"/>
  <c r="AX31" i="41"/>
  <c r="AU44" i="70"/>
  <c r="AU41" i="36"/>
  <c r="AU40" i="39"/>
  <c r="AU29" i="38"/>
  <c r="CQ43" i="70"/>
  <c r="CQ48" i="35"/>
  <c r="AE43" i="70"/>
  <c r="AE48" i="35"/>
  <c r="AZ41" i="70"/>
  <c r="AZ46" i="35"/>
  <c r="Y40" i="70"/>
  <c r="Y45" i="35"/>
  <c r="G194" i="70"/>
  <c r="G188" i="39"/>
  <c r="G169" i="38"/>
  <c r="G189" i="36"/>
  <c r="I191" i="70"/>
  <c r="I198" i="35"/>
  <c r="AC190" i="70"/>
  <c r="AC197" i="35"/>
  <c r="AI32" i="41"/>
  <c r="BJ44" i="70"/>
  <c r="BJ29" i="38"/>
  <c r="BJ40" i="39"/>
  <c r="BJ41" i="36"/>
  <c r="AT43" i="70"/>
  <c r="AT48" i="35"/>
  <c r="S42" i="70"/>
  <c r="S47" i="35"/>
  <c r="BO41" i="70"/>
  <c r="BO46" i="35"/>
  <c r="AN40" i="70"/>
  <c r="AN45" i="35"/>
  <c r="P19" i="39"/>
  <c r="P20" i="36"/>
  <c r="P14" i="38"/>
  <c r="V194" i="70"/>
  <c r="V188" i="39"/>
  <c r="V189" i="36"/>
  <c r="V169" i="38"/>
  <c r="AN17" i="39"/>
  <c r="AN187" i="39"/>
  <c r="AN193" i="70"/>
  <c r="AN200" i="35"/>
  <c r="P193" i="70"/>
  <c r="P200" i="35"/>
  <c r="BT192" i="70"/>
  <c r="BT199" i="35"/>
  <c r="AV192" i="70"/>
  <c r="AV199" i="35"/>
  <c r="H192" i="70"/>
  <c r="H199" i="35"/>
  <c r="AN191" i="70"/>
  <c r="AN198" i="35"/>
  <c r="AJ190" i="70"/>
  <c r="AJ197" i="35"/>
  <c r="AH32" i="41"/>
  <c r="BA44" i="70"/>
  <c r="BA29" i="38"/>
  <c r="BA40" i="39"/>
  <c r="BA41" i="36"/>
  <c r="BA43" i="70"/>
  <c r="BA48" i="35"/>
  <c r="E194" i="70"/>
  <c r="E169" i="38"/>
  <c r="E188" i="39"/>
  <c r="E189" i="36"/>
  <c r="AE193" i="70"/>
  <c r="AE200" i="35"/>
  <c r="BK192" i="70"/>
  <c r="BK199" i="35"/>
  <c r="AY190" i="70"/>
  <c r="AY197" i="35"/>
  <c r="Q32" i="41"/>
  <c r="AJ44" i="70"/>
  <c r="AJ29" i="38"/>
  <c r="AJ40" i="39"/>
  <c r="AJ41" i="36"/>
  <c r="CF43" i="70"/>
  <c r="CF48" i="35"/>
  <c r="T43" i="70"/>
  <c r="T48" i="35"/>
  <c r="CH192" i="70"/>
  <c r="CH199" i="35"/>
  <c r="V192" i="70"/>
  <c r="V199" i="35"/>
  <c r="AL191" i="70"/>
  <c r="AL198" i="35"/>
  <c r="J190" i="70"/>
  <c r="J197" i="35"/>
  <c r="AF32" i="41"/>
  <c r="AY44" i="70"/>
  <c r="AY40" i="39"/>
  <c r="AY41" i="36"/>
  <c r="AY29" i="38"/>
  <c r="CU43" i="70"/>
  <c r="CU48" i="35"/>
  <c r="AI43" i="70"/>
  <c r="AI48" i="35"/>
  <c r="U193" i="70"/>
  <c r="U200" i="35"/>
  <c r="CO192" i="70"/>
  <c r="CO199" i="35"/>
  <c r="BA192" i="70"/>
  <c r="BA199" i="35"/>
  <c r="AC192" i="70"/>
  <c r="AC199" i="35"/>
  <c r="Q190" i="70"/>
  <c r="Q197" i="35"/>
  <c r="AU32" i="41"/>
  <c r="AS31" i="41"/>
  <c r="R194" i="70"/>
  <c r="R188" i="39"/>
  <c r="R189" i="36"/>
  <c r="R169" i="38"/>
  <c r="BD190" i="70"/>
  <c r="BD197" i="35"/>
  <c r="AR31" i="41"/>
  <c r="I44" i="70"/>
  <c r="I40" i="39"/>
  <c r="I41" i="36"/>
  <c r="I29" i="38"/>
  <c r="I194" i="70"/>
  <c r="I188" i="39"/>
  <c r="I169" i="38"/>
  <c r="I189" i="36"/>
  <c r="K193" i="70"/>
  <c r="K200" i="35"/>
  <c r="AQ192" i="70"/>
  <c r="AQ199" i="35"/>
  <c r="K191" i="70"/>
  <c r="K198" i="35"/>
  <c r="G190" i="70"/>
  <c r="G197" i="35"/>
  <c r="V189" i="39"/>
  <c r="V190" i="36"/>
  <c r="V170" i="38"/>
  <c r="AK189" i="39"/>
  <c r="AK190" i="36"/>
  <c r="AK170" i="38"/>
  <c r="AZ30" i="38"/>
  <c r="AZ41" i="39"/>
  <c r="AZ42" i="36"/>
  <c r="AJ30" i="38"/>
  <c r="AJ41" i="39"/>
  <c r="AJ42" i="36"/>
  <c r="L189" i="39"/>
  <c r="L170" i="38"/>
  <c r="L190" i="36"/>
  <c r="S189" i="39"/>
  <c r="S170" i="38"/>
  <c r="S190" i="36"/>
  <c r="BI32" i="41"/>
  <c r="BG31" i="41"/>
  <c r="BD44" i="70"/>
  <c r="BD40" i="39"/>
  <c r="BD41" i="36"/>
  <c r="BD29" i="38"/>
  <c r="AN43" i="70"/>
  <c r="AN48" i="35"/>
  <c r="M42" i="70"/>
  <c r="M47" i="35"/>
  <c r="BI41" i="70"/>
  <c r="BI46" i="35"/>
  <c r="AH40" i="70"/>
  <c r="AH45" i="35"/>
  <c r="AH14" i="38"/>
  <c r="AH19" i="39"/>
  <c r="AH20" i="36"/>
  <c r="AN194" i="70"/>
  <c r="AN188" i="39"/>
  <c r="AN169" i="38"/>
  <c r="AN189" i="36"/>
  <c r="BV192" i="70"/>
  <c r="BV199" i="35"/>
  <c r="J192" i="70"/>
  <c r="J199" i="35"/>
  <c r="BJ190" i="70"/>
  <c r="BJ197" i="35"/>
  <c r="AZ32" i="41"/>
  <c r="AP31" i="41"/>
  <c r="AM44" i="70"/>
  <c r="AM41" i="36"/>
  <c r="AM40" i="39"/>
  <c r="AM29" i="38"/>
  <c r="CI43" i="70"/>
  <c r="CI48" i="35"/>
  <c r="W43" i="70"/>
  <c r="W48" i="35"/>
  <c r="AR41" i="70"/>
  <c r="AR46" i="35"/>
  <c r="Q40" i="70"/>
  <c r="Q45" i="35"/>
  <c r="AE194" i="70"/>
  <c r="AE169" i="38"/>
  <c r="AE188" i="39"/>
  <c r="AE189" i="36"/>
  <c r="I193" i="70"/>
  <c r="I200" i="35"/>
  <c r="CC192" i="70"/>
  <c r="CC199" i="35"/>
  <c r="AO192" i="70"/>
  <c r="AO199" i="35"/>
  <c r="Q192" i="70"/>
  <c r="Q199" i="35"/>
  <c r="E190" i="70"/>
  <c r="E197" i="35"/>
  <c r="AA32" i="41"/>
  <c r="BB44" i="70"/>
  <c r="BB29" i="38"/>
  <c r="BB40" i="39"/>
  <c r="BB41" i="36"/>
  <c r="AL43" i="70"/>
  <c r="AL48" i="35"/>
  <c r="K42" i="70"/>
  <c r="K47" i="35"/>
  <c r="BG41" i="70"/>
  <c r="BG46" i="35"/>
  <c r="AF40" i="70"/>
  <c r="AF45" i="35"/>
  <c r="H19" i="39"/>
  <c r="H20" i="36"/>
  <c r="H14" i="38"/>
  <c r="P191" i="70"/>
  <c r="P198" i="35"/>
  <c r="L190" i="70"/>
  <c r="L197" i="35"/>
  <c r="Z32" i="41"/>
  <c r="AS44" i="70"/>
  <c r="AS29" i="38"/>
  <c r="AS40" i="39"/>
  <c r="AS41" i="36"/>
  <c r="AS43" i="70"/>
  <c r="AS48" i="35"/>
  <c r="AM40" i="70"/>
  <c r="AM45" i="35"/>
  <c r="AC194" i="70"/>
  <c r="AC188" i="39"/>
  <c r="AC169" i="38"/>
  <c r="AC189" i="36"/>
  <c r="G193" i="70"/>
  <c r="G200" i="35"/>
  <c r="AM192" i="70"/>
  <c r="AM199" i="35"/>
  <c r="AE191" i="70"/>
  <c r="AE198" i="35"/>
  <c r="AA190" i="70"/>
  <c r="AA197" i="35"/>
  <c r="I32" i="41"/>
  <c r="AB44" i="70"/>
  <c r="AB29" i="38"/>
  <c r="AB40" i="39"/>
  <c r="AB41" i="36"/>
  <c r="BX43" i="70"/>
  <c r="BX48" i="35"/>
  <c r="L43" i="70"/>
  <c r="L48" i="35"/>
  <c r="L194" i="70"/>
  <c r="L169" i="38"/>
  <c r="L188" i="39"/>
  <c r="L189" i="36"/>
  <c r="AD193" i="70"/>
  <c r="AD200" i="35"/>
  <c r="BJ192" i="70"/>
  <c r="BJ199" i="35"/>
  <c r="N191" i="70"/>
  <c r="N198" i="35"/>
  <c r="AX190" i="70"/>
  <c r="AX197" i="35"/>
  <c r="X32" i="41"/>
  <c r="AQ44" i="70"/>
  <c r="AQ40" i="39"/>
  <c r="AQ41" i="36"/>
  <c r="AQ29" i="38"/>
  <c r="CM43" i="70"/>
  <c r="CM48" i="35"/>
  <c r="AA43" i="70"/>
  <c r="AA48" i="35"/>
  <c r="AS17" i="39"/>
  <c r="U191" i="70"/>
  <c r="U198" i="35"/>
  <c r="BE190" i="70"/>
  <c r="BE197" i="35"/>
  <c r="AM32" i="41"/>
  <c r="BF44" i="70"/>
  <c r="BF29" i="38"/>
  <c r="BF40" i="39"/>
  <c r="BF41" i="36"/>
  <c r="CV192" i="70"/>
  <c r="CV199" i="35"/>
  <c r="BX192" i="70"/>
  <c r="BX199" i="35"/>
  <c r="AJ192" i="70"/>
  <c r="AJ199" i="35"/>
  <c r="L192" i="70"/>
  <c r="L199" i="35"/>
  <c r="AF190" i="70"/>
  <c r="AF197" i="35"/>
  <c r="AG194" i="70"/>
  <c r="AG188" i="39"/>
  <c r="AG169" i="38"/>
  <c r="AG189" i="36"/>
  <c r="CE192" i="70"/>
  <c r="CE199" i="35"/>
  <c r="S192" i="70"/>
  <c r="S199" i="35"/>
  <c r="AU190" i="70"/>
  <c r="AU197" i="35"/>
  <c r="AT41" i="39"/>
  <c r="AT42" i="36"/>
  <c r="AT30" i="38"/>
  <c r="F41" i="39"/>
  <c r="F42" i="36"/>
  <c r="F30" i="38"/>
  <c r="U30" i="38"/>
  <c r="U41" i="39"/>
  <c r="U42" i="36"/>
  <c r="AJ189" i="39"/>
  <c r="AJ170" i="38"/>
  <c r="AJ190" i="36"/>
  <c r="AQ41" i="39"/>
  <c r="AQ42" i="36"/>
  <c r="AQ30" i="38"/>
  <c r="O30" i="38"/>
  <c r="O41" i="39"/>
  <c r="O42" i="36"/>
  <c r="AM30" i="38"/>
  <c r="AM41" i="39"/>
  <c r="AM42" i="36"/>
  <c r="BV66" i="39"/>
  <c r="AL66" i="36"/>
  <c r="AC66" i="36"/>
  <c r="U78" i="35"/>
  <c r="M78" i="35"/>
  <c r="AB56" i="41"/>
  <c r="BA32" i="41"/>
  <c r="AY31" i="41"/>
  <c r="AV44" i="70"/>
  <c r="AV40" i="39"/>
  <c r="AV41" i="36"/>
  <c r="AV29" i="38"/>
  <c r="CR43" i="70"/>
  <c r="CR48" i="35"/>
  <c r="AF43" i="70"/>
  <c r="AF48" i="35"/>
  <c r="E42" i="70"/>
  <c r="E47" i="35"/>
  <c r="BA41" i="70"/>
  <c r="BA46" i="35"/>
  <c r="Z40" i="70"/>
  <c r="Z45" i="35"/>
  <c r="Z14" i="38"/>
  <c r="Z19" i="39"/>
  <c r="Z20" i="36"/>
  <c r="AX17" i="39"/>
  <c r="R193" i="70"/>
  <c r="R200" i="35"/>
  <c r="AX192" i="70"/>
  <c r="AX199" i="35"/>
  <c r="R191" i="70"/>
  <c r="R198" i="35"/>
  <c r="AL190" i="70"/>
  <c r="AL197" i="35"/>
  <c r="AR32" i="41"/>
  <c r="AH31" i="41"/>
  <c r="AE44" i="70"/>
  <c r="AE41" i="36"/>
  <c r="AE40" i="39"/>
  <c r="AE29" i="38"/>
  <c r="CA43" i="70"/>
  <c r="CA48" i="35"/>
  <c r="O43" i="70"/>
  <c r="O48" i="35"/>
  <c r="CV41" i="70"/>
  <c r="CV46" i="35"/>
  <c r="AJ41" i="70"/>
  <c r="AJ46" i="35"/>
  <c r="I40" i="70"/>
  <c r="I45" i="35"/>
  <c r="AW19" i="39"/>
  <c r="AW20" i="36"/>
  <c r="AW14" i="38"/>
  <c r="Y191" i="70"/>
  <c r="Y198" i="35"/>
  <c r="AS190" i="70"/>
  <c r="AS197" i="35"/>
  <c r="S32" i="41"/>
  <c r="AT44" i="70"/>
  <c r="AT29" i="38"/>
  <c r="AT40" i="39"/>
  <c r="AT41" i="36"/>
  <c r="CP43" i="70"/>
  <c r="CP48" i="35"/>
  <c r="AD43" i="70"/>
  <c r="AD48" i="35"/>
  <c r="AY41" i="70"/>
  <c r="AY46" i="35"/>
  <c r="X40" i="70"/>
  <c r="X45" i="35"/>
  <c r="F194" i="70"/>
  <c r="F188" i="39"/>
  <c r="F189" i="36"/>
  <c r="F169" i="38"/>
  <c r="AF193" i="70"/>
  <c r="AF200" i="35"/>
  <c r="CJ192" i="70"/>
  <c r="CJ199" i="35"/>
  <c r="BL192" i="70"/>
  <c r="BL199" i="35"/>
  <c r="X192" i="70"/>
  <c r="X199" i="35"/>
  <c r="AZ190" i="70"/>
  <c r="AZ197" i="35"/>
  <c r="R32" i="41"/>
  <c r="AK44" i="70"/>
  <c r="AK29" i="38"/>
  <c r="AK40" i="39"/>
  <c r="AK41" i="36"/>
  <c r="AK43" i="70"/>
  <c r="AK48" i="35"/>
  <c r="AE40" i="70"/>
  <c r="AE45" i="35"/>
  <c r="CA192" i="70"/>
  <c r="CA199" i="35"/>
  <c r="O192" i="70"/>
  <c r="O199" i="35"/>
  <c r="G191" i="70"/>
  <c r="G198" i="35"/>
  <c r="BM32" i="41"/>
  <c r="BK31" i="41"/>
  <c r="T44" i="70"/>
  <c r="T29" i="38"/>
  <c r="T40" i="39"/>
  <c r="T41" i="36"/>
  <c r="BP43" i="70"/>
  <c r="BP48" i="35"/>
  <c r="AJ194" i="70"/>
  <c r="AJ169" i="38"/>
  <c r="AJ188" i="39"/>
  <c r="AJ189" i="36"/>
  <c r="F193" i="70"/>
  <c r="F200" i="35"/>
  <c r="AL192" i="70"/>
  <c r="AL199" i="35"/>
  <c r="Z190" i="70"/>
  <c r="Z197" i="35"/>
  <c r="P32" i="41"/>
  <c r="AI44" i="70"/>
  <c r="AI40" i="39"/>
  <c r="AI41" i="36"/>
  <c r="AI29" i="38"/>
  <c r="CE43" i="70"/>
  <c r="CE48" i="35"/>
  <c r="S43" i="70"/>
  <c r="S48" i="35"/>
  <c r="AA194" i="70"/>
  <c r="AA188" i="39"/>
  <c r="AA189" i="36"/>
  <c r="AA169" i="38"/>
  <c r="AK193" i="70"/>
  <c r="AK200" i="35"/>
  <c r="M193" i="70"/>
  <c r="M200" i="35"/>
  <c r="BQ192" i="70"/>
  <c r="BQ199" i="35"/>
  <c r="AS192" i="70"/>
  <c r="AS199" i="35"/>
  <c r="E192" i="70"/>
  <c r="E199" i="35"/>
  <c r="AG190" i="70"/>
  <c r="AG197" i="35"/>
  <c r="AE32" i="41"/>
  <c r="AX44" i="70"/>
  <c r="AX29" i="38"/>
  <c r="AX40" i="39"/>
  <c r="AX41" i="36"/>
  <c r="AZ17" i="39"/>
  <c r="T191" i="70"/>
  <c r="T198" i="35"/>
  <c r="H190" i="70"/>
  <c r="H197" i="35"/>
  <c r="BE44" i="70"/>
  <c r="BE29" i="38"/>
  <c r="BE40" i="39"/>
  <c r="BE41" i="36"/>
  <c r="AA193" i="70"/>
  <c r="AA200" i="35"/>
  <c r="BG192" i="70"/>
  <c r="BG199" i="35"/>
  <c r="AA191" i="70"/>
  <c r="AA198" i="35"/>
  <c r="W190" i="70"/>
  <c r="W197" i="35"/>
  <c r="AD41" i="39"/>
  <c r="AD42" i="36"/>
  <c r="AD30" i="38"/>
  <c r="F189" i="39"/>
  <c r="F190" i="36"/>
  <c r="F170" i="38"/>
  <c r="U189" i="39"/>
  <c r="U190" i="36"/>
  <c r="U170" i="38"/>
  <c r="T30" i="38"/>
  <c r="T41" i="39"/>
  <c r="T42" i="36"/>
  <c r="AA41" i="39"/>
  <c r="AA42" i="36"/>
  <c r="AA30" i="38"/>
  <c r="O170" i="38"/>
  <c r="O189" i="39"/>
  <c r="O190" i="36"/>
  <c r="AM189" i="39"/>
  <c r="AM170" i="38"/>
  <c r="AM190" i="36"/>
  <c r="BQ66" i="39"/>
  <c r="CK44" i="37"/>
  <c r="CK46" i="37" s="1"/>
  <c r="AR44" i="40"/>
  <c r="L44" i="40"/>
  <c r="AS32" i="41"/>
  <c r="AQ31" i="41"/>
  <c r="AN44" i="70"/>
  <c r="AN40" i="39"/>
  <c r="AN41" i="36"/>
  <c r="AN29" i="38"/>
  <c r="CJ43" i="70"/>
  <c r="CJ48" i="35"/>
  <c r="X43" i="70"/>
  <c r="X48" i="35"/>
  <c r="AS41" i="70"/>
  <c r="AS46" i="35"/>
  <c r="R40" i="70"/>
  <c r="R45" i="35"/>
  <c r="R14" i="38"/>
  <c r="R19" i="39"/>
  <c r="R20" i="36"/>
  <c r="X194" i="70"/>
  <c r="X188" i="39"/>
  <c r="X169" i="38"/>
  <c r="X189" i="36"/>
  <c r="AP17" i="39"/>
  <c r="CL192" i="70"/>
  <c r="CL199" i="35"/>
  <c r="Z192" i="70"/>
  <c r="Z199" i="35"/>
  <c r="N190" i="70"/>
  <c r="N197" i="35"/>
  <c r="AJ32" i="41"/>
  <c r="Z31" i="41"/>
  <c r="W44" i="70"/>
  <c r="W41" i="36"/>
  <c r="W40" i="39"/>
  <c r="W29" i="38"/>
  <c r="BS43" i="70"/>
  <c r="BS48" i="35"/>
  <c r="G43" i="70"/>
  <c r="G48" i="35"/>
  <c r="CN41" i="70"/>
  <c r="CN46" i="35"/>
  <c r="AB41" i="70"/>
  <c r="AB46" i="35"/>
  <c r="AO19" i="39"/>
  <c r="AO14" i="38"/>
  <c r="AO20" i="36"/>
  <c r="O194" i="70"/>
  <c r="O188" i="39"/>
  <c r="O169" i="38"/>
  <c r="O189" i="36"/>
  <c r="Y193" i="70"/>
  <c r="Y200" i="35"/>
  <c r="CS192" i="70"/>
  <c r="CS199" i="35"/>
  <c r="BE192" i="70"/>
  <c r="BE199" i="35"/>
  <c r="AG192" i="70"/>
  <c r="AG199" i="35"/>
  <c r="U190" i="70"/>
  <c r="U197" i="35"/>
  <c r="K32" i="41"/>
  <c r="AL44" i="70"/>
  <c r="AL29" i="38"/>
  <c r="AL40" i="39"/>
  <c r="AL41" i="36"/>
  <c r="CH43" i="70"/>
  <c r="CH48" i="35"/>
  <c r="V43" i="70"/>
  <c r="V48" i="35"/>
  <c r="AQ41" i="70"/>
  <c r="AQ46" i="35"/>
  <c r="P40" i="70"/>
  <c r="P45" i="35"/>
  <c r="AD194" i="70"/>
  <c r="AD188" i="39"/>
  <c r="AD189" i="36"/>
  <c r="AD169" i="38"/>
  <c r="AF191" i="70"/>
  <c r="AF198" i="35"/>
  <c r="AB190" i="70"/>
  <c r="AB197" i="35"/>
  <c r="J32" i="41"/>
  <c r="AC44" i="70"/>
  <c r="AC29" i="38"/>
  <c r="AC40" i="39"/>
  <c r="AC41" i="36"/>
  <c r="CO43" i="70"/>
  <c r="CO48" i="35"/>
  <c r="AC43" i="70"/>
  <c r="AC48" i="35"/>
  <c r="W40" i="70"/>
  <c r="W45" i="35"/>
  <c r="M194" i="70"/>
  <c r="M169" i="38"/>
  <c r="M188" i="39"/>
  <c r="M189" i="36"/>
  <c r="W193" i="70"/>
  <c r="W200" i="35"/>
  <c r="BC192" i="70"/>
  <c r="BC199" i="35"/>
  <c r="AQ190" i="70"/>
  <c r="AQ197" i="35"/>
  <c r="BE32" i="41"/>
  <c r="BC31" i="41"/>
  <c r="L44" i="70"/>
  <c r="L29" i="38"/>
  <c r="L40" i="39"/>
  <c r="L41" i="36"/>
  <c r="BH43" i="70"/>
  <c r="BH48" i="35"/>
  <c r="BZ192" i="70"/>
  <c r="BZ199" i="35"/>
  <c r="N192" i="70"/>
  <c r="N199" i="35"/>
  <c r="AD191" i="70"/>
  <c r="AD198" i="35"/>
  <c r="H32" i="41"/>
  <c r="AA44" i="70"/>
  <c r="AA40" i="39"/>
  <c r="AA41" i="36"/>
  <c r="AA29" i="38"/>
  <c r="BW43" i="70"/>
  <c r="BW48" i="35"/>
  <c r="K43" i="70"/>
  <c r="K48" i="35"/>
  <c r="AK191" i="70"/>
  <c r="AK198" i="35"/>
  <c r="I190" i="70"/>
  <c r="I197" i="35"/>
  <c r="W32" i="41"/>
  <c r="AP44" i="70"/>
  <c r="AP29" i="38"/>
  <c r="AP40" i="39"/>
  <c r="AP41" i="36"/>
  <c r="Z194" i="70"/>
  <c r="Z188" i="39"/>
  <c r="Z189" i="36"/>
  <c r="Z169" i="38"/>
  <c r="AR17" i="39"/>
  <c r="T193" i="70"/>
  <c r="T200" i="35"/>
  <c r="CN192" i="70"/>
  <c r="CN199" i="35"/>
  <c r="AZ192" i="70"/>
  <c r="AZ199" i="35"/>
  <c r="AB192" i="70"/>
  <c r="AB199" i="35"/>
  <c r="AV190" i="70"/>
  <c r="AV197" i="35"/>
  <c r="BJ32" i="41"/>
  <c r="AW44" i="70"/>
  <c r="AW29" i="38"/>
  <c r="AW40" i="39"/>
  <c r="AW41" i="36"/>
  <c r="Q194" i="70"/>
  <c r="Q188" i="39"/>
  <c r="Q169" i="38"/>
  <c r="Q189" i="36"/>
  <c r="CU192" i="70"/>
  <c r="CU199" i="35"/>
  <c r="AI192" i="70"/>
  <c r="AI199" i="35"/>
  <c r="BK190" i="70"/>
  <c r="BK197" i="35"/>
  <c r="AD189" i="39"/>
  <c r="AD190" i="36"/>
  <c r="AD170" i="38"/>
  <c r="AS30" i="38"/>
  <c r="AS41" i="39"/>
  <c r="AS42" i="36"/>
  <c r="E30" i="38"/>
  <c r="E41" i="39"/>
  <c r="E42" i="36"/>
  <c r="T189" i="39"/>
  <c r="T170" i="38"/>
  <c r="T190" i="36"/>
  <c r="AA189" i="39"/>
  <c r="AA170" i="38"/>
  <c r="AA190" i="36"/>
  <c r="G30" i="38"/>
  <c r="G41" i="39"/>
  <c r="G42" i="36"/>
  <c r="BT66" i="36"/>
  <c r="T44" i="37"/>
  <c r="CU44" i="37"/>
  <c r="CU46" i="37" s="1"/>
  <c r="BW44" i="40"/>
  <c r="BW46" i="40" s="1"/>
  <c r="AQ44" i="40"/>
  <c r="CD44" i="37"/>
  <c r="CD46" i="37" s="1"/>
  <c r="AH44" i="37"/>
  <c r="G44" i="37"/>
  <c r="AK32" i="41"/>
  <c r="AI31" i="41"/>
  <c r="AF44" i="70"/>
  <c r="AF40" i="39"/>
  <c r="AF41" i="36"/>
  <c r="AF29" i="38"/>
  <c r="CB43" i="70"/>
  <c r="CB48" i="35"/>
  <c r="P43" i="70"/>
  <c r="P48" i="35"/>
  <c r="AK41" i="70"/>
  <c r="AK46" i="35"/>
  <c r="J40" i="70"/>
  <c r="J45" i="35"/>
  <c r="J14" i="38"/>
  <c r="J19" i="39"/>
  <c r="J20" i="36"/>
  <c r="AH193" i="70"/>
  <c r="AH200" i="35"/>
  <c r="BN192" i="70"/>
  <c r="BN199" i="35"/>
  <c r="AH191" i="70"/>
  <c r="AH198" i="35"/>
  <c r="BB190" i="70"/>
  <c r="BB197" i="35"/>
  <c r="AB32" i="41"/>
  <c r="R31" i="41"/>
  <c r="O44" i="70"/>
  <c r="O41" i="36"/>
  <c r="O40" i="39"/>
  <c r="O29" i="38"/>
  <c r="BK43" i="70"/>
  <c r="BK48" i="35"/>
  <c r="AJ42" i="70"/>
  <c r="AJ47" i="35"/>
  <c r="CF41" i="70"/>
  <c r="CF46" i="35"/>
  <c r="T41" i="70"/>
  <c r="T46" i="35"/>
  <c r="AG19" i="39"/>
  <c r="AG20" i="36"/>
  <c r="AG14" i="38"/>
  <c r="AM194" i="70"/>
  <c r="AM188" i="39"/>
  <c r="AM169" i="38"/>
  <c r="AM189" i="36"/>
  <c r="BI190" i="70"/>
  <c r="BI197" i="35"/>
  <c r="BM31" i="41"/>
  <c r="AD44" i="70"/>
  <c r="AD29" i="38"/>
  <c r="AD40" i="39"/>
  <c r="AD41" i="36"/>
  <c r="BZ43" i="70"/>
  <c r="BZ48" i="35"/>
  <c r="N43" i="70"/>
  <c r="N48" i="35"/>
  <c r="CU41" i="70"/>
  <c r="CU46" i="35"/>
  <c r="AI41" i="70"/>
  <c r="AI46" i="35"/>
  <c r="H40" i="70"/>
  <c r="H45" i="35"/>
  <c r="AV19" i="39"/>
  <c r="AV20" i="36"/>
  <c r="AV14" i="38"/>
  <c r="H193" i="70"/>
  <c r="H200" i="35"/>
  <c r="CB192" i="70"/>
  <c r="CB199" i="35"/>
  <c r="AN192" i="70"/>
  <c r="AN199" i="35"/>
  <c r="P192" i="70"/>
  <c r="P199" i="35"/>
  <c r="H191" i="70"/>
  <c r="H198" i="35"/>
  <c r="BL31" i="41"/>
  <c r="U44" i="70"/>
  <c r="U29" i="38"/>
  <c r="U40" i="39"/>
  <c r="U41" i="36"/>
  <c r="CG43" i="70"/>
  <c r="CG48" i="35"/>
  <c r="U43" i="70"/>
  <c r="U48" i="35"/>
  <c r="O40" i="70"/>
  <c r="O45" i="35"/>
  <c r="AK194" i="70"/>
  <c r="AK188" i="39"/>
  <c r="AK169" i="38"/>
  <c r="AK189" i="36"/>
  <c r="CQ192" i="70"/>
  <c r="CQ199" i="35"/>
  <c r="AE192" i="70"/>
  <c r="AE199" i="35"/>
  <c r="W191" i="70"/>
  <c r="W198" i="35"/>
  <c r="S190" i="70"/>
  <c r="S197" i="35"/>
  <c r="AW32" i="41"/>
  <c r="AU31" i="41"/>
  <c r="AZ43" i="70"/>
  <c r="AZ48" i="35"/>
  <c r="T194" i="70"/>
  <c r="T169" i="38"/>
  <c r="T188" i="39"/>
  <c r="T189" i="36"/>
  <c r="V193" i="70"/>
  <c r="V200" i="35"/>
  <c r="BB192" i="70"/>
  <c r="BB199" i="35"/>
  <c r="F191" i="70"/>
  <c r="F198" i="35"/>
  <c r="AP190" i="70"/>
  <c r="AP197" i="35"/>
  <c r="BL32" i="41"/>
  <c r="BJ31" i="41"/>
  <c r="S44" i="70"/>
  <c r="S40" i="39"/>
  <c r="S41" i="36"/>
  <c r="S29" i="38"/>
  <c r="BO43" i="70"/>
  <c r="BO48" i="35"/>
  <c r="K194" i="70"/>
  <c r="K188" i="39"/>
  <c r="K189" i="36"/>
  <c r="K169" i="38"/>
  <c r="AC193" i="70"/>
  <c r="AC200" i="35"/>
  <c r="CG192" i="70"/>
  <c r="CG199" i="35"/>
  <c r="BI192" i="70"/>
  <c r="BI199" i="35"/>
  <c r="U192" i="70"/>
  <c r="U199" i="35"/>
  <c r="M191" i="70"/>
  <c r="M198" i="35"/>
  <c r="AW190" i="70"/>
  <c r="AW197" i="35"/>
  <c r="O32" i="41"/>
  <c r="AH44" i="70"/>
  <c r="AH29" i="38"/>
  <c r="AH40" i="39"/>
  <c r="AH41" i="36"/>
  <c r="AJ191" i="70"/>
  <c r="AJ198" i="35"/>
  <c r="X190" i="70"/>
  <c r="X197" i="35"/>
  <c r="BB32" i="41"/>
  <c r="AO44" i="70"/>
  <c r="AO29" i="38"/>
  <c r="AO40" i="39"/>
  <c r="AO41" i="36"/>
  <c r="BW192" i="70"/>
  <c r="BW199" i="35"/>
  <c r="K192" i="70"/>
  <c r="K199" i="35"/>
  <c r="AM190" i="70"/>
  <c r="AM197" i="35"/>
  <c r="N41" i="39"/>
  <c r="N42" i="36"/>
  <c r="N30" i="38"/>
  <c r="AC30" i="38"/>
  <c r="AC41" i="39"/>
  <c r="AC42" i="36"/>
  <c r="E189" i="39"/>
  <c r="E190" i="36"/>
  <c r="E170" i="38"/>
  <c r="AR30" i="38"/>
  <c r="AR41" i="39"/>
  <c r="AR42" i="36"/>
  <c r="K41" i="39"/>
  <c r="K42" i="36"/>
  <c r="K30" i="38"/>
  <c r="G189" i="39"/>
  <c r="G170" i="38"/>
  <c r="G190" i="36"/>
  <c r="AC32" i="41"/>
  <c r="AA31" i="41"/>
  <c r="X44" i="70"/>
  <c r="X40" i="39"/>
  <c r="X41" i="36"/>
  <c r="X29" i="38"/>
  <c r="BT43" i="70"/>
  <c r="BT48" i="35"/>
  <c r="H43" i="70"/>
  <c r="H48" i="35"/>
  <c r="CO41" i="70"/>
  <c r="CO46" i="35"/>
  <c r="AC41" i="70"/>
  <c r="AC46" i="35"/>
  <c r="H194" i="70"/>
  <c r="H188" i="39"/>
  <c r="H169" i="38"/>
  <c r="H189" i="36"/>
  <c r="J193" i="70"/>
  <c r="J200" i="35"/>
  <c r="AP192" i="70"/>
  <c r="AP199" i="35"/>
  <c r="J191" i="70"/>
  <c r="J198" i="35"/>
  <c r="AD190" i="70"/>
  <c r="AD197" i="35"/>
  <c r="T32" i="41"/>
  <c r="J31" i="41"/>
  <c r="G44" i="70"/>
  <c r="G41" i="36"/>
  <c r="G40" i="39"/>
  <c r="G29" i="38"/>
  <c r="BC43" i="70"/>
  <c r="BC48" i="35"/>
  <c r="AB42" i="70"/>
  <c r="AB47" i="35"/>
  <c r="BX41" i="70"/>
  <c r="BX46" i="35"/>
  <c r="L41" i="70"/>
  <c r="L46" i="35"/>
  <c r="Y19" i="39"/>
  <c r="Y20" i="36"/>
  <c r="Y14" i="38"/>
  <c r="AW17" i="39"/>
  <c r="Q193" i="70"/>
  <c r="Q200" i="35"/>
  <c r="BU192" i="70"/>
  <c r="BU199" i="35"/>
  <c r="AW192" i="70"/>
  <c r="AW199" i="35"/>
  <c r="I192" i="70"/>
  <c r="I199" i="35"/>
  <c r="Q191" i="70"/>
  <c r="Q198" i="35"/>
  <c r="AK190" i="70"/>
  <c r="AK197" i="35"/>
  <c r="BG32" i="41"/>
  <c r="BE31" i="41"/>
  <c r="V44" i="70"/>
  <c r="V29" i="38"/>
  <c r="V40" i="39"/>
  <c r="V41" i="36"/>
  <c r="BR43" i="70"/>
  <c r="BR48" i="35"/>
  <c r="F43" i="70"/>
  <c r="F48" i="35"/>
  <c r="CM41" i="70"/>
  <c r="CM46" i="35"/>
  <c r="AA41" i="70"/>
  <c r="AA46" i="35"/>
  <c r="AN19" i="39"/>
  <c r="AN14" i="38"/>
  <c r="AN20" i="36"/>
  <c r="N194" i="70"/>
  <c r="N188" i="39"/>
  <c r="N189" i="36"/>
  <c r="N169" i="38"/>
  <c r="AR190" i="70"/>
  <c r="AR197" i="35"/>
  <c r="BF32" i="41"/>
  <c r="BD31" i="41"/>
  <c r="M44" i="70"/>
  <c r="M29" i="38"/>
  <c r="M40" i="39"/>
  <c r="M41" i="36"/>
  <c r="BY43" i="70"/>
  <c r="BY48" i="35"/>
  <c r="M43" i="70"/>
  <c r="M48" i="35"/>
  <c r="G40" i="70"/>
  <c r="G45" i="35"/>
  <c r="AU17" i="39"/>
  <c r="AM193" i="70"/>
  <c r="AM200" i="35"/>
  <c r="BS192" i="70"/>
  <c r="BS199" i="35"/>
  <c r="G192" i="70"/>
  <c r="G199" i="35"/>
  <c r="BG190" i="70"/>
  <c r="BG197" i="35"/>
  <c r="AO32" i="41"/>
  <c r="BH44" i="70"/>
  <c r="BH29" i="38"/>
  <c r="BH40" i="39"/>
  <c r="BH41" i="36"/>
  <c r="AR43" i="70"/>
  <c r="AR48" i="35"/>
  <c r="CP192" i="70"/>
  <c r="CP199" i="35"/>
  <c r="AD192" i="70"/>
  <c r="AD199" i="35"/>
  <c r="R190" i="70"/>
  <c r="R197" i="35"/>
  <c r="BD32" i="41"/>
  <c r="BB31" i="41"/>
  <c r="K44" i="70"/>
  <c r="K40" i="39"/>
  <c r="K41" i="36"/>
  <c r="K29" i="38"/>
  <c r="BG43" i="70"/>
  <c r="BG48" i="35"/>
  <c r="AI194" i="70"/>
  <c r="AI188" i="39"/>
  <c r="AI189" i="36"/>
  <c r="AI169" i="38"/>
  <c r="Y190" i="70"/>
  <c r="Y197" i="35"/>
  <c r="G32" i="41"/>
  <c r="Z44" i="70"/>
  <c r="Z29" i="38"/>
  <c r="Z40" i="39"/>
  <c r="Z41" i="36"/>
  <c r="J194" i="70"/>
  <c r="J188" i="39"/>
  <c r="J189" i="36"/>
  <c r="J169" i="38"/>
  <c r="AJ193" i="70"/>
  <c r="AJ200" i="35"/>
  <c r="L193" i="70"/>
  <c r="L200" i="35"/>
  <c r="BP192" i="70"/>
  <c r="BP199" i="35"/>
  <c r="AR192" i="70"/>
  <c r="AR199" i="35"/>
  <c r="L191" i="70"/>
  <c r="L198" i="35"/>
  <c r="AT32" i="41"/>
  <c r="AG44" i="70"/>
  <c r="AG40" i="39"/>
  <c r="AG41" i="36"/>
  <c r="AG29" i="38"/>
  <c r="AY17" i="39"/>
  <c r="S193" i="70"/>
  <c r="S200" i="35"/>
  <c r="AY192" i="70"/>
  <c r="AY199" i="35"/>
  <c r="S191" i="70"/>
  <c r="S198" i="35"/>
  <c r="O190" i="70"/>
  <c r="O197" i="35"/>
  <c r="AL41" i="39"/>
  <c r="AL42" i="36"/>
  <c r="AL30" i="38"/>
  <c r="N189" i="39"/>
  <c r="N190" i="36"/>
  <c r="N170" i="38"/>
  <c r="AC189" i="39"/>
  <c r="AC190" i="36"/>
  <c r="AC170" i="38"/>
  <c r="AB30" i="38"/>
  <c r="AB41" i="39"/>
  <c r="AB42" i="36"/>
  <c r="AY41" i="39"/>
  <c r="AY42" i="36"/>
  <c r="AY30" i="38"/>
  <c r="AI41" i="39"/>
  <c r="AI42" i="36"/>
  <c r="AI30" i="38"/>
  <c r="K189" i="39"/>
  <c r="K170" i="38"/>
  <c r="K190" i="36"/>
  <c r="AU30" i="38"/>
  <c r="AU41" i="39"/>
  <c r="AU42" i="36"/>
  <c r="CI37" i="35"/>
  <c r="CI78" i="35" s="1"/>
  <c r="BJ44" i="40"/>
  <c r="U32" i="41"/>
  <c r="S31" i="41"/>
  <c r="P44" i="70"/>
  <c r="P40" i="39"/>
  <c r="P41" i="36"/>
  <c r="P29" i="38"/>
  <c r="BL43" i="70"/>
  <c r="BL48" i="35"/>
  <c r="AK42" i="70"/>
  <c r="AK47" i="35"/>
  <c r="CG41" i="70"/>
  <c r="CG46" i="35"/>
  <c r="U41" i="70"/>
  <c r="U46" i="35"/>
  <c r="AF194" i="70"/>
  <c r="AF169" i="38"/>
  <c r="AF188" i="39"/>
  <c r="AF189" i="36"/>
  <c r="CD192" i="70"/>
  <c r="CD199" i="35"/>
  <c r="R192" i="70"/>
  <c r="R199" i="35"/>
  <c r="F190" i="70"/>
  <c r="F197" i="35"/>
  <c r="L32" i="41"/>
  <c r="BK44" i="70"/>
  <c r="BK41" i="36"/>
  <c r="BK40" i="39"/>
  <c r="BK29" i="38"/>
  <c r="AU43" i="70"/>
  <c r="AU48" i="35"/>
  <c r="T42" i="70"/>
  <c r="T47" i="35"/>
  <c r="BP41" i="70"/>
  <c r="BP46" i="35"/>
  <c r="Q19" i="39"/>
  <c r="Q20" i="36"/>
  <c r="Q14" i="38"/>
  <c r="W194" i="70"/>
  <c r="W188" i="39"/>
  <c r="W169" i="38"/>
  <c r="W189" i="36"/>
  <c r="AO17" i="39"/>
  <c r="M190" i="70"/>
  <c r="M197" i="35"/>
  <c r="AY32" i="41"/>
  <c r="AW31" i="41"/>
  <c r="N44" i="70"/>
  <c r="N29" i="38"/>
  <c r="N40" i="39"/>
  <c r="N41" i="36"/>
  <c r="BJ43" i="70"/>
  <c r="BJ48" i="35"/>
  <c r="AI42" i="70"/>
  <c r="AI47" i="35"/>
  <c r="CE41" i="70"/>
  <c r="CE46" i="35"/>
  <c r="S41" i="70"/>
  <c r="S46" i="35"/>
  <c r="AF19" i="39"/>
  <c r="AF20" i="36"/>
  <c r="AF14" i="38"/>
  <c r="AL194" i="70"/>
  <c r="AL188" i="39"/>
  <c r="AL189" i="36"/>
  <c r="AL169" i="38"/>
  <c r="X193" i="70"/>
  <c r="X200" i="35"/>
  <c r="CR192" i="70"/>
  <c r="CR199" i="35"/>
  <c r="BD192" i="70"/>
  <c r="BD199" i="35"/>
  <c r="AF192" i="70"/>
  <c r="AF199" i="35"/>
  <c r="X191" i="70"/>
  <c r="X198" i="35"/>
  <c r="T190" i="70"/>
  <c r="T197" i="35"/>
  <c r="AX32" i="41"/>
  <c r="AV31" i="41"/>
  <c r="E44" i="70"/>
  <c r="E29" i="38"/>
  <c r="E40" i="39"/>
  <c r="E41" i="36"/>
  <c r="BQ43" i="70"/>
  <c r="BQ48" i="35"/>
  <c r="E43" i="70"/>
  <c r="E48" i="35"/>
  <c r="U194" i="70"/>
  <c r="U169" i="38"/>
  <c r="U188" i="39"/>
  <c r="U189" i="36"/>
  <c r="AM17" i="39"/>
  <c r="AM187" i="39"/>
  <c r="O193" i="70"/>
  <c r="O200" i="35"/>
  <c r="AU192" i="70"/>
  <c r="AU199" i="35"/>
  <c r="AM191" i="70"/>
  <c r="AM198" i="35"/>
  <c r="AI190" i="70"/>
  <c r="AI197" i="35"/>
  <c r="AG32" i="41"/>
  <c r="AZ44" i="70"/>
  <c r="AZ29" i="38"/>
  <c r="AZ40" i="39"/>
  <c r="AZ41" i="36"/>
  <c r="CV43" i="70"/>
  <c r="CV48" i="35"/>
  <c r="AJ43" i="70"/>
  <c r="AJ48" i="35"/>
  <c r="AT17" i="39"/>
  <c r="AL193" i="70"/>
  <c r="AL200" i="35"/>
  <c r="BR192" i="70"/>
  <c r="BR199" i="35"/>
  <c r="V191" i="70"/>
  <c r="V198" i="35"/>
  <c r="BF190" i="70"/>
  <c r="BF197" i="35"/>
  <c r="AV32" i="41"/>
  <c r="AT31" i="41"/>
  <c r="AY43" i="70"/>
  <c r="AY48" i="35"/>
  <c r="E193" i="70"/>
  <c r="E200" i="35"/>
  <c r="BY192" i="70"/>
  <c r="BY199" i="35"/>
  <c r="AK192" i="70"/>
  <c r="AK199" i="35"/>
  <c r="M192" i="70"/>
  <c r="M199" i="35"/>
  <c r="AC191" i="70"/>
  <c r="AC198" i="35"/>
  <c r="BK32" i="41"/>
  <c r="BI31" i="41"/>
  <c r="R44" i="70"/>
  <c r="R29" i="38"/>
  <c r="R40" i="39"/>
  <c r="R41" i="36"/>
  <c r="AH194" i="70"/>
  <c r="AH188" i="39"/>
  <c r="AH189" i="36"/>
  <c r="AH169" i="38"/>
  <c r="AN190" i="70"/>
  <c r="AN197" i="35"/>
  <c r="BH31" i="41"/>
  <c r="Y44" i="70"/>
  <c r="Y40" i="39"/>
  <c r="Y41" i="36"/>
  <c r="Y29" i="38"/>
  <c r="Y194" i="70"/>
  <c r="Y188" i="39"/>
  <c r="Y169" i="38"/>
  <c r="Y189" i="36"/>
  <c r="AQ17" i="39"/>
  <c r="CM192" i="70"/>
  <c r="CM199" i="35"/>
  <c r="AA192" i="70"/>
  <c r="AA199" i="35"/>
  <c r="BC190" i="70"/>
  <c r="BC197" i="35"/>
  <c r="AL189" i="39"/>
  <c r="AL190" i="36"/>
  <c r="AL170" i="38"/>
  <c r="BL190" i="70"/>
  <c r="BL197" i="35"/>
  <c r="M30" i="38"/>
  <c r="M41" i="39"/>
  <c r="M42" i="36"/>
  <c r="AB189" i="39"/>
  <c r="AB170" i="38"/>
  <c r="AB190" i="36"/>
  <c r="AI189" i="39"/>
  <c r="AI170" i="38"/>
  <c r="AI190" i="36"/>
  <c r="W30" i="38"/>
  <c r="W41" i="39"/>
  <c r="W42" i="36"/>
  <c r="AE30" i="38"/>
  <c r="AE41" i="39"/>
  <c r="AE42" i="36"/>
  <c r="CK66" i="39"/>
  <c r="CV48" i="38"/>
  <c r="CV53" i="38" s="1"/>
  <c r="CV55" i="38" s="1"/>
  <c r="CF48" i="38"/>
  <c r="CF53" i="38" s="1"/>
  <c r="CF55" i="38" s="1"/>
  <c r="CR44" i="37"/>
  <c r="CR46" i="37" s="1"/>
  <c r="CB44" i="37"/>
  <c r="CB46" i="37" s="1"/>
  <c r="BK44" i="40"/>
  <c r="M32" i="41"/>
  <c r="K31" i="41"/>
  <c r="H44" i="70"/>
  <c r="H40" i="39"/>
  <c r="H41" i="36"/>
  <c r="H29" i="38"/>
  <c r="BD43" i="70"/>
  <c r="BD48" i="35"/>
  <c r="AC42" i="70"/>
  <c r="AC47" i="35"/>
  <c r="BY41" i="70"/>
  <c r="BY46" i="35"/>
  <c r="M41" i="70"/>
  <c r="M46" i="35"/>
  <c r="AX14" i="38"/>
  <c r="AX19" i="39"/>
  <c r="AX20" i="36"/>
  <c r="Z193" i="70"/>
  <c r="Z200" i="35"/>
  <c r="BF192" i="70"/>
  <c r="BF199" i="35"/>
  <c r="Z191" i="70"/>
  <c r="Z198" i="35"/>
  <c r="AT190" i="70"/>
  <c r="AT197" i="35"/>
  <c r="BF31" i="41"/>
  <c r="BC44" i="70"/>
  <c r="BC41" i="36"/>
  <c r="BC40" i="39"/>
  <c r="BC29" i="38"/>
  <c r="AM43" i="70"/>
  <c r="AM48" i="35"/>
  <c r="L42" i="70"/>
  <c r="L47" i="35"/>
  <c r="BH41" i="70"/>
  <c r="BH46" i="35"/>
  <c r="AG40" i="70"/>
  <c r="AG45" i="35"/>
  <c r="I19" i="39"/>
  <c r="I20" i="36"/>
  <c r="I14" i="38"/>
  <c r="AG193" i="70"/>
  <c r="AG200" i="35"/>
  <c r="CK192" i="70"/>
  <c r="CK199" i="35"/>
  <c r="BM192" i="70"/>
  <c r="BM199" i="35"/>
  <c r="Y192" i="70"/>
  <c r="Y199" i="35"/>
  <c r="AG191" i="70"/>
  <c r="AG198" i="35"/>
  <c r="BA190" i="70"/>
  <c r="BA197" i="35"/>
  <c r="AQ32" i="41"/>
  <c r="AO31" i="41"/>
  <c r="F44" i="70"/>
  <c r="F29" i="38"/>
  <c r="F40" i="39"/>
  <c r="F41" i="36"/>
  <c r="BB43" i="70"/>
  <c r="BB48" i="35"/>
  <c r="AA42" i="70"/>
  <c r="AA47" i="35"/>
  <c r="BW41" i="70"/>
  <c r="BW46" i="35"/>
  <c r="K41" i="70"/>
  <c r="K46" i="35"/>
  <c r="X19" i="39"/>
  <c r="X14" i="38"/>
  <c r="X20" i="36"/>
  <c r="AV17" i="39"/>
  <c r="BH190" i="70"/>
  <c r="BH197" i="35"/>
  <c r="AP32" i="41"/>
  <c r="BI44" i="70"/>
  <c r="BI29" i="38"/>
  <c r="BI40" i="39"/>
  <c r="BI41" i="36"/>
  <c r="BI43" i="70"/>
  <c r="BI48" i="35"/>
  <c r="CI192" i="70"/>
  <c r="CI199" i="35"/>
  <c r="W192" i="70"/>
  <c r="W199" i="35"/>
  <c r="O191" i="70"/>
  <c r="O198" i="35"/>
  <c r="K190" i="70"/>
  <c r="K197" i="35"/>
  <c r="Y32" i="41"/>
  <c r="AR44" i="70"/>
  <c r="AR29" i="38"/>
  <c r="AR40" i="39"/>
  <c r="AR41" i="36"/>
  <c r="CN43" i="70"/>
  <c r="CN48" i="35"/>
  <c r="AB43" i="70"/>
  <c r="AB48" i="35"/>
  <c r="AB194" i="70"/>
  <c r="AB188" i="39"/>
  <c r="AB169" i="38"/>
  <c r="AB189" i="36"/>
  <c r="AL17" i="39"/>
  <c r="AL187" i="39"/>
  <c r="N193" i="70"/>
  <c r="N200" i="35"/>
  <c r="AT192" i="70"/>
  <c r="AT199" i="35"/>
  <c r="F192" i="70"/>
  <c r="F199" i="35"/>
  <c r="AH190" i="70"/>
  <c r="AH197" i="35"/>
  <c r="AN32" i="41"/>
  <c r="BG44" i="70"/>
  <c r="BG40" i="39"/>
  <c r="BG41" i="36"/>
  <c r="BG29" i="38"/>
  <c r="AQ43" i="70"/>
  <c r="AQ48" i="35"/>
  <c r="S194" i="70"/>
  <c r="S188" i="39"/>
  <c r="S189" i="36"/>
  <c r="S169" i="38"/>
  <c r="E191" i="70"/>
  <c r="E198" i="35"/>
  <c r="AO190" i="70"/>
  <c r="AO197" i="35"/>
  <c r="BC32" i="41"/>
  <c r="BA31" i="41"/>
  <c r="J44" i="70"/>
  <c r="J29" i="38"/>
  <c r="J40" i="39"/>
  <c r="J41" i="36"/>
  <c r="AB193" i="70"/>
  <c r="AB200" i="35"/>
  <c r="CF192" i="70"/>
  <c r="CF199" i="35"/>
  <c r="BH192" i="70"/>
  <c r="BH199" i="35"/>
  <c r="T192" i="70"/>
  <c r="T199" i="35"/>
  <c r="AB191" i="70"/>
  <c r="AB198" i="35"/>
  <c r="P190" i="70"/>
  <c r="P197" i="35"/>
  <c r="AZ31" i="41"/>
  <c r="Q44" i="70"/>
  <c r="Q40" i="39"/>
  <c r="Q41" i="36"/>
  <c r="Q29" i="38"/>
  <c r="AI193" i="70"/>
  <c r="AI200" i="35"/>
  <c r="BO192" i="70"/>
  <c r="BO199" i="35"/>
  <c r="AI191" i="70"/>
  <c r="AI198" i="35"/>
  <c r="AE190" i="70"/>
  <c r="AE197" i="35"/>
  <c r="V41" i="39"/>
  <c r="V42" i="36"/>
  <c r="V30" i="38"/>
  <c r="AK30" i="38"/>
  <c r="AK41" i="39"/>
  <c r="AK42" i="36"/>
  <c r="M189" i="39"/>
  <c r="M190" i="36"/>
  <c r="M170" i="38"/>
  <c r="L30" i="38"/>
  <c r="L41" i="39"/>
  <c r="L42" i="36"/>
  <c r="S41" i="39"/>
  <c r="S42" i="36"/>
  <c r="S30" i="38"/>
  <c r="W189" i="39"/>
  <c r="W170" i="38"/>
  <c r="W190" i="36"/>
  <c r="AE170" i="38"/>
  <c r="AE189" i="39"/>
  <c r="AE190" i="36"/>
  <c r="AO11" i="40"/>
  <c r="BW66" i="36"/>
  <c r="O78" i="35"/>
  <c r="BU39" i="35"/>
  <c r="BU78" i="35" s="1"/>
  <c r="CL66" i="39"/>
  <c r="CH51" i="41"/>
  <c r="CH56" i="41" s="1"/>
  <c r="CH58" i="41" s="1"/>
  <c r="BR66" i="36"/>
  <c r="BM48" i="38"/>
  <c r="BM53" i="38" s="1"/>
  <c r="BM55" i="38" s="1"/>
  <c r="BY66" i="39"/>
  <c r="CF44" i="37"/>
  <c r="CF46" i="37" s="1"/>
  <c r="CM39" i="39"/>
  <c r="AG20" i="39"/>
  <c r="BU18" i="39"/>
  <c r="AQ202" i="35"/>
  <c r="CC187" i="39"/>
  <c r="AV47" i="35"/>
  <c r="CE17" i="39"/>
  <c r="BW66" i="39"/>
  <c r="CS66" i="36"/>
  <c r="CC66" i="39"/>
  <c r="CJ45" i="35"/>
  <c r="CJ48" i="38"/>
  <c r="CJ53" i="38" s="1"/>
  <c r="CJ55" i="38" s="1"/>
  <c r="CM187" i="39"/>
  <c r="DG45" i="35"/>
  <c r="AQ37" i="35"/>
  <c r="CE39" i="35"/>
  <c r="CE78" i="35" s="1"/>
  <c r="AW37" i="35"/>
  <c r="AW78" i="35" s="1"/>
  <c r="BW69" i="70"/>
  <c r="CH66" i="39"/>
  <c r="CM50" i="35"/>
  <c r="CE66" i="36"/>
  <c r="BD47" i="35"/>
  <c r="BM44" i="37"/>
  <c r="BM46" i="37" s="1"/>
  <c r="AT37" i="35"/>
  <c r="CD66" i="36"/>
  <c r="CM69" i="70"/>
  <c r="BO66" i="39"/>
  <c r="BL31" i="35"/>
  <c r="BL77" i="35" s="1"/>
  <c r="AO24" i="40"/>
  <c r="AO40" i="40" s="1"/>
  <c r="CK174" i="41"/>
  <c r="CE44" i="40"/>
  <c r="CE46" i="40" s="1"/>
  <c r="BR48" i="38"/>
  <c r="BR53" i="38" s="1"/>
  <c r="BR55" i="38" s="1"/>
  <c r="DH47" i="35"/>
  <c r="DH79" i="35" s="1"/>
  <c r="CZ45" i="35"/>
  <c r="CZ79" i="35" s="1"/>
  <c r="AO31" i="35"/>
  <c r="AO77" i="35" s="1"/>
  <c r="CS39" i="35"/>
  <c r="CS78" i="35" s="1"/>
  <c r="CM66" i="36"/>
  <c r="CA66" i="39"/>
  <c r="CK15" i="41"/>
  <c r="CE66" i="39"/>
  <c r="BN44" i="37"/>
  <c r="BN46" i="37" s="1"/>
  <c r="BF77" i="35"/>
  <c r="EV174" i="41"/>
  <c r="FC173" i="41"/>
  <c r="CE39" i="39"/>
  <c r="CC190" i="36"/>
  <c r="BW202" i="35"/>
  <c r="CU49" i="35"/>
  <c r="BU17" i="39"/>
  <c r="BU13" i="38"/>
  <c r="CK14" i="38"/>
  <c r="FB174" i="41"/>
  <c r="FD174" i="41"/>
  <c r="FB202" i="35"/>
  <c r="EY173" i="41"/>
  <c r="EZ187" i="36"/>
  <c r="EW201" i="35"/>
  <c r="FD187" i="39"/>
  <c r="EW187" i="39"/>
  <c r="ET160" i="40"/>
  <c r="ET162" i="40" s="1"/>
  <c r="EW190" i="39"/>
  <c r="EY187" i="39"/>
  <c r="BW39" i="36"/>
  <c r="CE50" i="35"/>
  <c r="FA174" i="41"/>
  <c r="FD201" i="35"/>
  <c r="FC187" i="39"/>
  <c r="EX187" i="39"/>
  <c r="FD160" i="40"/>
  <c r="FD162" i="40" s="1"/>
  <c r="CM202" i="35"/>
  <c r="CC19" i="39"/>
  <c r="BW187" i="36"/>
  <c r="CE202" i="35"/>
  <c r="EZ174" i="41"/>
  <c r="EW202" i="35"/>
  <c r="EZ202" i="35"/>
  <c r="EV173" i="41"/>
  <c r="EW173" i="41"/>
  <c r="EW187" i="36"/>
  <c r="EV201" i="35"/>
  <c r="EU187" i="39"/>
  <c r="EV160" i="40"/>
  <c r="EV162" i="40" s="1"/>
  <c r="EY160" i="40"/>
  <c r="EY162" i="40" s="1"/>
  <c r="EV190" i="39"/>
  <c r="FA190" i="39"/>
  <c r="EX202" i="35"/>
  <c r="FA202" i="35"/>
  <c r="FD173" i="41"/>
  <c r="EX187" i="36"/>
  <c r="BU66" i="36"/>
  <c r="BO39" i="36"/>
  <c r="EY174" i="41"/>
  <c r="FD202" i="35"/>
  <c r="EY202" i="35"/>
  <c r="FB173" i="41"/>
  <c r="FB187" i="36"/>
  <c r="EU187" i="36"/>
  <c r="FC201" i="35"/>
  <c r="FB187" i="39"/>
  <c r="FC160" i="40"/>
  <c r="FC162" i="40" s="1"/>
  <c r="FC190" i="39"/>
  <c r="ET202" i="35"/>
  <c r="EX173" i="41"/>
  <c r="EY187" i="36"/>
  <c r="FA201" i="35"/>
  <c r="EW160" i="40"/>
  <c r="EW162" i="40" s="1"/>
  <c r="CC14" i="38"/>
  <c r="EU173" i="41"/>
  <c r="BJ77" i="35"/>
  <c r="BO50" i="35"/>
  <c r="CN66" i="36"/>
  <c r="CU39" i="36"/>
  <c r="CA66" i="36"/>
  <c r="BU41" i="36"/>
  <c r="BO187" i="36"/>
  <c r="CK30" i="38"/>
  <c r="EX174" i="41"/>
  <c r="EV202" i="35"/>
  <c r="ET173" i="41"/>
  <c r="ET187" i="36"/>
  <c r="FD187" i="36"/>
  <c r="EZ201" i="35"/>
  <c r="EU201" i="35"/>
  <c r="ET187" i="39"/>
  <c r="EU160" i="40"/>
  <c r="EU162" i="40" s="1"/>
  <c r="EZ190" i="39"/>
  <c r="EU190" i="39"/>
  <c r="FA160" i="40"/>
  <c r="FA162" i="40" s="1"/>
  <c r="EZ160" i="40"/>
  <c r="EZ162" i="40" s="1"/>
  <c r="BR51" i="41"/>
  <c r="BR56" i="41" s="1"/>
  <c r="BR58" i="41" s="1"/>
  <c r="CC48" i="38"/>
  <c r="CC53" i="38" s="1"/>
  <c r="CC55" i="38" s="1"/>
  <c r="BY66" i="36"/>
  <c r="BO202" i="35"/>
  <c r="BP66" i="36"/>
  <c r="CU187" i="36"/>
  <c r="BU39" i="39"/>
  <c r="BU194" i="70"/>
  <c r="CK189" i="39"/>
  <c r="EU174" i="41"/>
  <c r="FC202" i="35"/>
  <c r="FA173" i="41"/>
  <c r="FA187" i="36"/>
  <c r="EV187" i="36"/>
  <c r="EY201" i="35"/>
  <c r="FB201" i="35"/>
  <c r="FA187" i="39"/>
  <c r="EX160" i="40"/>
  <c r="EX162" i="40" s="1"/>
  <c r="EY190" i="39"/>
  <c r="FB190" i="39"/>
  <c r="ET174" i="41"/>
  <c r="EV187" i="39"/>
  <c r="BU21" i="70"/>
  <c r="FD190" i="39"/>
  <c r="FC174" i="41"/>
  <c r="EW174" i="41"/>
  <c r="EU202" i="35"/>
  <c r="EZ173" i="41"/>
  <c r="FC187" i="36"/>
  <c r="EX201" i="35"/>
  <c r="ET201" i="35"/>
  <c r="EZ187" i="39"/>
  <c r="FB160" i="40"/>
  <c r="FB162" i="40" s="1"/>
  <c r="EX190" i="39"/>
  <c r="ET190" i="39"/>
  <c r="CM24" i="37"/>
  <c r="CM40" i="37" s="1"/>
  <c r="CS19" i="39"/>
  <c r="CK29" i="38"/>
  <c r="CM48" i="38"/>
  <c r="CM53" i="38" s="1"/>
  <c r="CM55" i="38" s="1"/>
  <c r="BW40" i="36"/>
  <c r="CM160" i="37"/>
  <c r="CM162" i="37" s="1"/>
  <c r="CS14" i="38"/>
  <c r="CK194" i="70"/>
  <c r="CS44" i="70"/>
  <c r="BW24" i="37"/>
  <c r="BW40" i="37" s="1"/>
  <c r="CM18" i="36"/>
  <c r="CK19" i="36"/>
  <c r="CS194" i="70"/>
  <c r="CM11" i="37"/>
  <c r="CK13" i="38"/>
  <c r="CS19" i="36"/>
  <c r="CK18" i="39"/>
  <c r="BO66" i="36"/>
  <c r="BW49" i="35"/>
  <c r="CS13" i="38"/>
  <c r="CS41" i="39"/>
  <c r="BW201" i="35"/>
  <c r="CS18" i="39"/>
  <c r="BL20" i="39"/>
  <c r="AQ39" i="35"/>
  <c r="BV39" i="35"/>
  <c r="BV78" i="35" s="1"/>
  <c r="BV66" i="36"/>
  <c r="CO48" i="38"/>
  <c r="CO53" i="38" s="1"/>
  <c r="CO55" i="38" s="1"/>
  <c r="CA48" i="38"/>
  <c r="CA53" i="38" s="1"/>
  <c r="CA55" i="38" s="1"/>
  <c r="BW48" i="38"/>
  <c r="BW53" i="38" s="1"/>
  <c r="BW55" i="38" s="1"/>
  <c r="CQ51" i="41"/>
  <c r="CQ56" i="41" s="1"/>
  <c r="CQ58" i="41" s="1"/>
  <c r="BK39" i="35"/>
  <c r="BM37" i="35"/>
  <c r="BM78" i="35" s="1"/>
  <c r="CN51" i="41"/>
  <c r="CN56" i="41" s="1"/>
  <c r="CN58" i="41" s="1"/>
  <c r="CI66" i="39"/>
  <c r="CH48" i="38"/>
  <c r="CH53" i="38" s="1"/>
  <c r="CH55" i="38" s="1"/>
  <c r="CM66" i="39"/>
  <c r="AW31" i="35"/>
  <c r="AW77" i="35" s="1"/>
  <c r="AD66" i="39"/>
  <c r="AS66" i="36"/>
  <c r="M66" i="36"/>
  <c r="U66" i="39"/>
  <c r="BO69" i="70"/>
  <c r="CI48" i="38"/>
  <c r="CI53" i="38" s="1"/>
  <c r="CI55" i="38" s="1"/>
  <c r="CU51" i="41"/>
  <c r="CU56" i="41" s="1"/>
  <c r="CU58" i="41" s="1"/>
  <c r="BW44" i="37"/>
  <c r="BW46" i="37" s="1"/>
  <c r="AY56" i="41"/>
  <c r="CP66" i="36"/>
  <c r="CG48" i="38"/>
  <c r="CG53" i="38" s="1"/>
  <c r="CG55" i="38" s="1"/>
  <c r="CB66" i="39"/>
  <c r="CR56" i="41"/>
  <c r="CR58" i="41" s="1"/>
  <c r="BG31" i="35"/>
  <c r="BG77" i="35" s="1"/>
  <c r="BK31" i="35"/>
  <c r="BK77" i="35" s="1"/>
  <c r="CT66" i="36"/>
  <c r="CI51" i="41"/>
  <c r="CI56" i="41" s="1"/>
  <c r="CI58" i="41" s="1"/>
  <c r="CG66" i="39"/>
  <c r="BE11" i="39"/>
  <c r="BE33" i="39" s="1"/>
  <c r="BN48" i="38"/>
  <c r="BN53" i="38" s="1"/>
  <c r="BN55" i="38" s="1"/>
  <c r="BZ51" i="41"/>
  <c r="BZ56" i="41" s="1"/>
  <c r="BZ58" i="41" s="1"/>
  <c r="CH66" i="36"/>
  <c r="AJ66" i="39"/>
  <c r="BN51" i="41"/>
  <c r="BN56" i="41" s="1"/>
  <c r="BN58" i="41" s="1"/>
  <c r="R56" i="41"/>
  <c r="AO66" i="36"/>
  <c r="AV66" i="36"/>
  <c r="W78" i="35"/>
  <c r="CR39" i="35"/>
  <c r="CR78" i="35" s="1"/>
  <c r="CQ48" i="38"/>
  <c r="CQ53" i="38" s="1"/>
  <c r="CQ55" i="38" s="1"/>
  <c r="CU66" i="39"/>
  <c r="ER31" i="41"/>
  <c r="DQ44" i="70"/>
  <c r="DQ40" i="39"/>
  <c r="DQ41" i="36"/>
  <c r="DQ29" i="38"/>
  <c r="AG172" i="41"/>
  <c r="AG176" i="41" s="1"/>
  <c r="AG160" i="37"/>
  <c r="AG162" i="37" s="1"/>
  <c r="AG188" i="36"/>
  <c r="DB39" i="36"/>
  <c r="BW189" i="39"/>
  <c r="BW170" i="38"/>
  <c r="BW190" i="36"/>
  <c r="F30" i="41"/>
  <c r="F52" i="41" s="1"/>
  <c r="F24" i="37"/>
  <c r="F40" i="37" s="1"/>
  <c r="F40" i="36"/>
  <c r="BZ39" i="36"/>
  <c r="ED193" i="70"/>
  <c r="ED200" i="35"/>
  <c r="DN193" i="70"/>
  <c r="DN200" i="35"/>
  <c r="CX193" i="70"/>
  <c r="CX200" i="35"/>
  <c r="CH42" i="70"/>
  <c r="CH47" i="35"/>
  <c r="BR193" i="70"/>
  <c r="BR200" i="35"/>
  <c r="BJ191" i="70"/>
  <c r="BJ198" i="35"/>
  <c r="BB193" i="70"/>
  <c r="BB200" i="35"/>
  <c r="AT33" i="70"/>
  <c r="AT69" i="70" s="1"/>
  <c r="O11" i="40"/>
  <c r="O160" i="40"/>
  <c r="O162" i="40" s="1"/>
  <c r="DC42" i="39"/>
  <c r="AI20" i="39"/>
  <c r="AI190" i="39"/>
  <c r="DG31" i="41"/>
  <c r="DE189" i="39"/>
  <c r="DE170" i="38"/>
  <c r="DE190" i="36"/>
  <c r="CW194" i="70"/>
  <c r="CW188" i="39"/>
  <c r="CW169" i="38"/>
  <c r="CW189" i="36"/>
  <c r="DM39" i="39"/>
  <c r="DM30" i="41"/>
  <c r="DM24" i="37"/>
  <c r="DM40" i="37" s="1"/>
  <c r="DM40" i="36"/>
  <c r="EK50" i="35"/>
  <c r="DU49" i="35"/>
  <c r="BP11" i="40"/>
  <c r="BP160" i="40"/>
  <c r="BP162" i="40" s="1"/>
  <c r="ER39" i="39"/>
  <c r="ER32" i="41"/>
  <c r="CH31" i="41"/>
  <c r="DE44" i="70"/>
  <c r="DE40" i="39"/>
  <c r="DE29" i="38"/>
  <c r="DE41" i="36"/>
  <c r="DA50" i="35"/>
  <c r="ER42" i="39"/>
  <c r="AR28" i="70"/>
  <c r="AR68" i="70" s="1"/>
  <c r="EC193" i="70"/>
  <c r="EC200" i="35"/>
  <c r="DM193" i="70"/>
  <c r="DM200" i="35"/>
  <c r="CW193" i="70"/>
  <c r="CW200" i="35"/>
  <c r="CG42" i="70"/>
  <c r="CG47" i="35"/>
  <c r="BQ193" i="70"/>
  <c r="BQ200" i="35"/>
  <c r="BA194" i="70"/>
  <c r="BA188" i="39"/>
  <c r="BA169" i="38"/>
  <c r="BA189" i="36"/>
  <c r="AS33" i="70"/>
  <c r="AS69" i="70" s="1"/>
  <c r="DA32" i="41"/>
  <c r="AG53" i="38"/>
  <c r="AN53" i="38"/>
  <c r="DG193" i="70"/>
  <c r="DG200" i="35"/>
  <c r="BC33" i="70"/>
  <c r="BC69" i="70" s="1"/>
  <c r="EG193" i="70"/>
  <c r="EG200" i="35"/>
  <c r="DA193" i="70"/>
  <c r="DA200" i="35"/>
  <c r="BU193" i="70"/>
  <c r="BU200" i="35"/>
  <c r="BE31" i="35"/>
  <c r="BE77" i="35" s="1"/>
  <c r="BE37" i="35"/>
  <c r="BE39" i="35"/>
  <c r="AW189" i="39"/>
  <c r="AW170" i="38"/>
  <c r="AW190" i="36"/>
  <c r="AO189" i="39"/>
  <c r="AO170" i="38"/>
  <c r="AO190" i="36"/>
  <c r="EK32" i="41"/>
  <c r="DT24" i="40"/>
  <c r="DT40" i="40" s="1"/>
  <c r="DK42" i="70"/>
  <c r="DK47" i="35"/>
  <c r="AY42" i="70"/>
  <c r="AY47" i="35"/>
  <c r="CU40" i="70"/>
  <c r="CU45" i="35"/>
  <c r="EN191" i="70"/>
  <c r="EN198" i="35"/>
  <c r="DH191" i="70"/>
  <c r="DH198" i="35"/>
  <c r="CJ39" i="35"/>
  <c r="CJ37" i="35"/>
  <c r="CB191" i="70"/>
  <c r="CB198" i="35"/>
  <c r="BL193" i="70"/>
  <c r="BL200" i="35"/>
  <c r="EB32" i="41"/>
  <c r="DK24" i="40"/>
  <c r="DK40" i="40" s="1"/>
  <c r="EP42" i="70"/>
  <c r="EP47" i="35"/>
  <c r="CD42" i="70"/>
  <c r="CD47" i="35"/>
  <c r="DZ40" i="70"/>
  <c r="DZ45" i="35"/>
  <c r="BN40" i="70"/>
  <c r="BN45" i="35"/>
  <c r="DW193" i="70"/>
  <c r="DW200" i="35"/>
  <c r="CQ193" i="70"/>
  <c r="CQ200" i="35"/>
  <c r="BK191" i="70"/>
  <c r="BK198" i="35"/>
  <c r="AU31" i="35"/>
  <c r="AU77" i="35" s="1"/>
  <c r="AU37" i="35"/>
  <c r="AU78" i="35" s="1"/>
  <c r="EO40" i="70"/>
  <c r="EO45" i="35"/>
  <c r="CC40" i="70"/>
  <c r="CC45" i="35"/>
  <c r="CK33" i="70"/>
  <c r="CK69" i="70" s="1"/>
  <c r="AW28" i="70"/>
  <c r="AW68" i="70" s="1"/>
  <c r="DS193" i="70"/>
  <c r="DS200" i="35"/>
  <c r="CM193" i="70"/>
  <c r="CM200" i="35"/>
  <c r="BG193" i="70"/>
  <c r="BG200" i="35"/>
  <c r="AY194" i="70"/>
  <c r="AY188" i="39"/>
  <c r="AY169" i="38"/>
  <c r="AY189" i="36"/>
  <c r="AQ189" i="39"/>
  <c r="AQ170" i="38"/>
  <c r="AQ190" i="36"/>
  <c r="ED42" i="39"/>
  <c r="BD33" i="70"/>
  <c r="BD69" i="70" s="1"/>
  <c r="EH193" i="70"/>
  <c r="EH200" i="35"/>
  <c r="DB193" i="70"/>
  <c r="DB200" i="35"/>
  <c r="BV193" i="70"/>
  <c r="BV200" i="35"/>
  <c r="AX194" i="70"/>
  <c r="AX188" i="39"/>
  <c r="AX169" i="38"/>
  <c r="AX189" i="36"/>
  <c r="AP189" i="39"/>
  <c r="AP170" i="38"/>
  <c r="AP190" i="36"/>
  <c r="EK24" i="40"/>
  <c r="EK40" i="40" s="1"/>
  <c r="AV11" i="40"/>
  <c r="AV160" i="40"/>
  <c r="AV162" i="40" s="1"/>
  <c r="DD42" i="39"/>
  <c r="AS20" i="39"/>
  <c r="AS190" i="39"/>
  <c r="EF31" i="41"/>
  <c r="EL189" i="39"/>
  <c r="EL170" i="38"/>
  <c r="EL190" i="36"/>
  <c r="CX41" i="39"/>
  <c r="CX30" i="38"/>
  <c r="CX42" i="36"/>
  <c r="BR19" i="39"/>
  <c r="BR14" i="38"/>
  <c r="BR20" i="36"/>
  <c r="ED194" i="70"/>
  <c r="ED188" i="39"/>
  <c r="ED169" i="38"/>
  <c r="ED189" i="36"/>
  <c r="CX194" i="70"/>
  <c r="CX188" i="39"/>
  <c r="CX169" i="38"/>
  <c r="CX189" i="36"/>
  <c r="BR21" i="70"/>
  <c r="BR18" i="39"/>
  <c r="BR13" i="38"/>
  <c r="BR19" i="36"/>
  <c r="ED172" i="41"/>
  <c r="ED176" i="41" s="1"/>
  <c r="ED160" i="37"/>
  <c r="ED162" i="37" s="1"/>
  <c r="ED188" i="36"/>
  <c r="EL39" i="36"/>
  <c r="DV50" i="35"/>
  <c r="DF49" i="35"/>
  <c r="CO11" i="40"/>
  <c r="CO160" i="40"/>
  <c r="CO162" i="40" s="1"/>
  <c r="BI14" i="39"/>
  <c r="BI36" i="39" s="1"/>
  <c r="BH11" i="39"/>
  <c r="BH33" i="39" s="1"/>
  <c r="BH8" i="41"/>
  <c r="BH25" i="41" s="1"/>
  <c r="BH51" i="41" s="1"/>
  <c r="BH56" i="41" s="1"/>
  <c r="BH8" i="37"/>
  <c r="BH21" i="37" s="1"/>
  <c r="BH39" i="37" s="1"/>
  <c r="BH44" i="37" s="1"/>
  <c r="BH12" i="36"/>
  <c r="BH34" i="36" s="1"/>
  <c r="CN193" i="70"/>
  <c r="CN200" i="35"/>
  <c r="AZ191" i="70"/>
  <c r="AZ198" i="35"/>
  <c r="EI49" i="35"/>
  <c r="AN20" i="39"/>
  <c r="AN190" i="39"/>
  <c r="EG170" i="38"/>
  <c r="EG189" i="39"/>
  <c r="EG190" i="36"/>
  <c r="DA39" i="39"/>
  <c r="AO30" i="41"/>
  <c r="AO24" i="37"/>
  <c r="AO40" i="37" s="1"/>
  <c r="AO40" i="36"/>
  <c r="DI39" i="36"/>
  <c r="BY15" i="41"/>
  <c r="BY174" i="41"/>
  <c r="DL193" i="70"/>
  <c r="DL200" i="35"/>
  <c r="CK32" i="41"/>
  <c r="EA194" i="70"/>
  <c r="EA188" i="39"/>
  <c r="EA169" i="38"/>
  <c r="EA189" i="36"/>
  <c r="EI30" i="41"/>
  <c r="EI40" i="36"/>
  <c r="EI24" i="37"/>
  <c r="EI40" i="37" s="1"/>
  <c r="CL32" i="41"/>
  <c r="BO31" i="41"/>
  <c r="BR39" i="39"/>
  <c r="CG172" i="41"/>
  <c r="CG160" i="37"/>
  <c r="CG162" i="37" s="1"/>
  <c r="CG188" i="36"/>
  <c r="BA20" i="39"/>
  <c r="BA190" i="39"/>
  <c r="DH30" i="41"/>
  <c r="DH24" i="37"/>
  <c r="DH40" i="37" s="1"/>
  <c r="DH40" i="36"/>
  <c r="AO50" i="35"/>
  <c r="EB42" i="70"/>
  <c r="EB47" i="35"/>
  <c r="BX193" i="70"/>
  <c r="BX200" i="35"/>
  <c r="DY42" i="39"/>
  <c r="EI44" i="70"/>
  <c r="EI40" i="39"/>
  <c r="EI29" i="38"/>
  <c r="EI41" i="36"/>
  <c r="EI50" i="35"/>
  <c r="L42" i="39"/>
  <c r="DI30" i="41"/>
  <c r="DI24" i="37"/>
  <c r="DI40" i="37" s="1"/>
  <c r="DI40" i="36"/>
  <c r="Y172" i="41"/>
  <c r="Y176" i="41" s="1"/>
  <c r="Y160" i="37"/>
  <c r="Y162" i="37" s="1"/>
  <c r="Y188" i="36"/>
  <c r="AG49" i="35"/>
  <c r="DS39" i="36"/>
  <c r="BH40" i="70"/>
  <c r="BH45" i="35"/>
  <c r="EG24" i="40"/>
  <c r="EG40" i="40" s="1"/>
  <c r="DS194" i="70"/>
  <c r="DS188" i="39"/>
  <c r="DS169" i="38"/>
  <c r="DS189" i="36"/>
  <c r="BW39" i="39"/>
  <c r="CE30" i="41"/>
  <c r="CE24" i="37"/>
  <c r="CE40" i="37" s="1"/>
  <c r="CE40" i="36"/>
  <c r="CD31" i="41"/>
  <c r="DQ30" i="41"/>
  <c r="DQ24" i="37"/>
  <c r="DQ40" i="37" s="1"/>
  <c r="DQ40" i="36"/>
  <c r="Q172" i="41"/>
  <c r="Q176" i="41" s="1"/>
  <c r="Q160" i="37"/>
  <c r="Q162" i="37" s="1"/>
  <c r="Q188" i="36"/>
  <c r="CD30" i="41"/>
  <c r="CD24" i="37"/>
  <c r="CD40" i="37" s="1"/>
  <c r="CD40" i="36"/>
  <c r="AD172" i="41"/>
  <c r="AD176" i="41" s="1"/>
  <c r="AD160" i="37"/>
  <c r="AD162" i="37" s="1"/>
  <c r="AD188" i="36"/>
  <c r="CG50" i="35"/>
  <c r="BV41" i="39"/>
  <c r="BV30" i="38"/>
  <c r="BV42" i="36"/>
  <c r="AC172" i="41"/>
  <c r="AC176" i="41" s="1"/>
  <c r="AC160" i="37"/>
  <c r="AC162" i="37" s="1"/>
  <c r="AC188" i="36"/>
  <c r="AM78" i="35"/>
  <c r="DZ24" i="40"/>
  <c r="DZ40" i="40" s="1"/>
  <c r="BK28" i="70"/>
  <c r="DY191" i="70"/>
  <c r="DY198" i="35"/>
  <c r="CS191" i="70"/>
  <c r="CS198" i="35"/>
  <c r="BE194" i="70"/>
  <c r="BE188" i="39"/>
  <c r="BE169" i="38"/>
  <c r="BE189" i="36"/>
  <c r="AO191" i="70"/>
  <c r="AO198" i="35"/>
  <c r="EJ24" i="40"/>
  <c r="EJ40" i="40" s="1"/>
  <c r="DB24" i="40"/>
  <c r="DB40" i="40" s="1"/>
  <c r="CU42" i="70"/>
  <c r="CU47" i="35"/>
  <c r="EQ40" i="70"/>
  <c r="EQ45" i="35"/>
  <c r="CE40" i="70"/>
  <c r="CE45" i="35"/>
  <c r="EF191" i="70"/>
  <c r="EF198" i="35"/>
  <c r="CZ191" i="70"/>
  <c r="CZ198" i="35"/>
  <c r="BT191" i="70"/>
  <c r="BT198" i="35"/>
  <c r="AV191" i="70"/>
  <c r="AV198" i="35"/>
  <c r="EA24" i="40"/>
  <c r="EA40" i="40" s="1"/>
  <c r="DZ42" i="70"/>
  <c r="DZ47" i="35"/>
  <c r="BN42" i="70"/>
  <c r="BN47" i="35"/>
  <c r="DJ40" i="70"/>
  <c r="DJ45" i="35"/>
  <c r="AX40" i="70"/>
  <c r="AX45" i="35"/>
  <c r="DO191" i="70"/>
  <c r="DO198" i="35"/>
  <c r="CI193" i="70"/>
  <c r="CI200" i="35"/>
  <c r="AU193" i="70"/>
  <c r="AU200" i="35"/>
  <c r="DY40" i="70"/>
  <c r="DY45" i="35"/>
  <c r="BM40" i="70"/>
  <c r="BM45" i="35"/>
  <c r="BU33" i="70"/>
  <c r="BU69" i="70" s="1"/>
  <c r="EQ191" i="70"/>
  <c r="EQ198" i="35"/>
  <c r="EQ204" i="35" s="1"/>
  <c r="DK191" i="70"/>
  <c r="DK198" i="35"/>
  <c r="CE191" i="70"/>
  <c r="CE198" i="35"/>
  <c r="BG194" i="70"/>
  <c r="BG188" i="39"/>
  <c r="BG169" i="38"/>
  <c r="BG189" i="36"/>
  <c r="AY37" i="35"/>
  <c r="AY39" i="35"/>
  <c r="AY31" i="35"/>
  <c r="AY77" i="35" s="1"/>
  <c r="DO32" i="41"/>
  <c r="DV24" i="40"/>
  <c r="DV40" i="40" s="1"/>
  <c r="CX24" i="40"/>
  <c r="CX40" i="40" s="1"/>
  <c r="BL28" i="70"/>
  <c r="DZ193" i="70"/>
  <c r="DZ200" i="35"/>
  <c r="CT193" i="70"/>
  <c r="CT200" i="35"/>
  <c r="BN193" i="70"/>
  <c r="BN200" i="35"/>
  <c r="AX191" i="70"/>
  <c r="AX198" i="35"/>
  <c r="AP193" i="70"/>
  <c r="AP200" i="35"/>
  <c r="DF32" i="41"/>
  <c r="R11" i="40"/>
  <c r="R160" i="40"/>
  <c r="R162" i="40" s="1"/>
  <c r="AC20" i="39"/>
  <c r="AC190" i="39"/>
  <c r="BU14" i="41"/>
  <c r="BU173" i="41"/>
  <c r="DP189" i="39"/>
  <c r="DP170" i="38"/>
  <c r="DP190" i="36"/>
  <c r="CB14" i="38"/>
  <c r="CB20" i="36"/>
  <c r="CB19" i="39"/>
  <c r="EF44" i="70"/>
  <c r="EF70" i="70" s="1"/>
  <c r="EF40" i="39"/>
  <c r="EF29" i="38"/>
  <c r="EF49" i="38" s="1"/>
  <c r="EF41" i="36"/>
  <c r="CZ194" i="70"/>
  <c r="CZ188" i="39"/>
  <c r="CZ169" i="38"/>
  <c r="CZ189" i="36"/>
  <c r="BT21" i="70"/>
  <c r="BT13" i="38"/>
  <c r="BT19" i="36"/>
  <c r="BT18" i="39"/>
  <c r="CZ39" i="39"/>
  <c r="X17" i="39"/>
  <c r="X187" i="39"/>
  <c r="EF172" i="41"/>
  <c r="EF176" i="41" s="1"/>
  <c r="EF160" i="37"/>
  <c r="EF162" i="37" s="1"/>
  <c r="EF188" i="36"/>
  <c r="DP30" i="41"/>
  <c r="DP24" i="37"/>
  <c r="DP40" i="37" s="1"/>
  <c r="DP40" i="36"/>
  <c r="CB13" i="41"/>
  <c r="CB18" i="36"/>
  <c r="CB11" i="37"/>
  <c r="DP39" i="36"/>
  <c r="X17" i="36"/>
  <c r="X187" i="36"/>
  <c r="CJ24" i="35"/>
  <c r="CJ202" i="35"/>
  <c r="H24" i="35"/>
  <c r="H202" i="35"/>
  <c r="BT201" i="35"/>
  <c r="BT23" i="35"/>
  <c r="BX15" i="41"/>
  <c r="BX174" i="41"/>
  <c r="BJ11" i="39"/>
  <c r="BJ33" i="39" s="1"/>
  <c r="BJ16" i="35"/>
  <c r="BJ42" i="35" s="1"/>
  <c r="BI11" i="36"/>
  <c r="BI33" i="36" s="1"/>
  <c r="DT40" i="70"/>
  <c r="DT45" i="35"/>
  <c r="CN37" i="35"/>
  <c r="CN39" i="35"/>
  <c r="CV31" i="41"/>
  <c r="BO194" i="70"/>
  <c r="BO188" i="39"/>
  <c r="BO169" i="38"/>
  <c r="BO189" i="36"/>
  <c r="AD39" i="39"/>
  <c r="AP30" i="41"/>
  <c r="AP24" i="37"/>
  <c r="AP40" i="37" s="1"/>
  <c r="AP40" i="36"/>
  <c r="R172" i="41"/>
  <c r="R176" i="41" s="1"/>
  <c r="R160" i="37"/>
  <c r="R162" i="37" s="1"/>
  <c r="R188" i="36"/>
  <c r="E50" i="35"/>
  <c r="V49" i="35"/>
  <c r="T39" i="39"/>
  <c r="CF30" i="41"/>
  <c r="CF24" i="37"/>
  <c r="CF40" i="37" s="1"/>
  <c r="CF40" i="36"/>
  <c r="BF39" i="35"/>
  <c r="EB193" i="70"/>
  <c r="EB200" i="35"/>
  <c r="BX37" i="35"/>
  <c r="BX39" i="35"/>
  <c r="EN32" i="41"/>
  <c r="CF31" i="41"/>
  <c r="DC41" i="39"/>
  <c r="DC30" i="38"/>
  <c r="DC42" i="36"/>
  <c r="EI194" i="70"/>
  <c r="EI188" i="39"/>
  <c r="EI169" i="38"/>
  <c r="EI189" i="36"/>
  <c r="CU172" i="41"/>
  <c r="CU160" i="37"/>
  <c r="CU162" i="37" s="1"/>
  <c r="CU188" i="36"/>
  <c r="DG42" i="39"/>
  <c r="DY189" i="39"/>
  <c r="DY170" i="38"/>
  <c r="DY190" i="36"/>
  <c r="DA194" i="70"/>
  <c r="DA169" i="38"/>
  <c r="DA188" i="39"/>
  <c r="DA189" i="36"/>
  <c r="BM30" i="41"/>
  <c r="BM24" i="37"/>
  <c r="BM40" i="37" s="1"/>
  <c r="BM40" i="36"/>
  <c r="DA49" i="35"/>
  <c r="DK39" i="36"/>
  <c r="CC15" i="41"/>
  <c r="CC174" i="41"/>
  <c r="CO20" i="39"/>
  <c r="CO190" i="39"/>
  <c r="K20" i="39"/>
  <c r="K190" i="39"/>
  <c r="DB31" i="41"/>
  <c r="EN189" i="39"/>
  <c r="EN170" i="38"/>
  <c r="EN190" i="36"/>
  <c r="DX41" i="39"/>
  <c r="DX30" i="38"/>
  <c r="DX49" i="38" s="1"/>
  <c r="DX42" i="36"/>
  <c r="CZ189" i="39"/>
  <c r="CZ170" i="38"/>
  <c r="CZ190" i="36"/>
  <c r="EN44" i="70"/>
  <c r="EN70" i="70" s="1"/>
  <c r="EN40" i="39"/>
  <c r="EN29" i="38"/>
  <c r="EN41" i="36"/>
  <c r="DH194" i="70"/>
  <c r="DH188" i="39"/>
  <c r="DH169" i="38"/>
  <c r="DH189" i="36"/>
  <c r="DP39" i="39"/>
  <c r="H17" i="39"/>
  <c r="H187" i="39"/>
  <c r="CZ172" i="41"/>
  <c r="CZ176" i="41" s="1"/>
  <c r="CZ160" i="37"/>
  <c r="CZ162" i="37" s="1"/>
  <c r="CZ188" i="36"/>
  <c r="AV13" i="41"/>
  <c r="AV18" i="36"/>
  <c r="AV11" i="37"/>
  <c r="EF39" i="36"/>
  <c r="CJ17" i="36"/>
  <c r="CJ187" i="36"/>
  <c r="H17" i="36"/>
  <c r="H187" i="36"/>
  <c r="BT24" i="35"/>
  <c r="BT202" i="35"/>
  <c r="AN201" i="35"/>
  <c r="AN23" i="35"/>
  <c r="CN15" i="41"/>
  <c r="CN174" i="41"/>
  <c r="BJ11" i="36"/>
  <c r="BJ33" i="36" s="1"/>
  <c r="CB15" i="41"/>
  <c r="CB174" i="41"/>
  <c r="EK42" i="39"/>
  <c r="AB20" i="39"/>
  <c r="AB190" i="39"/>
  <c r="EM41" i="39"/>
  <c r="EM30" i="38"/>
  <c r="EM42" i="36"/>
  <c r="CY30" i="38"/>
  <c r="CY41" i="39"/>
  <c r="CY42" i="36"/>
  <c r="BS19" i="39"/>
  <c r="BS14" i="38"/>
  <c r="BS20" i="36"/>
  <c r="EE194" i="70"/>
  <c r="EE188" i="39"/>
  <c r="EE169" i="38"/>
  <c r="EE189" i="36"/>
  <c r="EM39" i="39"/>
  <c r="DO39" i="39"/>
  <c r="CQ17" i="39"/>
  <c r="CQ187" i="39"/>
  <c r="EM172" i="41"/>
  <c r="EM176" i="41" s="1"/>
  <c r="EM160" i="37"/>
  <c r="EM162" i="37" s="1"/>
  <c r="EM188" i="36"/>
  <c r="W13" i="41"/>
  <c r="W11" i="37"/>
  <c r="W18" i="36"/>
  <c r="DW39" i="36"/>
  <c r="EM50" i="35"/>
  <c r="AE202" i="35"/>
  <c r="AE24" i="35"/>
  <c r="CA23" i="35"/>
  <c r="CA201" i="35"/>
  <c r="O23" i="35"/>
  <c r="O201" i="35"/>
  <c r="CE15" i="41"/>
  <c r="CE174" i="41"/>
  <c r="AL11" i="40"/>
  <c r="AL160" i="40"/>
  <c r="AL162" i="40" s="1"/>
  <c r="CP20" i="39"/>
  <c r="CP190" i="39"/>
  <c r="CP14" i="41"/>
  <c r="CP173" i="41"/>
  <c r="EB49" i="35"/>
  <c r="BP23" i="35"/>
  <c r="BP201" i="35"/>
  <c r="CU11" i="40"/>
  <c r="CU160" i="40"/>
  <c r="CU162" i="40" s="1"/>
  <c r="CL66" i="36"/>
  <c r="BN66" i="36"/>
  <c r="CB39" i="35"/>
  <c r="CB78" i="35" s="1"/>
  <c r="AW39" i="36"/>
  <c r="CQ11" i="40"/>
  <c r="CQ160" i="40"/>
  <c r="CQ162" i="40" s="1"/>
  <c r="DZ42" i="39"/>
  <c r="DB42" i="39"/>
  <c r="Y20" i="39"/>
  <c r="Y190" i="39"/>
  <c r="DD41" i="39"/>
  <c r="DD42" i="36"/>
  <c r="DD30" i="38"/>
  <c r="BX19" i="39"/>
  <c r="BX14" i="38"/>
  <c r="BX20" i="36"/>
  <c r="EB44" i="70"/>
  <c r="EB40" i="39"/>
  <c r="EB29" i="38"/>
  <c r="EB41" i="36"/>
  <c r="CV21" i="70"/>
  <c r="CV18" i="39"/>
  <c r="CV13" i="38"/>
  <c r="CV19" i="36"/>
  <c r="EB39" i="39"/>
  <c r="DD39" i="39"/>
  <c r="EJ30" i="41"/>
  <c r="EJ24" i="37"/>
  <c r="EJ40" i="37" s="1"/>
  <c r="EJ40" i="36"/>
  <c r="DL172" i="41"/>
  <c r="DL176" i="41" s="1"/>
  <c r="DL188" i="36"/>
  <c r="DL160" i="37"/>
  <c r="DL162" i="37" s="1"/>
  <c r="BP17" i="36"/>
  <c r="BP187" i="36"/>
  <c r="DT50" i="35"/>
  <c r="AJ24" i="35"/>
  <c r="AJ202" i="35"/>
  <c r="DH24" i="40"/>
  <c r="DH40" i="40" s="1"/>
  <c r="AF11" i="40"/>
  <c r="AF160" i="40"/>
  <c r="AF162" i="40" s="1"/>
  <c r="CZ42" i="39"/>
  <c r="DL31" i="41"/>
  <c r="DZ41" i="39"/>
  <c r="DZ30" i="38"/>
  <c r="DZ42" i="36"/>
  <c r="DB189" i="39"/>
  <c r="DB170" i="38"/>
  <c r="DB190" i="36"/>
  <c r="EP44" i="70"/>
  <c r="EP40" i="39"/>
  <c r="EP41" i="36"/>
  <c r="EP29" i="38"/>
  <c r="DJ44" i="70"/>
  <c r="DJ40" i="39"/>
  <c r="DJ41" i="36"/>
  <c r="DJ29" i="38"/>
  <c r="DR39" i="39"/>
  <c r="R17" i="39"/>
  <c r="R187" i="39"/>
  <c r="EH172" i="41"/>
  <c r="EH176" i="41" s="1"/>
  <c r="EH160" i="37"/>
  <c r="EH162" i="37" s="1"/>
  <c r="EH188" i="36"/>
  <c r="AX13" i="41"/>
  <c r="AX11" i="37"/>
  <c r="AX18" i="36"/>
  <c r="AH17" i="36"/>
  <c r="AH187" i="36"/>
  <c r="DJ50" i="35"/>
  <c r="CD24" i="35"/>
  <c r="CD202" i="35"/>
  <c r="J24" i="35"/>
  <c r="J202" i="35"/>
  <c r="DB49" i="35"/>
  <c r="BR15" i="41"/>
  <c r="BR174" i="41"/>
  <c r="BD11" i="36"/>
  <c r="BD33" i="36" s="1"/>
  <c r="CO31" i="41"/>
  <c r="J53" i="38"/>
  <c r="N78" i="35"/>
  <c r="CN20" i="39"/>
  <c r="CN190" i="39"/>
  <c r="J20" i="39"/>
  <c r="J190" i="39"/>
  <c r="DW30" i="38"/>
  <c r="DW41" i="39"/>
  <c r="DW42" i="36"/>
  <c r="EM194" i="70"/>
  <c r="EM188" i="39"/>
  <c r="EM189" i="36"/>
  <c r="EM169" i="38"/>
  <c r="BS17" i="39"/>
  <c r="BS187" i="39"/>
  <c r="DG172" i="41"/>
  <c r="DG176" i="41" s="1"/>
  <c r="DG160" i="37"/>
  <c r="DG162" i="37" s="1"/>
  <c r="DG188" i="36"/>
  <c r="G13" i="41"/>
  <c r="G11" i="37"/>
  <c r="G18" i="36"/>
  <c r="AU17" i="36"/>
  <c r="AU187" i="36"/>
  <c r="CQ24" i="35"/>
  <c r="CQ202" i="35"/>
  <c r="O24" i="35"/>
  <c r="O202" i="35"/>
  <c r="BK23" i="35"/>
  <c r="BK201" i="35"/>
  <c r="CU15" i="41"/>
  <c r="CU174" i="41"/>
  <c r="BR11" i="40"/>
  <c r="BR160" i="40"/>
  <c r="BR162" i="40" s="1"/>
  <c r="N20" i="39"/>
  <c r="N190" i="39"/>
  <c r="CS11" i="40"/>
  <c r="CS160" i="40"/>
  <c r="CS162" i="40" s="1"/>
  <c r="BU20" i="39"/>
  <c r="BU190" i="39"/>
  <c r="DP31" i="41"/>
  <c r="CR14" i="41"/>
  <c r="CR173" i="41"/>
  <c r="DN41" i="39"/>
  <c r="DN30" i="38"/>
  <c r="DN42" i="36"/>
  <c r="CH19" i="39"/>
  <c r="CH14" i="38"/>
  <c r="CH20" i="36"/>
  <c r="DV194" i="70"/>
  <c r="DV188" i="39"/>
  <c r="DV169" i="38"/>
  <c r="DV189" i="36"/>
  <c r="CH21" i="70"/>
  <c r="CH18" i="39"/>
  <c r="CH13" i="38"/>
  <c r="CH19" i="36"/>
  <c r="DV39" i="39"/>
  <c r="DF30" i="41"/>
  <c r="DF24" i="37"/>
  <c r="DF40" i="37" s="1"/>
  <c r="DF40" i="36"/>
  <c r="DV39" i="36"/>
  <c r="DF50" i="35"/>
  <c r="BY11" i="40"/>
  <c r="BY160" i="40"/>
  <c r="BY162" i="40" s="1"/>
  <c r="AS11" i="40"/>
  <c r="AS160" i="40"/>
  <c r="AS162" i="40" s="1"/>
  <c r="AR189" i="39"/>
  <c r="AR170" i="38"/>
  <c r="AR190" i="36"/>
  <c r="AP20" i="39"/>
  <c r="AP190" i="39"/>
  <c r="EQ44" i="70"/>
  <c r="EQ40" i="39"/>
  <c r="EQ29" i="38"/>
  <c r="EQ41" i="36"/>
  <c r="DC30" i="41"/>
  <c r="DC24" i="37"/>
  <c r="DC40" i="37" s="1"/>
  <c r="DC40" i="36"/>
  <c r="DW24" i="40"/>
  <c r="DW40" i="40" s="1"/>
  <c r="BU41" i="39"/>
  <c r="BU30" i="38"/>
  <c r="BU42" i="36"/>
  <c r="I172" i="41"/>
  <c r="I176" i="41" s="1"/>
  <c r="I160" i="37"/>
  <c r="I162" i="37" s="1"/>
  <c r="I188" i="36"/>
  <c r="CI42" i="39"/>
  <c r="AH24" i="40"/>
  <c r="AH40" i="40" s="1"/>
  <c r="AD39" i="36"/>
  <c r="BK11" i="40"/>
  <c r="BK160" i="40"/>
  <c r="BK162" i="40" s="1"/>
  <c r="AP53" i="38"/>
  <c r="BD37" i="35"/>
  <c r="BD31" i="35"/>
  <c r="BD77" i="35" s="1"/>
  <c r="EI32" i="41"/>
  <c r="AU33" i="70"/>
  <c r="AU69" i="70" s="1"/>
  <c r="DM32" i="41"/>
  <c r="DK32" i="41"/>
  <c r="DC42" i="70"/>
  <c r="DC47" i="35"/>
  <c r="AQ42" i="70"/>
  <c r="AQ47" i="35"/>
  <c r="CM40" i="70"/>
  <c r="CM45" i="35"/>
  <c r="EN193" i="70"/>
  <c r="EN200" i="35"/>
  <c r="DH193" i="70"/>
  <c r="DH200" i="35"/>
  <c r="CB193" i="70"/>
  <c r="CB200" i="35"/>
  <c r="BD194" i="70"/>
  <c r="BD188" i="39"/>
  <c r="BD169" i="38"/>
  <c r="BD189" i="36"/>
  <c r="DD32" i="41"/>
  <c r="EH42" i="70"/>
  <c r="EH47" i="35"/>
  <c r="BV42" i="70"/>
  <c r="BV47" i="35"/>
  <c r="DR40" i="70"/>
  <c r="DR45" i="35"/>
  <c r="BF40" i="70"/>
  <c r="BF45" i="35"/>
  <c r="DW191" i="70"/>
  <c r="DW198" i="35"/>
  <c r="CQ191" i="70"/>
  <c r="CQ198" i="35"/>
  <c r="CI191" i="70"/>
  <c r="CI198" i="35"/>
  <c r="BC194" i="70"/>
  <c r="BC188" i="39"/>
  <c r="BC169" i="38"/>
  <c r="BC189" i="36"/>
  <c r="EG40" i="70"/>
  <c r="EG45" i="35"/>
  <c r="BU40" i="70"/>
  <c r="BU45" i="35"/>
  <c r="CC33" i="70"/>
  <c r="CC69" i="70" s="1"/>
  <c r="AO28" i="70"/>
  <c r="AO68" i="70" s="1"/>
  <c r="DK193" i="70"/>
  <c r="DK200" i="35"/>
  <c r="CE193" i="70"/>
  <c r="CE200" i="35"/>
  <c r="AY189" i="39"/>
  <c r="AY170" i="38"/>
  <c r="AY190" i="36"/>
  <c r="EM32" i="41"/>
  <c r="CY32" i="41"/>
  <c r="DF42" i="39"/>
  <c r="AV33" i="70"/>
  <c r="AV69" i="70" s="1"/>
  <c r="DZ191" i="70"/>
  <c r="DZ198" i="35"/>
  <c r="CT191" i="70"/>
  <c r="CT198" i="35"/>
  <c r="BN191" i="70"/>
  <c r="BN198" i="35"/>
  <c r="AX189" i="39"/>
  <c r="AX170" i="38"/>
  <c r="AX190" i="36"/>
  <c r="AP191" i="70"/>
  <c r="AP198" i="35"/>
  <c r="ED32" i="41"/>
  <c r="DM24" i="40"/>
  <c r="DM40" i="40" s="1"/>
  <c r="EE39" i="39"/>
  <c r="BU50" i="35"/>
  <c r="H11" i="40"/>
  <c r="H160" i="40"/>
  <c r="H162" i="40" s="1"/>
  <c r="T20" i="39"/>
  <c r="T190" i="39"/>
  <c r="DZ31" i="41"/>
  <c r="EN41" i="39"/>
  <c r="EN30" i="38"/>
  <c r="EN42" i="36"/>
  <c r="CZ41" i="39"/>
  <c r="CZ30" i="38"/>
  <c r="CZ42" i="36"/>
  <c r="BT19" i="39"/>
  <c r="BT14" i="38"/>
  <c r="BT20" i="36"/>
  <c r="EF194" i="70"/>
  <c r="EF188" i="39"/>
  <c r="EF169" i="38"/>
  <c r="EF189" i="36"/>
  <c r="DH44" i="70"/>
  <c r="DH70" i="70" s="1"/>
  <c r="DH40" i="39"/>
  <c r="DH29" i="38"/>
  <c r="DH41" i="36"/>
  <c r="EN39" i="39"/>
  <c r="P17" i="39"/>
  <c r="P187" i="39"/>
  <c r="DP172" i="41"/>
  <c r="DP176" i="41" s="1"/>
  <c r="DP160" i="37"/>
  <c r="DP162" i="37" s="1"/>
  <c r="DP188" i="36"/>
  <c r="CZ30" i="41"/>
  <c r="CZ24" i="37"/>
  <c r="CZ40" i="37" s="1"/>
  <c r="CZ40" i="36"/>
  <c r="BT13" i="41"/>
  <c r="BT11" i="37"/>
  <c r="BT18" i="36"/>
  <c r="CR17" i="36"/>
  <c r="CR187" i="36"/>
  <c r="P17" i="36"/>
  <c r="P187" i="36"/>
  <c r="CB24" i="35"/>
  <c r="CB202" i="35"/>
  <c r="AV201" i="35"/>
  <c r="AV23" i="35"/>
  <c r="CL48" i="38"/>
  <c r="CL53" i="38" s="1"/>
  <c r="CL55" i="38" s="1"/>
  <c r="BV48" i="38"/>
  <c r="BV53" i="38" s="1"/>
  <c r="BV55" i="38" s="1"/>
  <c r="CP66" i="39"/>
  <c r="BB11" i="39"/>
  <c r="BB33" i="39" s="1"/>
  <c r="F66" i="39"/>
  <c r="BB16" i="35"/>
  <c r="BB42" i="35" s="1"/>
  <c r="CO66" i="36"/>
  <c r="BA11" i="36"/>
  <c r="BA33" i="36" s="1"/>
  <c r="U66" i="36"/>
  <c r="EB191" i="70"/>
  <c r="EB198" i="35"/>
  <c r="BX191" i="70"/>
  <c r="BX198" i="35"/>
  <c r="CU30" i="41"/>
  <c r="CU24" i="37"/>
  <c r="CU40" i="37" s="1"/>
  <c r="CU40" i="36"/>
  <c r="DY41" i="39"/>
  <c r="DY30" i="38"/>
  <c r="DY42" i="36"/>
  <c r="DA44" i="70"/>
  <c r="DA40" i="39"/>
  <c r="DA29" i="38"/>
  <c r="DA41" i="36"/>
  <c r="DI172" i="41"/>
  <c r="DI176" i="41" s="1"/>
  <c r="DI160" i="37"/>
  <c r="DI162" i="37" s="1"/>
  <c r="DI188" i="36"/>
  <c r="DO49" i="35"/>
  <c r="CB11" i="40"/>
  <c r="CB160" i="40"/>
  <c r="CB162" i="40" s="1"/>
  <c r="DM42" i="39"/>
  <c r="S20" i="39"/>
  <c r="S190" i="39"/>
  <c r="DA31" i="41"/>
  <c r="EM189" i="39"/>
  <c r="EM190" i="36"/>
  <c r="EM170" i="38"/>
  <c r="CY189" i="39"/>
  <c r="CY170" i="38"/>
  <c r="CY190" i="36"/>
  <c r="EM44" i="70"/>
  <c r="EM70" i="70" s="1"/>
  <c r="EM40" i="39"/>
  <c r="EM29" i="38"/>
  <c r="EM41" i="36"/>
  <c r="DG194" i="70"/>
  <c r="DG188" i="39"/>
  <c r="DG189" i="36"/>
  <c r="DG169" i="38"/>
  <c r="CI17" i="39"/>
  <c r="CI187" i="39"/>
  <c r="DW172" i="41"/>
  <c r="DW176" i="41" s="1"/>
  <c r="DW160" i="37"/>
  <c r="DW162" i="37" s="1"/>
  <c r="DW188" i="36"/>
  <c r="O13" i="41"/>
  <c r="O11" i="37"/>
  <c r="O18" i="36"/>
  <c r="CY39" i="36"/>
  <c r="BC17" i="36"/>
  <c r="BC187" i="36"/>
  <c r="DO50" i="35"/>
  <c r="W24" i="35"/>
  <c r="W202" i="35"/>
  <c r="BS23" i="35"/>
  <c r="BS201" i="35"/>
  <c r="G23" i="35"/>
  <c r="G201" i="35"/>
  <c r="CP11" i="40"/>
  <c r="CP160" i="40"/>
  <c r="CP162" i="40" s="1"/>
  <c r="N11" i="40"/>
  <c r="N160" i="40"/>
  <c r="N162" i="40" s="1"/>
  <c r="BR20" i="39"/>
  <c r="BR190" i="39"/>
  <c r="AL20" i="39"/>
  <c r="AL190" i="39"/>
  <c r="CC39" i="36"/>
  <c r="CA11" i="40"/>
  <c r="CA160" i="40"/>
  <c r="CA162" i="40" s="1"/>
  <c r="EB42" i="39"/>
  <c r="EL41" i="39"/>
  <c r="EL30" i="38"/>
  <c r="EL42" i="36"/>
  <c r="DN189" i="39"/>
  <c r="DN170" i="38"/>
  <c r="DN190" i="36"/>
  <c r="BZ19" i="39"/>
  <c r="BZ14" i="38"/>
  <c r="BZ20" i="36"/>
  <c r="ED44" i="70"/>
  <c r="ED40" i="39"/>
  <c r="ED29" i="38"/>
  <c r="ED41" i="36"/>
  <c r="CX44" i="70"/>
  <c r="CX40" i="39"/>
  <c r="CX29" i="38"/>
  <c r="CX41" i="36"/>
  <c r="BZ21" i="70"/>
  <c r="BZ18" i="39"/>
  <c r="BZ13" i="38"/>
  <c r="BZ19" i="36"/>
  <c r="CX39" i="39"/>
  <c r="ED30" i="41"/>
  <c r="ED24" i="37"/>
  <c r="ED40" i="37" s="1"/>
  <c r="ED40" i="36"/>
  <c r="DF172" i="41"/>
  <c r="DF176" i="41" s="1"/>
  <c r="DF160" i="37"/>
  <c r="DF162" i="37" s="1"/>
  <c r="DF188" i="36"/>
  <c r="CX39" i="36"/>
  <c r="ED49" i="35"/>
  <c r="U11" i="40"/>
  <c r="U160" i="40"/>
  <c r="U162" i="40" s="1"/>
  <c r="CV66" i="39"/>
  <c r="BP66" i="39"/>
  <c r="BP51" i="41"/>
  <c r="BP56" i="41" s="1"/>
  <c r="BP58" i="41" s="1"/>
  <c r="T56" i="41"/>
  <c r="BH16" i="35"/>
  <c r="BH42" i="35" s="1"/>
  <c r="CN191" i="70"/>
  <c r="CN198" i="35"/>
  <c r="AZ194" i="70"/>
  <c r="AZ188" i="39"/>
  <c r="AZ169" i="38"/>
  <c r="AZ189" i="36"/>
  <c r="EK31" i="41"/>
  <c r="EI39" i="39"/>
  <c r="EQ50" i="35"/>
  <c r="CQ15" i="41"/>
  <c r="CQ174" i="41"/>
  <c r="Y56" i="41"/>
  <c r="EQ31" i="41"/>
  <c r="DY44" i="70"/>
  <c r="DY40" i="39"/>
  <c r="DY29" i="38"/>
  <c r="DY41" i="36"/>
  <c r="DY30" i="41"/>
  <c r="DY24" i="37"/>
  <c r="DY40" i="37" s="1"/>
  <c r="DY40" i="36"/>
  <c r="AO172" i="41"/>
  <c r="AO176" i="41" s="1"/>
  <c r="AO160" i="37"/>
  <c r="AO162" i="37" s="1"/>
  <c r="AO188" i="36"/>
  <c r="EL40" i="70"/>
  <c r="EL45" i="35"/>
  <c r="DV40" i="70"/>
  <c r="DV45" i="35"/>
  <c r="DF40" i="70"/>
  <c r="DF45" i="35"/>
  <c r="CP40" i="70"/>
  <c r="CP45" i="35"/>
  <c r="CH33" i="70"/>
  <c r="CH69" i="70" s="1"/>
  <c r="BZ193" i="70"/>
  <c r="BZ200" i="35"/>
  <c r="BJ40" i="70"/>
  <c r="BJ45" i="35"/>
  <c r="BB191" i="70"/>
  <c r="BB198" i="35"/>
  <c r="EP32" i="41"/>
  <c r="DR32" i="41"/>
  <c r="CR15" i="41"/>
  <c r="CR174" i="41"/>
  <c r="EQ42" i="39"/>
  <c r="Z20" i="39"/>
  <c r="Z190" i="39"/>
  <c r="CG19" i="39"/>
  <c r="CG14" i="38"/>
  <c r="CG20" i="36"/>
  <c r="EC194" i="70"/>
  <c r="EC188" i="39"/>
  <c r="EC192" i="39" s="1"/>
  <c r="EC169" i="38"/>
  <c r="EC189" i="36"/>
  <c r="EK30" i="41"/>
  <c r="EK24" i="37"/>
  <c r="EK40" i="37" s="1"/>
  <c r="EK40" i="36"/>
  <c r="DM172" i="41"/>
  <c r="DM176" i="41" s="1"/>
  <c r="DM160" i="37"/>
  <c r="DM162" i="37" s="1"/>
  <c r="DM188" i="36"/>
  <c r="DM50" i="35"/>
  <c r="CW49" i="35"/>
  <c r="BW51" i="41"/>
  <c r="BW56" i="41" s="1"/>
  <c r="BW58" i="41" s="1"/>
  <c r="BG11" i="36"/>
  <c r="BG33" i="36" s="1"/>
  <c r="ER40" i="70"/>
  <c r="ER45" i="35"/>
  <c r="CF40" i="70"/>
  <c r="CF45" i="35"/>
  <c r="DS41" i="39"/>
  <c r="DS30" i="38"/>
  <c r="DS42" i="36"/>
  <c r="EI172" i="41"/>
  <c r="EI176" i="41" s="1"/>
  <c r="EI188" i="36"/>
  <c r="EI160" i="37"/>
  <c r="EI162" i="37" s="1"/>
  <c r="S30" i="41"/>
  <c r="S24" i="37"/>
  <c r="S40" i="37" s="1"/>
  <c r="S40" i="36"/>
  <c r="EQ49" i="35"/>
  <c r="CC56" i="41"/>
  <c r="CC58" i="41" s="1"/>
  <c r="Y66" i="36"/>
  <c r="DQ194" i="70"/>
  <c r="DQ188" i="39"/>
  <c r="DQ169" i="38"/>
  <c r="DQ189" i="36"/>
  <c r="CG15" i="41"/>
  <c r="CG174" i="41"/>
  <c r="I39" i="36"/>
  <c r="EK40" i="70"/>
  <c r="EK45" i="35"/>
  <c r="DU40" i="70"/>
  <c r="DU45" i="35"/>
  <c r="DE40" i="70"/>
  <c r="DE45" i="35"/>
  <c r="CO40" i="70"/>
  <c r="CO45" i="35"/>
  <c r="CG33" i="70"/>
  <c r="CG69" i="70" s="1"/>
  <c r="BI40" i="70"/>
  <c r="BI45" i="35"/>
  <c r="BI191" i="70"/>
  <c r="BI198" i="35"/>
  <c r="EO32" i="41"/>
  <c r="BU11" i="40"/>
  <c r="BU160" i="40"/>
  <c r="BU162" i="40" s="1"/>
  <c r="P20" i="39"/>
  <c r="P190" i="39"/>
  <c r="EB41" i="39"/>
  <c r="EB30" i="38"/>
  <c r="EB42" i="36"/>
  <c r="DD189" i="39"/>
  <c r="DD170" i="38"/>
  <c r="DD190" i="36"/>
  <c r="BP19" i="39"/>
  <c r="BP14" i="38"/>
  <c r="BP20" i="36"/>
  <c r="EB194" i="70"/>
  <c r="EB188" i="39"/>
  <c r="EB169" i="38"/>
  <c r="EB189" i="36"/>
  <c r="CN21" i="70"/>
  <c r="CN18" i="39"/>
  <c r="CN13" i="38"/>
  <c r="CN19" i="36"/>
  <c r="EJ172" i="41"/>
  <c r="EJ176" i="41" s="1"/>
  <c r="EJ160" i="37"/>
  <c r="EJ162" i="37" s="1"/>
  <c r="EJ188" i="36"/>
  <c r="BX13" i="41"/>
  <c r="BX11" i="37"/>
  <c r="BX18" i="36"/>
  <c r="DD39" i="36"/>
  <c r="AZ17" i="36"/>
  <c r="AZ187" i="36"/>
  <c r="CV24" i="35"/>
  <c r="CV202" i="35"/>
  <c r="AB24" i="35"/>
  <c r="AB202" i="35"/>
  <c r="DD49" i="35"/>
  <c r="BH23" i="35"/>
  <c r="BH201" i="35"/>
  <c r="BW11" i="40"/>
  <c r="BW160" i="40"/>
  <c r="BW162" i="40" s="1"/>
  <c r="CP48" i="38"/>
  <c r="CP53" i="38" s="1"/>
  <c r="CP55" i="38" s="1"/>
  <c r="CL51" i="41"/>
  <c r="CL56" i="41" s="1"/>
  <c r="CL58" i="41" s="1"/>
  <c r="AP56" i="41"/>
  <c r="AR193" i="70"/>
  <c r="AR200" i="35"/>
  <c r="E42" i="39"/>
  <c r="EQ194" i="70"/>
  <c r="EQ188" i="39"/>
  <c r="EQ169" i="38"/>
  <c r="EQ189" i="36"/>
  <c r="DC172" i="41"/>
  <c r="DC176" i="41" s="1"/>
  <c r="DC188" i="36"/>
  <c r="DC160" i="37"/>
  <c r="DC162" i="37" s="1"/>
  <c r="DW42" i="39"/>
  <c r="BU170" i="38"/>
  <c r="BU189" i="39"/>
  <c r="BU190" i="36"/>
  <c r="DY39" i="39"/>
  <c r="DY49" i="35"/>
  <c r="G56" i="41"/>
  <c r="CV191" i="70"/>
  <c r="CV198" i="35"/>
  <c r="BH42" i="70"/>
  <c r="BH47" i="35"/>
  <c r="DI42" i="39"/>
  <c r="CE172" i="41"/>
  <c r="CE188" i="36"/>
  <c r="CE160" i="37"/>
  <c r="CE162" i="37" s="1"/>
  <c r="BM44" i="70"/>
  <c r="BM29" i="38"/>
  <c r="BM40" i="39"/>
  <c r="BM41" i="36"/>
  <c r="DQ172" i="41"/>
  <c r="DQ176" i="41" s="1"/>
  <c r="DQ160" i="37"/>
  <c r="DQ162" i="37" s="1"/>
  <c r="DQ188" i="36"/>
  <c r="EO49" i="35"/>
  <c r="BS51" i="41"/>
  <c r="BS56" i="41" s="1"/>
  <c r="BS58" i="41" s="1"/>
  <c r="EN42" i="39"/>
  <c r="DZ189" i="39"/>
  <c r="DZ170" i="38"/>
  <c r="DZ190" i="36"/>
  <c r="EP194" i="70"/>
  <c r="EP188" i="39"/>
  <c r="EP169" i="38"/>
  <c r="EP189" i="36"/>
  <c r="DJ194" i="70"/>
  <c r="DJ188" i="39"/>
  <c r="DJ169" i="38"/>
  <c r="DJ189" i="36"/>
  <c r="CT17" i="39"/>
  <c r="CT187" i="39"/>
  <c r="J17" i="39"/>
  <c r="J187" i="39"/>
  <c r="DR30" i="41"/>
  <c r="DR24" i="37"/>
  <c r="DR40" i="37" s="1"/>
  <c r="DR40" i="36"/>
  <c r="EP39" i="36"/>
  <c r="CT17" i="36"/>
  <c r="CT187" i="36"/>
  <c r="Z17" i="36"/>
  <c r="Z187" i="36"/>
  <c r="BV24" i="35"/>
  <c r="BV202" i="35"/>
  <c r="EP49" i="35"/>
  <c r="AX23" i="35"/>
  <c r="AX201" i="35"/>
  <c r="BH13" i="39"/>
  <c r="BH35" i="39" s="1"/>
  <c r="BH10" i="38"/>
  <c r="BH26" i="38" s="1"/>
  <c r="BH48" i="38" s="1"/>
  <c r="BH53" i="38" s="1"/>
  <c r="BH14" i="36"/>
  <c r="BH36" i="36" s="1"/>
  <c r="BX69" i="70"/>
  <c r="CE44" i="70"/>
  <c r="CE40" i="39"/>
  <c r="CE29" i="38"/>
  <c r="CE41" i="36"/>
  <c r="F39" i="39"/>
  <c r="CH30" i="41"/>
  <c r="CH24" i="37"/>
  <c r="CH40" i="37" s="1"/>
  <c r="CH40" i="36"/>
  <c r="AP172" i="41"/>
  <c r="AP176" i="41" s="1"/>
  <c r="AP160" i="37"/>
  <c r="AP162" i="37" s="1"/>
  <c r="AP188" i="36"/>
  <c r="AS50" i="35"/>
  <c r="BY49" i="35"/>
  <c r="CD172" i="41"/>
  <c r="CD160" i="37"/>
  <c r="CD162" i="37" s="1"/>
  <c r="CD188" i="36"/>
  <c r="CP39" i="36"/>
  <c r="AR30" i="41"/>
  <c r="AR24" i="37"/>
  <c r="AR40" i="37" s="1"/>
  <c r="AR40" i="36"/>
  <c r="L24" i="40"/>
  <c r="L40" i="40" s="1"/>
  <c r="CD44" i="70"/>
  <c r="CD40" i="39"/>
  <c r="CD29" i="38"/>
  <c r="CD41" i="36"/>
  <c r="U39" i="39"/>
  <c r="BQ30" i="41"/>
  <c r="BQ24" i="37"/>
  <c r="BQ40" i="37" s="1"/>
  <c r="BQ40" i="36"/>
  <c r="AK49" i="35"/>
  <c r="BA56" i="41"/>
  <c r="BV30" i="41"/>
  <c r="BV40" i="36"/>
  <c r="BV24" i="37"/>
  <c r="BV40" i="37" s="1"/>
  <c r="F172" i="41"/>
  <c r="F176" i="41" s="1"/>
  <c r="F160" i="37"/>
  <c r="F162" i="37" s="1"/>
  <c r="F188" i="36"/>
  <c r="M39" i="36"/>
  <c r="N50" i="35"/>
  <c r="BQ41" i="39"/>
  <c r="BQ30" i="38"/>
  <c r="BQ42" i="36"/>
  <c r="CG39" i="39"/>
  <c r="CF172" i="41"/>
  <c r="CF188" i="36"/>
  <c r="CF160" i="37"/>
  <c r="CF162" i="37" s="1"/>
  <c r="CN39" i="39"/>
  <c r="F39" i="36"/>
  <c r="G42" i="39"/>
  <c r="BV189" i="39"/>
  <c r="BV170" i="38"/>
  <c r="BV190" i="36"/>
  <c r="M30" i="41"/>
  <c r="M40" i="36"/>
  <c r="M24" i="37"/>
  <c r="M40" i="37" s="1"/>
  <c r="BY39" i="36"/>
  <c r="BP40" i="70"/>
  <c r="BP45" i="35"/>
  <c r="AZ193" i="70"/>
  <c r="AZ200" i="35"/>
  <c r="EO24" i="40"/>
  <c r="EO40" i="40" s="1"/>
  <c r="DQ42" i="39"/>
  <c r="BP31" i="41"/>
  <c r="CM19" i="39"/>
  <c r="CM14" i="38"/>
  <c r="CM20" i="36"/>
  <c r="DK30" i="41"/>
  <c r="DK24" i="37"/>
  <c r="DK40" i="37" s="1"/>
  <c r="DK40" i="36"/>
  <c r="BW50" i="35"/>
  <c r="EE24" i="40"/>
  <c r="EE40" i="40" s="1"/>
  <c r="DY194" i="70"/>
  <c r="DY188" i="39"/>
  <c r="DY169" i="38"/>
  <c r="DY189" i="36"/>
  <c r="DY172" i="41"/>
  <c r="DY176" i="41" s="1"/>
  <c r="DY160" i="37"/>
  <c r="DY162" i="37" s="1"/>
  <c r="DY188" i="36"/>
  <c r="EL42" i="70"/>
  <c r="EL47" i="35"/>
  <c r="DV42" i="70"/>
  <c r="DV47" i="35"/>
  <c r="DF42" i="70"/>
  <c r="DF47" i="35"/>
  <c r="CP42" i="70"/>
  <c r="CP47" i="35"/>
  <c r="BZ191" i="70"/>
  <c r="BZ198" i="35"/>
  <c r="BJ42" i="70"/>
  <c r="BJ47" i="35"/>
  <c r="BJ194" i="70"/>
  <c r="BJ188" i="39"/>
  <c r="BJ169" i="38"/>
  <c r="BJ189" i="36"/>
  <c r="BU15" i="41"/>
  <c r="BU174" i="41"/>
  <c r="DS42" i="39"/>
  <c r="Q20" i="39"/>
  <c r="Q190" i="39"/>
  <c r="DW31" i="41"/>
  <c r="EC41" i="39"/>
  <c r="EC30" i="38"/>
  <c r="EC49" i="38" s="1"/>
  <c r="EC42" i="36"/>
  <c r="BY19" i="39"/>
  <c r="BY14" i="38"/>
  <c r="BY20" i="36"/>
  <c r="DE194" i="70"/>
  <c r="DE188" i="39"/>
  <c r="DE169" i="38"/>
  <c r="DE189" i="36"/>
  <c r="EC39" i="39"/>
  <c r="EK172" i="41"/>
  <c r="EK176" i="41" s="1"/>
  <c r="EK160" i="37"/>
  <c r="EK162" i="37" s="1"/>
  <c r="EK188" i="36"/>
  <c r="CW30" i="41"/>
  <c r="CW24" i="37"/>
  <c r="CW40" i="37" s="1"/>
  <c r="CW40" i="36"/>
  <c r="DE39" i="36"/>
  <c r="EK49" i="35"/>
  <c r="CF11" i="40"/>
  <c r="CF160" i="40"/>
  <c r="CF162" i="40" s="1"/>
  <c r="BC13" i="39"/>
  <c r="BC35" i="39" s="1"/>
  <c r="BC10" i="38"/>
  <c r="BC26" i="38" s="1"/>
  <c r="BC48" i="38" s="1"/>
  <c r="BC53" i="38" s="1"/>
  <c r="BC14" i="36"/>
  <c r="BC36" i="36" s="1"/>
  <c r="BG11" i="39"/>
  <c r="BG33" i="39" s="1"/>
  <c r="ER42" i="70"/>
  <c r="ER47" i="35"/>
  <c r="CF42" i="70"/>
  <c r="CF47" i="35"/>
  <c r="DS189" i="39"/>
  <c r="DS170" i="38"/>
  <c r="DS190" i="36"/>
  <c r="S172" i="41"/>
  <c r="S176" i="41" s="1"/>
  <c r="S188" i="36"/>
  <c r="S160" i="37"/>
  <c r="S162" i="37" s="1"/>
  <c r="CI15" i="41"/>
  <c r="CI174" i="41"/>
  <c r="BX42" i="39"/>
  <c r="DA41" i="39"/>
  <c r="DA30" i="38"/>
  <c r="DA42" i="36"/>
  <c r="Y49" i="35"/>
  <c r="AM66" i="36"/>
  <c r="CK50" i="35"/>
  <c r="EK42" i="70"/>
  <c r="EK47" i="35"/>
  <c r="DU42" i="70"/>
  <c r="DU47" i="35"/>
  <c r="DE42" i="70"/>
  <c r="DE47" i="35"/>
  <c r="CO42" i="70"/>
  <c r="CO47" i="35"/>
  <c r="BY191" i="70"/>
  <c r="BY198" i="35"/>
  <c r="BI42" i="70"/>
  <c r="BI47" i="35"/>
  <c r="BI193" i="70"/>
  <c r="BI200" i="35"/>
  <c r="AS194" i="70"/>
  <c r="AS188" i="39"/>
  <c r="AS169" i="38"/>
  <c r="AS189" i="36"/>
  <c r="DQ32" i="41"/>
  <c r="X11" i="40"/>
  <c r="X160" i="40"/>
  <c r="X162" i="40" s="1"/>
  <c r="EB189" i="39"/>
  <c r="EB170" i="38"/>
  <c r="EB190" i="36"/>
  <c r="EJ44" i="70"/>
  <c r="EJ40" i="39"/>
  <c r="EJ29" i="38"/>
  <c r="EJ41" i="36"/>
  <c r="DD44" i="70"/>
  <c r="DD40" i="39"/>
  <c r="DD29" i="38"/>
  <c r="DD41" i="36"/>
  <c r="CF21" i="70"/>
  <c r="CF18" i="39"/>
  <c r="CF13" i="38"/>
  <c r="CF19" i="36"/>
  <c r="DT30" i="41"/>
  <c r="DT24" i="37"/>
  <c r="DT40" i="37" s="1"/>
  <c r="DT40" i="36"/>
  <c r="AZ13" i="41"/>
  <c r="AZ11" i="37"/>
  <c r="AZ18" i="36"/>
  <c r="AR17" i="36"/>
  <c r="AR187" i="36"/>
  <c r="EJ50" i="35"/>
  <c r="CN24" i="35"/>
  <c r="CN202" i="35"/>
  <c r="T24" i="35"/>
  <c r="T202" i="35"/>
  <c r="AZ23" i="35"/>
  <c r="AZ201" i="35"/>
  <c r="BF11" i="36"/>
  <c r="BF33" i="36" s="1"/>
  <c r="DD40" i="70"/>
  <c r="DD45" i="35"/>
  <c r="DI24" i="40"/>
  <c r="DI40" i="40" s="1"/>
  <c r="DA42" i="39"/>
  <c r="EQ41" i="39"/>
  <c r="EQ30" i="38"/>
  <c r="EQ42" i="36"/>
  <c r="EQ39" i="36"/>
  <c r="DC49" i="35"/>
  <c r="U42" i="39"/>
  <c r="DA30" i="41"/>
  <c r="DA24" i="37"/>
  <c r="DA40" i="37" s="1"/>
  <c r="DA40" i="36"/>
  <c r="BH193" i="70"/>
  <c r="BH200" i="35"/>
  <c r="EA41" i="39"/>
  <c r="EA30" i="38"/>
  <c r="EA42" i="36"/>
  <c r="EI31" i="41"/>
  <c r="BM194" i="70"/>
  <c r="BM188" i="39"/>
  <c r="BM169" i="38"/>
  <c r="BM189" i="36"/>
  <c r="AW30" i="41"/>
  <c r="AW24" i="37"/>
  <c r="AW40" i="37" s="1"/>
  <c r="AW40" i="36"/>
  <c r="DX24" i="40"/>
  <c r="DX40" i="40" s="1"/>
  <c r="DP42" i="39"/>
  <c r="EB31" i="41"/>
  <c r="DJ41" i="39"/>
  <c r="DJ30" i="38"/>
  <c r="DJ42" i="36"/>
  <c r="DR44" i="70"/>
  <c r="DR40" i="39"/>
  <c r="DR29" i="38"/>
  <c r="DR41" i="36"/>
  <c r="EH39" i="39"/>
  <c r="CL17" i="39"/>
  <c r="CL187" i="39"/>
  <c r="EP30" i="41"/>
  <c r="EP24" i="37"/>
  <c r="EP40" i="37" s="1"/>
  <c r="EP40" i="36"/>
  <c r="DR172" i="41"/>
  <c r="DR176" i="41" s="1"/>
  <c r="DR160" i="37"/>
  <c r="DR162" i="37" s="1"/>
  <c r="DR188" i="36"/>
  <c r="DR39" i="36"/>
  <c r="CL17" i="36"/>
  <c r="CL187" i="36"/>
  <c r="R17" i="36"/>
  <c r="R187" i="36"/>
  <c r="DZ50" i="35"/>
  <c r="BN24" i="35"/>
  <c r="BN202" i="35"/>
  <c r="DR49" i="35"/>
  <c r="AP23" i="35"/>
  <c r="AP201" i="35"/>
  <c r="CH15" i="41"/>
  <c r="CH174" i="41"/>
  <c r="BT66" i="39"/>
  <c r="P56" i="41"/>
  <c r="CJ66" i="36"/>
  <c r="BY42" i="39"/>
  <c r="CE194" i="70"/>
  <c r="CE188" i="39"/>
  <c r="CE169" i="38"/>
  <c r="CE189" i="36"/>
  <c r="CH172" i="41"/>
  <c r="CH160" i="37"/>
  <c r="CH162" i="37" s="1"/>
  <c r="CH188" i="36"/>
  <c r="Z30" i="41"/>
  <c r="Z24" i="37"/>
  <c r="Z40" i="37" s="1"/>
  <c r="Z40" i="36"/>
  <c r="U50" i="35"/>
  <c r="AL49" i="35"/>
  <c r="AL30" i="41"/>
  <c r="AL52" i="41" s="1"/>
  <c r="AL24" i="37"/>
  <c r="AL40" i="37" s="1"/>
  <c r="AL40" i="36"/>
  <c r="U39" i="36"/>
  <c r="AR172" i="41"/>
  <c r="AR176" i="41" s="1"/>
  <c r="AR160" i="37"/>
  <c r="AR162" i="37" s="1"/>
  <c r="AR188" i="36"/>
  <c r="CP49" i="35"/>
  <c r="CE31" i="41"/>
  <c r="CD194" i="70"/>
  <c r="CD188" i="39"/>
  <c r="CD169" i="38"/>
  <c r="CD189" i="36"/>
  <c r="CH39" i="39"/>
  <c r="CO30" i="41"/>
  <c r="CO24" i="37"/>
  <c r="CO40" i="37" s="1"/>
  <c r="CO40" i="36"/>
  <c r="BQ172" i="41"/>
  <c r="BQ160" i="37"/>
  <c r="BQ162" i="37" s="1"/>
  <c r="BQ188" i="36"/>
  <c r="M49" i="35"/>
  <c r="BV172" i="41"/>
  <c r="BV160" i="37"/>
  <c r="BV162" i="37" s="1"/>
  <c r="BV188" i="36"/>
  <c r="BQ189" i="39"/>
  <c r="BQ170" i="38"/>
  <c r="BQ190" i="36"/>
  <c r="AJ39" i="39"/>
  <c r="CT30" i="41"/>
  <c r="CT40" i="36"/>
  <c r="CT24" i="37"/>
  <c r="CT40" i="37" s="1"/>
  <c r="BP39" i="39"/>
  <c r="AT39" i="36"/>
  <c r="BZ50" i="35"/>
  <c r="CA31" i="41"/>
  <c r="AK30" i="41"/>
  <c r="AK24" i="37"/>
  <c r="AK40" i="37" s="1"/>
  <c r="AK40" i="36"/>
  <c r="M172" i="41"/>
  <c r="M176" i="41" s="1"/>
  <c r="M160" i="37"/>
  <c r="M162" i="37" s="1"/>
  <c r="M188" i="36"/>
  <c r="BR31" i="41"/>
  <c r="V50" i="35"/>
  <c r="AP31" i="35"/>
  <c r="AP77" i="35" s="1"/>
  <c r="AO39" i="35"/>
  <c r="AO78" i="35" s="1"/>
  <c r="CX31" i="41"/>
  <c r="CQ33" i="70"/>
  <c r="CQ69" i="70" s="1"/>
  <c r="BC28" i="70"/>
  <c r="BC68" i="70" s="1"/>
  <c r="DY193" i="70"/>
  <c r="DY200" i="35"/>
  <c r="DQ191" i="70"/>
  <c r="DQ198" i="35"/>
  <c r="CS193" i="70"/>
  <c r="CS200" i="35"/>
  <c r="CK191" i="70"/>
  <c r="CK198" i="35"/>
  <c r="BM191" i="70"/>
  <c r="BM198" i="35"/>
  <c r="AW191" i="70"/>
  <c r="AW198" i="35"/>
  <c r="AO193" i="70"/>
  <c r="AO200" i="35"/>
  <c r="EC32" i="41"/>
  <c r="DL24" i="40"/>
  <c r="DL40" i="40" s="1"/>
  <c r="EL31" i="41"/>
  <c r="CM42" i="70"/>
  <c r="CM47" i="35"/>
  <c r="EI40" i="70"/>
  <c r="EI45" i="35"/>
  <c r="BW40" i="70"/>
  <c r="BW45" i="35"/>
  <c r="EF193" i="70"/>
  <c r="EF200" i="35"/>
  <c r="CZ193" i="70"/>
  <c r="CZ200" i="35"/>
  <c r="BT193" i="70"/>
  <c r="BT200" i="35"/>
  <c r="AV193" i="70"/>
  <c r="AV200" i="35"/>
  <c r="DT32" i="41"/>
  <c r="DC24" i="40"/>
  <c r="DC40" i="40" s="1"/>
  <c r="DR42" i="70"/>
  <c r="DR47" i="35"/>
  <c r="BF42" i="70"/>
  <c r="BF47" i="35"/>
  <c r="DB40" i="70"/>
  <c r="DB45" i="35"/>
  <c r="AP40" i="70"/>
  <c r="AP45" i="35"/>
  <c r="DO193" i="70"/>
  <c r="DO200" i="35"/>
  <c r="CA193" i="70"/>
  <c r="CA200" i="35"/>
  <c r="AU191" i="70"/>
  <c r="AU198" i="35"/>
  <c r="DQ40" i="70"/>
  <c r="DQ45" i="35"/>
  <c r="BE40" i="70"/>
  <c r="BE45" i="35"/>
  <c r="BM33" i="70"/>
  <c r="BM69" i="70" s="1"/>
  <c r="EI191" i="70"/>
  <c r="EI198" i="35"/>
  <c r="DC191" i="70"/>
  <c r="DC198" i="35"/>
  <c r="BW191" i="70"/>
  <c r="BW198" i="35"/>
  <c r="AQ191" i="70"/>
  <c r="AQ198" i="35"/>
  <c r="EL24" i="40"/>
  <c r="EL40" i="40" s="1"/>
  <c r="DV42" i="39"/>
  <c r="CR33" i="70"/>
  <c r="CR69" i="70" s="1"/>
  <c r="BD28" i="70"/>
  <c r="BD68" i="70" s="1"/>
  <c r="DR191" i="70"/>
  <c r="DR198" i="35"/>
  <c r="CL191" i="70"/>
  <c r="CL198" i="35"/>
  <c r="BF194" i="70"/>
  <c r="BF188" i="39"/>
  <c r="BF169" i="38"/>
  <c r="BF189" i="36"/>
  <c r="AX193" i="70"/>
  <c r="AX200" i="35"/>
  <c r="EC24" i="40"/>
  <c r="EC40" i="40" s="1"/>
  <c r="DT39" i="36"/>
  <c r="I50" i="35"/>
  <c r="AZ33" i="70"/>
  <c r="AZ69" i="70" s="1"/>
  <c r="N74" i="70" s="1"/>
  <c r="CC11" i="40"/>
  <c r="CC160" i="40"/>
  <c r="CC162" i="40" s="1"/>
  <c r="CF20" i="39"/>
  <c r="CF190" i="39"/>
  <c r="EP31" i="41"/>
  <c r="DX189" i="39"/>
  <c r="DX170" i="38"/>
  <c r="DX190" i="36"/>
  <c r="EN194" i="70"/>
  <c r="EN188" i="39"/>
  <c r="EN169" i="38"/>
  <c r="EN189" i="36"/>
  <c r="DP44" i="70"/>
  <c r="DP70" i="70" s="1"/>
  <c r="DP40" i="39"/>
  <c r="DP29" i="38"/>
  <c r="DP41" i="36"/>
  <c r="CR17" i="39"/>
  <c r="CR187" i="39"/>
  <c r="EN172" i="41"/>
  <c r="EN176" i="41" s="1"/>
  <c r="EN160" i="37"/>
  <c r="EN162" i="37" s="1"/>
  <c r="EN188" i="36"/>
  <c r="AN13" i="41"/>
  <c r="AN18" i="36"/>
  <c r="AN11" i="37"/>
  <c r="DH39" i="36"/>
  <c r="CB17" i="36"/>
  <c r="CB187" i="36"/>
  <c r="AV24" i="35"/>
  <c r="AV202" i="35"/>
  <c r="AF201" i="35"/>
  <c r="AF23" i="35"/>
  <c r="BP15" i="41"/>
  <c r="BP174" i="41"/>
  <c r="BF13" i="39"/>
  <c r="BF35" i="39" s="1"/>
  <c r="BF10" i="38"/>
  <c r="BF26" i="38" s="1"/>
  <c r="BF48" i="38" s="1"/>
  <c r="BF53" i="38" s="1"/>
  <c r="BF14" i="36"/>
  <c r="BF36" i="36" s="1"/>
  <c r="BB11" i="36"/>
  <c r="BB33" i="36" s="1"/>
  <c r="CO51" i="41"/>
  <c r="CO56" i="41" s="1"/>
  <c r="CO58" i="41" s="1"/>
  <c r="CV40" i="70"/>
  <c r="CV45" i="35"/>
  <c r="CA42" i="39"/>
  <c r="DC189" i="39"/>
  <c r="DC170" i="38"/>
  <c r="DC190" i="36"/>
  <c r="AQ172" i="41"/>
  <c r="AQ176" i="41" s="1"/>
  <c r="AQ188" i="36"/>
  <c r="AQ160" i="37"/>
  <c r="AQ162" i="37" s="1"/>
  <c r="DS50" i="35"/>
  <c r="CA15" i="41"/>
  <c r="CA174" i="41"/>
  <c r="DK31" i="41"/>
  <c r="EG44" i="70"/>
  <c r="EG40" i="39"/>
  <c r="EG29" i="38"/>
  <c r="EG41" i="36"/>
  <c r="EO30" i="41"/>
  <c r="EO24" i="37"/>
  <c r="EO40" i="37" s="1"/>
  <c r="EO40" i="36"/>
  <c r="BM172" i="41"/>
  <c r="BM176" i="41" s="1"/>
  <c r="BM160" i="37"/>
  <c r="BM162" i="37" s="1"/>
  <c r="BM188" i="36"/>
  <c r="CE48" i="38"/>
  <c r="CE53" i="38" s="1"/>
  <c r="CE55" i="38" s="1"/>
  <c r="EG42" i="39"/>
  <c r="AW11" i="40"/>
  <c r="AW160" i="40"/>
  <c r="AW162" i="40" s="1"/>
  <c r="EC42" i="39"/>
  <c r="CE20" i="39"/>
  <c r="CE190" i="39"/>
  <c r="EO31" i="41"/>
  <c r="DQ31" i="41"/>
  <c r="DW189" i="39"/>
  <c r="DW170" i="38"/>
  <c r="DW190" i="36"/>
  <c r="DG41" i="39"/>
  <c r="DG30" i="38"/>
  <c r="DG49" i="38" s="1"/>
  <c r="DG42" i="36"/>
  <c r="DO44" i="70"/>
  <c r="DO70" i="70" s="1"/>
  <c r="DO40" i="39"/>
  <c r="DO29" i="38"/>
  <c r="DO49" i="38" s="1"/>
  <c r="DO41" i="36"/>
  <c r="CQ13" i="41"/>
  <c r="CQ11" i="37"/>
  <c r="CQ18" i="36"/>
  <c r="DO39" i="36"/>
  <c r="AM17" i="36"/>
  <c r="AM187" i="36"/>
  <c r="EE50" i="35"/>
  <c r="CI24" i="35"/>
  <c r="CI202" i="35"/>
  <c r="G24" i="35"/>
  <c r="G202" i="35"/>
  <c r="BC23" i="35"/>
  <c r="BC201" i="35"/>
  <c r="BW15" i="41"/>
  <c r="BW174" i="41"/>
  <c r="AD11" i="40"/>
  <c r="AD160" i="40"/>
  <c r="AD162" i="40" s="1"/>
  <c r="CH20" i="39"/>
  <c r="CH190" i="39"/>
  <c r="BJ14" i="39"/>
  <c r="BJ36" i="39" s="1"/>
  <c r="DO42" i="39"/>
  <c r="Q39" i="36"/>
  <c r="AJ11" i="40"/>
  <c r="AJ160" i="40"/>
  <c r="AJ162" i="40" s="1"/>
  <c r="AJ20" i="39"/>
  <c r="AJ190" i="39"/>
  <c r="DV41" i="39"/>
  <c r="DV30" i="38"/>
  <c r="DV42" i="36"/>
  <c r="CX189" i="39"/>
  <c r="CX170" i="38"/>
  <c r="CX190" i="36"/>
  <c r="EL44" i="70"/>
  <c r="EL40" i="39"/>
  <c r="EL29" i="38"/>
  <c r="EL41" i="36"/>
  <c r="DF44" i="70"/>
  <c r="DF40" i="39"/>
  <c r="DF29" i="38"/>
  <c r="DF41" i="36"/>
  <c r="EL39" i="39"/>
  <c r="DN39" i="39"/>
  <c r="DN30" i="41"/>
  <c r="DN24" i="37"/>
  <c r="DN40" i="37" s="1"/>
  <c r="DN40" i="36"/>
  <c r="DN39" i="36"/>
  <c r="CX50" i="35"/>
  <c r="BQ11" i="40"/>
  <c r="BQ160" i="40"/>
  <c r="BQ162" i="40" s="1"/>
  <c r="AK11" i="40"/>
  <c r="AK160" i="40"/>
  <c r="AK162" i="40" s="1"/>
  <c r="BD13" i="39"/>
  <c r="BD35" i="39" s="1"/>
  <c r="BD10" i="38"/>
  <c r="BD26" i="38" s="1"/>
  <c r="BD48" i="38" s="1"/>
  <c r="BD53" i="38" s="1"/>
  <c r="BD14" i="36"/>
  <c r="BD36" i="36" s="1"/>
  <c r="CF51" i="41"/>
  <c r="CF56" i="41" s="1"/>
  <c r="CF58" i="41" s="1"/>
  <c r="AJ56" i="41"/>
  <c r="DT42" i="70"/>
  <c r="DT47" i="35"/>
  <c r="BP42" i="70"/>
  <c r="BP47" i="35"/>
  <c r="AZ189" i="39"/>
  <c r="AZ170" i="38"/>
  <c r="AZ190" i="36"/>
  <c r="DK44" i="70"/>
  <c r="DK40" i="39"/>
  <c r="DK29" i="38"/>
  <c r="DK41" i="36"/>
  <c r="DK172" i="41"/>
  <c r="DK176" i="41" s="1"/>
  <c r="DK188" i="36"/>
  <c r="DK160" i="37"/>
  <c r="DK162" i="37" s="1"/>
  <c r="AY39" i="36"/>
  <c r="CL11" i="40"/>
  <c r="CL160" i="40"/>
  <c r="CL162" i="40" s="1"/>
  <c r="CK66" i="36"/>
  <c r="EM42" i="39"/>
  <c r="BU30" i="41"/>
  <c r="BU24" i="37"/>
  <c r="BU40" i="37" s="1"/>
  <c r="BU40" i="36"/>
  <c r="DQ49" i="35"/>
  <c r="DJ42" i="39"/>
  <c r="AR33" i="70"/>
  <c r="AR69" i="70" s="1"/>
  <c r="EL193" i="70"/>
  <c r="EL200" i="35"/>
  <c r="DV193" i="70"/>
  <c r="DV200" i="35"/>
  <c r="DF193" i="70"/>
  <c r="DF200" i="35"/>
  <c r="CP33" i="70"/>
  <c r="CP69" i="70" s="1"/>
  <c r="CH191" i="70"/>
  <c r="CH198" i="35"/>
  <c r="BR40" i="70"/>
  <c r="BR45" i="35"/>
  <c r="BJ28" i="70"/>
  <c r="BB40" i="70"/>
  <c r="BB45" i="35"/>
  <c r="AT193" i="70"/>
  <c r="AT200" i="35"/>
  <c r="CR11" i="40"/>
  <c r="CR160" i="40"/>
  <c r="CR162" i="40" s="1"/>
  <c r="CU20" i="39"/>
  <c r="CU190" i="39"/>
  <c r="H20" i="39"/>
  <c r="H190" i="39"/>
  <c r="CY31" i="41"/>
  <c r="DM189" i="39"/>
  <c r="DM170" i="38"/>
  <c r="DM190" i="36"/>
  <c r="EK44" i="70"/>
  <c r="EK40" i="39"/>
  <c r="EK29" i="38"/>
  <c r="EK41" i="36"/>
  <c r="DE39" i="39"/>
  <c r="DU30" i="41"/>
  <c r="DU24" i="37"/>
  <c r="DU40" i="37" s="1"/>
  <c r="DU40" i="36"/>
  <c r="CW172" i="41"/>
  <c r="CW176" i="41" s="1"/>
  <c r="CW160" i="37"/>
  <c r="CW162" i="37" s="1"/>
  <c r="CW188" i="36"/>
  <c r="EC50" i="35"/>
  <c r="DM49" i="35"/>
  <c r="BH8" i="40"/>
  <c r="BH21" i="40" s="1"/>
  <c r="BH39" i="40" s="1"/>
  <c r="BH44" i="40" s="1"/>
  <c r="CM51" i="41"/>
  <c r="CM56" i="41" s="1"/>
  <c r="CM58" i="41" s="1"/>
  <c r="ER191" i="70"/>
  <c r="ER198" i="35"/>
  <c r="CF191" i="70"/>
  <c r="CF198" i="35"/>
  <c r="DY24" i="40"/>
  <c r="DY40" i="40" s="1"/>
  <c r="DA189" i="39"/>
  <c r="DA170" i="38"/>
  <c r="DA190" i="36"/>
  <c r="DU191" i="70"/>
  <c r="DU198" i="35"/>
  <c r="DE191" i="70"/>
  <c r="DE198" i="35"/>
  <c r="CO33" i="70"/>
  <c r="CO69" i="70" s="1"/>
  <c r="CG191" i="70"/>
  <c r="CG198" i="35"/>
  <c r="BY193" i="70"/>
  <c r="BY200" i="35"/>
  <c r="BQ40" i="70"/>
  <c r="BQ45" i="35"/>
  <c r="BI28" i="70"/>
  <c r="BA40" i="70"/>
  <c r="BA45" i="35"/>
  <c r="BA191" i="70"/>
  <c r="BA198" i="35"/>
  <c r="AS189" i="39"/>
  <c r="AS170" i="38"/>
  <c r="AS190" i="36"/>
  <c r="BT15" i="41"/>
  <c r="BT174" i="41"/>
  <c r="EP42" i="39"/>
  <c r="DR42" i="39"/>
  <c r="CT20" i="39"/>
  <c r="CT190" i="39"/>
  <c r="DL41" i="39"/>
  <c r="DL30" i="38"/>
  <c r="DL42" i="36"/>
  <c r="EJ194" i="70"/>
  <c r="EJ188" i="39"/>
  <c r="EJ169" i="38"/>
  <c r="EJ189" i="36"/>
  <c r="DD194" i="70"/>
  <c r="DD188" i="39"/>
  <c r="DD169" i="38"/>
  <c r="DD189" i="36"/>
  <c r="BX21" i="70"/>
  <c r="BX18" i="39"/>
  <c r="BX13" i="38"/>
  <c r="BX19" i="36"/>
  <c r="DT39" i="39"/>
  <c r="ER30" i="41"/>
  <c r="ER24" i="37"/>
  <c r="ER40" i="37" s="1"/>
  <c r="ER40" i="36"/>
  <c r="DT172" i="41"/>
  <c r="DT176" i="41" s="1"/>
  <c r="DT160" i="37"/>
  <c r="DT162" i="37" s="1"/>
  <c r="DT188" i="36"/>
  <c r="L13" i="41"/>
  <c r="L11" i="37"/>
  <c r="L18" i="36"/>
  <c r="AJ17" i="36"/>
  <c r="AJ187" i="36"/>
  <c r="DL50" i="35"/>
  <c r="CF24" i="35"/>
  <c r="CF202" i="35"/>
  <c r="L24" i="35"/>
  <c r="L202" i="35"/>
  <c r="DT49" i="35"/>
  <c r="AR23" i="35"/>
  <c r="AR201" i="35"/>
  <c r="CM11" i="40"/>
  <c r="CM160" i="40"/>
  <c r="CM162" i="40" s="1"/>
  <c r="BZ48" i="38"/>
  <c r="BZ53" i="38" s="1"/>
  <c r="BZ55" i="38" s="1"/>
  <c r="BF11" i="39"/>
  <c r="BF33" i="39" s="1"/>
  <c r="BF8" i="41"/>
  <c r="BF25" i="41" s="1"/>
  <c r="BF51" i="41" s="1"/>
  <c r="BF56" i="41" s="1"/>
  <c r="BF8" i="37"/>
  <c r="BF21" i="37" s="1"/>
  <c r="BF39" i="37" s="1"/>
  <c r="BF44" i="37" s="1"/>
  <c r="BF12" i="36"/>
  <c r="BF34" i="36" s="1"/>
  <c r="DD42" i="70"/>
  <c r="DD47" i="35"/>
  <c r="AR191" i="70"/>
  <c r="AR198" i="35"/>
  <c r="EQ189" i="39"/>
  <c r="EQ170" i="38"/>
  <c r="EQ190" i="36"/>
  <c r="BS15" i="41"/>
  <c r="BS174" i="41"/>
  <c r="BN24" i="40"/>
  <c r="BN40" i="40" s="1"/>
  <c r="DQ41" i="39"/>
  <c r="DQ30" i="38"/>
  <c r="DQ42" i="36"/>
  <c r="DA172" i="41"/>
  <c r="DA176" i="41" s="1"/>
  <c r="DA160" i="37"/>
  <c r="DA162" i="37" s="1"/>
  <c r="DA188" i="36"/>
  <c r="BO48" i="38"/>
  <c r="BO53" i="38" s="1"/>
  <c r="BO55" i="38" s="1"/>
  <c r="BS66" i="36"/>
  <c r="BH33" i="70"/>
  <c r="BH69" i="70" s="1"/>
  <c r="BH191" i="70"/>
  <c r="BH198" i="35"/>
  <c r="EA189" i="39"/>
  <c r="EA170" i="38"/>
  <c r="EA190" i="36"/>
  <c r="EA30" i="41"/>
  <c r="EA40" i="36"/>
  <c r="EA24" i="37"/>
  <c r="EA40" i="37" s="1"/>
  <c r="DK49" i="35"/>
  <c r="I66" i="36"/>
  <c r="DI41" i="39"/>
  <c r="DI30" i="38"/>
  <c r="DI42" i="36"/>
  <c r="AW172" i="41"/>
  <c r="AW176" i="41" s="1"/>
  <c r="AW160" i="37"/>
  <c r="AW162" i="37" s="1"/>
  <c r="AW188" i="36"/>
  <c r="BQ15" i="41"/>
  <c r="BQ174" i="41"/>
  <c r="W66" i="36"/>
  <c r="CV33" i="70"/>
  <c r="CV69" i="70" s="1"/>
  <c r="CJ15" i="41"/>
  <c r="CJ174" i="41"/>
  <c r="CZ24" i="40"/>
  <c r="CZ40" i="40" s="1"/>
  <c r="CR20" i="39"/>
  <c r="CR190" i="39"/>
  <c r="DD31" i="41"/>
  <c r="EH41" i="39"/>
  <c r="EH30" i="38"/>
  <c r="EH42" i="36"/>
  <c r="DJ189" i="39"/>
  <c r="DJ170" i="38"/>
  <c r="DJ190" i="36"/>
  <c r="DR194" i="70"/>
  <c r="DR188" i="39"/>
  <c r="DR169" i="38"/>
  <c r="DR189" i="36"/>
  <c r="DJ39" i="39"/>
  <c r="CD17" i="39"/>
  <c r="CD187" i="39"/>
  <c r="EP172" i="41"/>
  <c r="EP176" i="41" s="1"/>
  <c r="EP160" i="37"/>
  <c r="EP162" i="37" s="1"/>
  <c r="EP188" i="36"/>
  <c r="DB30" i="41"/>
  <c r="DB24" i="37"/>
  <c r="DB40" i="37" s="1"/>
  <c r="DB40" i="36"/>
  <c r="CD17" i="36"/>
  <c r="CD187" i="36"/>
  <c r="J187" i="36"/>
  <c r="J17" i="36"/>
  <c r="DB50" i="35"/>
  <c r="AX24" i="35"/>
  <c r="AX202" i="35"/>
  <c r="CT23" i="35"/>
  <c r="CT201" i="35"/>
  <c r="AH23" i="35"/>
  <c r="AH201" i="35"/>
  <c r="BE8" i="40"/>
  <c r="BE21" i="40" s="1"/>
  <c r="BE39" i="40" s="1"/>
  <c r="BE44" i="40" s="1"/>
  <c r="BL11" i="39"/>
  <c r="BL33" i="39" s="1"/>
  <c r="BL66" i="39" s="1"/>
  <c r="CM44" i="70"/>
  <c r="CM40" i="39"/>
  <c r="CM29" i="38"/>
  <c r="CM41" i="36"/>
  <c r="V39" i="39"/>
  <c r="BR30" i="41"/>
  <c r="BR24" i="37"/>
  <c r="BR40" i="37" s="1"/>
  <c r="BR40" i="36"/>
  <c r="Z172" i="41"/>
  <c r="Z176" i="41" s="1"/>
  <c r="Z160" i="37"/>
  <c r="Z162" i="37" s="1"/>
  <c r="Z188" i="36"/>
  <c r="CO49" i="35"/>
  <c r="N49" i="35"/>
  <c r="BD201" i="35"/>
  <c r="BD23" i="35"/>
  <c r="AL172" i="41"/>
  <c r="AL176" i="41" s="1"/>
  <c r="AL160" i="37"/>
  <c r="AL162" i="37" s="1"/>
  <c r="AL188" i="36"/>
  <c r="BQ50" i="35"/>
  <c r="BQ44" i="70"/>
  <c r="BQ40" i="39"/>
  <c r="BQ29" i="38"/>
  <c r="BQ41" i="36"/>
  <c r="AR24" i="40"/>
  <c r="AR40" i="40" s="1"/>
  <c r="CL44" i="70"/>
  <c r="CL40" i="39"/>
  <c r="CL29" i="38"/>
  <c r="CL41" i="36"/>
  <c r="AK39" i="39"/>
  <c r="CO172" i="41"/>
  <c r="CO160" i="37"/>
  <c r="CO162" i="37" s="1"/>
  <c r="CO188" i="36"/>
  <c r="V30" i="41"/>
  <c r="V52" i="41" s="1"/>
  <c r="V24" i="37"/>
  <c r="V40" i="37" s="1"/>
  <c r="V40" i="36"/>
  <c r="AS39" i="36"/>
  <c r="BZ31" i="41"/>
  <c r="BQ31" i="41"/>
  <c r="L39" i="39"/>
  <c r="CN30" i="41"/>
  <c r="CN24" i="37"/>
  <c r="CN40" i="37" s="1"/>
  <c r="CN40" i="36"/>
  <c r="BL19" i="39"/>
  <c r="BL20" i="36"/>
  <c r="BL14" i="38"/>
  <c r="CT172" i="41"/>
  <c r="CT160" i="37"/>
  <c r="CT162" i="37" s="1"/>
  <c r="CT188" i="36"/>
  <c r="M42" i="39"/>
  <c r="AT50" i="35"/>
  <c r="J24" i="40"/>
  <c r="J40" i="40" s="1"/>
  <c r="V39" i="36"/>
  <c r="BC11" i="40"/>
  <c r="BC160" i="40"/>
  <c r="BC162" i="40" s="1"/>
  <c r="AU42" i="39"/>
  <c r="AK172" i="41"/>
  <c r="AK176" i="41" s="1"/>
  <c r="AK160" i="37"/>
  <c r="AK162" i="37" s="1"/>
  <c r="AK188" i="36"/>
  <c r="CO39" i="36"/>
  <c r="CF69" i="70"/>
  <c r="AE78" i="35"/>
  <c r="AD78" i="35"/>
  <c r="AP39" i="35"/>
  <c r="AP78" i="35" s="1"/>
  <c r="CI33" i="70"/>
  <c r="CI69" i="70" s="1"/>
  <c r="AU28" i="70"/>
  <c r="AU68" i="70" s="1"/>
  <c r="DQ193" i="70"/>
  <c r="DQ200" i="35"/>
  <c r="CK193" i="70"/>
  <c r="CK200" i="35"/>
  <c r="BM193" i="70"/>
  <c r="BM200" i="35"/>
  <c r="AW193" i="70"/>
  <c r="AW200" i="35"/>
  <c r="DE32" i="41"/>
  <c r="EQ42" i="70"/>
  <c r="EQ47" i="35"/>
  <c r="CE42" i="70"/>
  <c r="CE47" i="35"/>
  <c r="EA40" i="70"/>
  <c r="EA45" i="35"/>
  <c r="BO40" i="70"/>
  <c r="BO45" i="35"/>
  <c r="DX191" i="70"/>
  <c r="DX198" i="35"/>
  <c r="CR191" i="70"/>
  <c r="CR198" i="35"/>
  <c r="BL194" i="70"/>
  <c r="BL188" i="39"/>
  <c r="BL169" i="38"/>
  <c r="BL189" i="36"/>
  <c r="BD191" i="70"/>
  <c r="BD198" i="35"/>
  <c r="EQ24" i="40"/>
  <c r="EQ40" i="40" s="1"/>
  <c r="DJ42" i="70"/>
  <c r="DJ47" i="35"/>
  <c r="AX42" i="70"/>
  <c r="AX47" i="35"/>
  <c r="CT40" i="70"/>
  <c r="CT45" i="35"/>
  <c r="EM193" i="70"/>
  <c r="EM200" i="35"/>
  <c r="DG191" i="70"/>
  <c r="DG198" i="35"/>
  <c r="CA191" i="70"/>
  <c r="CA198" i="35"/>
  <c r="BK194" i="70"/>
  <c r="BK188" i="39"/>
  <c r="BK169" i="38"/>
  <c r="BK189" i="36"/>
  <c r="DI40" i="70"/>
  <c r="DI45" i="35"/>
  <c r="AW40" i="70"/>
  <c r="AW45" i="35"/>
  <c r="BE33" i="70"/>
  <c r="BE69" i="70" s="1"/>
  <c r="EI193" i="70"/>
  <c r="EI200" i="35"/>
  <c r="DC193" i="70"/>
  <c r="DC200" i="35"/>
  <c r="BW193" i="70"/>
  <c r="BW200" i="35"/>
  <c r="AY193" i="70"/>
  <c r="AY200" i="35"/>
  <c r="AQ193" i="70"/>
  <c r="AQ200" i="35"/>
  <c r="EE32" i="41"/>
  <c r="DN24" i="40"/>
  <c r="DN40" i="40" s="1"/>
  <c r="CJ33" i="70"/>
  <c r="CJ69" i="70" s="1"/>
  <c r="AV28" i="70"/>
  <c r="AV68" i="70" s="1"/>
  <c r="DR193" i="70"/>
  <c r="DR200" i="35"/>
  <c r="CL193" i="70"/>
  <c r="CL200" i="35"/>
  <c r="BF191" i="70"/>
  <c r="BF198" i="35"/>
  <c r="DV32" i="41"/>
  <c r="DE24" i="40"/>
  <c r="DE40" i="40" s="1"/>
  <c r="CK39" i="36"/>
  <c r="DP49" i="35"/>
  <c r="BM11" i="40"/>
  <c r="BM160" i="40"/>
  <c r="BM162" i="40" s="1"/>
  <c r="BW20" i="39"/>
  <c r="BW190" i="39"/>
  <c r="DR31" i="41"/>
  <c r="DH41" i="39"/>
  <c r="DH30" i="38"/>
  <c r="DH42" i="36"/>
  <c r="DP194" i="70"/>
  <c r="DP188" i="39"/>
  <c r="DP169" i="38"/>
  <c r="DP189" i="36"/>
  <c r="EF39" i="39"/>
  <c r="CJ17" i="39"/>
  <c r="CJ187" i="39"/>
  <c r="DX172" i="41"/>
  <c r="DX176" i="41" s="1"/>
  <c r="DX160" i="37"/>
  <c r="DX162" i="37" s="1"/>
  <c r="DX188" i="36"/>
  <c r="AF13" i="41"/>
  <c r="AF18" i="36"/>
  <c r="AF11" i="37"/>
  <c r="BT17" i="36"/>
  <c r="BT187" i="36"/>
  <c r="AN24" i="35"/>
  <c r="AN202" i="35"/>
  <c r="X201" i="35"/>
  <c r="X23" i="35"/>
  <c r="BI11" i="39"/>
  <c r="BI33" i="39" s="1"/>
  <c r="BI15" i="35"/>
  <c r="BI41" i="35" s="1"/>
  <c r="CV42" i="70"/>
  <c r="CV47" i="35"/>
  <c r="BT11" i="40"/>
  <c r="BT160" i="40"/>
  <c r="BT162" i="40" s="1"/>
  <c r="BW21" i="70"/>
  <c r="BW18" i="39"/>
  <c r="BW13" i="38"/>
  <c r="BW19" i="36"/>
  <c r="DS30" i="41"/>
  <c r="DS24" i="37"/>
  <c r="DS40" i="37" s="1"/>
  <c r="DS40" i="36"/>
  <c r="CY24" i="40"/>
  <c r="CY40" i="40" s="1"/>
  <c r="EG194" i="70"/>
  <c r="EG188" i="39"/>
  <c r="EG169" i="38"/>
  <c r="EG189" i="36"/>
  <c r="EO172" i="41"/>
  <c r="EO176" i="41" s="1"/>
  <c r="EO160" i="37"/>
  <c r="EO162" i="37" s="1"/>
  <c r="EO188" i="36"/>
  <c r="EG39" i="36"/>
  <c r="CO15" i="41"/>
  <c r="CO174" i="41"/>
  <c r="AM11" i="40"/>
  <c r="AM160" i="40"/>
  <c r="AM162" i="40" s="1"/>
  <c r="DE42" i="39"/>
  <c r="BV20" i="39"/>
  <c r="BV190" i="39"/>
  <c r="CS14" i="41"/>
  <c r="CS173" i="41"/>
  <c r="DG189" i="39"/>
  <c r="DG170" i="38"/>
  <c r="DG190" i="36"/>
  <c r="DO194" i="70"/>
  <c r="DO188" i="39"/>
  <c r="DO169" i="38"/>
  <c r="DO189" i="36"/>
  <c r="CQ21" i="70"/>
  <c r="CQ18" i="39"/>
  <c r="CQ13" i="38"/>
  <c r="CQ19" i="36"/>
  <c r="EE30" i="41"/>
  <c r="EE24" i="37"/>
  <c r="EE40" i="37" s="1"/>
  <c r="EE40" i="36"/>
  <c r="CA13" i="41"/>
  <c r="CA11" i="37"/>
  <c r="CA18" i="36"/>
  <c r="CQ17" i="36"/>
  <c r="CQ187" i="36"/>
  <c r="AE17" i="36"/>
  <c r="AE187" i="36"/>
  <c r="DG50" i="35"/>
  <c r="CA24" i="35"/>
  <c r="CA202" i="35"/>
  <c r="AU23" i="35"/>
  <c r="AU201" i="35"/>
  <c r="CH11" i="40"/>
  <c r="CH160" i="40"/>
  <c r="CH162" i="40" s="1"/>
  <c r="F11" i="40"/>
  <c r="F160" i="40"/>
  <c r="F162" i="40" s="1"/>
  <c r="BB14" i="39"/>
  <c r="BB36" i="39" s="1"/>
  <c r="AD20" i="39"/>
  <c r="AD190" i="39"/>
  <c r="AG42" i="39"/>
  <c r="CS50" i="35"/>
  <c r="BP33" i="70"/>
  <c r="BP69" i="70" s="1"/>
  <c r="Z11" i="40"/>
  <c r="Z160" i="40"/>
  <c r="Z162" i="40" s="1"/>
  <c r="DT42" i="39"/>
  <c r="AA20" i="39"/>
  <c r="AA190" i="39"/>
  <c r="DV189" i="39"/>
  <c r="DV170" i="38"/>
  <c r="DV190" i="36"/>
  <c r="EL194" i="70"/>
  <c r="EL188" i="39"/>
  <c r="EL189" i="36"/>
  <c r="EL169" i="38"/>
  <c r="DF194" i="70"/>
  <c r="DF188" i="39"/>
  <c r="DF189" i="36"/>
  <c r="DF169" i="38"/>
  <c r="EL30" i="41"/>
  <c r="EL24" i="37"/>
  <c r="EL40" i="37" s="1"/>
  <c r="EL40" i="36"/>
  <c r="DN172" i="41"/>
  <c r="DN176" i="41" s="1"/>
  <c r="DN160" i="37"/>
  <c r="DN162" i="37" s="1"/>
  <c r="DN188" i="36"/>
  <c r="EL50" i="35"/>
  <c r="DV49" i="35"/>
  <c r="M11" i="40"/>
  <c r="M160" i="40"/>
  <c r="M162" i="40" s="1"/>
  <c r="L56" i="41"/>
  <c r="DT193" i="70"/>
  <c r="DT200" i="35"/>
  <c r="BP191" i="70"/>
  <c r="BP198" i="35"/>
  <c r="DM31" i="41"/>
  <c r="DK194" i="70"/>
  <c r="DK188" i="39"/>
  <c r="DK169" i="38"/>
  <c r="DK189" i="36"/>
  <c r="DC39" i="39"/>
  <c r="AY30" i="41"/>
  <c r="AY24" i="37"/>
  <c r="AY40" i="37" s="1"/>
  <c r="AY40" i="36"/>
  <c r="EA50" i="35"/>
  <c r="CK56" i="41"/>
  <c r="CK58" i="41" s="1"/>
  <c r="CU31" i="41"/>
  <c r="BU172" i="41"/>
  <c r="BU160" i="37"/>
  <c r="BU162" i="37" s="1"/>
  <c r="BU188" i="36"/>
  <c r="Q49" i="35"/>
  <c r="AE42" i="39"/>
  <c r="EL191" i="70"/>
  <c r="EL198" i="35"/>
  <c r="DV191" i="70"/>
  <c r="DV198" i="35"/>
  <c r="DF191" i="70"/>
  <c r="DF198" i="35"/>
  <c r="CH193" i="70"/>
  <c r="CH200" i="35"/>
  <c r="BR42" i="70"/>
  <c r="BR47" i="35"/>
  <c r="BJ33" i="70"/>
  <c r="BJ69" i="70" s="1"/>
  <c r="BB42" i="70"/>
  <c r="BB47" i="35"/>
  <c r="AT191" i="70"/>
  <c r="AT198" i="35"/>
  <c r="EH32" i="41"/>
  <c r="DJ32" i="41"/>
  <c r="BV11" i="40"/>
  <c r="BV160" i="40"/>
  <c r="BV162" i="40" s="1"/>
  <c r="EI42" i="39"/>
  <c r="CL20" i="39"/>
  <c r="CL190" i="39"/>
  <c r="EM31" i="41"/>
  <c r="CW41" i="39"/>
  <c r="CW30" i="38"/>
  <c r="CW42" i="36"/>
  <c r="EK194" i="70"/>
  <c r="EK188" i="39"/>
  <c r="EK169" i="38"/>
  <c r="EK189" i="36"/>
  <c r="DM188" i="39"/>
  <c r="DM169" i="38"/>
  <c r="DM189" i="36"/>
  <c r="DM194" i="70"/>
  <c r="DU172" i="41"/>
  <c r="DU176" i="41" s="1"/>
  <c r="DU160" i="37"/>
  <c r="DU162" i="37" s="1"/>
  <c r="DU188" i="36"/>
  <c r="DU39" i="36"/>
  <c r="DE50" i="35"/>
  <c r="CV11" i="40"/>
  <c r="CV160" i="40"/>
  <c r="CV162" i="40" s="1"/>
  <c r="AZ11" i="40"/>
  <c r="AZ160" i="40"/>
  <c r="AZ162" i="40" s="1"/>
  <c r="AB44" i="40"/>
  <c r="BS48" i="38"/>
  <c r="BS53" i="38" s="1"/>
  <c r="BS55" i="38" s="1"/>
  <c r="BO51" i="41"/>
  <c r="BO56" i="41" s="1"/>
  <c r="BO58" i="41" s="1"/>
  <c r="S56" i="41"/>
  <c r="BG16" i="35"/>
  <c r="BG42" i="35" s="1"/>
  <c r="ER193" i="70"/>
  <c r="ER200" i="35"/>
  <c r="CF193" i="70"/>
  <c r="CF200" i="35"/>
  <c r="CD11" i="40"/>
  <c r="CD160" i="40"/>
  <c r="CD162" i="40" s="1"/>
  <c r="DQ39" i="39"/>
  <c r="DI49" i="35"/>
  <c r="EK191" i="70"/>
  <c r="EK198" i="35"/>
  <c r="DU193" i="70"/>
  <c r="DU200" i="35"/>
  <c r="DE193" i="70"/>
  <c r="DE200" i="35"/>
  <c r="CG193" i="70"/>
  <c r="CG200" i="35"/>
  <c r="BQ42" i="70"/>
  <c r="BQ47" i="35"/>
  <c r="BI33" i="70"/>
  <c r="BI69" i="70" s="1"/>
  <c r="BA42" i="70"/>
  <c r="BA47" i="35"/>
  <c r="BA193" i="70"/>
  <c r="BA200" i="35"/>
  <c r="EG32" i="41"/>
  <c r="CK20" i="39"/>
  <c r="CK190" i="39"/>
  <c r="EJ41" i="39"/>
  <c r="EJ30" i="38"/>
  <c r="EJ42" i="36"/>
  <c r="DL189" i="39"/>
  <c r="DL170" i="38"/>
  <c r="DL190" i="36"/>
  <c r="DL194" i="70"/>
  <c r="DL188" i="39"/>
  <c r="DL169" i="38"/>
  <c r="DL189" i="36"/>
  <c r="BP21" i="70"/>
  <c r="BP18" i="39"/>
  <c r="BP13" i="38"/>
  <c r="BP19" i="36"/>
  <c r="ER172" i="41"/>
  <c r="ER176" i="41" s="1"/>
  <c r="ER188" i="36"/>
  <c r="ER160" i="37"/>
  <c r="ER162" i="37" s="1"/>
  <c r="DD30" i="41"/>
  <c r="DD24" i="37"/>
  <c r="DD40" i="37" s="1"/>
  <c r="DD40" i="36"/>
  <c r="ER39" i="36"/>
  <c r="CV17" i="36"/>
  <c r="CV187" i="36"/>
  <c r="AB17" i="36"/>
  <c r="AB187" i="36"/>
  <c r="BX24" i="35"/>
  <c r="BX202" i="35"/>
  <c r="CV23" i="35"/>
  <c r="CV201" i="35"/>
  <c r="AJ23" i="35"/>
  <c r="AJ201" i="35"/>
  <c r="BO11" i="40"/>
  <c r="BO160" i="40"/>
  <c r="BO162" i="40" s="1"/>
  <c r="CD51" i="41"/>
  <c r="CD56" i="41" s="1"/>
  <c r="CD58" i="41" s="1"/>
  <c r="AH56" i="41"/>
  <c r="DD193" i="70"/>
  <c r="DD200" i="35"/>
  <c r="AR194" i="70"/>
  <c r="AR188" i="39"/>
  <c r="AR169" i="38"/>
  <c r="AR189" i="36"/>
  <c r="CY42" i="39"/>
  <c r="DQ170" i="38"/>
  <c r="DQ189" i="39"/>
  <c r="DQ190" i="36"/>
  <c r="DQ39" i="36"/>
  <c r="CK49" i="35"/>
  <c r="BC16" i="35"/>
  <c r="BC42" i="35" s="1"/>
  <c r="EJ40" i="70"/>
  <c r="EJ45" i="35"/>
  <c r="O42" i="39"/>
  <c r="EA172" i="41"/>
  <c r="EA176" i="41" s="1"/>
  <c r="EA160" i="37"/>
  <c r="EA162" i="37" s="1"/>
  <c r="EA188" i="36"/>
  <c r="CT11" i="40"/>
  <c r="CT160" i="40"/>
  <c r="CT162" i="40" s="1"/>
  <c r="AY24" i="40"/>
  <c r="AY40" i="40" s="1"/>
  <c r="CG42" i="39"/>
  <c r="DI189" i="39"/>
  <c r="DI170" i="38"/>
  <c r="DI190" i="36"/>
  <c r="DY39" i="36"/>
  <c r="CS49" i="35"/>
  <c r="EN24" i="40"/>
  <c r="EN40" i="40" s="1"/>
  <c r="EF42" i="39"/>
  <c r="AX20" i="39"/>
  <c r="AX190" i="39"/>
  <c r="EH189" i="39"/>
  <c r="EH170" i="38"/>
  <c r="EH190" i="36"/>
  <c r="CT19" i="39"/>
  <c r="CT14" i="38"/>
  <c r="CT20" i="36"/>
  <c r="DZ44" i="70"/>
  <c r="DZ40" i="39"/>
  <c r="DZ29" i="38"/>
  <c r="DZ41" i="36"/>
  <c r="CT21" i="70"/>
  <c r="CT18" i="39"/>
  <c r="CT13" i="38"/>
  <c r="CT19" i="36"/>
  <c r="BV17" i="39"/>
  <c r="BV187" i="39"/>
  <c r="DZ30" i="41"/>
  <c r="DZ24" i="37"/>
  <c r="DZ40" i="37" s="1"/>
  <c r="DZ40" i="36"/>
  <c r="DB172" i="41"/>
  <c r="DB176" i="41" s="1"/>
  <c r="DB160" i="37"/>
  <c r="DB162" i="37" s="1"/>
  <c r="DB188" i="36"/>
  <c r="EH39" i="36"/>
  <c r="BV17" i="36"/>
  <c r="BV187" i="36"/>
  <c r="EP50" i="35"/>
  <c r="AP24" i="35"/>
  <c r="AP202" i="35"/>
  <c r="EH49" i="35"/>
  <c r="CL23" i="35"/>
  <c r="CL201" i="35"/>
  <c r="Z23" i="35"/>
  <c r="Z201" i="35"/>
  <c r="BE14" i="39"/>
  <c r="BE36" i="39" s="1"/>
  <c r="CR66" i="39"/>
  <c r="BD11" i="39"/>
  <c r="BD33" i="39" s="1"/>
  <c r="CJ56" i="41"/>
  <c r="CJ58" i="41" s="1"/>
  <c r="BT56" i="41"/>
  <c r="BT58" i="41" s="1"/>
  <c r="AN66" i="36"/>
  <c r="CM194" i="70"/>
  <c r="CM188" i="39"/>
  <c r="CM169" i="38"/>
  <c r="CM189" i="36"/>
  <c r="CP30" i="41"/>
  <c r="CP40" i="36"/>
  <c r="CP24" i="37"/>
  <c r="CP40" i="37" s="1"/>
  <c r="BR172" i="41"/>
  <c r="BR160" i="37"/>
  <c r="BR162" i="37" s="1"/>
  <c r="BR188" i="36"/>
  <c r="J30" i="41"/>
  <c r="J24" i="37"/>
  <c r="J40" i="37" s="1"/>
  <c r="J40" i="36"/>
  <c r="AK50" i="35"/>
  <c r="BQ49" i="35"/>
  <c r="N30" i="41"/>
  <c r="N52" i="41" s="1"/>
  <c r="N24" i="37"/>
  <c r="N40" i="37" s="1"/>
  <c r="N40" i="36"/>
  <c r="BR39" i="36"/>
  <c r="BQ194" i="70"/>
  <c r="BQ188" i="39"/>
  <c r="BQ169" i="38"/>
  <c r="BQ189" i="36"/>
  <c r="CG31" i="41"/>
  <c r="BP42" i="39"/>
  <c r="CL194" i="70"/>
  <c r="CL188" i="39"/>
  <c r="CL169" i="38"/>
  <c r="CL189" i="36"/>
  <c r="M39" i="39"/>
  <c r="BY30" i="41"/>
  <c r="BY24" i="37"/>
  <c r="BY40" i="37" s="1"/>
  <c r="BY40" i="36"/>
  <c r="AC49" i="35"/>
  <c r="BE19" i="39"/>
  <c r="BE14" i="38"/>
  <c r="BE20" i="36"/>
  <c r="BI56" i="41"/>
  <c r="CL30" i="41"/>
  <c r="CL40" i="36"/>
  <c r="CL24" i="37"/>
  <c r="CL40" i="37" s="1"/>
  <c r="V172" i="41"/>
  <c r="V176" i="41" s="1"/>
  <c r="V160" i="37"/>
  <c r="V162" i="37" s="1"/>
  <c r="V188" i="36"/>
  <c r="CO50" i="35"/>
  <c r="CH49" i="35"/>
  <c r="CO41" i="39"/>
  <c r="CO30" i="38"/>
  <c r="CO42" i="36"/>
  <c r="BY39" i="39"/>
  <c r="CN172" i="41"/>
  <c r="CN160" i="37"/>
  <c r="CN162" i="37" s="1"/>
  <c r="CN188" i="36"/>
  <c r="AB30" i="41"/>
  <c r="AB24" i="37"/>
  <c r="AB40" i="37" s="1"/>
  <c r="AB40" i="36"/>
  <c r="CF39" i="39"/>
  <c r="CP50" i="35"/>
  <c r="CQ31" i="41"/>
  <c r="U30" i="41"/>
  <c r="U24" i="37"/>
  <c r="U40" i="37" s="1"/>
  <c r="U40" i="36"/>
  <c r="BQ39" i="36"/>
  <c r="CA33" i="70"/>
  <c r="CA69" i="70" s="1"/>
  <c r="EO191" i="70"/>
  <c r="EO198" i="35"/>
  <c r="DI191" i="70"/>
  <c r="DI198" i="35"/>
  <c r="CC191" i="70"/>
  <c r="CC198" i="35"/>
  <c r="EB24" i="40"/>
  <c r="EB40" i="40" s="1"/>
  <c r="EI42" i="70"/>
  <c r="EI47" i="35"/>
  <c r="BW42" i="70"/>
  <c r="BW47" i="35"/>
  <c r="DS40" i="70"/>
  <c r="DS45" i="35"/>
  <c r="BG40" i="70"/>
  <c r="BG45" i="35"/>
  <c r="DX193" i="70"/>
  <c r="DX200" i="35"/>
  <c r="CR193" i="70"/>
  <c r="CR200" i="35"/>
  <c r="BD193" i="70"/>
  <c r="BD200" i="35"/>
  <c r="EJ32" i="41"/>
  <c r="DS24" i="40"/>
  <c r="DS40" i="40" s="1"/>
  <c r="DB42" i="70"/>
  <c r="DB47" i="35"/>
  <c r="AP42" i="70"/>
  <c r="AP47" i="35"/>
  <c r="CL40" i="70"/>
  <c r="CL45" i="35"/>
  <c r="EM191" i="70"/>
  <c r="EM198" i="35"/>
  <c r="CY191" i="70"/>
  <c r="CY198" i="35"/>
  <c r="BS191" i="70"/>
  <c r="BS198" i="35"/>
  <c r="BC191" i="70"/>
  <c r="BC198" i="35"/>
  <c r="DA40" i="70"/>
  <c r="DA45" i="35"/>
  <c r="AO40" i="70"/>
  <c r="AO45" i="35"/>
  <c r="AW33" i="70"/>
  <c r="AW69" i="70" s="1"/>
  <c r="EA193" i="70"/>
  <c r="EA200" i="35"/>
  <c r="CU193" i="70"/>
  <c r="CU200" i="35"/>
  <c r="BO193" i="70"/>
  <c r="BO200" i="35"/>
  <c r="AY191" i="70"/>
  <c r="AY198" i="35"/>
  <c r="DG32" i="41"/>
  <c r="EL42" i="39"/>
  <c r="CX42" i="39"/>
  <c r="CB33" i="70"/>
  <c r="CB69" i="70" s="1"/>
  <c r="EP191" i="70"/>
  <c r="EP198" i="35"/>
  <c r="DJ191" i="70"/>
  <c r="DJ198" i="35"/>
  <c r="CD191" i="70"/>
  <c r="CD198" i="35"/>
  <c r="BF193" i="70"/>
  <c r="BF200" i="35"/>
  <c r="CX32" i="41"/>
  <c r="DB32" i="41"/>
  <c r="BE39" i="36"/>
  <c r="AX11" i="40"/>
  <c r="AX160" i="40"/>
  <c r="AX162" i="40" s="1"/>
  <c r="BN20" i="39"/>
  <c r="BN190" i="39"/>
  <c r="CT14" i="41"/>
  <c r="CT173" i="41"/>
  <c r="DH189" i="39"/>
  <c r="DH170" i="38"/>
  <c r="DH190" i="36"/>
  <c r="CR21" i="70"/>
  <c r="CR13" i="38"/>
  <c r="CR18" i="39"/>
  <c r="CR19" i="36"/>
  <c r="DH39" i="39"/>
  <c r="CB17" i="39"/>
  <c r="CB187" i="39"/>
  <c r="DH172" i="41"/>
  <c r="DH176" i="41" s="1"/>
  <c r="DH160" i="37"/>
  <c r="DH162" i="37" s="1"/>
  <c r="DH188" i="36"/>
  <c r="X13" i="41"/>
  <c r="X18" i="36"/>
  <c r="X11" i="37"/>
  <c r="DX39" i="36"/>
  <c r="AV17" i="36"/>
  <c r="AV187" i="36"/>
  <c r="AF24" i="35"/>
  <c r="AF202" i="35"/>
  <c r="CR201" i="35"/>
  <c r="CR23" i="35"/>
  <c r="P201" i="35"/>
  <c r="P23" i="35"/>
  <c r="CF15" i="41"/>
  <c r="CF174" i="41"/>
  <c r="CT48" i="38"/>
  <c r="CT53" i="38" s="1"/>
  <c r="CT55" i="38" s="1"/>
  <c r="BZ66" i="39"/>
  <c r="V66" i="39"/>
  <c r="BA11" i="39"/>
  <c r="BA33" i="39" s="1"/>
  <c r="AK66" i="36"/>
  <c r="BA15" i="35"/>
  <c r="BA41" i="35" s="1"/>
  <c r="CV193" i="70"/>
  <c r="CV200" i="35"/>
  <c r="DH32" i="41"/>
  <c r="EI41" i="39"/>
  <c r="EI30" i="38"/>
  <c r="EI42" i="36"/>
  <c r="DS172" i="41"/>
  <c r="DS176" i="41" s="1"/>
  <c r="DS160" i="37"/>
  <c r="DS162" i="37" s="1"/>
  <c r="DS188" i="36"/>
  <c r="BI13" i="39"/>
  <c r="BI35" i="39" s="1"/>
  <c r="BM39" i="39"/>
  <c r="CK30" i="41"/>
  <c r="CK24" i="37"/>
  <c r="CK40" i="37" s="1"/>
  <c r="CK40" i="36"/>
  <c r="BM49" i="35"/>
  <c r="AA11" i="40"/>
  <c r="AA160" i="40"/>
  <c r="AA162" i="40" s="1"/>
  <c r="BM20" i="39"/>
  <c r="BM190" i="39"/>
  <c r="CJ14" i="41"/>
  <c r="CJ173" i="41"/>
  <c r="EE30" i="38"/>
  <c r="EE41" i="39"/>
  <c r="EE42" i="36"/>
  <c r="CQ19" i="39"/>
  <c r="CQ14" i="38"/>
  <c r="CQ20" i="36"/>
  <c r="DW44" i="70"/>
  <c r="DW70" i="70" s="1"/>
  <c r="DW40" i="39"/>
  <c r="DW29" i="38"/>
  <c r="DW41" i="36"/>
  <c r="CI21" i="70"/>
  <c r="CI18" i="39"/>
  <c r="CI13" i="38"/>
  <c r="CI19" i="36"/>
  <c r="DW39" i="39"/>
  <c r="CY39" i="39"/>
  <c r="AE17" i="39"/>
  <c r="AE187" i="39"/>
  <c r="EE172" i="41"/>
  <c r="EE176" i="41" s="1"/>
  <c r="EE160" i="37"/>
  <c r="EE162" i="37" s="1"/>
  <c r="EE188" i="36"/>
  <c r="DO30" i="41"/>
  <c r="DO24" i="37"/>
  <c r="DO40" i="37" s="1"/>
  <c r="DO40" i="36"/>
  <c r="BS13" i="41"/>
  <c r="BS11" i="37"/>
  <c r="BS18" i="36"/>
  <c r="EE39" i="36"/>
  <c r="CI17" i="36"/>
  <c r="CI187" i="36"/>
  <c r="W17" i="36"/>
  <c r="W187" i="36"/>
  <c r="BS24" i="35"/>
  <c r="BS202" i="35"/>
  <c r="AM23" i="35"/>
  <c r="AM201" i="35"/>
  <c r="CM15" i="41"/>
  <c r="CM174" i="41"/>
  <c r="AT11" i="40"/>
  <c r="AT160" i="40"/>
  <c r="AT162" i="40" s="1"/>
  <c r="F20" i="39"/>
  <c r="F190" i="39"/>
  <c r="EK41" i="39"/>
  <c r="EK30" i="38"/>
  <c r="EK42" i="36"/>
  <c r="BM50" i="35"/>
  <c r="P11" i="40"/>
  <c r="P160" i="40"/>
  <c r="P162" i="40" s="1"/>
  <c r="CV20" i="39"/>
  <c r="CV190" i="39"/>
  <c r="R20" i="39"/>
  <c r="R190" i="39"/>
  <c r="DX31" i="41"/>
  <c r="DX52" i="41" s="1"/>
  <c r="CZ31" i="41"/>
  <c r="DF41" i="39"/>
  <c r="DF30" i="38"/>
  <c r="DF42" i="36"/>
  <c r="DN44" i="70"/>
  <c r="DN40" i="39"/>
  <c r="DN29" i="38"/>
  <c r="DN41" i="36"/>
  <c r="EL172" i="41"/>
  <c r="EL176" i="41" s="1"/>
  <c r="EL160" i="37"/>
  <c r="EL162" i="37" s="1"/>
  <c r="EL188" i="36"/>
  <c r="CX30" i="41"/>
  <c r="CX24" i="37"/>
  <c r="CX40" i="37" s="1"/>
  <c r="CX40" i="36"/>
  <c r="ED39" i="36"/>
  <c r="DN50" i="35"/>
  <c r="CX49" i="35"/>
  <c r="CG11" i="40"/>
  <c r="CG160" i="40"/>
  <c r="CG162" i="40" s="1"/>
  <c r="CF66" i="39"/>
  <c r="CV51" i="41"/>
  <c r="CV56" i="41" s="1"/>
  <c r="CV58" i="41" s="1"/>
  <c r="DT191" i="70"/>
  <c r="DT198" i="35"/>
  <c r="BP193" i="70"/>
  <c r="BP200" i="35"/>
  <c r="DA24" i="40"/>
  <c r="DA40" i="40" s="1"/>
  <c r="CJ20" i="39"/>
  <c r="CJ190" i="39"/>
  <c r="DK41" i="39"/>
  <c r="DK30" i="38"/>
  <c r="DK42" i="36"/>
  <c r="EQ30" i="41"/>
  <c r="EQ24" i="37"/>
  <c r="EQ40" i="37" s="1"/>
  <c r="EQ40" i="36"/>
  <c r="AY172" i="41"/>
  <c r="AY176" i="41" s="1"/>
  <c r="AY188" i="36"/>
  <c r="AY160" i="37"/>
  <c r="AY162" i="37" s="1"/>
  <c r="EA39" i="36"/>
  <c r="BE8" i="41"/>
  <c r="BE25" i="41" s="1"/>
  <c r="BE51" i="41" s="1"/>
  <c r="BE56" i="41" s="1"/>
  <c r="BE8" i="37"/>
  <c r="BE21" i="37" s="1"/>
  <c r="BE39" i="37" s="1"/>
  <c r="BE44" i="37" s="1"/>
  <c r="BE12" i="36"/>
  <c r="BE34" i="36" s="1"/>
  <c r="BE66" i="36" s="1"/>
  <c r="DG24" i="40"/>
  <c r="DG40" i="40" s="1"/>
  <c r="CS189" i="39"/>
  <c r="CS170" i="38"/>
  <c r="CS190" i="36"/>
  <c r="EO39" i="39"/>
  <c r="EO39" i="36"/>
  <c r="DJ39" i="36"/>
  <c r="ED40" i="70"/>
  <c r="ED45" i="35"/>
  <c r="DN40" i="70"/>
  <c r="DN45" i="35"/>
  <c r="CX40" i="70"/>
  <c r="CX45" i="35"/>
  <c r="CP193" i="70"/>
  <c r="CP200" i="35"/>
  <c r="BZ40" i="70"/>
  <c r="BZ45" i="35"/>
  <c r="BR33" i="70"/>
  <c r="BR69" i="70" s="1"/>
  <c r="BB28" i="70"/>
  <c r="BB68" i="70" s="1"/>
  <c r="BB194" i="70"/>
  <c r="BB188" i="39"/>
  <c r="BB169" i="38"/>
  <c r="BB189" i="36"/>
  <c r="AT40" i="70"/>
  <c r="AT45" i="35"/>
  <c r="AU11" i="40"/>
  <c r="AU160" i="40"/>
  <c r="AU162" i="40" s="1"/>
  <c r="DK42" i="39"/>
  <c r="CC20" i="39"/>
  <c r="CC190" i="39"/>
  <c r="DO31" i="41"/>
  <c r="CW189" i="39"/>
  <c r="CW170" i="38"/>
  <c r="CW190" i="36"/>
  <c r="DM44" i="70"/>
  <c r="DM40" i="39"/>
  <c r="DM29" i="38"/>
  <c r="DM41" i="36"/>
  <c r="CG21" i="70"/>
  <c r="CG18" i="39"/>
  <c r="CG13" i="38"/>
  <c r="CG19" i="36"/>
  <c r="DU39" i="39"/>
  <c r="DE30" i="41"/>
  <c r="DE24" i="37"/>
  <c r="DE40" i="37" s="1"/>
  <c r="DE40" i="36"/>
  <c r="CW39" i="36"/>
  <c r="EC49" i="35"/>
  <c r="BX11" i="40"/>
  <c r="BX160" i="40"/>
  <c r="BX162" i="40" s="1"/>
  <c r="BG8" i="41"/>
  <c r="BG25" i="41" s="1"/>
  <c r="BG51" i="41" s="1"/>
  <c r="BG56" i="41" s="1"/>
  <c r="BG8" i="37"/>
  <c r="BG21" i="37" s="1"/>
  <c r="BG39" i="37" s="1"/>
  <c r="BG44" i="37" s="1"/>
  <c r="BG12" i="36"/>
  <c r="BG34" i="36" s="1"/>
  <c r="BG15" i="35"/>
  <c r="BG41" i="35" s="1"/>
  <c r="DL40" i="70"/>
  <c r="DL45" i="35"/>
  <c r="EF32" i="41"/>
  <c r="DS39" i="39"/>
  <c r="AG56" i="41"/>
  <c r="EO41" i="39"/>
  <c r="EO30" i="38"/>
  <c r="EO42" i="36"/>
  <c r="I49" i="35"/>
  <c r="EK193" i="70"/>
  <c r="EK200" i="35"/>
  <c r="EC40" i="70"/>
  <c r="EC45" i="35"/>
  <c r="DM40" i="70"/>
  <c r="DM45" i="35"/>
  <c r="CW40" i="70"/>
  <c r="CW45" i="35"/>
  <c r="CO191" i="70"/>
  <c r="CO198" i="35"/>
  <c r="BY40" i="70"/>
  <c r="BY45" i="35"/>
  <c r="BQ33" i="70"/>
  <c r="BQ69" i="70" s="1"/>
  <c r="BA28" i="70"/>
  <c r="BA68" i="70" s="1"/>
  <c r="AS40" i="70"/>
  <c r="AS45" i="35"/>
  <c r="DI32" i="41"/>
  <c r="CB20" i="39"/>
  <c r="CB190" i="39"/>
  <c r="EJ189" i="39"/>
  <c r="EJ170" i="38"/>
  <c r="EJ190" i="36"/>
  <c r="CV19" i="39"/>
  <c r="CV14" i="38"/>
  <c r="CV20" i="36"/>
  <c r="DL44" i="70"/>
  <c r="DL40" i="39"/>
  <c r="DL29" i="38"/>
  <c r="DL41" i="36"/>
  <c r="EJ39" i="39"/>
  <c r="EB30" i="41"/>
  <c r="EB24" i="37"/>
  <c r="EB40" i="37" s="1"/>
  <c r="EB40" i="36"/>
  <c r="DD172" i="41"/>
  <c r="DD176" i="41" s="1"/>
  <c r="DD160" i="37"/>
  <c r="DD162" i="37" s="1"/>
  <c r="DD188" i="36"/>
  <c r="CN17" i="36"/>
  <c r="CN187" i="36"/>
  <c r="T17" i="36"/>
  <c r="T187" i="36"/>
  <c r="EB50" i="35"/>
  <c r="BP24" i="35"/>
  <c r="BP202" i="35"/>
  <c r="EJ49" i="35"/>
  <c r="CN23" i="35"/>
  <c r="CN201" i="35"/>
  <c r="AB23" i="35"/>
  <c r="AB201" i="35"/>
  <c r="BJ13" i="39"/>
  <c r="BJ35" i="39" s="1"/>
  <c r="BJ10" i="38"/>
  <c r="BJ26" i="38" s="1"/>
  <c r="BJ48" i="38" s="1"/>
  <c r="BJ53" i="38" s="1"/>
  <c r="BJ14" i="36"/>
  <c r="BJ36" i="36" s="1"/>
  <c r="J56" i="41"/>
  <c r="DD191" i="70"/>
  <c r="DD198" i="35"/>
  <c r="AQ24" i="40"/>
  <c r="AQ40" i="40" s="1"/>
  <c r="BQ42" i="39"/>
  <c r="DU31" i="41"/>
  <c r="S39" i="39"/>
  <c r="DC39" i="36"/>
  <c r="CS56" i="41"/>
  <c r="CS58" i="41" s="1"/>
  <c r="I56" i="41"/>
  <c r="DS31" i="41"/>
  <c r="DI44" i="70"/>
  <c r="DI40" i="39"/>
  <c r="DI29" i="38"/>
  <c r="DI41" i="36"/>
  <c r="EG30" i="41"/>
  <c r="EG24" i="37"/>
  <c r="EG40" i="37" s="1"/>
  <c r="EG40" i="36"/>
  <c r="CA51" i="41"/>
  <c r="CA56" i="41" s="1"/>
  <c r="CA58" i="41" s="1"/>
  <c r="AU66" i="36"/>
  <c r="EJ42" i="70"/>
  <c r="EJ47" i="35"/>
  <c r="EA39" i="39"/>
  <c r="AI30" i="41"/>
  <c r="AI24" i="37"/>
  <c r="AI40" i="37" s="1"/>
  <c r="AI40" i="36"/>
  <c r="AO56" i="41"/>
  <c r="DC31" i="41"/>
  <c r="EO44" i="70"/>
  <c r="EO40" i="39"/>
  <c r="EO29" i="38"/>
  <c r="EO41" i="36"/>
  <c r="I39" i="39"/>
  <c r="CC30" i="41"/>
  <c r="CC24" i="37"/>
  <c r="CC40" i="37" s="1"/>
  <c r="CC40" i="36"/>
  <c r="BG13" i="39"/>
  <c r="BG35" i="39" s="1"/>
  <c r="BG10" i="38"/>
  <c r="BG26" i="38" s="1"/>
  <c r="BG48" i="38" s="1"/>
  <c r="BG53" i="38" s="1"/>
  <c r="BG14" i="36"/>
  <c r="BG36" i="36" s="1"/>
  <c r="CD69" i="70"/>
  <c r="DP24" i="40"/>
  <c r="DP40" i="40" s="1"/>
  <c r="DH42" i="39"/>
  <c r="AO20" i="39"/>
  <c r="AO190" i="39"/>
  <c r="DT31" i="41"/>
  <c r="DR41" i="39"/>
  <c r="DR30" i="38"/>
  <c r="DR42" i="36"/>
  <c r="CL19" i="39"/>
  <c r="CL14" i="38"/>
  <c r="CL20" i="36"/>
  <c r="DZ194" i="70"/>
  <c r="DZ188" i="39"/>
  <c r="DZ169" i="38"/>
  <c r="DZ189" i="36"/>
  <c r="BV21" i="70"/>
  <c r="BV18" i="39"/>
  <c r="BV13" i="38"/>
  <c r="BV19" i="36"/>
  <c r="DZ39" i="39"/>
  <c r="BN17" i="39"/>
  <c r="BN187" i="39"/>
  <c r="DZ172" i="41"/>
  <c r="DZ176" i="41" s="1"/>
  <c r="DZ160" i="37"/>
  <c r="DZ162" i="37" s="1"/>
  <c r="DZ188" i="36"/>
  <c r="BN17" i="36"/>
  <c r="BN187" i="36"/>
  <c r="DR50" i="35"/>
  <c r="AH24" i="35"/>
  <c r="AH202" i="35"/>
  <c r="DJ49" i="35"/>
  <c r="CD23" i="35"/>
  <c r="CD201" i="35"/>
  <c r="R23" i="35"/>
  <c r="R201" i="35"/>
  <c r="BZ15" i="41"/>
  <c r="BZ174" i="41"/>
  <c r="BL8" i="41"/>
  <c r="BL25" i="41" s="1"/>
  <c r="BL51" i="41" s="1"/>
  <c r="BL56" i="41" s="1"/>
  <c r="BL8" i="37"/>
  <c r="BL21" i="37" s="1"/>
  <c r="BL39" i="37" s="1"/>
  <c r="BL44" i="37" s="1"/>
  <c r="BL12" i="36"/>
  <c r="BL34" i="36" s="1"/>
  <c r="BL16" i="35"/>
  <c r="BL42" i="35" s="1"/>
  <c r="AZ42" i="39"/>
  <c r="CA39" i="39"/>
  <c r="CP172" i="41"/>
  <c r="CP160" i="37"/>
  <c r="CP162" i="37" s="1"/>
  <c r="CP188" i="36"/>
  <c r="AH30" i="41"/>
  <c r="AH40" i="36"/>
  <c r="AH24" i="37"/>
  <c r="AH40" i="37" s="1"/>
  <c r="J172" i="41"/>
  <c r="J176" i="41" s="1"/>
  <c r="J160" i="37"/>
  <c r="J162" i="37" s="1"/>
  <c r="J188" i="36"/>
  <c r="M50" i="35"/>
  <c r="AD49" i="35"/>
  <c r="BJ56" i="41"/>
  <c r="BN30" i="41"/>
  <c r="BN24" i="37"/>
  <c r="BN40" i="37" s="1"/>
  <c r="BN40" i="36"/>
  <c r="N172" i="41"/>
  <c r="N176" i="41" s="1"/>
  <c r="N160" i="37"/>
  <c r="N162" i="37" s="1"/>
  <c r="N188" i="36"/>
  <c r="E39" i="36"/>
  <c r="BS42" i="39"/>
  <c r="BR49" i="35"/>
  <c r="BW31" i="41"/>
  <c r="BZ39" i="39"/>
  <c r="BY172" i="41"/>
  <c r="BY160" i="37"/>
  <c r="BY162" i="37" s="1"/>
  <c r="BY188" i="36"/>
  <c r="E49" i="35"/>
  <c r="BA13" i="41"/>
  <c r="BA11" i="37"/>
  <c r="BA18" i="36"/>
  <c r="CL172" i="41"/>
  <c r="CL160" i="37"/>
  <c r="CL162" i="37" s="1"/>
  <c r="CL188" i="36"/>
  <c r="CH39" i="36"/>
  <c r="CO189" i="39"/>
  <c r="CO170" i="38"/>
  <c r="CO190" i="36"/>
  <c r="AB39" i="39"/>
  <c r="BP24" i="37"/>
  <c r="BP40" i="37" s="1"/>
  <c r="BP40" i="36"/>
  <c r="BP30" i="41"/>
  <c r="AB172" i="41"/>
  <c r="AB176" i="41" s="1"/>
  <c r="AB160" i="37"/>
  <c r="AB162" i="37" s="1"/>
  <c r="AB188" i="36"/>
  <c r="AP24" i="40"/>
  <c r="AP40" i="40" s="1"/>
  <c r="AM30" i="41"/>
  <c r="AM24" i="37"/>
  <c r="AM40" i="37" s="1"/>
  <c r="AM40" i="36"/>
  <c r="AL39" i="36"/>
  <c r="BR50" i="35"/>
  <c r="BS31" i="41"/>
  <c r="AS30" i="41"/>
  <c r="AS24" i="37"/>
  <c r="AS40" i="37" s="1"/>
  <c r="AS40" i="36"/>
  <c r="U172" i="41"/>
  <c r="U176" i="41" s="1"/>
  <c r="U160" i="37"/>
  <c r="U162" i="37" s="1"/>
  <c r="U188" i="36"/>
  <c r="AJ30" i="41"/>
  <c r="AJ24" i="37"/>
  <c r="AJ40" i="37" s="1"/>
  <c r="AJ40" i="36"/>
  <c r="BY31" i="41"/>
  <c r="BZ49" i="35"/>
  <c r="BS33" i="70"/>
  <c r="BS69" i="70" s="1"/>
  <c r="EO193" i="70"/>
  <c r="EO200" i="35"/>
  <c r="DI193" i="70"/>
  <c r="DI200" i="35"/>
  <c r="CC193" i="70"/>
  <c r="CC200" i="35"/>
  <c r="BE191" i="70"/>
  <c r="BE198" i="35"/>
  <c r="DU32" i="41"/>
  <c r="DD24" i="40"/>
  <c r="DD40" i="40" s="1"/>
  <c r="EA42" i="70"/>
  <c r="EA47" i="35"/>
  <c r="BO42" i="70"/>
  <c r="BO47" i="35"/>
  <c r="DK40" i="70"/>
  <c r="DK45" i="35"/>
  <c r="AY40" i="70"/>
  <c r="AY45" i="35"/>
  <c r="DP191" i="70"/>
  <c r="DP198" i="35"/>
  <c r="CJ191" i="70"/>
  <c r="CJ198" i="35"/>
  <c r="AV189" i="39"/>
  <c r="AV170" i="38"/>
  <c r="AV190" i="36"/>
  <c r="DL32" i="41"/>
  <c r="EP24" i="40"/>
  <c r="EP40" i="40" s="1"/>
  <c r="CT42" i="70"/>
  <c r="CT47" i="35"/>
  <c r="EP40" i="70"/>
  <c r="EP45" i="35"/>
  <c r="CD40" i="70"/>
  <c r="CD45" i="35"/>
  <c r="EE191" i="70"/>
  <c r="EE198" i="35"/>
  <c r="CY193" i="70"/>
  <c r="CY200" i="35"/>
  <c r="BS193" i="70"/>
  <c r="BS200" i="35"/>
  <c r="BC193" i="70"/>
  <c r="BC200" i="35"/>
  <c r="AU194" i="70"/>
  <c r="AU188" i="39"/>
  <c r="AU169" i="38"/>
  <c r="AU189" i="36"/>
  <c r="CS40" i="70"/>
  <c r="CS45" i="35"/>
  <c r="BG191" i="70"/>
  <c r="BG198" i="35"/>
  <c r="AO33" i="70"/>
  <c r="AO69" i="70" s="1"/>
  <c r="EA191" i="70"/>
  <c r="EA198" i="35"/>
  <c r="CU191" i="70"/>
  <c r="CU198" i="35"/>
  <c r="BO191" i="70"/>
  <c r="BO198" i="35"/>
  <c r="ED24" i="40"/>
  <c r="ED40" i="40" s="1"/>
  <c r="DN42" i="39"/>
  <c r="BT33" i="70"/>
  <c r="BT69" i="70" s="1"/>
  <c r="EP193" i="70"/>
  <c r="EP200" i="35"/>
  <c r="DJ193" i="70"/>
  <c r="DJ200" i="35"/>
  <c r="CD193" i="70"/>
  <c r="CD200" i="35"/>
  <c r="EL32" i="41"/>
  <c r="DU24" i="40"/>
  <c r="DU40" i="40" s="1"/>
  <c r="EH42" i="39"/>
  <c r="Y39" i="36"/>
  <c r="AN11" i="40"/>
  <c r="AN160" i="40"/>
  <c r="AN162" i="40" s="1"/>
  <c r="AV20" i="39"/>
  <c r="AV190" i="39"/>
  <c r="EH31" i="41"/>
  <c r="CK14" i="41"/>
  <c r="CK173" i="41"/>
  <c r="EF189" i="39"/>
  <c r="EF170" i="38"/>
  <c r="EF190" i="36"/>
  <c r="CR19" i="39"/>
  <c r="CR20" i="36"/>
  <c r="CR14" i="38"/>
  <c r="DX194" i="70"/>
  <c r="DX188" i="39"/>
  <c r="DX169" i="38"/>
  <c r="DX189" i="36"/>
  <c r="CJ21" i="70"/>
  <c r="CJ18" i="39"/>
  <c r="CJ13" i="38"/>
  <c r="CJ19" i="36"/>
  <c r="BT17" i="39"/>
  <c r="BT187" i="39"/>
  <c r="CR13" i="41"/>
  <c r="CR11" i="37"/>
  <c r="CR18" i="36"/>
  <c r="P13" i="41"/>
  <c r="P18" i="36"/>
  <c r="P11" i="37"/>
  <c r="CZ39" i="36"/>
  <c r="AN17" i="36"/>
  <c r="AN187" i="36"/>
  <c r="X24" i="35"/>
  <c r="X202" i="35"/>
  <c r="CJ201" i="35"/>
  <c r="CJ23" i="35"/>
  <c r="H201" i="35"/>
  <c r="H23" i="35"/>
  <c r="BK14" i="39"/>
  <c r="BK36" i="39" s="1"/>
  <c r="BK66" i="39" s="1"/>
  <c r="BJ15" i="35"/>
  <c r="BJ41" i="35" s="1"/>
  <c r="BI16" i="35"/>
  <c r="BI42" i="35" s="1"/>
  <c r="BX40" i="70"/>
  <c r="BX45" i="35"/>
  <c r="X20" i="39"/>
  <c r="X190" i="39"/>
  <c r="EI189" i="39"/>
  <c r="EI170" i="38"/>
  <c r="EI190" i="36"/>
  <c r="DC44" i="70"/>
  <c r="DC40" i="39"/>
  <c r="DC29" i="38"/>
  <c r="DC41" i="36"/>
  <c r="EQ39" i="39"/>
  <c r="AI39" i="39"/>
  <c r="BO30" i="41"/>
  <c r="BO24" i="37"/>
  <c r="BO40" i="37" s="1"/>
  <c r="BO40" i="36"/>
  <c r="CC41" i="39"/>
  <c r="CC30" i="38"/>
  <c r="CC42" i="36"/>
  <c r="CK172" i="41"/>
  <c r="CK160" i="37"/>
  <c r="CK162" i="37" s="1"/>
  <c r="CK188" i="36"/>
  <c r="BC8" i="41"/>
  <c r="BC25" i="41" s="1"/>
  <c r="BC51" i="41" s="1"/>
  <c r="BC56" i="41" s="1"/>
  <c r="BC8" i="37"/>
  <c r="BC21" i="37" s="1"/>
  <c r="BC39" i="37" s="1"/>
  <c r="BC44" i="37" s="1"/>
  <c r="BC12" i="36"/>
  <c r="BC34" i="36" s="1"/>
  <c r="ED39" i="39"/>
  <c r="AZ28" i="70"/>
  <c r="AZ68" i="70" s="1"/>
  <c r="H73" i="70" s="1"/>
  <c r="H76" i="70" s="1"/>
  <c r="Q11" i="40"/>
  <c r="Q160" i="40"/>
  <c r="Q162" i="40" s="1"/>
  <c r="DU42" i="39"/>
  <c r="DI31" i="41"/>
  <c r="CB14" i="41"/>
  <c r="CB173" i="41"/>
  <c r="EE189" i="39"/>
  <c r="EE170" i="38"/>
  <c r="EE190" i="36"/>
  <c r="CI19" i="39"/>
  <c r="CI14" i="38"/>
  <c r="CI20" i="36"/>
  <c r="DW194" i="70"/>
  <c r="DW188" i="39"/>
  <c r="DW169" i="38"/>
  <c r="DW189" i="36"/>
  <c r="CY44" i="70"/>
  <c r="CY70" i="70" s="1"/>
  <c r="CY40" i="39"/>
  <c r="CY29" i="38"/>
  <c r="CY41" i="36"/>
  <c r="CA21" i="70"/>
  <c r="CA13" i="38"/>
  <c r="CA18" i="39"/>
  <c r="CA19" i="36"/>
  <c r="W17" i="39"/>
  <c r="W187" i="39"/>
  <c r="DO172" i="41"/>
  <c r="DO176" i="41" s="1"/>
  <c r="DO160" i="37"/>
  <c r="DO162" i="37" s="1"/>
  <c r="DO188" i="36"/>
  <c r="CY30" i="41"/>
  <c r="CY24" i="37"/>
  <c r="CY40" i="37" s="1"/>
  <c r="CY40" i="36"/>
  <c r="AU13" i="41"/>
  <c r="AU11" i="37"/>
  <c r="AU18" i="36"/>
  <c r="DG39" i="36"/>
  <c r="CA17" i="36"/>
  <c r="CA187" i="36"/>
  <c r="O17" i="36"/>
  <c r="O187" i="36"/>
  <c r="DW50" i="35"/>
  <c r="AU24" i="35"/>
  <c r="AU202" i="35"/>
  <c r="CQ23" i="35"/>
  <c r="CQ201" i="35"/>
  <c r="AE23" i="35"/>
  <c r="AE201" i="35"/>
  <c r="BO15" i="41"/>
  <c r="BO174" i="41"/>
  <c r="V11" i="40"/>
  <c r="V160" i="40"/>
  <c r="V162" i="40" s="1"/>
  <c r="BZ20" i="39"/>
  <c r="BZ190" i="39"/>
  <c r="AT20" i="39"/>
  <c r="AT190" i="39"/>
  <c r="DL39" i="39"/>
  <c r="AG50" i="35"/>
  <c r="CS15" i="41"/>
  <c r="CS174" i="41"/>
  <c r="EJ42" i="39"/>
  <c r="CM20" i="39"/>
  <c r="CM190" i="39"/>
  <c r="I20" i="39"/>
  <c r="I190" i="39"/>
  <c r="ED41" i="39"/>
  <c r="ED30" i="38"/>
  <c r="ED42" i="36"/>
  <c r="DF189" i="39"/>
  <c r="DF170" i="38"/>
  <c r="DF190" i="36"/>
  <c r="DN194" i="70"/>
  <c r="DN188" i="39"/>
  <c r="DN169" i="38"/>
  <c r="DN189" i="36"/>
  <c r="DF39" i="39"/>
  <c r="DV30" i="41"/>
  <c r="DV24" i="37"/>
  <c r="DV40" i="37" s="1"/>
  <c r="DV40" i="36"/>
  <c r="CX172" i="41"/>
  <c r="CX176" i="41" s="1"/>
  <c r="CX160" i="37"/>
  <c r="CX162" i="37" s="1"/>
  <c r="CX188" i="36"/>
  <c r="DF39" i="36"/>
  <c r="EL49" i="35"/>
  <c r="BI8" i="40"/>
  <c r="BI21" i="40" s="1"/>
  <c r="BI39" i="40" s="1"/>
  <c r="BI44" i="40" s="1"/>
  <c r="AC11" i="40"/>
  <c r="AC160" i="40"/>
  <c r="AC162" i="40" s="1"/>
  <c r="BX51" i="41"/>
  <c r="BX56" i="41" s="1"/>
  <c r="BX58" i="41" s="1"/>
  <c r="CN40" i="70"/>
  <c r="CN45" i="35"/>
  <c r="AZ40" i="70"/>
  <c r="AZ45" i="35"/>
  <c r="AY42" i="39"/>
  <c r="DK189" i="39"/>
  <c r="DK170" i="38"/>
  <c r="DK190" i="36"/>
  <c r="EQ172" i="41"/>
  <c r="EQ176" i="41" s="1"/>
  <c r="EQ188" i="36"/>
  <c r="EQ160" i="37"/>
  <c r="EQ162" i="37" s="1"/>
  <c r="CS30" i="41"/>
  <c r="CS24" i="37"/>
  <c r="CS40" i="37" s="1"/>
  <c r="CS40" i="36"/>
  <c r="CC49" i="35"/>
  <c r="ED42" i="70"/>
  <c r="ED47" i="35"/>
  <c r="DN42" i="70"/>
  <c r="DN47" i="35"/>
  <c r="CX42" i="70"/>
  <c r="CX47" i="35"/>
  <c r="CP191" i="70"/>
  <c r="CP198" i="35"/>
  <c r="BZ42" i="70"/>
  <c r="BZ47" i="35"/>
  <c r="BJ193" i="70"/>
  <c r="BJ200" i="35"/>
  <c r="BB33" i="70"/>
  <c r="BB69" i="70" s="1"/>
  <c r="AT42" i="70"/>
  <c r="AT47" i="35"/>
  <c r="AT194" i="70"/>
  <c r="AT188" i="39"/>
  <c r="AT169" i="38"/>
  <c r="AT189" i="36"/>
  <c r="AI11" i="40"/>
  <c r="AI160" i="40"/>
  <c r="AI162" i="40" s="1"/>
  <c r="BT20" i="39"/>
  <c r="BT190" i="39"/>
  <c r="EK189" i="39"/>
  <c r="EK170" i="38"/>
  <c r="EK190" i="36"/>
  <c r="DU41" i="39"/>
  <c r="DU30" i="38"/>
  <c r="DU42" i="36"/>
  <c r="DU44" i="70"/>
  <c r="DU40" i="39"/>
  <c r="DU29" i="38"/>
  <c r="DU41" i="36"/>
  <c r="BY21" i="70"/>
  <c r="BY18" i="39"/>
  <c r="BY13" i="38"/>
  <c r="BY19" i="36"/>
  <c r="CW39" i="39"/>
  <c r="EC30" i="41"/>
  <c r="EC24" i="37"/>
  <c r="EC40" i="37" s="1"/>
  <c r="EC40" i="36"/>
  <c r="DE172" i="41"/>
  <c r="DE176" i="41" s="1"/>
  <c r="DE160" i="37"/>
  <c r="DE162" i="37" s="1"/>
  <c r="DE188" i="36"/>
  <c r="DU50" i="35"/>
  <c r="DE49" i="35"/>
  <c r="T44" i="40"/>
  <c r="CE51" i="41"/>
  <c r="CE56" i="41" s="1"/>
  <c r="CE58" i="41" s="1"/>
  <c r="DL42" i="70"/>
  <c r="DL47" i="35"/>
  <c r="DE31" i="41"/>
  <c r="CE19" i="39"/>
  <c r="CE14" i="38"/>
  <c r="CE20" i="36"/>
  <c r="DK50" i="35"/>
  <c r="EO189" i="39"/>
  <c r="EO170" i="38"/>
  <c r="EO190" i="36"/>
  <c r="CQ66" i="36"/>
  <c r="EC42" i="70"/>
  <c r="EC47" i="35"/>
  <c r="DM42" i="70"/>
  <c r="DM47" i="35"/>
  <c r="CW42" i="70"/>
  <c r="CW47" i="35"/>
  <c r="CO193" i="70"/>
  <c r="CO200" i="35"/>
  <c r="BY42" i="70"/>
  <c r="BY47" i="35"/>
  <c r="BA33" i="70"/>
  <c r="BA69" i="70" s="1"/>
  <c r="AS42" i="70"/>
  <c r="AS47" i="35"/>
  <c r="AS191" i="70"/>
  <c r="AS198" i="35"/>
  <c r="AQ20" i="39"/>
  <c r="AQ190" i="39"/>
  <c r="DT41" i="39"/>
  <c r="DT30" i="38"/>
  <c r="DT42" i="36"/>
  <c r="CN19" i="39"/>
  <c r="CN14" i="38"/>
  <c r="CN20" i="36"/>
  <c r="DT44" i="70"/>
  <c r="DT40" i="39"/>
  <c r="DT29" i="38"/>
  <c r="DT41" i="36"/>
  <c r="EB172" i="41"/>
  <c r="EB176" i="41" s="1"/>
  <c r="EB160" i="37"/>
  <c r="EB162" i="37" s="1"/>
  <c r="EB188" i="36"/>
  <c r="DL39" i="36"/>
  <c r="CF17" i="36"/>
  <c r="CF187" i="36"/>
  <c r="L17" i="36"/>
  <c r="L187" i="36"/>
  <c r="DD50" i="35"/>
  <c r="AZ24" i="35"/>
  <c r="AZ202" i="35"/>
  <c r="DL49" i="35"/>
  <c r="CF23" i="35"/>
  <c r="CF201" i="35"/>
  <c r="T23" i="35"/>
  <c r="T201" i="35"/>
  <c r="CE11" i="40"/>
  <c r="CE160" i="40"/>
  <c r="CE162" i="40" s="1"/>
  <c r="BG14" i="39"/>
  <c r="BG36" i="39" s="1"/>
  <c r="BB13" i="39"/>
  <c r="BB35" i="39" s="1"/>
  <c r="BB10" i="38"/>
  <c r="BB26" i="38" s="1"/>
  <c r="BB48" i="38" s="1"/>
  <c r="BB53" i="38" s="1"/>
  <c r="BB14" i="36"/>
  <c r="BB36" i="36" s="1"/>
  <c r="CT51" i="41"/>
  <c r="CT56" i="41" s="1"/>
  <c r="CT58" i="41" s="1"/>
  <c r="AX56" i="41"/>
  <c r="BF16" i="35"/>
  <c r="BF42" i="35" s="1"/>
  <c r="AR40" i="70"/>
  <c r="AR45" i="35"/>
  <c r="CU21" i="70"/>
  <c r="CU18" i="39"/>
  <c r="CU13" i="38"/>
  <c r="CU19" i="36"/>
  <c r="DC50" i="35"/>
  <c r="DI194" i="70"/>
  <c r="DI188" i="39"/>
  <c r="DI169" i="38"/>
  <c r="DI189" i="36"/>
  <c r="EG172" i="41"/>
  <c r="EG176" i="41" s="1"/>
  <c r="EG160" i="37"/>
  <c r="EG162" i="37" s="1"/>
  <c r="EG188" i="36"/>
  <c r="DG70" i="70"/>
  <c r="EJ193" i="70"/>
  <c r="EJ200" i="35"/>
  <c r="K24" i="40"/>
  <c r="K40" i="40" s="1"/>
  <c r="AI172" i="41"/>
  <c r="AI176" i="41" s="1"/>
  <c r="AI160" i="37"/>
  <c r="AI162" i="37" s="1"/>
  <c r="AI188" i="36"/>
  <c r="EO194" i="70"/>
  <c r="EO188" i="39"/>
  <c r="EO169" i="38"/>
  <c r="EO189" i="36"/>
  <c r="CC172" i="41"/>
  <c r="CC160" i="37"/>
  <c r="CC162" i="37" s="1"/>
  <c r="CC188" i="36"/>
  <c r="BK16" i="35"/>
  <c r="BK42" i="35" s="1"/>
  <c r="BH28" i="70"/>
  <c r="CJ11" i="40"/>
  <c r="CJ160" i="40"/>
  <c r="CJ162" i="40" s="1"/>
  <c r="AF20" i="39"/>
  <c r="AF190" i="39"/>
  <c r="EP41" i="39"/>
  <c r="EP30" i="38"/>
  <c r="EP42" i="36"/>
  <c r="DR189" i="39"/>
  <c r="DR170" i="38"/>
  <c r="DR190" i="36"/>
  <c r="CD19" i="39"/>
  <c r="CD14" i="38"/>
  <c r="CD20" i="36"/>
  <c r="EH44" i="70"/>
  <c r="EH40" i="39"/>
  <c r="EH41" i="36"/>
  <c r="EH29" i="38"/>
  <c r="DB44" i="70"/>
  <c r="DB40" i="39"/>
  <c r="DB29" i="38"/>
  <c r="DB41" i="36"/>
  <c r="BN21" i="70"/>
  <c r="BN18" i="39"/>
  <c r="BN13" i="38"/>
  <c r="BN19" i="36"/>
  <c r="DB39" i="39"/>
  <c r="AH17" i="39"/>
  <c r="AH187" i="39"/>
  <c r="DJ30" i="41"/>
  <c r="DJ24" i="37"/>
  <c r="DJ40" i="37" s="1"/>
  <c r="DJ40" i="36"/>
  <c r="AX17" i="36"/>
  <c r="AX187" i="36"/>
  <c r="CT24" i="35"/>
  <c r="CT202" i="35"/>
  <c r="Z24" i="35"/>
  <c r="Z202" i="35"/>
  <c r="BV23" i="35"/>
  <c r="BV201" i="35"/>
  <c r="J23" i="35"/>
  <c r="J201" i="35"/>
  <c r="CJ66" i="39"/>
  <c r="BD8" i="41"/>
  <c r="BD25" i="41" s="1"/>
  <c r="BD51" i="41" s="1"/>
  <c r="BD56" i="41" s="1"/>
  <c r="BD8" i="37"/>
  <c r="BD21" i="37" s="1"/>
  <c r="BD39" i="37" s="1"/>
  <c r="BD44" i="37" s="1"/>
  <c r="BD12" i="36"/>
  <c r="BD34" i="36" s="1"/>
  <c r="AN56" i="41"/>
  <c r="X56" i="41"/>
  <c r="H56" i="41"/>
  <c r="BD16" i="35"/>
  <c r="BD42" i="35" s="1"/>
  <c r="N39" i="39"/>
  <c r="BZ30" i="41"/>
  <c r="BZ24" i="37"/>
  <c r="BZ40" i="37" s="1"/>
  <c r="BZ40" i="36"/>
  <c r="AH172" i="41"/>
  <c r="AH176" i="41" s="1"/>
  <c r="AH160" i="37"/>
  <c r="AH162" i="37" s="1"/>
  <c r="AH188" i="36"/>
  <c r="CG49" i="35"/>
  <c r="F49" i="35"/>
  <c r="BB13" i="41"/>
  <c r="BB11" i="37"/>
  <c r="BB18" i="36"/>
  <c r="BN172" i="41"/>
  <c r="BN176" i="41" s="1"/>
  <c r="BN160" i="37"/>
  <c r="BN162" i="37" s="1"/>
  <c r="BN188" i="36"/>
  <c r="BJ11" i="40"/>
  <c r="BJ160" i="40"/>
  <c r="BJ162" i="40" s="1"/>
  <c r="T30" i="41"/>
  <c r="T24" i="37"/>
  <c r="T40" i="37" s="1"/>
  <c r="T40" i="36"/>
  <c r="T24" i="40"/>
  <c r="T40" i="40" s="1"/>
  <c r="AC39" i="39"/>
  <c r="AS49" i="35"/>
  <c r="AT30" i="41"/>
  <c r="AT24" i="37"/>
  <c r="AT40" i="37" s="1"/>
  <c r="AT40" i="36"/>
  <c r="AC39" i="36"/>
  <c r="CO44" i="70"/>
  <c r="CO40" i="39"/>
  <c r="CO29" i="38"/>
  <c r="CO41" i="36"/>
  <c r="AD50" i="35"/>
  <c r="CO39" i="39"/>
  <c r="CV30" i="41"/>
  <c r="CV24" i="37"/>
  <c r="CV40" i="37" s="1"/>
  <c r="CV40" i="36"/>
  <c r="BP172" i="41"/>
  <c r="BP160" i="37"/>
  <c r="BP162" i="37" s="1"/>
  <c r="BP188" i="36"/>
  <c r="CI30" i="41"/>
  <c r="CI24" i="37"/>
  <c r="CI40" i="37" s="1"/>
  <c r="CI40" i="36"/>
  <c r="F50" i="35"/>
  <c r="CV39" i="39"/>
  <c r="AM172" i="41"/>
  <c r="AM176" i="41" s="1"/>
  <c r="AM160" i="37"/>
  <c r="AM162" i="37" s="1"/>
  <c r="AM188" i="36"/>
  <c r="N39" i="36"/>
  <c r="BK19" i="39"/>
  <c r="BK20" i="36"/>
  <c r="BK14" i="38"/>
  <c r="W42" i="39"/>
  <c r="AS172" i="41"/>
  <c r="AS176" i="41" s="1"/>
  <c r="AS160" i="37"/>
  <c r="AS162" i="37" s="1"/>
  <c r="AS188" i="36"/>
  <c r="E30" i="41"/>
  <c r="E24" i="37"/>
  <c r="E40" i="37" s="1"/>
  <c r="E40" i="36"/>
  <c r="CG39" i="36"/>
  <c r="AJ172" i="41"/>
  <c r="AJ176" i="41" s="1"/>
  <c r="AJ160" i="37"/>
  <c r="AJ162" i="37" s="1"/>
  <c r="AJ188" i="36"/>
  <c r="G78" i="35"/>
  <c r="BK33" i="70"/>
  <c r="BK69" i="70" s="1"/>
  <c r="EG191" i="70"/>
  <c r="EG198" i="35"/>
  <c r="DA191" i="70"/>
  <c r="DA198" i="35"/>
  <c r="BU191" i="70"/>
  <c r="BU198" i="35"/>
  <c r="BE193" i="70"/>
  <c r="BE200" i="35"/>
  <c r="AW194" i="70"/>
  <c r="AW188" i="39"/>
  <c r="AW169" i="38"/>
  <c r="AW189" i="36"/>
  <c r="AO194" i="70"/>
  <c r="AO188" i="39"/>
  <c r="AO169" i="38"/>
  <c r="AO189" i="36"/>
  <c r="CW32" i="41"/>
  <c r="DS42" i="70"/>
  <c r="DS47" i="35"/>
  <c r="BG42" i="70"/>
  <c r="BG47" i="35"/>
  <c r="DC40" i="70"/>
  <c r="DC45" i="35"/>
  <c r="AQ40" i="70"/>
  <c r="AQ45" i="35"/>
  <c r="DP193" i="70"/>
  <c r="DP200" i="35"/>
  <c r="CJ193" i="70"/>
  <c r="CJ200" i="35"/>
  <c r="BL191" i="70"/>
  <c r="BL198" i="35"/>
  <c r="AV194" i="70"/>
  <c r="AV188" i="39"/>
  <c r="AV169" i="38"/>
  <c r="AV189" i="36"/>
  <c r="EI24" i="40"/>
  <c r="EI40" i="40" s="1"/>
  <c r="DN31" i="41"/>
  <c r="CL42" i="70"/>
  <c r="CL47" i="35"/>
  <c r="EH40" i="70"/>
  <c r="EH45" i="35"/>
  <c r="BV40" i="70"/>
  <c r="BV45" i="35"/>
  <c r="EE193" i="70"/>
  <c r="EE200" i="35"/>
  <c r="BK193" i="70"/>
  <c r="BK200" i="35"/>
  <c r="AU189" i="39"/>
  <c r="AU190" i="36"/>
  <c r="AU170" i="38"/>
  <c r="CK40" i="70"/>
  <c r="CK45" i="35"/>
  <c r="CS33" i="70"/>
  <c r="CS69" i="70" s="1"/>
  <c r="BE28" i="70"/>
  <c r="BE68" i="70" s="1"/>
  <c r="DS191" i="70"/>
  <c r="DS198" i="35"/>
  <c r="CM191" i="70"/>
  <c r="CM198" i="35"/>
  <c r="AQ194" i="70"/>
  <c r="AQ169" i="38"/>
  <c r="AQ188" i="39"/>
  <c r="AQ189" i="36"/>
  <c r="DW32" i="41"/>
  <c r="DF24" i="40"/>
  <c r="DF40" i="40" s="1"/>
  <c r="BL33" i="70"/>
  <c r="BL69" i="70" s="1"/>
  <c r="EH191" i="70"/>
  <c r="EH198" i="35"/>
  <c r="DB191" i="70"/>
  <c r="DB198" i="35"/>
  <c r="BV191" i="70"/>
  <c r="BV198" i="35"/>
  <c r="AP194" i="70"/>
  <c r="AP188" i="39"/>
  <c r="AP169" i="38"/>
  <c r="AP189" i="36"/>
  <c r="DN32" i="41"/>
  <c r="CW24" i="40"/>
  <c r="CW40" i="40" s="1"/>
  <c r="DH31" i="41"/>
  <c r="EG50" i="35"/>
  <c r="AB11" i="40"/>
  <c r="AB160" i="40"/>
  <c r="AB162" i="40" s="1"/>
  <c r="AM20" i="39"/>
  <c r="AM190" i="39"/>
  <c r="DJ31" i="41"/>
  <c r="CC14" i="41"/>
  <c r="CC173" i="41"/>
  <c r="DP41" i="39"/>
  <c r="DP30" i="38"/>
  <c r="DP42" i="36"/>
  <c r="CJ19" i="39"/>
  <c r="CJ14" i="38"/>
  <c r="CJ20" i="36"/>
  <c r="CZ44" i="70"/>
  <c r="CZ70" i="70" s="1"/>
  <c r="CZ40" i="39"/>
  <c r="CZ29" i="38"/>
  <c r="CZ41" i="36"/>
  <c r="CB21" i="70"/>
  <c r="CB18" i="39"/>
  <c r="CB13" i="38"/>
  <c r="CB19" i="36"/>
  <c r="DX39" i="39"/>
  <c r="AF17" i="39"/>
  <c r="AF187" i="39"/>
  <c r="EF30" i="41"/>
  <c r="EF24" i="37"/>
  <c r="EF40" i="37" s="1"/>
  <c r="EF40" i="36"/>
  <c r="CJ13" i="41"/>
  <c r="CJ11" i="37"/>
  <c r="CJ18" i="36"/>
  <c r="H13" i="41"/>
  <c r="H11" i="37"/>
  <c r="H18" i="36"/>
  <c r="AF17" i="36"/>
  <c r="AF187" i="36"/>
  <c r="CR24" i="35"/>
  <c r="CR202" i="35"/>
  <c r="P24" i="35"/>
  <c r="P202" i="35"/>
  <c r="CB201" i="35"/>
  <c r="CB23" i="35"/>
  <c r="CV15" i="41"/>
  <c r="CV174" i="41"/>
  <c r="BC14" i="39"/>
  <c r="BC36" i="39" s="1"/>
  <c r="BR66" i="39"/>
  <c r="F66" i="36"/>
  <c r="BB15" i="35"/>
  <c r="BB41" i="35" s="1"/>
  <c r="CG51" i="41"/>
  <c r="CG56" i="41" s="1"/>
  <c r="CG58" i="41" s="1"/>
  <c r="BQ51" i="41"/>
  <c r="BQ56" i="41" s="1"/>
  <c r="BQ58" i="41" s="1"/>
  <c r="BQ66" i="36"/>
  <c r="BA16" i="35"/>
  <c r="BA42" i="35" s="1"/>
  <c r="EB40" i="70"/>
  <c r="EB45" i="35"/>
  <c r="BX42" i="70"/>
  <c r="BX47" i="35"/>
  <c r="EC31" i="41"/>
  <c r="BO19" i="39"/>
  <c r="BO14" i="38"/>
  <c r="BO20" i="36"/>
  <c r="DC194" i="70"/>
  <c r="DC188" i="39"/>
  <c r="DC169" i="38"/>
  <c r="DC189" i="36"/>
  <c r="BO172" i="41"/>
  <c r="BO160" i="37"/>
  <c r="BO162" i="37" s="1"/>
  <c r="BO188" i="36"/>
  <c r="EI39" i="36"/>
  <c r="DS49" i="35"/>
  <c r="EG39" i="39"/>
  <c r="Y30" i="41"/>
  <c r="Y24" i="37"/>
  <c r="Y40" i="37" s="1"/>
  <c r="Y40" i="36"/>
  <c r="EG49" i="35"/>
  <c r="DG30" i="41"/>
  <c r="DG24" i="37"/>
  <c r="DG40" i="37" s="1"/>
  <c r="DG40" i="36"/>
  <c r="CN33" i="70"/>
  <c r="CN69" i="70" s="1"/>
  <c r="CT15" i="41"/>
  <c r="CT174" i="41"/>
  <c r="G11" i="40"/>
  <c r="G160" i="40"/>
  <c r="G162" i="40" s="1"/>
  <c r="CW42" i="39"/>
  <c r="AK20" i="39"/>
  <c r="AK190" i="39"/>
  <c r="EG31" i="41"/>
  <c r="BT14" i="41"/>
  <c r="BT173" i="41"/>
  <c r="DO189" i="39"/>
  <c r="DO170" i="38"/>
  <c r="DO190" i="36"/>
  <c r="CA19" i="39"/>
  <c r="CA14" i="38"/>
  <c r="CA20" i="36"/>
  <c r="EE44" i="70"/>
  <c r="EE70" i="70" s="1"/>
  <c r="EE40" i="39"/>
  <c r="EE29" i="38"/>
  <c r="EE41" i="36"/>
  <c r="CY194" i="70"/>
  <c r="CY188" i="39"/>
  <c r="CY169" i="38"/>
  <c r="CY189" i="36"/>
  <c r="BS21" i="70"/>
  <c r="BS18" i="39"/>
  <c r="BS13" i="38"/>
  <c r="BS19" i="36"/>
  <c r="G17" i="39"/>
  <c r="G187" i="39"/>
  <c r="CY172" i="41"/>
  <c r="CY176" i="41" s="1"/>
  <c r="CY160" i="37"/>
  <c r="CY162" i="37" s="1"/>
  <c r="CY188" i="36"/>
  <c r="AE13" i="41"/>
  <c r="AE11" i="37"/>
  <c r="AE18" i="36"/>
  <c r="BS17" i="36"/>
  <c r="BS187" i="36"/>
  <c r="G17" i="36"/>
  <c r="G187" i="36"/>
  <c r="CY50" i="35"/>
  <c r="AM24" i="35"/>
  <c r="AM202" i="35"/>
  <c r="CI23" i="35"/>
  <c r="CI201" i="35"/>
  <c r="W23" i="35"/>
  <c r="W201" i="35"/>
  <c r="BZ11" i="40"/>
  <c r="BZ160" i="40"/>
  <c r="BZ162" i="40" s="1"/>
  <c r="V20" i="39"/>
  <c r="V190" i="39"/>
  <c r="BV15" i="41"/>
  <c r="BV174" i="41"/>
  <c r="DL42" i="39"/>
  <c r="CD20" i="39"/>
  <c r="CD190" i="39"/>
  <c r="EN31" i="41"/>
  <c r="ED189" i="39"/>
  <c r="ED170" i="38"/>
  <c r="ED190" i="36"/>
  <c r="CP19" i="39"/>
  <c r="CP14" i="38"/>
  <c r="CP20" i="36"/>
  <c r="DV44" i="70"/>
  <c r="DV40" i="39"/>
  <c r="DV29" i="38"/>
  <c r="DV41" i="36"/>
  <c r="CP21" i="70"/>
  <c r="CP18" i="39"/>
  <c r="CP13" i="38"/>
  <c r="CP19" i="36"/>
  <c r="DV172" i="41"/>
  <c r="DV176" i="41" s="1"/>
  <c r="DV160" i="37"/>
  <c r="DV162" i="37" s="1"/>
  <c r="DV188" i="36"/>
  <c r="ED50" i="35"/>
  <c r="DN49" i="35"/>
  <c r="BA8" i="40"/>
  <c r="BA21" i="40" s="1"/>
  <c r="BA39" i="40" s="1"/>
  <c r="BA44" i="40" s="1"/>
  <c r="E11" i="40"/>
  <c r="E160" i="40"/>
  <c r="E162" i="40" s="1"/>
  <c r="BX66" i="39"/>
  <c r="CE69" i="70"/>
  <c r="CN42" i="70"/>
  <c r="CN47" i="35"/>
  <c r="AZ42" i="70"/>
  <c r="AZ47" i="35"/>
  <c r="DP32" i="41"/>
  <c r="CN31" i="41"/>
  <c r="Q66" i="36"/>
  <c r="EG41" i="39"/>
  <c r="EG30" i="38"/>
  <c r="EG42" i="36"/>
  <c r="CS172" i="41"/>
  <c r="CS160" i="37"/>
  <c r="CS162" i="37" s="1"/>
  <c r="CS188" i="36"/>
  <c r="ED191" i="70"/>
  <c r="ED198" i="35"/>
  <c r="DN191" i="70"/>
  <c r="DN198" i="35"/>
  <c r="CX191" i="70"/>
  <c r="CX198" i="35"/>
  <c r="CH40" i="70"/>
  <c r="CH45" i="35"/>
  <c r="BZ33" i="70"/>
  <c r="BZ69" i="70" s="1"/>
  <c r="BR191" i="70"/>
  <c r="BR198" i="35"/>
  <c r="AT28" i="70"/>
  <c r="AT68" i="70" s="1"/>
  <c r="AT189" i="39"/>
  <c r="AT170" i="38"/>
  <c r="AT190" i="36"/>
  <c r="Y11" i="40"/>
  <c r="Y160" i="40"/>
  <c r="Y162" i="40" s="1"/>
  <c r="EA42" i="39"/>
  <c r="AR20" i="39"/>
  <c r="AR190" i="39"/>
  <c r="EE31" i="41"/>
  <c r="DU189" i="39"/>
  <c r="DU170" i="38"/>
  <c r="DU190" i="36"/>
  <c r="DE41" i="39"/>
  <c r="DE30" i="38"/>
  <c r="DE42" i="36"/>
  <c r="DU194" i="70"/>
  <c r="DU188" i="39"/>
  <c r="DU169" i="38"/>
  <c r="DU189" i="36"/>
  <c r="CW44" i="70"/>
  <c r="CW40" i="39"/>
  <c r="CW29" i="38"/>
  <c r="CW41" i="36"/>
  <c r="EK39" i="39"/>
  <c r="EC172" i="41"/>
  <c r="EC176" i="41" s="1"/>
  <c r="EC160" i="37"/>
  <c r="EC162" i="37" s="1"/>
  <c r="EC188" i="36"/>
  <c r="EK39" i="36"/>
  <c r="DM39" i="36"/>
  <c r="CW50" i="35"/>
  <c r="CN11" i="40"/>
  <c r="CN160" i="40"/>
  <c r="CN162" i="40" s="1"/>
  <c r="DL191" i="70"/>
  <c r="DL198" i="35"/>
  <c r="EO42" i="39"/>
  <c r="EA44" i="70"/>
  <c r="EA40" i="39"/>
  <c r="EA29" i="38"/>
  <c r="EA41" i="36"/>
  <c r="CC66" i="36"/>
  <c r="EE42" i="39"/>
  <c r="EA31" i="41"/>
  <c r="BM14" i="38"/>
  <c r="BM19" i="39"/>
  <c r="BM20" i="36"/>
  <c r="AG30" i="41"/>
  <c r="AG24" i="37"/>
  <c r="AG40" i="37" s="1"/>
  <c r="AG40" i="36"/>
  <c r="BU49" i="35"/>
  <c r="DO24" i="40"/>
  <c r="DO40" i="40" s="1"/>
  <c r="EC191" i="70"/>
  <c r="EC198" i="35"/>
  <c r="DM191" i="70"/>
  <c r="DM198" i="35"/>
  <c r="CW191" i="70"/>
  <c r="CW198" i="35"/>
  <c r="CG40" i="70"/>
  <c r="CG45" i="35"/>
  <c r="BY33" i="70"/>
  <c r="BY69" i="70" s="1"/>
  <c r="BQ191" i="70"/>
  <c r="BQ198" i="35"/>
  <c r="BI194" i="70"/>
  <c r="BI188" i="39"/>
  <c r="BI169" i="38"/>
  <c r="BI189" i="36"/>
  <c r="AS28" i="70"/>
  <c r="AS68" i="70" s="1"/>
  <c r="AS193" i="70"/>
  <c r="AS200" i="35"/>
  <c r="DY32" i="41"/>
  <c r="AH20" i="39"/>
  <c r="AH190" i="39"/>
  <c r="DT189" i="39"/>
  <c r="DT170" i="38"/>
  <c r="DT190" i="36"/>
  <c r="CF19" i="39"/>
  <c r="CF14" i="38"/>
  <c r="CF20" i="36"/>
  <c r="DT194" i="70"/>
  <c r="DT188" i="39"/>
  <c r="DT169" i="38"/>
  <c r="DT189" i="36"/>
  <c r="DL30" i="41"/>
  <c r="DL24" i="37"/>
  <c r="DL40" i="37" s="1"/>
  <c r="DL40" i="36"/>
  <c r="EJ39" i="36"/>
  <c r="BX17" i="36"/>
  <c r="BX187" i="36"/>
  <c r="ER50" i="35"/>
  <c r="AR24" i="35"/>
  <c r="AR202" i="35"/>
  <c r="BX23" i="35"/>
  <c r="BX201" i="35"/>
  <c r="L23" i="35"/>
  <c r="L201" i="35"/>
  <c r="BG8" i="40"/>
  <c r="BG21" i="40" s="1"/>
  <c r="BG39" i="40" s="1"/>
  <c r="BG44" i="40" s="1"/>
  <c r="BV51" i="41"/>
  <c r="BV56" i="41" s="1"/>
  <c r="BV58" i="41" s="1"/>
  <c r="Z56" i="41"/>
  <c r="AR42" i="70"/>
  <c r="AR47" i="35"/>
  <c r="CZ32" i="41"/>
  <c r="BX31" i="41"/>
  <c r="CU19" i="39"/>
  <c r="CU14" i="38"/>
  <c r="CU20" i="36"/>
  <c r="DK39" i="39"/>
  <c r="EA49" i="35"/>
  <c r="BM66" i="36"/>
  <c r="BO42" i="39"/>
  <c r="I30" i="41"/>
  <c r="I24" i="37"/>
  <c r="I40" i="37" s="1"/>
  <c r="I40" i="36"/>
  <c r="AW49" i="35"/>
  <c r="AE66" i="36"/>
  <c r="EJ191" i="70"/>
  <c r="EJ198" i="35"/>
  <c r="CW31" i="41"/>
  <c r="DS44" i="70"/>
  <c r="DS40" i="39"/>
  <c r="DS29" i="38"/>
  <c r="DS41" i="36"/>
  <c r="BY48" i="38"/>
  <c r="BY53" i="38" s="1"/>
  <c r="BY55" i="38" s="1"/>
  <c r="CD32" i="41"/>
  <c r="S24" i="40"/>
  <c r="S40" i="40" s="1"/>
  <c r="DI39" i="39"/>
  <c r="Q30" i="41"/>
  <c r="Q24" i="37"/>
  <c r="Q40" i="37" s="1"/>
  <c r="Q40" i="36"/>
  <c r="AO49" i="35"/>
  <c r="CU48" i="38"/>
  <c r="CU53" i="38" s="1"/>
  <c r="CU55" i="38" s="1"/>
  <c r="CI66" i="36"/>
  <c r="EF24" i="40"/>
  <c r="EF40" i="40" s="1"/>
  <c r="BS11" i="40"/>
  <c r="BS160" i="40"/>
  <c r="BS162" i="40" s="1"/>
  <c r="DX42" i="39"/>
  <c r="EJ31" i="41"/>
  <c r="EP189" i="39"/>
  <c r="EP170" i="38"/>
  <c r="EP190" i="36"/>
  <c r="DB41" i="39"/>
  <c r="DB30" i="38"/>
  <c r="DB42" i="36"/>
  <c r="BN19" i="39"/>
  <c r="BN14" i="38"/>
  <c r="BN20" i="36"/>
  <c r="EH194" i="70"/>
  <c r="EH188" i="39"/>
  <c r="EH169" i="38"/>
  <c r="EH189" i="36"/>
  <c r="DB194" i="70"/>
  <c r="DB188" i="39"/>
  <c r="DB169" i="38"/>
  <c r="DB189" i="36"/>
  <c r="EP39" i="39"/>
  <c r="Z17" i="39"/>
  <c r="Z187" i="39"/>
  <c r="EH30" i="41"/>
  <c r="EH40" i="36"/>
  <c r="EH24" i="37"/>
  <c r="EH40" i="37" s="1"/>
  <c r="DJ172" i="41"/>
  <c r="DJ176" i="41" s="1"/>
  <c r="DJ160" i="37"/>
  <c r="DJ162" i="37" s="1"/>
  <c r="DJ188" i="36"/>
  <c r="DZ39" i="36"/>
  <c r="AP17" i="36"/>
  <c r="AP187" i="36"/>
  <c r="EH50" i="35"/>
  <c r="CL24" i="35"/>
  <c r="CL202" i="35"/>
  <c r="R24" i="35"/>
  <c r="R202" i="35"/>
  <c r="DZ49" i="35"/>
  <c r="BN23" i="35"/>
  <c r="BN201" i="35"/>
  <c r="CP15" i="41"/>
  <c r="CP174" i="41"/>
  <c r="BL11" i="36"/>
  <c r="BL33" i="36" s="1"/>
  <c r="CU69" i="70"/>
  <c r="BO44" i="70"/>
  <c r="BO40" i="39"/>
  <c r="BO29" i="38"/>
  <c r="BO41" i="36"/>
  <c r="BZ172" i="41"/>
  <c r="BZ160" i="37"/>
  <c r="BZ162" i="37" s="1"/>
  <c r="BZ188" i="36"/>
  <c r="R30" i="41"/>
  <c r="R24" i="37"/>
  <c r="R40" i="37" s="1"/>
  <c r="R40" i="36"/>
  <c r="AC50" i="35"/>
  <c r="AT49" i="35"/>
  <c r="AD30" i="41"/>
  <c r="AD52" i="41" s="1"/>
  <c r="AD40" i="36"/>
  <c r="AD24" i="37"/>
  <c r="AD40" i="37" s="1"/>
  <c r="AK39" i="36"/>
  <c r="T172" i="41"/>
  <c r="T176" i="41" s="1"/>
  <c r="T188" i="36"/>
  <c r="T160" i="37"/>
  <c r="T162" i="37" s="1"/>
  <c r="AL50" i="35"/>
  <c r="CM31" i="41"/>
  <c r="CP39" i="39"/>
  <c r="E39" i="39"/>
  <c r="CG30" i="41"/>
  <c r="CG24" i="37"/>
  <c r="CG40" i="37" s="1"/>
  <c r="CG40" i="36"/>
  <c r="U49" i="35"/>
  <c r="BW41" i="39"/>
  <c r="BW30" i="38"/>
  <c r="BW42" i="36"/>
  <c r="AT172" i="41"/>
  <c r="AT176" i="41" s="1"/>
  <c r="AT160" i="37"/>
  <c r="AT162" i="37" s="1"/>
  <c r="AT188" i="36"/>
  <c r="BB11" i="40"/>
  <c r="BB160" i="40"/>
  <c r="BB162" i="40" s="1"/>
  <c r="CO194" i="70"/>
  <c r="CO188" i="39"/>
  <c r="CO169" i="38"/>
  <c r="CO189" i="36"/>
  <c r="BQ39" i="39"/>
  <c r="CV172" i="41"/>
  <c r="CV160" i="37"/>
  <c r="CV162" i="37" s="1"/>
  <c r="CV188" i="36"/>
  <c r="BL201" i="35"/>
  <c r="BL23" i="35"/>
  <c r="BY50" i="35"/>
  <c r="CI172" i="41"/>
  <c r="CI160" i="37"/>
  <c r="CI162" i="37" s="1"/>
  <c r="CI188" i="36"/>
  <c r="BX39" i="39"/>
  <c r="CH50" i="35"/>
  <c r="CI31" i="41"/>
  <c r="AC30" i="41"/>
  <c r="AC24" i="37"/>
  <c r="AC40" i="37" s="1"/>
  <c r="AC40" i="36"/>
  <c r="E172" i="41"/>
  <c r="E176" i="41" s="1"/>
  <c r="E160" i="37"/>
  <c r="E162" i="37" s="1"/>
  <c r="E188" i="36"/>
  <c r="BE202" i="35"/>
  <c r="BE24" i="35"/>
  <c r="O39" i="39"/>
  <c r="BK53" i="38"/>
  <c r="F53" i="38"/>
  <c r="Z53" i="38"/>
  <c r="I53" i="38"/>
  <c r="T53" i="38"/>
  <c r="F78" i="35"/>
  <c r="AB53" i="38"/>
  <c r="BL53" i="38"/>
  <c r="L53" i="38"/>
  <c r="AY53" i="38"/>
  <c r="AU53" i="38"/>
  <c r="BE53" i="38"/>
  <c r="AV53" i="38"/>
  <c r="AJ53" i="38"/>
  <c r="AD53" i="38"/>
  <c r="AQ53" i="38"/>
  <c r="AT53" i="38"/>
  <c r="AM53" i="38"/>
  <c r="AS53" i="38"/>
  <c r="AW53" i="38"/>
  <c r="AF53" i="38"/>
  <c r="AI53" i="38"/>
  <c r="N53" i="38"/>
  <c r="AE53" i="38"/>
  <c r="AC53" i="38"/>
  <c r="Q53" i="38"/>
  <c r="AO53" i="38"/>
  <c r="AK53" i="38"/>
  <c r="AA53" i="38"/>
  <c r="X53" i="38"/>
  <c r="W53" i="38"/>
  <c r="M53" i="38"/>
  <c r="AL78" i="35"/>
  <c r="AX53" i="38"/>
  <c r="U53" i="38"/>
  <c r="S53" i="38"/>
  <c r="V53" i="38"/>
  <c r="P53" i="38"/>
  <c r="O53" i="38"/>
  <c r="E53" i="38"/>
  <c r="AH53" i="38"/>
  <c r="Y53" i="38"/>
  <c r="AR53" i="38"/>
  <c r="K53" i="38"/>
  <c r="H53" i="38"/>
  <c r="G53" i="38"/>
  <c r="AL53" i="38"/>
  <c r="V78" i="35"/>
  <c r="R53" i="38"/>
  <c r="ER188" i="39"/>
  <c r="ER194" i="70"/>
  <c r="ER169" i="38"/>
  <c r="ER189" i="36"/>
  <c r="ER201" i="35"/>
  <c r="BL70" i="39" l="1"/>
  <c r="BL73" i="39" s="1"/>
  <c r="AZ49" i="38"/>
  <c r="AK70" i="39"/>
  <c r="AK73" i="39" s="1"/>
  <c r="BD70" i="39"/>
  <c r="BD73" i="39" s="1"/>
  <c r="BE70" i="39"/>
  <c r="BE73" i="39" s="1"/>
  <c r="W70" i="39"/>
  <c r="W73" i="39" s="1"/>
  <c r="AN70" i="39"/>
  <c r="AN73" i="39" s="1"/>
  <c r="BB70" i="39"/>
  <c r="BB73" i="39" s="1"/>
  <c r="AG70" i="39"/>
  <c r="AG73" i="39" s="1"/>
  <c r="BC70" i="39"/>
  <c r="BC73" i="39" s="1"/>
  <c r="N114" i="75"/>
  <c r="I70" i="39"/>
  <c r="I73" i="39" s="1"/>
  <c r="BW160" i="37"/>
  <c r="BW162" i="37" s="1"/>
  <c r="BH14" i="39"/>
  <c r="BH36" i="39" s="1"/>
  <c r="BK7" i="70"/>
  <c r="BK68" i="70"/>
  <c r="BK73" i="70" s="1"/>
  <c r="BK76" i="70" s="1"/>
  <c r="BI14" i="36"/>
  <c r="BI36" i="36" s="1"/>
  <c r="BI66" i="36" s="1"/>
  <c r="BI71" i="36" s="1"/>
  <c r="DM49" i="38"/>
  <c r="DD49" i="38"/>
  <c r="W25" i="73"/>
  <c r="W24" i="73"/>
  <c r="Q122" i="75"/>
  <c r="N25" i="75"/>
  <c r="N24" i="75"/>
  <c r="P22" i="72"/>
  <c r="AY70" i="39"/>
  <c r="AY73" i="39" s="1"/>
  <c r="K122" i="75"/>
  <c r="N113" i="75"/>
  <c r="N112" i="75"/>
  <c r="E70" i="39"/>
  <c r="E73" i="39" s="1"/>
  <c r="V7" i="72"/>
  <c r="V8" i="72"/>
  <c r="Y70" i="39"/>
  <c r="Y73" i="39" s="1"/>
  <c r="F70" i="39"/>
  <c r="F73" i="39" s="1"/>
  <c r="BF70" i="39"/>
  <c r="BF73" i="39" s="1"/>
  <c r="AH70" i="39"/>
  <c r="AH73" i="39" s="1"/>
  <c r="AO70" i="39"/>
  <c r="AO73" i="39" s="1"/>
  <c r="AB70" i="39"/>
  <c r="AB73" i="39" s="1"/>
  <c r="AW70" i="39"/>
  <c r="AW73" i="39" s="1"/>
  <c r="BH70" i="39"/>
  <c r="BH73" i="39" s="1"/>
  <c r="CO71" i="36"/>
  <c r="CO73" i="36" s="1"/>
  <c r="L20" i="72"/>
  <c r="AM70" i="39"/>
  <c r="AM73" i="39" s="1"/>
  <c r="J70" i="39"/>
  <c r="J73" i="39" s="1"/>
  <c r="U70" i="39"/>
  <c r="U73" i="39" s="1"/>
  <c r="N39" i="73"/>
  <c r="N38" i="73"/>
  <c r="N45" i="73" s="1"/>
  <c r="R70" i="39"/>
  <c r="R73" i="39" s="1"/>
  <c r="AV70" i="39"/>
  <c r="AV73" i="39" s="1"/>
  <c r="K70" i="39"/>
  <c r="K73" i="39" s="1"/>
  <c r="P24" i="74"/>
  <c r="H17" i="74" s="1"/>
  <c r="P17" i="74"/>
  <c r="P13" i="74"/>
  <c r="P5" i="74"/>
  <c r="H5" i="74" s="1"/>
  <c r="P28" i="74"/>
  <c r="H19" i="74" s="1"/>
  <c r="P23" i="74"/>
  <c r="H16" i="74" s="1"/>
  <c r="P10" i="74"/>
  <c r="P27" i="74"/>
  <c r="P14" i="74"/>
  <c r="P12" i="74"/>
  <c r="H11" i="74" s="1"/>
  <c r="P6" i="74"/>
  <c r="P26" i="74"/>
  <c r="P16" i="74"/>
  <c r="P7" i="74"/>
  <c r="H8" i="74" s="1"/>
  <c r="P21" i="74"/>
  <c r="H15" i="74" s="1"/>
  <c r="H70" i="39"/>
  <c r="H73" i="39" s="1"/>
  <c r="N70" i="39"/>
  <c r="N73" i="39" s="1"/>
  <c r="T70" i="39"/>
  <c r="T73" i="39" s="1"/>
  <c r="G70" i="39"/>
  <c r="G73" i="39" s="1"/>
  <c r="L70" i="39"/>
  <c r="L73" i="39" s="1"/>
  <c r="K45" i="73"/>
  <c r="M70" i="39"/>
  <c r="M73" i="39" s="1"/>
  <c r="K45" i="75"/>
  <c r="N35" i="75"/>
  <c r="N45" i="75" s="1"/>
  <c r="BF190" i="39"/>
  <c r="N19" i="75"/>
  <c r="N29" i="75" s="1"/>
  <c r="K29" i="75"/>
  <c r="AS70" i="39"/>
  <c r="AS73" i="39" s="1"/>
  <c r="AU70" i="39"/>
  <c r="AU73" i="39" s="1"/>
  <c r="BG70" i="39"/>
  <c r="BG73" i="39" s="1"/>
  <c r="V70" i="39"/>
  <c r="V73" i="39" s="1"/>
  <c r="H138" i="75"/>
  <c r="J20" i="72"/>
  <c r="W19" i="73"/>
  <c r="T29" i="73"/>
  <c r="AE70" i="39"/>
  <c r="AE73" i="39" s="1"/>
  <c r="P70" i="39"/>
  <c r="P73" i="39" s="1"/>
  <c r="X70" i="39"/>
  <c r="X73" i="39" s="1"/>
  <c r="BD160" i="40"/>
  <c r="BD162" i="40" s="1"/>
  <c r="BD164" i="40" s="1"/>
  <c r="BD51" i="40" s="1"/>
  <c r="BD11" i="40"/>
  <c r="BH78" i="35"/>
  <c r="BH83" i="35" s="1"/>
  <c r="K188" i="36"/>
  <c r="K192" i="36" s="1"/>
  <c r="BW172" i="41"/>
  <c r="BW176" i="41" s="1"/>
  <c r="ER42" i="36"/>
  <c r="ER67" i="36" s="1"/>
  <c r="BJ13" i="41"/>
  <c r="CK40" i="39"/>
  <c r="BJ30" i="41"/>
  <c r="BJ52" i="41" s="1"/>
  <c r="L71" i="36"/>
  <c r="O71" i="36"/>
  <c r="CK44" i="70"/>
  <c r="CK70" i="70" s="1"/>
  <c r="BJ172" i="41"/>
  <c r="BJ176" i="41" s="1"/>
  <c r="BV71" i="36"/>
  <c r="BV73" i="36" s="1"/>
  <c r="BP71" i="36"/>
  <c r="BP73" i="36" s="1"/>
  <c r="BJ18" i="36"/>
  <c r="BH11" i="36"/>
  <c r="BH33" i="36" s="1"/>
  <c r="BH66" i="36" s="1"/>
  <c r="BH71" i="36" s="1"/>
  <c r="CH71" i="36"/>
  <c r="CH73" i="36" s="1"/>
  <c r="CP71" i="36"/>
  <c r="CP73" i="36" s="1"/>
  <c r="M71" i="36"/>
  <c r="CK41" i="36"/>
  <c r="AA24" i="37"/>
  <c r="AA40" i="37" s="1"/>
  <c r="AA40" i="36"/>
  <c r="AA67" i="36" s="1"/>
  <c r="K172" i="41"/>
  <c r="K176" i="41" s="1"/>
  <c r="BC187" i="39"/>
  <c r="CK190" i="36"/>
  <c r="ES192" i="39"/>
  <c r="CK170" i="38"/>
  <c r="DB172" i="38"/>
  <c r="AA172" i="41"/>
  <c r="AA176" i="41" s="1"/>
  <c r="ER41" i="39"/>
  <c r="ER67" i="39" s="1"/>
  <c r="AK71" i="36"/>
  <c r="BS71" i="36"/>
  <c r="BS73" i="36" s="1"/>
  <c r="AV71" i="36"/>
  <c r="AS71" i="36"/>
  <c r="CN71" i="36"/>
  <c r="CN73" i="36" s="1"/>
  <c r="CD71" i="36"/>
  <c r="CD73" i="36" s="1"/>
  <c r="BR71" i="36"/>
  <c r="BR73" i="36" s="1"/>
  <c r="BT71" i="36"/>
  <c r="BT73" i="36" s="1"/>
  <c r="P71" i="36"/>
  <c r="N71" i="36"/>
  <c r="AO71" i="36"/>
  <c r="CM71" i="36"/>
  <c r="CM73" i="36" s="1"/>
  <c r="CI71" i="36"/>
  <c r="CI73" i="36" s="1"/>
  <c r="BM71" i="36"/>
  <c r="BM73" i="36" s="1"/>
  <c r="CS71" i="36"/>
  <c r="CS73" i="36" s="1"/>
  <c r="X71" i="36"/>
  <c r="BZ71" i="36"/>
  <c r="BZ73" i="36" s="1"/>
  <c r="Y71" i="36"/>
  <c r="BY71" i="36"/>
  <c r="BY73" i="36" s="1"/>
  <c r="AE71" i="36"/>
  <c r="F71" i="36"/>
  <c r="AN71" i="36"/>
  <c r="U71" i="36"/>
  <c r="BO71" i="36"/>
  <c r="BO73" i="36" s="1"/>
  <c r="AT78" i="35"/>
  <c r="AT83" i="35" s="1"/>
  <c r="CR71" i="36"/>
  <c r="CR73" i="36" s="1"/>
  <c r="AJ71" i="36"/>
  <c r="CU71" i="36"/>
  <c r="CU73" i="36" s="1"/>
  <c r="CB71" i="36"/>
  <c r="CB73" i="36" s="1"/>
  <c r="CV71" i="36"/>
  <c r="CV73" i="36" s="1"/>
  <c r="ER30" i="38"/>
  <c r="ER49" i="38" s="1"/>
  <c r="ER54" i="38" s="1"/>
  <c r="ER55" i="38" s="1"/>
  <c r="W71" i="36"/>
  <c r="CT71" i="36"/>
  <c r="CT73" i="36" s="1"/>
  <c r="I71" i="36"/>
  <c r="EM79" i="35"/>
  <c r="Z71" i="36"/>
  <c r="BU71" i="36"/>
  <c r="BU73" i="36" s="1"/>
  <c r="CG71" i="36"/>
  <c r="CG73" i="36" s="1"/>
  <c r="AP71" i="36"/>
  <c r="AW71" i="36"/>
  <c r="CC71" i="36"/>
  <c r="CC73" i="36" s="1"/>
  <c r="BQ71" i="36"/>
  <c r="BQ73" i="36" s="1"/>
  <c r="CK71" i="36"/>
  <c r="CK73" i="36" s="1"/>
  <c r="CJ71" i="36"/>
  <c r="CJ73" i="36" s="1"/>
  <c r="AM71" i="36"/>
  <c r="BH17" i="36"/>
  <c r="BN71" i="36"/>
  <c r="BN73" i="36" s="1"/>
  <c r="K71" i="36"/>
  <c r="BW71" i="36"/>
  <c r="BW73" i="36" s="1"/>
  <c r="AC71" i="36"/>
  <c r="Q71" i="36"/>
  <c r="AU71" i="36"/>
  <c r="CQ71" i="36"/>
  <c r="CQ73" i="36" s="1"/>
  <c r="BE71" i="36"/>
  <c r="CL71" i="36"/>
  <c r="CL73" i="36" s="1"/>
  <c r="BL68" i="70"/>
  <c r="CA71" i="36"/>
  <c r="CA73" i="36" s="1"/>
  <c r="CE71" i="36"/>
  <c r="CE73" i="36" s="1"/>
  <c r="AL71" i="36"/>
  <c r="AT71" i="36"/>
  <c r="R71" i="36"/>
  <c r="BL11" i="40"/>
  <c r="AY71" i="36"/>
  <c r="BA10" i="38"/>
  <c r="BA26" i="38" s="1"/>
  <c r="BA48" i="38" s="1"/>
  <c r="BA53" i="38" s="1"/>
  <c r="BA13" i="39"/>
  <c r="BA35" i="39" s="1"/>
  <c r="BA66" i="39" s="1"/>
  <c r="BA71" i="39" s="1"/>
  <c r="BK82" i="35"/>
  <c r="BK85" i="35" s="1"/>
  <c r="BA14" i="38"/>
  <c r="AR71" i="36"/>
  <c r="AX71" i="36"/>
  <c r="T71" i="36"/>
  <c r="AH71" i="36"/>
  <c r="AI71" i="36"/>
  <c r="CF71" i="36"/>
  <c r="CF73" i="36" s="1"/>
  <c r="G71" i="36"/>
  <c r="H71" i="36"/>
  <c r="AD71" i="36"/>
  <c r="AF71" i="36"/>
  <c r="FD42" i="39"/>
  <c r="FD49" i="35"/>
  <c r="FD32" i="41"/>
  <c r="FD39" i="36"/>
  <c r="FD31" i="41"/>
  <c r="FD24" i="40"/>
  <c r="FD40" i="40" s="1"/>
  <c r="FD50" i="35"/>
  <c r="FD39" i="39"/>
  <c r="E52" i="41"/>
  <c r="EC204" i="35"/>
  <c r="FC50" i="35"/>
  <c r="FC42" i="39"/>
  <c r="FC39" i="39"/>
  <c r="FC24" i="40"/>
  <c r="FC40" i="40" s="1"/>
  <c r="FC31" i="41"/>
  <c r="FC39" i="36"/>
  <c r="FC32" i="41"/>
  <c r="FC49" i="35"/>
  <c r="FB24" i="40"/>
  <c r="FB40" i="40" s="1"/>
  <c r="FB50" i="35"/>
  <c r="FB39" i="36"/>
  <c r="FB31" i="41"/>
  <c r="FB39" i="39"/>
  <c r="FB32" i="41"/>
  <c r="FB42" i="39"/>
  <c r="FB49" i="35"/>
  <c r="AG71" i="36"/>
  <c r="V71" i="36"/>
  <c r="AQ71" i="36"/>
  <c r="E71" i="36"/>
  <c r="BX71" i="36"/>
  <c r="BX73" i="36" s="1"/>
  <c r="FA42" i="39"/>
  <c r="FA24" i="40"/>
  <c r="FA40" i="40" s="1"/>
  <c r="FA50" i="35"/>
  <c r="FA32" i="41"/>
  <c r="FA49" i="35"/>
  <c r="FA39" i="39"/>
  <c r="FA39" i="36"/>
  <c r="FA31" i="41"/>
  <c r="AU82" i="35"/>
  <c r="AU85" i="35" s="1"/>
  <c r="AF82" i="35"/>
  <c r="AF85" i="35" s="1"/>
  <c r="AK82" i="35"/>
  <c r="AK85" i="35" s="1"/>
  <c r="CD176" i="41"/>
  <c r="EZ31" i="41"/>
  <c r="EZ24" i="40"/>
  <c r="EZ40" i="40" s="1"/>
  <c r="EZ32" i="41"/>
  <c r="EZ39" i="36"/>
  <c r="EZ39" i="39"/>
  <c r="EZ49" i="35"/>
  <c r="EZ42" i="39"/>
  <c r="EZ50" i="35"/>
  <c r="AB71" i="36"/>
  <c r="EY50" i="35"/>
  <c r="EY39" i="36"/>
  <c r="EY39" i="39"/>
  <c r="EY31" i="41"/>
  <c r="EY42" i="39"/>
  <c r="EY49" i="35"/>
  <c r="EY32" i="41"/>
  <c r="EY24" i="40"/>
  <c r="EY40" i="40" s="1"/>
  <c r="EX49" i="35"/>
  <c r="EX42" i="39"/>
  <c r="EX32" i="41"/>
  <c r="EX39" i="36"/>
  <c r="EX24" i="40"/>
  <c r="EX40" i="40" s="1"/>
  <c r="EX31" i="41"/>
  <c r="EX50" i="35"/>
  <c r="EX39" i="39"/>
  <c r="DU192" i="39"/>
  <c r="BH30" i="70"/>
  <c r="BH68" i="70" s="1"/>
  <c r="BH73" i="70" s="1"/>
  <c r="BH76" i="70" s="1"/>
  <c r="EW50" i="35"/>
  <c r="EW31" i="41"/>
  <c r="EW49" i="35"/>
  <c r="EW42" i="39"/>
  <c r="EW32" i="41"/>
  <c r="EW24" i="40"/>
  <c r="EW40" i="40" s="1"/>
  <c r="EW39" i="36"/>
  <c r="EW39" i="39"/>
  <c r="E164" i="40"/>
  <c r="E51" i="40" s="1"/>
  <c r="BB164" i="40"/>
  <c r="BB51" i="40" s="1"/>
  <c r="ER52" i="41"/>
  <c r="CS42" i="36"/>
  <c r="BL7" i="70"/>
  <c r="CS30" i="38"/>
  <c r="EV39" i="39"/>
  <c r="EV39" i="36"/>
  <c r="EV24" i="40"/>
  <c r="EV40" i="40" s="1"/>
  <c r="EV31" i="41"/>
  <c r="BJ30" i="70"/>
  <c r="BJ68" i="70" s="1"/>
  <c r="BJ73" i="70" s="1"/>
  <c r="BJ76" i="70" s="1"/>
  <c r="EV42" i="39"/>
  <c r="EV49" i="35"/>
  <c r="EV32" i="41"/>
  <c r="EV50" i="35"/>
  <c r="AA71" i="36"/>
  <c r="EU49" i="35"/>
  <c r="BK17" i="36"/>
  <c r="EU42" i="39"/>
  <c r="EU31" i="41"/>
  <c r="EU50" i="35"/>
  <c r="EU24" i="40"/>
  <c r="EU40" i="40" s="1"/>
  <c r="EU39" i="39"/>
  <c r="BI30" i="70"/>
  <c r="BI68" i="70" s="1"/>
  <c r="BI73" i="70" s="1"/>
  <c r="BI76" i="70" s="1"/>
  <c r="EU32" i="41"/>
  <c r="EU39" i="36"/>
  <c r="ET39" i="39"/>
  <c r="ET39" i="36"/>
  <c r="ET31" i="41"/>
  <c r="ET42" i="39"/>
  <c r="ET49" i="35"/>
  <c r="ET32" i="41"/>
  <c r="ET50" i="35"/>
  <c r="ET24" i="40"/>
  <c r="ET40" i="40" s="1"/>
  <c r="S71" i="36"/>
  <c r="J71" i="36"/>
  <c r="FD41" i="36"/>
  <c r="FD29" i="38"/>
  <c r="FD44" i="70"/>
  <c r="FD40" i="39"/>
  <c r="FD189" i="36"/>
  <c r="FD188" i="39"/>
  <c r="FD194" i="70"/>
  <c r="FD169" i="38"/>
  <c r="FC29" i="38"/>
  <c r="FC41" i="36"/>
  <c r="FC40" i="39"/>
  <c r="FC44" i="70"/>
  <c r="FC188" i="39"/>
  <c r="FC194" i="70"/>
  <c r="FC169" i="38"/>
  <c r="FC189" i="36"/>
  <c r="FB40" i="39"/>
  <c r="FB41" i="36"/>
  <c r="FB29" i="38"/>
  <c r="FB44" i="70"/>
  <c r="FB189" i="36"/>
  <c r="FB194" i="70"/>
  <c r="FB169" i="38"/>
  <c r="FB188" i="39"/>
  <c r="EY40" i="39"/>
  <c r="EY29" i="38"/>
  <c r="EY41" i="36"/>
  <c r="EY44" i="70"/>
  <c r="EY70" i="70" s="1"/>
  <c r="EY189" i="36"/>
  <c r="EY169" i="38"/>
  <c r="EY194" i="70"/>
  <c r="EY196" i="70" s="1"/>
  <c r="EY188" i="39"/>
  <c r="FA40" i="39"/>
  <c r="FA44" i="70"/>
  <c r="FA29" i="38"/>
  <c r="FA41" i="36"/>
  <c r="EZ44" i="70"/>
  <c r="EZ29" i="38"/>
  <c r="EZ41" i="36"/>
  <c r="EZ40" i="39"/>
  <c r="FA169" i="38"/>
  <c r="FA194" i="70"/>
  <c r="FA188" i="39"/>
  <c r="FA189" i="36"/>
  <c r="EZ194" i="70"/>
  <c r="EZ188" i="39"/>
  <c r="EZ169" i="38"/>
  <c r="EZ189" i="36"/>
  <c r="EX29" i="38"/>
  <c r="EX40" i="39"/>
  <c r="EX41" i="36"/>
  <c r="EX44" i="70"/>
  <c r="EX70" i="70" s="1"/>
  <c r="EW40" i="39"/>
  <c r="EW41" i="36"/>
  <c r="EW44" i="70"/>
  <c r="EW70" i="70" s="1"/>
  <c r="EW29" i="38"/>
  <c r="EX189" i="36"/>
  <c r="EX188" i="39"/>
  <c r="EX194" i="70"/>
  <c r="EX196" i="70" s="1"/>
  <c r="EX169" i="38"/>
  <c r="EW189" i="36"/>
  <c r="EW188" i="39"/>
  <c r="EW194" i="70"/>
  <c r="EW196" i="70" s="1"/>
  <c r="EW169" i="38"/>
  <c r="EU41" i="36"/>
  <c r="EU44" i="70"/>
  <c r="EU70" i="70" s="1"/>
  <c r="EU29" i="38"/>
  <c r="EU40" i="39"/>
  <c r="EV40" i="39"/>
  <c r="EV41" i="36"/>
  <c r="EV44" i="70"/>
  <c r="EV70" i="70" s="1"/>
  <c r="EV29" i="38"/>
  <c r="EU188" i="39"/>
  <c r="EU194" i="70"/>
  <c r="EU196" i="70" s="1"/>
  <c r="EU169" i="38"/>
  <c r="EU189" i="36"/>
  <c r="EV188" i="39"/>
  <c r="EV194" i="70"/>
  <c r="EV196" i="70" s="1"/>
  <c r="EV169" i="38"/>
  <c r="EV189" i="36"/>
  <c r="BC39" i="39"/>
  <c r="EX204" i="35"/>
  <c r="EU204" i="35"/>
  <c r="EV204" i="35"/>
  <c r="EW204" i="35"/>
  <c r="FC41" i="39"/>
  <c r="FC30" i="38"/>
  <c r="FC42" i="36"/>
  <c r="FC189" i="39"/>
  <c r="FC190" i="36"/>
  <c r="FC170" i="38"/>
  <c r="FD41" i="39"/>
  <c r="FD30" i="38"/>
  <c r="FD42" i="36"/>
  <c r="FD189" i="39"/>
  <c r="FD170" i="38"/>
  <c r="FD190" i="36"/>
  <c r="EY41" i="39"/>
  <c r="EY30" i="38"/>
  <c r="EY42" i="36"/>
  <c r="EY189" i="39"/>
  <c r="EY170" i="38"/>
  <c r="EY190" i="36"/>
  <c r="EZ41" i="39"/>
  <c r="EZ30" i="38"/>
  <c r="EZ42" i="36"/>
  <c r="EZ170" i="38"/>
  <c r="EZ189" i="39"/>
  <c r="EZ190" i="36"/>
  <c r="FA41" i="39"/>
  <c r="FA30" i="38"/>
  <c r="FA42" i="36"/>
  <c r="FB41" i="39"/>
  <c r="FB30" i="38"/>
  <c r="FB42" i="36"/>
  <c r="FB189" i="39"/>
  <c r="FB170" i="38"/>
  <c r="FB190" i="36"/>
  <c r="FA170" i="38"/>
  <c r="FA190" i="36"/>
  <c r="FA189" i="39"/>
  <c r="EX41" i="39"/>
  <c r="EX30" i="38"/>
  <c r="EX42" i="36"/>
  <c r="EX170" i="38"/>
  <c r="EX190" i="36"/>
  <c r="EX189" i="39"/>
  <c r="EU41" i="39"/>
  <c r="EU42" i="36"/>
  <c r="EU30" i="38"/>
  <c r="EU190" i="36"/>
  <c r="EU170" i="38"/>
  <c r="EU189" i="39"/>
  <c r="EV41" i="39"/>
  <c r="EV42" i="36"/>
  <c r="EV30" i="38"/>
  <c r="EV170" i="38"/>
  <c r="EV190" i="36"/>
  <c r="EV189" i="39"/>
  <c r="EW42" i="36"/>
  <c r="EW30" i="38"/>
  <c r="EW41" i="39"/>
  <c r="EW170" i="38"/>
  <c r="EW190" i="36"/>
  <c r="EW189" i="39"/>
  <c r="FD40" i="36"/>
  <c r="FD24" i="37"/>
  <c r="FD40" i="37" s="1"/>
  <c r="FD30" i="41"/>
  <c r="FD160" i="37"/>
  <c r="FD162" i="37" s="1"/>
  <c r="FD188" i="36"/>
  <c r="FD172" i="41"/>
  <c r="FD176" i="41" s="1"/>
  <c r="FC30" i="41"/>
  <c r="FC40" i="36"/>
  <c r="FC24" i="37"/>
  <c r="FC40" i="37" s="1"/>
  <c r="FB30" i="41"/>
  <c r="FB40" i="36"/>
  <c r="FB24" i="37"/>
  <c r="FB40" i="37" s="1"/>
  <c r="FB160" i="37"/>
  <c r="FB162" i="37" s="1"/>
  <c r="FB188" i="36"/>
  <c r="FB172" i="41"/>
  <c r="FB176" i="41" s="1"/>
  <c r="FC188" i="36"/>
  <c r="FC172" i="41"/>
  <c r="FC176" i="41" s="1"/>
  <c r="FC160" i="37"/>
  <c r="FC162" i="37" s="1"/>
  <c r="EY30" i="41"/>
  <c r="EY40" i="36"/>
  <c r="EY24" i="37"/>
  <c r="EY40" i="37" s="1"/>
  <c r="EY160" i="37"/>
  <c r="EY162" i="37" s="1"/>
  <c r="EY188" i="36"/>
  <c r="EY172" i="41"/>
  <c r="EY176" i="41" s="1"/>
  <c r="FA30" i="41"/>
  <c r="FA24" i="37"/>
  <c r="FA40" i="37" s="1"/>
  <c r="FA40" i="36"/>
  <c r="EZ30" i="41"/>
  <c r="EZ24" i="37"/>
  <c r="EZ40" i="37" s="1"/>
  <c r="EZ40" i="36"/>
  <c r="FA188" i="36"/>
  <c r="FA160" i="37"/>
  <c r="FA162" i="37" s="1"/>
  <c r="FA172" i="41"/>
  <c r="FA176" i="41" s="1"/>
  <c r="EZ188" i="36"/>
  <c r="EZ160" i="37"/>
  <c r="EZ162" i="37" s="1"/>
  <c r="EZ172" i="41"/>
  <c r="EZ176" i="41" s="1"/>
  <c r="EX30" i="41"/>
  <c r="EX40" i="36"/>
  <c r="EX24" i="37"/>
  <c r="EX40" i="37" s="1"/>
  <c r="EX188" i="36"/>
  <c r="EX172" i="41"/>
  <c r="EX176" i="41" s="1"/>
  <c r="EX160" i="37"/>
  <c r="EX162" i="37" s="1"/>
  <c r="EU24" i="37"/>
  <c r="EU40" i="37" s="1"/>
  <c r="EU30" i="41"/>
  <c r="EU40" i="36"/>
  <c r="EU160" i="37"/>
  <c r="EU162" i="37" s="1"/>
  <c r="EU188" i="36"/>
  <c r="EU172" i="41"/>
  <c r="EU176" i="41" s="1"/>
  <c r="EW172" i="41"/>
  <c r="EW176" i="41" s="1"/>
  <c r="EW188" i="36"/>
  <c r="EW160" i="37"/>
  <c r="EW162" i="37" s="1"/>
  <c r="EV30" i="41"/>
  <c r="EV24" i="37"/>
  <c r="EV40" i="37" s="1"/>
  <c r="EV40" i="36"/>
  <c r="EV188" i="36"/>
  <c r="EV160" i="37"/>
  <c r="EV162" i="37" s="1"/>
  <c r="EV172" i="41"/>
  <c r="EV176" i="41" s="1"/>
  <c r="EW30" i="41"/>
  <c r="EW24" i="37"/>
  <c r="EW40" i="37" s="1"/>
  <c r="EW40" i="36"/>
  <c r="DM67" i="36"/>
  <c r="BR176" i="41"/>
  <c r="EI192" i="39"/>
  <c r="DY192" i="39"/>
  <c r="EY204" i="35"/>
  <c r="ET190" i="36"/>
  <c r="ET170" i="38"/>
  <c r="ET189" i="39"/>
  <c r="ET169" i="38"/>
  <c r="ET188" i="39"/>
  <c r="ET194" i="70"/>
  <c r="ET196" i="70" s="1"/>
  <c r="ET189" i="36"/>
  <c r="EZ199" i="35"/>
  <c r="EZ192" i="70"/>
  <c r="EZ45" i="35"/>
  <c r="EZ40" i="70"/>
  <c r="EZ197" i="35"/>
  <c r="EZ190" i="70"/>
  <c r="ET204" i="35"/>
  <c r="EZ46" i="35"/>
  <c r="EZ41" i="70"/>
  <c r="EZ48" i="35"/>
  <c r="EZ43" i="70"/>
  <c r="ET30" i="41"/>
  <c r="ET24" i="37"/>
  <c r="ET40" i="37" s="1"/>
  <c r="ET40" i="36"/>
  <c r="EZ198" i="35"/>
  <c r="EZ191" i="70"/>
  <c r="EZ200" i="35"/>
  <c r="EZ193" i="70"/>
  <c r="ET160" i="37"/>
  <c r="ET162" i="37" s="1"/>
  <c r="ET188" i="36"/>
  <c r="ET172" i="41"/>
  <c r="ET176" i="41" s="1"/>
  <c r="ET30" i="38"/>
  <c r="ET42" i="36"/>
  <c r="ET41" i="39"/>
  <c r="ET44" i="70"/>
  <c r="ET70" i="70" s="1"/>
  <c r="ET41" i="36"/>
  <c r="ET40" i="39"/>
  <c r="ET29" i="38"/>
  <c r="EZ47" i="35"/>
  <c r="EZ42" i="70"/>
  <c r="BZ176" i="41"/>
  <c r="EP164" i="40"/>
  <c r="EP51" i="40" s="1"/>
  <c r="EY164" i="40"/>
  <c r="EY53" i="40" s="1"/>
  <c r="FA164" i="40"/>
  <c r="FA53" i="40" s="1"/>
  <c r="EX164" i="40"/>
  <c r="EX53" i="40" s="1"/>
  <c r="EZ164" i="40"/>
  <c r="EZ53" i="40" s="1"/>
  <c r="EV164" i="40"/>
  <c r="EV53" i="40" s="1"/>
  <c r="FC164" i="40"/>
  <c r="FC53" i="40" s="1"/>
  <c r="FD164" i="40"/>
  <c r="FD53" i="40" s="1"/>
  <c r="FB164" i="40"/>
  <c r="FB53" i="40" s="1"/>
  <c r="EU164" i="40"/>
  <c r="EU53" i="40" s="1"/>
  <c r="EW164" i="40"/>
  <c r="EW53" i="40" s="1"/>
  <c r="ES164" i="40"/>
  <c r="ET164" i="40"/>
  <c r="ET53" i="40" s="1"/>
  <c r="S172" i="38"/>
  <c r="AZ54" i="38"/>
  <c r="AZ59" i="38" s="1"/>
  <c r="ES54" i="38"/>
  <c r="FB20" i="70"/>
  <c r="FA22" i="35"/>
  <c r="FB17" i="70"/>
  <c r="FA19" i="35"/>
  <c r="FB19" i="70"/>
  <c r="FA21" i="35"/>
  <c r="FB18" i="70"/>
  <c r="FA20" i="35"/>
  <c r="EM204" i="35"/>
  <c r="BO39" i="39"/>
  <c r="DI49" i="38"/>
  <c r="DI54" i="38" s="1"/>
  <c r="CY79" i="35"/>
  <c r="BU40" i="39"/>
  <c r="BI82" i="35"/>
  <c r="BI85" i="35" s="1"/>
  <c r="CY172" i="38"/>
  <c r="AD82" i="35"/>
  <c r="AD85" i="35" s="1"/>
  <c r="AP82" i="35"/>
  <c r="AP85" i="35" s="1"/>
  <c r="BG82" i="35"/>
  <c r="BG85" i="35" s="1"/>
  <c r="AW82" i="35"/>
  <c r="AW85" i="35" s="1"/>
  <c r="BJ82" i="35"/>
  <c r="BJ85" i="35" s="1"/>
  <c r="AJ82" i="35"/>
  <c r="AJ85" i="35" s="1"/>
  <c r="J82" i="35"/>
  <c r="J85" i="35" s="1"/>
  <c r="AB82" i="35"/>
  <c r="AB85" i="35" s="1"/>
  <c r="AA82" i="35"/>
  <c r="AA85" i="35" s="1"/>
  <c r="BH82" i="35"/>
  <c r="BH85" i="35" s="1"/>
  <c r="AE82" i="35"/>
  <c r="AE85" i="35" s="1"/>
  <c r="AI82" i="35"/>
  <c r="AI85" i="35" s="1"/>
  <c r="W82" i="35"/>
  <c r="W85" i="35" s="1"/>
  <c r="BC66" i="36"/>
  <c r="BC71" i="36" s="1"/>
  <c r="AN82" i="35"/>
  <c r="AN85" i="35" s="1"/>
  <c r="BF49" i="35"/>
  <c r="AQ82" i="35"/>
  <c r="AQ85" i="35" s="1"/>
  <c r="BF82" i="35"/>
  <c r="BF85" i="35" s="1"/>
  <c r="AO82" i="35"/>
  <c r="AO85" i="35" s="1"/>
  <c r="Z82" i="35"/>
  <c r="Z85" i="35" s="1"/>
  <c r="F82" i="35"/>
  <c r="F85" i="35" s="1"/>
  <c r="BF201" i="35"/>
  <c r="I82" i="35"/>
  <c r="I85" i="35" s="1"/>
  <c r="G82" i="35"/>
  <c r="G85" i="35" s="1"/>
  <c r="V82" i="35"/>
  <c r="V85" i="35" s="1"/>
  <c r="S82" i="35"/>
  <c r="S85" i="35" s="1"/>
  <c r="AC82" i="35"/>
  <c r="AC85" i="35" s="1"/>
  <c r="K82" i="35"/>
  <c r="K85" i="35" s="1"/>
  <c r="L82" i="35"/>
  <c r="L85" i="35" s="1"/>
  <c r="T82" i="35"/>
  <c r="T85" i="35" s="1"/>
  <c r="M82" i="35"/>
  <c r="M85" i="35" s="1"/>
  <c r="P82" i="35"/>
  <c r="P85" i="35" s="1"/>
  <c r="R82" i="35"/>
  <c r="R85" i="35" s="1"/>
  <c r="E82" i="35"/>
  <c r="E85" i="35" s="1"/>
  <c r="BL82" i="35"/>
  <c r="BL85" i="35" s="1"/>
  <c r="AM82" i="35"/>
  <c r="AM85" i="35" s="1"/>
  <c r="Q82" i="35"/>
  <c r="Q85" i="35" s="1"/>
  <c r="N82" i="35"/>
  <c r="N85" i="35" s="1"/>
  <c r="AT82" i="35"/>
  <c r="AT85" i="35" s="1"/>
  <c r="AG82" i="35"/>
  <c r="AG85" i="35" s="1"/>
  <c r="BD82" i="35"/>
  <c r="BD85" i="35" s="1"/>
  <c r="AZ82" i="35"/>
  <c r="AZ85" i="35" s="1"/>
  <c r="AY82" i="35"/>
  <c r="AY85" i="35" s="1"/>
  <c r="BE82" i="35"/>
  <c r="BE85" i="35" s="1"/>
  <c r="AL82" i="35"/>
  <c r="AL85" i="35" s="1"/>
  <c r="O82" i="35"/>
  <c r="O85" i="35" s="1"/>
  <c r="AH82" i="35"/>
  <c r="AH85" i="35" s="1"/>
  <c r="AR82" i="35"/>
  <c r="AR85" i="35" s="1"/>
  <c r="AX78" i="35"/>
  <c r="AX83" i="35" s="1"/>
  <c r="DX192" i="39"/>
  <c r="DP172" i="38"/>
  <c r="AG52" i="41"/>
  <c r="AA160" i="37"/>
  <c r="AA162" i="37" s="1"/>
  <c r="BK187" i="36"/>
  <c r="BE66" i="39"/>
  <c r="BE71" i="39" s="1"/>
  <c r="EQ52" i="41"/>
  <c r="BI172" i="41"/>
  <c r="BI176" i="41" s="1"/>
  <c r="BI18" i="36"/>
  <c r="BI11" i="37"/>
  <c r="AS82" i="35"/>
  <c r="AS85" i="35" s="1"/>
  <c r="AT52" i="41"/>
  <c r="BK78" i="35"/>
  <c r="BK83" i="35" s="1"/>
  <c r="EC196" i="70"/>
  <c r="DV204" i="35"/>
  <c r="ER190" i="36"/>
  <c r="ER192" i="36" s="1"/>
  <c r="AC52" i="41"/>
  <c r="AR78" i="35"/>
  <c r="AR83" i="35" s="1"/>
  <c r="ER170" i="38"/>
  <c r="ER172" i="38" s="1"/>
  <c r="CV176" i="41"/>
  <c r="AB52" i="41"/>
  <c r="AE192" i="39"/>
  <c r="BK39" i="39"/>
  <c r="CO172" i="38"/>
  <c r="CL176" i="41"/>
  <c r="BK187" i="39"/>
  <c r="BC78" i="35"/>
  <c r="BC83" i="35" s="1"/>
  <c r="AX82" i="35"/>
  <c r="AX85" i="35" s="1"/>
  <c r="EE79" i="35"/>
  <c r="Q164" i="40"/>
  <c r="Q51" i="40" s="1"/>
  <c r="AA39" i="39"/>
  <c r="EM67" i="36"/>
  <c r="EM192" i="36"/>
  <c r="DL49" i="38"/>
  <c r="DL54" i="38" s="1"/>
  <c r="CC170" i="38"/>
  <c r="CC189" i="39"/>
  <c r="DG67" i="39"/>
  <c r="ER189" i="39"/>
  <c r="ER192" i="39" s="1"/>
  <c r="DL196" i="70"/>
  <c r="DD54" i="38"/>
  <c r="DD55" i="38" s="1"/>
  <c r="U192" i="39"/>
  <c r="BT83" i="35"/>
  <c r="BT85" i="35" s="1"/>
  <c r="DD192" i="36"/>
  <c r="AO70" i="70"/>
  <c r="DC192" i="39"/>
  <c r="AJ192" i="39"/>
  <c r="BM52" i="41"/>
  <c r="AR49" i="38"/>
  <c r="AR54" i="38" s="1"/>
  <c r="AR59" i="38" s="1"/>
  <c r="BB78" i="35"/>
  <c r="BB83" i="35" s="1"/>
  <c r="BR204" i="35"/>
  <c r="AV172" i="38"/>
  <c r="AC164" i="40"/>
  <c r="AC51" i="40" s="1"/>
  <c r="DX54" i="38"/>
  <c r="DX55" i="38" s="1"/>
  <c r="S192" i="39"/>
  <c r="Y52" i="41"/>
  <c r="EN172" i="38"/>
  <c r="DS49" i="38"/>
  <c r="DS54" i="38" s="1"/>
  <c r="DS55" i="38" s="1"/>
  <c r="BU44" i="70"/>
  <c r="BU70" i="70" s="1"/>
  <c r="I52" i="41"/>
  <c r="DS204" i="35"/>
  <c r="BU29" i="38"/>
  <c r="BU49" i="38" s="1"/>
  <c r="BU54" i="38" s="1"/>
  <c r="BU59" i="38" s="1"/>
  <c r="DA192" i="36"/>
  <c r="CL31" i="41"/>
  <c r="CL52" i="41" s="1"/>
  <c r="BY176" i="41"/>
  <c r="EL192" i="39"/>
  <c r="EH204" i="35"/>
  <c r="BJ78" i="35"/>
  <c r="BJ83" i="35" s="1"/>
  <c r="I79" i="35"/>
  <c r="E67" i="39"/>
  <c r="EN52" i="41"/>
  <c r="Y83" i="35"/>
  <c r="AW70" i="70"/>
  <c r="U49" i="38"/>
  <c r="U54" i="38" s="1"/>
  <c r="U59" i="38" s="1"/>
  <c r="W71" i="39"/>
  <c r="DJ192" i="36"/>
  <c r="DI172" i="38"/>
  <c r="N192" i="39"/>
  <c r="DX192" i="36"/>
  <c r="AK172" i="38"/>
  <c r="AW172" i="38"/>
  <c r="DW79" i="35"/>
  <c r="EP70" i="70"/>
  <c r="BQ192" i="36"/>
  <c r="CC169" i="38"/>
  <c r="BL42" i="39"/>
  <c r="Y82" i="35"/>
  <c r="Y85" i="35" s="1"/>
  <c r="CC189" i="36"/>
  <c r="CC192" i="36" s="1"/>
  <c r="O67" i="39"/>
  <c r="DA196" i="70"/>
  <c r="DF67" i="36"/>
  <c r="CC188" i="39"/>
  <c r="BL190" i="39"/>
  <c r="U82" i="35"/>
  <c r="U85" i="35" s="1"/>
  <c r="BC82" i="35"/>
  <c r="BC85" i="35" s="1"/>
  <c r="AY70" i="70"/>
  <c r="AA192" i="36"/>
  <c r="AI67" i="36"/>
  <c r="CN176" i="41"/>
  <c r="AD192" i="36"/>
  <c r="AC192" i="36"/>
  <c r="DI67" i="39"/>
  <c r="W192" i="39"/>
  <c r="CE176" i="41"/>
  <c r="AF71" i="39"/>
  <c r="Q71" i="39"/>
  <c r="AQ78" i="35"/>
  <c r="AQ83" i="35" s="1"/>
  <c r="AV82" i="35"/>
  <c r="AV85" i="35" s="1"/>
  <c r="CH83" i="35"/>
  <c r="CH85" i="35" s="1"/>
  <c r="AH52" i="41"/>
  <c r="DD196" i="70"/>
  <c r="EL49" i="38"/>
  <c r="EL54" i="38" s="1"/>
  <c r="T52" i="41"/>
  <c r="EQ192" i="36"/>
  <c r="U192" i="36"/>
  <c r="AI52" i="41"/>
  <c r="AE196" i="70"/>
  <c r="AG70" i="70"/>
  <c r="T172" i="38"/>
  <c r="L172" i="38"/>
  <c r="K40" i="36"/>
  <c r="K67" i="36" s="1"/>
  <c r="BG78" i="35"/>
  <c r="BG83" i="35" s="1"/>
  <c r="CC41" i="36"/>
  <c r="CC67" i="36" s="1"/>
  <c r="Z52" i="41"/>
  <c r="AR52" i="41"/>
  <c r="K192" i="39"/>
  <c r="O172" i="38"/>
  <c r="K24" i="37"/>
  <c r="K40" i="37" s="1"/>
  <c r="N67" i="36"/>
  <c r="CC29" i="38"/>
  <c r="CC49" i="38" s="1"/>
  <c r="CC54" i="38" s="1"/>
  <c r="CC59" i="38" s="1"/>
  <c r="AJ172" i="38"/>
  <c r="I70" i="70"/>
  <c r="CC40" i="39"/>
  <c r="DY172" i="38"/>
  <c r="AQ52" i="41"/>
  <c r="DE172" i="38"/>
  <c r="S70" i="70"/>
  <c r="K49" i="38"/>
  <c r="K54" i="38" s="1"/>
  <c r="K59" i="38" s="1"/>
  <c r="V192" i="39"/>
  <c r="BQ49" i="38"/>
  <c r="BQ54" i="38" s="1"/>
  <c r="BQ59" i="38" s="1"/>
  <c r="AB172" i="38"/>
  <c r="AQ49" i="35"/>
  <c r="AQ79" i="35" s="1"/>
  <c r="AC74" i="70"/>
  <c r="EC54" i="38"/>
  <c r="EC55" i="38" s="1"/>
  <c r="DZ172" i="38"/>
  <c r="DM54" i="38"/>
  <c r="DM55" i="38" s="1"/>
  <c r="DN204" i="35"/>
  <c r="S192" i="36"/>
  <c r="U204" i="35"/>
  <c r="AA49" i="38"/>
  <c r="AA54" i="38" s="1"/>
  <c r="AA59" i="38" s="1"/>
  <c r="AG204" i="35"/>
  <c r="AT49" i="38"/>
  <c r="AT54" i="38" s="1"/>
  <c r="AT59" i="38" s="1"/>
  <c r="BL70" i="70"/>
  <c r="BA82" i="35"/>
  <c r="BA85" i="35" s="1"/>
  <c r="BB82" i="35"/>
  <c r="BB85" i="35" s="1"/>
  <c r="H82" i="35"/>
  <c r="H85" i="35" s="1"/>
  <c r="BQ67" i="36"/>
  <c r="DO54" i="38"/>
  <c r="DO55" i="38" s="1"/>
  <c r="AI192" i="39"/>
  <c r="CW204" i="35"/>
  <c r="EH172" i="38"/>
  <c r="CZ49" i="38"/>
  <c r="CZ54" i="38" s="1"/>
  <c r="AY192" i="39"/>
  <c r="AM172" i="38"/>
  <c r="AM192" i="39"/>
  <c r="Q79" i="35"/>
  <c r="BS71" i="39"/>
  <c r="BS73" i="39" s="1"/>
  <c r="F83" i="35"/>
  <c r="AK67" i="36"/>
  <c r="EJ204" i="35"/>
  <c r="EJ67" i="36"/>
  <c r="CX204" i="35"/>
  <c r="CM40" i="36"/>
  <c r="DN172" i="38"/>
  <c r="CS70" i="70"/>
  <c r="AJ52" i="41"/>
  <c r="AY192" i="36"/>
  <c r="CA74" i="70"/>
  <c r="CA76" i="70" s="1"/>
  <c r="DG79" i="35"/>
  <c r="DP192" i="36"/>
  <c r="AX71" i="39"/>
  <c r="F49" i="38"/>
  <c r="F54" i="38" s="1"/>
  <c r="F59" i="38" s="1"/>
  <c r="E192" i="39"/>
  <c r="AO52" i="41"/>
  <c r="N192" i="36"/>
  <c r="BC70" i="70"/>
  <c r="N204" i="35"/>
  <c r="BD70" i="70"/>
  <c r="N79" i="35"/>
  <c r="DZ204" i="35"/>
  <c r="DB192" i="36"/>
  <c r="BD66" i="39"/>
  <c r="BD71" i="39" s="1"/>
  <c r="DL204" i="35"/>
  <c r="CM30" i="41"/>
  <c r="K52" i="41"/>
  <c r="G192" i="39"/>
  <c r="EG196" i="70"/>
  <c r="AF74" i="70"/>
  <c r="DK70" i="70"/>
  <c r="BL71" i="39"/>
  <c r="CS41" i="36"/>
  <c r="BN71" i="39"/>
  <c r="BN73" i="39" s="1"/>
  <c r="DU172" i="38"/>
  <c r="AP204" i="35"/>
  <c r="AK192" i="39"/>
  <c r="EG204" i="35"/>
  <c r="T204" i="35"/>
  <c r="E192" i="36"/>
  <c r="CU74" i="70"/>
  <c r="CU76" i="70" s="1"/>
  <c r="EH52" i="41"/>
  <c r="BZ74" i="70"/>
  <c r="BZ76" i="70" s="1"/>
  <c r="DV49" i="38"/>
  <c r="DV54" i="38" s="1"/>
  <c r="DV55" i="38" s="1"/>
  <c r="AI192" i="36"/>
  <c r="AH204" i="35"/>
  <c r="BQ172" i="38"/>
  <c r="AK192" i="36"/>
  <c r="CS29" i="38"/>
  <c r="BE70" i="70"/>
  <c r="AP52" i="41"/>
  <c r="AO71" i="39"/>
  <c r="U70" i="70"/>
  <c r="W70" i="70"/>
  <c r="BI74" i="70"/>
  <c r="EA49" i="38"/>
  <c r="EA54" i="38" s="1"/>
  <c r="EC192" i="36"/>
  <c r="DC192" i="36"/>
  <c r="G83" i="35"/>
  <c r="CY49" i="38"/>
  <c r="CY54" i="38" s="1"/>
  <c r="DA70" i="70"/>
  <c r="DG192" i="36"/>
  <c r="CS40" i="39"/>
  <c r="CS67" i="39" s="1"/>
  <c r="DW204" i="35"/>
  <c r="DY192" i="36"/>
  <c r="CT71" i="39"/>
  <c r="CT73" i="39" s="1"/>
  <c r="BO71" i="39"/>
  <c r="BO73" i="39" s="1"/>
  <c r="O49" i="38"/>
  <c r="O54" i="38" s="1"/>
  <c r="O59" i="38" s="1"/>
  <c r="CX196" i="70"/>
  <c r="Q52" i="41"/>
  <c r="DC172" i="38"/>
  <c r="CD83" i="35"/>
  <c r="CD85" i="35" s="1"/>
  <c r="EC67" i="36"/>
  <c r="U74" i="70"/>
  <c r="AY52" i="41"/>
  <c r="EQ192" i="39"/>
  <c r="AW52" i="41"/>
  <c r="AB192" i="39"/>
  <c r="BX71" i="39"/>
  <c r="BX73" i="39" s="1"/>
  <c r="AK71" i="39"/>
  <c r="AI79" i="35"/>
  <c r="H204" i="35"/>
  <c r="EO49" i="38"/>
  <c r="EO54" i="38" s="1"/>
  <c r="DT204" i="35"/>
  <c r="BQ71" i="39"/>
  <c r="BQ73" i="39" s="1"/>
  <c r="CV71" i="39"/>
  <c r="CV73" i="39" s="1"/>
  <c r="CU71" i="39"/>
  <c r="CU73" i="39" s="1"/>
  <c r="H71" i="39"/>
  <c r="K71" i="39"/>
  <c r="AH71" i="39"/>
  <c r="S71" i="39"/>
  <c r="U71" i="39"/>
  <c r="AA71" i="39"/>
  <c r="BW71" i="39"/>
  <c r="BW73" i="39" s="1"/>
  <c r="CE71" i="39"/>
  <c r="CE73" i="39" s="1"/>
  <c r="E49" i="38"/>
  <c r="E54" i="38" s="1"/>
  <c r="E59" i="38" s="1"/>
  <c r="L192" i="39"/>
  <c r="AQ71" i="39"/>
  <c r="R52" i="41"/>
  <c r="EE49" i="38"/>
  <c r="EE54" i="38" s="1"/>
  <c r="EE55" i="38" s="1"/>
  <c r="BR71" i="39"/>
  <c r="BR73" i="39" s="1"/>
  <c r="DI192" i="39"/>
  <c r="CX192" i="36"/>
  <c r="AL67" i="36"/>
  <c r="V71" i="39"/>
  <c r="V192" i="36"/>
  <c r="S52" i="41"/>
  <c r="R71" i="39"/>
  <c r="Z71" i="39"/>
  <c r="AJ71" i="39"/>
  <c r="AE71" i="39"/>
  <c r="AM71" i="39"/>
  <c r="CI71" i="39"/>
  <c r="CI73" i="39" s="1"/>
  <c r="CK71" i="39"/>
  <c r="CK73" i="39" s="1"/>
  <c r="AV71" i="39"/>
  <c r="CL71" i="39"/>
  <c r="CL73" i="39" s="1"/>
  <c r="Y71" i="39"/>
  <c r="K204" i="35"/>
  <c r="CD71" i="39"/>
  <c r="CD73" i="39" s="1"/>
  <c r="ER204" i="35"/>
  <c r="R204" i="35"/>
  <c r="AO192" i="36"/>
  <c r="DW172" i="38"/>
  <c r="EE192" i="36"/>
  <c r="BD42" i="39"/>
  <c r="BG196" i="70"/>
  <c r="CF71" i="39"/>
  <c r="CF73" i="39" s="1"/>
  <c r="BZ71" i="39"/>
  <c r="BZ73" i="39" s="1"/>
  <c r="J52" i="41"/>
  <c r="BH196" i="70"/>
  <c r="F71" i="39"/>
  <c r="K50" i="35"/>
  <c r="K79" i="35" s="1"/>
  <c r="DS192" i="39"/>
  <c r="O71" i="39"/>
  <c r="N71" i="39"/>
  <c r="AP71" i="39"/>
  <c r="AD71" i="39"/>
  <c r="BV71" i="39"/>
  <c r="BV73" i="39" s="1"/>
  <c r="I71" i="39"/>
  <c r="AB71" i="39"/>
  <c r="G49" i="38"/>
  <c r="G54" i="38" s="1"/>
  <c r="G59" i="38" s="1"/>
  <c r="AD192" i="39"/>
  <c r="DG204" i="35"/>
  <c r="P71" i="39"/>
  <c r="J71" i="39"/>
  <c r="AW71" i="39"/>
  <c r="BM71" i="39"/>
  <c r="BM73" i="39" s="1"/>
  <c r="BU71" i="39"/>
  <c r="BU73" i="39" s="1"/>
  <c r="CH71" i="39"/>
  <c r="CH73" i="39" s="1"/>
  <c r="CC71" i="39"/>
  <c r="CC73" i="39" s="1"/>
  <c r="AU71" i="39"/>
  <c r="U172" i="38"/>
  <c r="AL192" i="36"/>
  <c r="N49" i="38"/>
  <c r="N54" i="38" s="1"/>
  <c r="N59" i="38" s="1"/>
  <c r="O192" i="39"/>
  <c r="AL204" i="35"/>
  <c r="AV70" i="70"/>
  <c r="AU70" i="70"/>
  <c r="G71" i="39"/>
  <c r="BD190" i="39"/>
  <c r="AA52" i="41"/>
  <c r="CJ71" i="39"/>
  <c r="CJ73" i="39" s="1"/>
  <c r="BK71" i="39"/>
  <c r="AM52" i="41"/>
  <c r="DS192" i="36"/>
  <c r="CR71" i="39"/>
  <c r="CR73" i="39" s="1"/>
  <c r="EL204" i="35"/>
  <c r="EC172" i="38"/>
  <c r="EF54" i="38"/>
  <c r="AG71" i="39"/>
  <c r="AT71" i="39"/>
  <c r="CN71" i="39"/>
  <c r="CN73" i="39" s="1"/>
  <c r="CA71" i="39"/>
  <c r="CA73" i="39" s="1"/>
  <c r="AS71" i="39"/>
  <c r="CO192" i="39"/>
  <c r="CW196" i="70"/>
  <c r="BU189" i="36"/>
  <c r="BU192" i="36" s="1"/>
  <c r="EA204" i="35"/>
  <c r="F192" i="39"/>
  <c r="DQ67" i="36"/>
  <c r="DG54" i="38"/>
  <c r="DG59" i="38" s="1"/>
  <c r="M52" i="41"/>
  <c r="AN71" i="39"/>
  <c r="AI71" i="39"/>
  <c r="AY71" i="39"/>
  <c r="X71" i="39"/>
  <c r="CM71" i="39"/>
  <c r="CM73" i="39" s="1"/>
  <c r="BY71" i="39"/>
  <c r="BY73" i="39" s="1"/>
  <c r="CQ71" i="39"/>
  <c r="CQ73" i="39" s="1"/>
  <c r="BL78" i="35"/>
  <c r="BL83" i="35" s="1"/>
  <c r="AY196" i="70"/>
  <c r="E71" i="39"/>
  <c r="BT71" i="39"/>
  <c r="BT73" i="39" s="1"/>
  <c r="BP71" i="39"/>
  <c r="BP73" i="39" s="1"/>
  <c r="CP71" i="39"/>
  <c r="CP73" i="39" s="1"/>
  <c r="CZ192" i="36"/>
  <c r="M71" i="39"/>
  <c r="AL71" i="39"/>
  <c r="CG71" i="39"/>
  <c r="CG73" i="39" s="1"/>
  <c r="AC71" i="39"/>
  <c r="CB71" i="39"/>
  <c r="CB73" i="39" s="1"/>
  <c r="L71" i="39"/>
  <c r="AR71" i="39"/>
  <c r="T71" i="39"/>
  <c r="CO71" i="39"/>
  <c r="CO73" i="39" s="1"/>
  <c r="CS71" i="39"/>
  <c r="CS73" i="39" s="1"/>
  <c r="M70" i="70"/>
  <c r="AD172" i="38"/>
  <c r="BP176" i="41"/>
  <c r="DB192" i="39"/>
  <c r="DS67" i="39"/>
  <c r="Y164" i="40"/>
  <c r="Y51" i="40" s="1"/>
  <c r="BZ164" i="40"/>
  <c r="BZ51" i="40" s="1"/>
  <c r="EI67" i="36"/>
  <c r="AP192" i="39"/>
  <c r="AQ70" i="70"/>
  <c r="BJ164" i="40"/>
  <c r="BJ51" i="40" s="1"/>
  <c r="CE164" i="40"/>
  <c r="CE51" i="40" s="1"/>
  <c r="AE204" i="35"/>
  <c r="W164" i="40"/>
  <c r="W51" i="40" s="1"/>
  <c r="EB67" i="36"/>
  <c r="AT164" i="40"/>
  <c r="AT51" i="40" s="1"/>
  <c r="AA164" i="40"/>
  <c r="AA51" i="40" s="1"/>
  <c r="BQ192" i="39"/>
  <c r="Z164" i="40"/>
  <c r="Z51" i="40" s="1"/>
  <c r="EN192" i="39"/>
  <c r="CM172" i="41"/>
  <c r="CM176" i="41" s="1"/>
  <c r="P196" i="70"/>
  <c r="K196" i="70"/>
  <c r="Y204" i="35"/>
  <c r="I204" i="35"/>
  <c r="V70" i="70"/>
  <c r="BQ204" i="35"/>
  <c r="BV204" i="35"/>
  <c r="BU67" i="36"/>
  <c r="V164" i="40"/>
  <c r="V51" i="40" s="1"/>
  <c r="AX164" i="40"/>
  <c r="AX51" i="40" s="1"/>
  <c r="AK52" i="41"/>
  <c r="DA67" i="36"/>
  <c r="BK12" i="36"/>
  <c r="BK34" i="36" s="1"/>
  <c r="BK66" i="36" s="1"/>
  <c r="BK71" i="36" s="1"/>
  <c r="S204" i="35"/>
  <c r="AK70" i="70"/>
  <c r="BQ196" i="70"/>
  <c r="W204" i="35"/>
  <c r="AW192" i="39"/>
  <c r="Z204" i="35"/>
  <c r="CJ164" i="40"/>
  <c r="CJ51" i="40" s="1"/>
  <c r="AI164" i="40"/>
  <c r="AI51" i="40" s="1"/>
  <c r="BO196" i="70"/>
  <c r="DD204" i="35"/>
  <c r="BX164" i="40"/>
  <c r="BX51" i="40" s="1"/>
  <c r="DN49" i="38"/>
  <c r="DN54" i="38" s="1"/>
  <c r="AQ67" i="36"/>
  <c r="U52" i="41"/>
  <c r="AR164" i="40"/>
  <c r="AR51" i="40" s="1"/>
  <c r="EL172" i="38"/>
  <c r="AA192" i="39"/>
  <c r="Y79" i="35"/>
  <c r="BK8" i="37"/>
  <c r="BK21" i="37" s="1"/>
  <c r="BK39" i="37" s="1"/>
  <c r="BK44" i="37" s="1"/>
  <c r="M49" i="38"/>
  <c r="M54" i="38" s="1"/>
  <c r="M59" i="38" s="1"/>
  <c r="N172" i="38"/>
  <c r="T49" i="38"/>
  <c r="T54" i="38" s="1"/>
  <c r="T59" i="38" s="1"/>
  <c r="ED164" i="40"/>
  <c r="ED51" i="40" s="1"/>
  <c r="DW192" i="39"/>
  <c r="AB204" i="35"/>
  <c r="CG164" i="40"/>
  <c r="CG51" i="40" s="1"/>
  <c r="DA79" i="35"/>
  <c r="CT164" i="40"/>
  <c r="CT51" i="40" s="1"/>
  <c r="AJ204" i="35"/>
  <c r="DP192" i="39"/>
  <c r="DP79" i="35"/>
  <c r="F192" i="36"/>
  <c r="CK42" i="36"/>
  <c r="CD164" i="40"/>
  <c r="CD51" i="40" s="1"/>
  <c r="U79" i="35"/>
  <c r="AB164" i="40"/>
  <c r="AB51" i="40" s="1"/>
  <c r="AN164" i="40"/>
  <c r="AN51" i="40" s="1"/>
  <c r="AU164" i="40"/>
  <c r="AU51" i="40" s="1"/>
  <c r="P164" i="40"/>
  <c r="P51" i="40" s="1"/>
  <c r="M192" i="36"/>
  <c r="DF52" i="41"/>
  <c r="CK41" i="39"/>
  <c r="V172" i="38"/>
  <c r="AS192" i="36"/>
  <c r="CK49" i="38"/>
  <c r="CK54" i="38" s="1"/>
  <c r="CK59" i="38" s="1"/>
  <c r="CS79" i="35"/>
  <c r="AS52" i="41"/>
  <c r="DQ67" i="39"/>
  <c r="DV196" i="70"/>
  <c r="EA192" i="39"/>
  <c r="AC192" i="39"/>
  <c r="CM188" i="36"/>
  <c r="AC70" i="70"/>
  <c r="N70" i="70"/>
  <c r="E70" i="70"/>
  <c r="CO192" i="36"/>
  <c r="CN164" i="40"/>
  <c r="CN51" i="40" s="1"/>
  <c r="CM196" i="70"/>
  <c r="T164" i="40"/>
  <c r="T51" i="40" s="1"/>
  <c r="BS164" i="40"/>
  <c r="BS51" i="40" s="1"/>
  <c r="L204" i="35"/>
  <c r="G164" i="40"/>
  <c r="G51" i="40" s="1"/>
  <c r="AO192" i="39"/>
  <c r="AJ73" i="70"/>
  <c r="AJ76" i="70" s="1"/>
  <c r="DV52" i="41"/>
  <c r="EA192" i="36"/>
  <c r="DM192" i="39"/>
  <c r="DQ70" i="70"/>
  <c r="AL192" i="39"/>
  <c r="T192" i="39"/>
  <c r="K70" i="70"/>
  <c r="AN196" i="70"/>
  <c r="M204" i="35"/>
  <c r="BK70" i="70"/>
  <c r="AA172" i="38"/>
  <c r="AT172" i="38"/>
  <c r="AT39" i="39"/>
  <c r="AO39" i="39"/>
  <c r="AY39" i="39"/>
  <c r="AY67" i="39" s="1"/>
  <c r="Y196" i="70"/>
  <c r="AK204" i="35"/>
  <c r="AD196" i="70"/>
  <c r="AV30" i="38"/>
  <c r="AV49" i="38" s="1"/>
  <c r="AV54" i="38" s="1"/>
  <c r="AV59" i="38" s="1"/>
  <c r="AV41" i="39"/>
  <c r="AV42" i="36"/>
  <c r="AI70" i="70"/>
  <c r="AG30" i="38"/>
  <c r="AG49" i="38" s="1"/>
  <c r="AG54" i="38" s="1"/>
  <c r="AG59" i="38" s="1"/>
  <c r="AG41" i="39"/>
  <c r="AG67" i="39" s="1"/>
  <c r="AG42" i="36"/>
  <c r="AG67" i="36" s="1"/>
  <c r="U196" i="70"/>
  <c r="N196" i="70"/>
  <c r="X70" i="70"/>
  <c r="AF70" i="70"/>
  <c r="AH42" i="36"/>
  <c r="AH41" i="39"/>
  <c r="AH30" i="38"/>
  <c r="AH49" i="38" s="1"/>
  <c r="AH54" i="38" s="1"/>
  <c r="AH59" i="38" s="1"/>
  <c r="G196" i="70"/>
  <c r="Q204" i="35"/>
  <c r="J196" i="70"/>
  <c r="AN70" i="70"/>
  <c r="V196" i="70"/>
  <c r="O196" i="70"/>
  <c r="AI172" i="38"/>
  <c r="AK196" i="70"/>
  <c r="AG189" i="39"/>
  <c r="AG192" i="39" s="1"/>
  <c r="AG190" i="36"/>
  <c r="AG192" i="36" s="1"/>
  <c r="AG170" i="38"/>
  <c r="AG172" i="38" s="1"/>
  <c r="J42" i="36"/>
  <c r="J41" i="39"/>
  <c r="J30" i="38"/>
  <c r="J49" i="38" s="1"/>
  <c r="J54" i="38" s="1"/>
  <c r="J59" i="38" s="1"/>
  <c r="L49" i="38"/>
  <c r="L54" i="38" s="1"/>
  <c r="L59" i="38" s="1"/>
  <c r="R70" i="70"/>
  <c r="AS39" i="39"/>
  <c r="AM70" i="70"/>
  <c r="AS49" i="38"/>
  <c r="AS54" i="38" s="1"/>
  <c r="AS59" i="38" s="1"/>
  <c r="AL70" i="70"/>
  <c r="Q70" i="70"/>
  <c r="AH189" i="39"/>
  <c r="AH192" i="39" s="1"/>
  <c r="AH170" i="38"/>
  <c r="AH172" i="38" s="1"/>
  <c r="AH190" i="36"/>
  <c r="AH192" i="36" s="1"/>
  <c r="BF8" i="40"/>
  <c r="BF21" i="40" s="1"/>
  <c r="BF39" i="40" s="1"/>
  <c r="BF44" i="40" s="1"/>
  <c r="Q196" i="70"/>
  <c r="AY49" i="38"/>
  <c r="AY54" i="38" s="1"/>
  <c r="AY59" i="38" s="1"/>
  <c r="AJ49" i="38"/>
  <c r="AJ54" i="38" s="1"/>
  <c r="AJ59" i="38" s="1"/>
  <c r="AP42" i="36"/>
  <c r="AP41" i="39"/>
  <c r="AP30" i="38"/>
  <c r="AP49" i="38" s="1"/>
  <c r="AP54" i="38" s="1"/>
  <c r="AP59" i="38" s="1"/>
  <c r="V49" i="38"/>
  <c r="V54" i="38" s="1"/>
  <c r="V59" i="38" s="1"/>
  <c r="J189" i="39"/>
  <c r="J192" i="39" s="1"/>
  <c r="J170" i="38"/>
  <c r="J172" i="38" s="1"/>
  <c r="J190" i="36"/>
  <c r="J192" i="36" s="1"/>
  <c r="AL49" i="38"/>
  <c r="AL54" i="38" s="1"/>
  <c r="AL59" i="38" s="1"/>
  <c r="W196" i="70"/>
  <c r="H196" i="70"/>
  <c r="H30" i="38"/>
  <c r="H49" i="38" s="1"/>
  <c r="H54" i="38" s="1"/>
  <c r="H59" i="38" s="1"/>
  <c r="H41" i="39"/>
  <c r="H42" i="36"/>
  <c r="E204" i="35"/>
  <c r="P30" i="38"/>
  <c r="P49" i="38" s="1"/>
  <c r="P54" i="38" s="1"/>
  <c r="P59" i="38" s="1"/>
  <c r="P41" i="39"/>
  <c r="P42" i="36"/>
  <c r="AC204" i="35"/>
  <c r="AI204" i="35"/>
  <c r="AM39" i="39"/>
  <c r="AF30" i="38"/>
  <c r="AF49" i="38" s="1"/>
  <c r="AF54" i="38" s="1"/>
  <c r="AF59" i="38" s="1"/>
  <c r="AF41" i="39"/>
  <c r="AF42" i="36"/>
  <c r="W172" i="38"/>
  <c r="F204" i="35"/>
  <c r="F70" i="70"/>
  <c r="K172" i="38"/>
  <c r="S196" i="70"/>
  <c r="I196" i="70"/>
  <c r="AB196" i="70"/>
  <c r="P70" i="70"/>
  <c r="AB70" i="70"/>
  <c r="R42" i="36"/>
  <c r="R41" i="39"/>
  <c r="R30" i="38"/>
  <c r="R49" i="38" s="1"/>
  <c r="R54" i="38" s="1"/>
  <c r="R59" i="38" s="1"/>
  <c r="AE70" i="70"/>
  <c r="F172" i="38"/>
  <c r="AE49" i="38"/>
  <c r="AE54" i="38" s="1"/>
  <c r="AE59" i="38" s="1"/>
  <c r="AF196" i="70"/>
  <c r="AQ49" i="38"/>
  <c r="AQ54" i="38" s="1"/>
  <c r="AQ59" i="38" s="1"/>
  <c r="H189" i="39"/>
  <c r="H192" i="39" s="1"/>
  <c r="H170" i="38"/>
  <c r="H172" i="38" s="1"/>
  <c r="H190" i="36"/>
  <c r="E196" i="70"/>
  <c r="AN39" i="39"/>
  <c r="P189" i="39"/>
  <c r="P192" i="39" s="1"/>
  <c r="P170" i="38"/>
  <c r="P172" i="38" s="1"/>
  <c r="P190" i="36"/>
  <c r="AC196" i="70"/>
  <c r="Y70" i="70"/>
  <c r="AV39" i="39"/>
  <c r="AX42" i="36"/>
  <c r="AX41" i="39"/>
  <c r="AX30" i="38"/>
  <c r="AX49" i="38" s="1"/>
  <c r="AX54" i="38" s="1"/>
  <c r="AX59" i="38" s="1"/>
  <c r="AI196" i="70"/>
  <c r="T196" i="70"/>
  <c r="AF189" i="39"/>
  <c r="AF192" i="39" s="1"/>
  <c r="AF170" i="38"/>
  <c r="AF172" i="38" s="1"/>
  <c r="AF190" i="36"/>
  <c r="F196" i="70"/>
  <c r="R196" i="70"/>
  <c r="AU39" i="39"/>
  <c r="AU67" i="39" s="1"/>
  <c r="AW39" i="39"/>
  <c r="X196" i="70"/>
  <c r="S49" i="38"/>
  <c r="S54" i="38" s="1"/>
  <c r="S59" i="38" s="1"/>
  <c r="AR39" i="39"/>
  <c r="R189" i="39"/>
  <c r="R192" i="39" s="1"/>
  <c r="R170" i="38"/>
  <c r="R172" i="38" s="1"/>
  <c r="R190" i="36"/>
  <c r="R192" i="36" s="1"/>
  <c r="AK49" i="38"/>
  <c r="AK54" i="38" s="1"/>
  <c r="AK59" i="38" s="1"/>
  <c r="AX39" i="39"/>
  <c r="Z70" i="70"/>
  <c r="AA204" i="35"/>
  <c r="I30" i="38"/>
  <c r="I49" i="38" s="1"/>
  <c r="I54" i="38" s="1"/>
  <c r="I59" i="38" s="1"/>
  <c r="I41" i="39"/>
  <c r="I42" i="36"/>
  <c r="I67" i="36" s="1"/>
  <c r="AA70" i="70"/>
  <c r="L70" i="70"/>
  <c r="AM196" i="70"/>
  <c r="H70" i="70"/>
  <c r="AD49" i="38"/>
  <c r="AD54" i="38" s="1"/>
  <c r="AD59" i="38" s="1"/>
  <c r="AC49" i="38"/>
  <c r="AC54" i="38" s="1"/>
  <c r="AC59" i="38" s="1"/>
  <c r="AO30" i="38"/>
  <c r="AO49" i="38" s="1"/>
  <c r="AO54" i="38" s="1"/>
  <c r="AO59" i="38" s="1"/>
  <c r="AO41" i="39"/>
  <c r="AO42" i="36"/>
  <c r="AO67" i="36" s="1"/>
  <c r="AP39" i="39"/>
  <c r="AZ39" i="39"/>
  <c r="AZ67" i="39" s="1"/>
  <c r="Z196" i="70"/>
  <c r="AL196" i="70"/>
  <c r="AA196" i="70"/>
  <c r="AC172" i="38"/>
  <c r="AM49" i="38"/>
  <c r="AM54" i="38" s="1"/>
  <c r="AM59" i="38" s="1"/>
  <c r="CW192" i="36"/>
  <c r="AL39" i="39"/>
  <c r="X30" i="38"/>
  <c r="X49" i="38" s="1"/>
  <c r="X54" i="38" s="1"/>
  <c r="X59" i="38" s="1"/>
  <c r="X41" i="39"/>
  <c r="X42" i="36"/>
  <c r="I190" i="36"/>
  <c r="I192" i="36" s="1"/>
  <c r="I189" i="39"/>
  <c r="I192" i="39" s="1"/>
  <c r="I170" i="38"/>
  <c r="I172" i="38" s="1"/>
  <c r="Q30" i="38"/>
  <c r="Q49" i="38" s="1"/>
  <c r="Q54" i="38" s="1"/>
  <c r="Q59" i="38" s="1"/>
  <c r="Q41" i="39"/>
  <c r="Q42" i="36"/>
  <c r="Q67" i="36" s="1"/>
  <c r="AN30" i="38"/>
  <c r="AN49" i="38" s="1"/>
  <c r="AN54" i="38" s="1"/>
  <c r="AN59" i="38" s="1"/>
  <c r="AN41" i="39"/>
  <c r="AN42" i="36"/>
  <c r="Y30" i="38"/>
  <c r="Y49" i="38" s="1"/>
  <c r="Y54" i="38" s="1"/>
  <c r="Y59" i="38" s="1"/>
  <c r="Y41" i="39"/>
  <c r="Y42" i="36"/>
  <c r="Y67" i="36" s="1"/>
  <c r="M192" i="39"/>
  <c r="AI49" i="38"/>
  <c r="AI54" i="38" s="1"/>
  <c r="AI59" i="38" s="1"/>
  <c r="Z42" i="36"/>
  <c r="Z41" i="39"/>
  <c r="Z30" i="38"/>
  <c r="Z49" i="38" s="1"/>
  <c r="Z54" i="38" s="1"/>
  <c r="Z59" i="38" s="1"/>
  <c r="AE172" i="38"/>
  <c r="AH70" i="70"/>
  <c r="E172" i="38"/>
  <c r="AJ196" i="70"/>
  <c r="AH196" i="70"/>
  <c r="X189" i="39"/>
  <c r="X192" i="39" s="1"/>
  <c r="X170" i="38"/>
  <c r="X172" i="38" s="1"/>
  <c r="X190" i="36"/>
  <c r="AQ39" i="39"/>
  <c r="AL172" i="38"/>
  <c r="M196" i="70"/>
  <c r="Q189" i="39"/>
  <c r="Q192" i="39" s="1"/>
  <c r="Q190" i="36"/>
  <c r="Q192" i="36" s="1"/>
  <c r="Q170" i="38"/>
  <c r="Q172" i="38" s="1"/>
  <c r="G70" i="70"/>
  <c r="AN189" i="39"/>
  <c r="AN192" i="39" s="1"/>
  <c r="AN170" i="38"/>
  <c r="AN172" i="38" s="1"/>
  <c r="AN190" i="36"/>
  <c r="Y190" i="36"/>
  <c r="Y192" i="36" s="1"/>
  <c r="Y189" i="39"/>
  <c r="Y192" i="39" s="1"/>
  <c r="Y170" i="38"/>
  <c r="Y172" i="38" s="1"/>
  <c r="AD204" i="35"/>
  <c r="O70" i="70"/>
  <c r="T70" i="70"/>
  <c r="J70" i="70"/>
  <c r="M172" i="38"/>
  <c r="W49" i="38"/>
  <c r="W54" i="38" s="1"/>
  <c r="W59" i="38" s="1"/>
  <c r="AG196" i="70"/>
  <c r="AD70" i="70"/>
  <c r="AW30" i="38"/>
  <c r="AW49" i="38" s="1"/>
  <c r="AW54" i="38" s="1"/>
  <c r="AW59" i="38" s="1"/>
  <c r="AW41" i="39"/>
  <c r="AW42" i="36"/>
  <c r="AW67" i="36" s="1"/>
  <c r="AJ70" i="70"/>
  <c r="Z189" i="39"/>
  <c r="Z192" i="39" s="1"/>
  <c r="Z170" i="38"/>
  <c r="Z172" i="38" s="1"/>
  <c r="Z190" i="36"/>
  <c r="Z192" i="36" s="1"/>
  <c r="AB49" i="38"/>
  <c r="AB54" i="38" s="1"/>
  <c r="AB59" i="38" s="1"/>
  <c r="L196" i="70"/>
  <c r="G172" i="38"/>
  <c r="AU49" i="38"/>
  <c r="AU54" i="38" s="1"/>
  <c r="AU59" i="38" s="1"/>
  <c r="V204" i="35"/>
  <c r="AP192" i="36"/>
  <c r="AQ172" i="38"/>
  <c r="DZ52" i="41"/>
  <c r="BC164" i="40"/>
  <c r="BC51" i="40" s="1"/>
  <c r="BJ70" i="70"/>
  <c r="CK176" i="41"/>
  <c r="DW49" i="38"/>
  <c r="DW54" i="38" s="1"/>
  <c r="DW55" i="38" s="1"/>
  <c r="DY67" i="36"/>
  <c r="EH70" i="70"/>
  <c r="CD70" i="70"/>
  <c r="CS189" i="36"/>
  <c r="CS192" i="36" s="1"/>
  <c r="EG172" i="38"/>
  <c r="CK189" i="36"/>
  <c r="BO176" i="41"/>
  <c r="EH192" i="36"/>
  <c r="CW49" i="38"/>
  <c r="CW54" i="38" s="1"/>
  <c r="CW59" i="38" s="1"/>
  <c r="CY192" i="39"/>
  <c r="DB204" i="35"/>
  <c r="DC67" i="39"/>
  <c r="EA196" i="70"/>
  <c r="E79" i="35"/>
  <c r="CS169" i="38"/>
  <c r="CS172" i="38" s="1"/>
  <c r="EM52" i="41"/>
  <c r="L67" i="39"/>
  <c r="AY78" i="35"/>
  <c r="AY83" i="35" s="1"/>
  <c r="CK188" i="39"/>
  <c r="CK192" i="39" s="1"/>
  <c r="AT192" i="36"/>
  <c r="EB70" i="70"/>
  <c r="AO172" i="38"/>
  <c r="AS196" i="70"/>
  <c r="DX172" i="38"/>
  <c r="DZ67" i="39"/>
  <c r="CS188" i="39"/>
  <c r="CS192" i="39" s="1"/>
  <c r="DF204" i="35"/>
  <c r="DG196" i="70"/>
  <c r="AX204" i="35"/>
  <c r="CK169" i="38"/>
  <c r="DN196" i="70"/>
  <c r="AP172" i="38"/>
  <c r="AQ192" i="36"/>
  <c r="BU204" i="35"/>
  <c r="EP79" i="35"/>
  <c r="BZ204" i="35"/>
  <c r="DM204" i="35"/>
  <c r="ED204" i="35"/>
  <c r="DG52" i="41"/>
  <c r="AQ192" i="39"/>
  <c r="BL196" i="70"/>
  <c r="EO172" i="38"/>
  <c r="CM204" i="35"/>
  <c r="DC79" i="35"/>
  <c r="DK192" i="36"/>
  <c r="CJ204" i="35"/>
  <c r="DW67" i="39"/>
  <c r="DX67" i="36"/>
  <c r="BU169" i="38"/>
  <c r="BU172" i="38" s="1"/>
  <c r="EK67" i="36"/>
  <c r="CK79" i="35"/>
  <c r="EG192" i="36"/>
  <c r="CY52" i="41"/>
  <c r="BU176" i="41"/>
  <c r="CX49" i="38"/>
  <c r="CX54" i="38" s="1"/>
  <c r="BU188" i="39"/>
  <c r="BU192" i="39" s="1"/>
  <c r="CO49" i="38"/>
  <c r="CO54" i="38" s="1"/>
  <c r="CO59" i="38" s="1"/>
  <c r="DZ49" i="38"/>
  <c r="DZ54" i="38" s="1"/>
  <c r="EG192" i="39"/>
  <c r="DE192" i="39"/>
  <c r="DV192" i="36"/>
  <c r="DW192" i="36"/>
  <c r="EB192" i="36"/>
  <c r="BS204" i="35"/>
  <c r="EO52" i="41"/>
  <c r="DN192" i="39"/>
  <c r="EQ67" i="39"/>
  <c r="BN52" i="41"/>
  <c r="EB52" i="41"/>
  <c r="EN67" i="36"/>
  <c r="ED196" i="70"/>
  <c r="ED192" i="36"/>
  <c r="DE192" i="36"/>
  <c r="EM49" i="38"/>
  <c r="EM54" i="38" s="1"/>
  <c r="EM55" i="38" s="1"/>
  <c r="DA49" i="38"/>
  <c r="DA54" i="38" s="1"/>
  <c r="EL192" i="36"/>
  <c r="CY192" i="36"/>
  <c r="DJ67" i="39"/>
  <c r="DL79" i="35"/>
  <c r="EN192" i="36"/>
  <c r="BF20" i="39"/>
  <c r="EO192" i="39"/>
  <c r="EO192" i="36"/>
  <c r="DZ192" i="36"/>
  <c r="EG52" i="41"/>
  <c r="DL172" i="38"/>
  <c r="EK79" i="35"/>
  <c r="DH192" i="36"/>
  <c r="AO79" i="35"/>
  <c r="CO176" i="41"/>
  <c r="AW192" i="36"/>
  <c r="AZ192" i="39"/>
  <c r="CU176" i="41"/>
  <c r="CZ172" i="38"/>
  <c r="V83" i="35"/>
  <c r="AS73" i="70"/>
  <c r="AS76" i="70" s="1"/>
  <c r="EB79" i="35"/>
  <c r="AV192" i="39"/>
  <c r="CU83" i="35"/>
  <c r="CU85" i="35" s="1"/>
  <c r="BS83" i="35"/>
  <c r="BS85" i="35" s="1"/>
  <c r="M83" i="35"/>
  <c r="BA78" i="35"/>
  <c r="BA83" i="35" s="1"/>
  <c r="CC196" i="70"/>
  <c r="DF196" i="70"/>
  <c r="DO172" i="38"/>
  <c r="DI79" i="35"/>
  <c r="DX204" i="35"/>
  <c r="AP83" i="35"/>
  <c r="CQ83" i="35"/>
  <c r="CQ85" i="35" s="1"/>
  <c r="DU196" i="70"/>
  <c r="DC204" i="35"/>
  <c r="DT52" i="41"/>
  <c r="R73" i="70"/>
  <c r="R76" i="70" s="1"/>
  <c r="EF196" i="70"/>
  <c r="BE17" i="39"/>
  <c r="BE187" i="39"/>
  <c r="BE196" i="70"/>
  <c r="BY83" i="35"/>
  <c r="BY85" i="35" s="1"/>
  <c r="CO204" i="35"/>
  <c r="DM79" i="35"/>
  <c r="CX70" i="70"/>
  <c r="ED70" i="70"/>
  <c r="CK83" i="35"/>
  <c r="CK85" i="35" s="1"/>
  <c r="AS67" i="36"/>
  <c r="AR196" i="70"/>
  <c r="BN83" i="35"/>
  <c r="BN85" i="35" s="1"/>
  <c r="DY70" i="70"/>
  <c r="BT204" i="35"/>
  <c r="CG176" i="41"/>
  <c r="AL83" i="35"/>
  <c r="CG79" i="35"/>
  <c r="EA67" i="39"/>
  <c r="E83" i="35"/>
  <c r="DO192" i="36"/>
  <c r="Q83" i="35"/>
  <c r="CY204" i="35"/>
  <c r="DD52" i="41"/>
  <c r="F164" i="40"/>
  <c r="F51" i="40" s="1"/>
  <c r="CO83" i="35"/>
  <c r="CO85" i="35" s="1"/>
  <c r="DR172" i="38"/>
  <c r="DQ192" i="36"/>
  <c r="CE196" i="70"/>
  <c r="CS176" i="41"/>
  <c r="BU196" i="70"/>
  <c r="BU83" i="35"/>
  <c r="BU85" i="35" s="1"/>
  <c r="BQ83" i="35"/>
  <c r="BQ85" i="35" s="1"/>
  <c r="CW67" i="39"/>
  <c r="EJ67" i="39"/>
  <c r="DJ67" i="36"/>
  <c r="DO52" i="41"/>
  <c r="CY67" i="39"/>
  <c r="EL52" i="41"/>
  <c r="DD172" i="38"/>
  <c r="DN67" i="36"/>
  <c r="DJ192" i="39"/>
  <c r="BL66" i="36"/>
  <c r="BL71" i="36" s="1"/>
  <c r="DT192" i="36"/>
  <c r="AT73" i="70"/>
  <c r="AT76" i="70" s="1"/>
  <c r="BE73" i="70"/>
  <c r="BE76" i="70" s="1"/>
  <c r="R83" i="35"/>
  <c r="DU49" i="38"/>
  <c r="DU54" i="38" s="1"/>
  <c r="DK79" i="35"/>
  <c r="Z83" i="35"/>
  <c r="DN79" i="35"/>
  <c r="AT196" i="70"/>
  <c r="BF66" i="39"/>
  <c r="BF71" i="39" s="1"/>
  <c r="DQ79" i="35"/>
  <c r="K83" i="35"/>
  <c r="CL83" i="35"/>
  <c r="CL85" i="35" s="1"/>
  <c r="DF192" i="36"/>
  <c r="BO70" i="70"/>
  <c r="BG66" i="39"/>
  <c r="BG71" i="39" s="1"/>
  <c r="CZ196" i="70"/>
  <c r="DH52" i="41"/>
  <c r="CX172" i="38"/>
  <c r="BR83" i="35"/>
  <c r="BR85" i="35" s="1"/>
  <c r="EP67" i="39"/>
  <c r="DT192" i="39"/>
  <c r="H83" i="35"/>
  <c r="AU192" i="39"/>
  <c r="T192" i="36"/>
  <c r="EC70" i="70"/>
  <c r="DJ204" i="35"/>
  <c r="EM196" i="70"/>
  <c r="DU192" i="36"/>
  <c r="EK172" i="38"/>
  <c r="DK192" i="39"/>
  <c r="DN192" i="36"/>
  <c r="X204" i="35"/>
  <c r="CR204" i="35"/>
  <c r="AG83" i="35"/>
  <c r="DY67" i="39"/>
  <c r="ER70" i="70"/>
  <c r="DM192" i="36"/>
  <c r="DO79" i="35"/>
  <c r="DL192" i="36"/>
  <c r="BX78" i="35"/>
  <c r="BX83" i="35" s="1"/>
  <c r="BX85" i="35" s="1"/>
  <c r="EN204" i="35"/>
  <c r="BP164" i="40"/>
  <c r="BP51" i="40" s="1"/>
  <c r="CD189" i="39"/>
  <c r="CD192" i="39" s="1"/>
  <c r="CD170" i="38"/>
  <c r="CD172" i="38" s="1"/>
  <c r="CD190" i="36"/>
  <c r="CD192" i="36" s="1"/>
  <c r="AZ24" i="40"/>
  <c r="AZ40" i="40" s="1"/>
  <c r="EF45" i="40" s="1"/>
  <c r="EG67" i="36"/>
  <c r="BT24" i="40"/>
  <c r="BT40" i="40" s="1"/>
  <c r="AF30" i="41"/>
  <c r="AF52" i="41" s="1"/>
  <c r="AF24" i="37"/>
  <c r="AF40" i="37" s="1"/>
  <c r="AF40" i="36"/>
  <c r="CJ39" i="39"/>
  <c r="BL189" i="39"/>
  <c r="BL170" i="38"/>
  <c r="BL172" i="38" s="1"/>
  <c r="BL190" i="36"/>
  <c r="BE11" i="40"/>
  <c r="BE160" i="40"/>
  <c r="BE162" i="40" s="1"/>
  <c r="BE164" i="40" s="1"/>
  <c r="BE51" i="40" s="1"/>
  <c r="CD39" i="36"/>
  <c r="EK192" i="36"/>
  <c r="J39" i="39"/>
  <c r="CN194" i="70"/>
  <c r="CN196" i="70" s="1"/>
  <c r="CN188" i="39"/>
  <c r="CN169" i="38"/>
  <c r="CN189" i="36"/>
  <c r="BU24" i="40"/>
  <c r="BU40" i="40" s="1"/>
  <c r="CG32" i="41"/>
  <c r="CG52" i="41" s="1"/>
  <c r="G172" i="41"/>
  <c r="G176" i="41" s="1"/>
  <c r="G160" i="37"/>
  <c r="G162" i="37" s="1"/>
  <c r="G188" i="36"/>
  <c r="G192" i="36" s="1"/>
  <c r="CJ39" i="36"/>
  <c r="BT49" i="35"/>
  <c r="X39" i="39"/>
  <c r="AC42" i="39"/>
  <c r="AC67" i="39" s="1"/>
  <c r="BN41" i="39"/>
  <c r="BN30" i="38"/>
  <c r="BN42" i="36"/>
  <c r="BS24" i="40"/>
  <c r="BS40" i="40" s="1"/>
  <c r="AR50" i="35"/>
  <c r="DT172" i="38"/>
  <c r="CE74" i="70"/>
  <c r="CE76" i="70" s="1"/>
  <c r="CP44" i="70"/>
  <c r="CP70" i="70" s="1"/>
  <c r="CP40" i="39"/>
  <c r="CP29" i="38"/>
  <c r="CP41" i="36"/>
  <c r="W49" i="35"/>
  <c r="CJ189" i="39"/>
  <c r="CJ170" i="38"/>
  <c r="CJ190" i="36"/>
  <c r="CC31" i="41"/>
  <c r="AB24" i="40"/>
  <c r="AB40" i="40" s="1"/>
  <c r="EH196" i="70"/>
  <c r="DS196" i="70"/>
  <c r="DC70" i="70"/>
  <c r="E74" i="70"/>
  <c r="BD13" i="41"/>
  <c r="BD18" i="36"/>
  <c r="BD11" i="37"/>
  <c r="DJ52" i="41"/>
  <c r="DL67" i="36"/>
  <c r="BY44" i="70"/>
  <c r="BY70" i="70" s="1"/>
  <c r="BY40" i="39"/>
  <c r="BY29" i="38"/>
  <c r="BY41" i="36"/>
  <c r="BB74" i="70"/>
  <c r="DL67" i="39"/>
  <c r="CQ49" i="35"/>
  <c r="O39" i="36"/>
  <c r="CA44" i="70"/>
  <c r="CA70" i="70" s="1"/>
  <c r="CA40" i="39"/>
  <c r="CA29" i="38"/>
  <c r="CA41" i="36"/>
  <c r="CI189" i="39"/>
  <c r="CI170" i="38"/>
  <c r="CI190" i="36"/>
  <c r="ED67" i="39"/>
  <c r="BJ23" i="35"/>
  <c r="BJ201" i="35"/>
  <c r="BT74" i="70"/>
  <c r="BT76" i="70" s="1"/>
  <c r="CU204" i="35"/>
  <c r="EE204" i="35"/>
  <c r="DL52" i="41"/>
  <c r="DP196" i="70"/>
  <c r="BV44" i="70"/>
  <c r="BV70" i="70" s="1"/>
  <c r="BV40" i="39"/>
  <c r="BV41" i="36"/>
  <c r="BV29" i="38"/>
  <c r="BV49" i="38" s="1"/>
  <c r="BV54" i="38" s="1"/>
  <c r="BV59" i="38" s="1"/>
  <c r="DZ192" i="39"/>
  <c r="BG19" i="39"/>
  <c r="BG14" i="38"/>
  <c r="BG20" i="36"/>
  <c r="BA73" i="70"/>
  <c r="BA76" i="70" s="1"/>
  <c r="CO196" i="70"/>
  <c r="DM70" i="70"/>
  <c r="DL70" i="70"/>
  <c r="CG194" i="70"/>
  <c r="CG196" i="70" s="1"/>
  <c r="CG188" i="39"/>
  <c r="CG169" i="38"/>
  <c r="CG189" i="36"/>
  <c r="BB73" i="70"/>
  <c r="BB76" i="70" s="1"/>
  <c r="DN70" i="70"/>
  <c r="DT196" i="70"/>
  <c r="CX52" i="41"/>
  <c r="F42" i="39"/>
  <c r="F67" i="39" s="1"/>
  <c r="BS172" i="41"/>
  <c r="BS176" i="41" s="1"/>
  <c r="BS160" i="37"/>
  <c r="BS162" i="37" s="1"/>
  <c r="BS188" i="36"/>
  <c r="CR194" i="70"/>
  <c r="CR196" i="70" s="1"/>
  <c r="CR188" i="39"/>
  <c r="CR169" i="38"/>
  <c r="CR189" i="36"/>
  <c r="CT31" i="41"/>
  <c r="DJ196" i="70"/>
  <c r="BC196" i="70"/>
  <c r="BG70" i="70"/>
  <c r="AC79" i="35"/>
  <c r="CT41" i="39"/>
  <c r="CT30" i="38"/>
  <c r="CT42" i="36"/>
  <c r="AX42" i="39"/>
  <c r="CV39" i="36"/>
  <c r="BG24" i="35"/>
  <c r="BG202" i="35"/>
  <c r="CI164" i="40"/>
  <c r="CI51" i="40" s="1"/>
  <c r="DY164" i="40"/>
  <c r="DY51" i="40" s="1"/>
  <c r="EC164" i="40"/>
  <c r="EC51" i="40" s="1"/>
  <c r="DW164" i="40"/>
  <c r="DW51" i="40" s="1"/>
  <c r="EQ164" i="40"/>
  <c r="EQ51" i="40" s="1"/>
  <c r="EL164" i="40"/>
  <c r="EL51" i="40" s="1"/>
  <c r="DH164" i="40"/>
  <c r="DH51" i="40" s="1"/>
  <c r="DJ164" i="40"/>
  <c r="DJ51" i="40" s="1"/>
  <c r="AQ164" i="40"/>
  <c r="AQ51" i="40" s="1"/>
  <c r="DC164" i="40"/>
  <c r="DC51" i="40" s="1"/>
  <c r="CY164" i="40"/>
  <c r="CY51" i="40" s="1"/>
  <c r="CK164" i="40"/>
  <c r="CK51" i="40" s="1"/>
  <c r="I164" i="40"/>
  <c r="I51" i="40" s="1"/>
  <c r="DP164" i="40"/>
  <c r="DP51" i="40" s="1"/>
  <c r="AP164" i="40"/>
  <c r="AP51" i="40" s="1"/>
  <c r="AY164" i="40"/>
  <c r="AY51" i="40" s="1"/>
  <c r="DK164" i="40"/>
  <c r="DK51" i="40" s="1"/>
  <c r="DT164" i="40"/>
  <c r="DT51" i="40" s="1"/>
  <c r="DI164" i="40"/>
  <c r="DI51" i="40" s="1"/>
  <c r="EH164" i="40"/>
  <c r="EH51" i="40" s="1"/>
  <c r="EA164" i="40"/>
  <c r="EA51" i="40" s="1"/>
  <c r="AO164" i="40"/>
  <c r="AO51" i="40" s="1"/>
  <c r="EJ164" i="40"/>
  <c r="EJ51" i="40" s="1"/>
  <c r="DE164" i="40"/>
  <c r="DE51" i="40" s="1"/>
  <c r="CZ164" i="40"/>
  <c r="CZ51" i="40" s="1"/>
  <c r="BN164" i="40"/>
  <c r="BN51" i="40" s="1"/>
  <c r="DS164" i="40"/>
  <c r="DS51" i="40" s="1"/>
  <c r="EN164" i="40"/>
  <c r="EN51" i="40" s="1"/>
  <c r="AG164" i="40"/>
  <c r="AG51" i="40" s="1"/>
  <c r="DU164" i="40"/>
  <c r="DU51" i="40" s="1"/>
  <c r="EG164" i="40"/>
  <c r="EG51" i="40" s="1"/>
  <c r="DX164" i="40"/>
  <c r="DX51" i="40" s="1"/>
  <c r="K164" i="40"/>
  <c r="K51" i="40" s="1"/>
  <c r="EI164" i="40"/>
  <c r="EI51" i="40" s="1"/>
  <c r="DB164" i="40"/>
  <c r="DB51" i="40" s="1"/>
  <c r="EK164" i="40"/>
  <c r="EK51" i="40" s="1"/>
  <c r="EM164" i="40"/>
  <c r="EM51" i="40" s="1"/>
  <c r="DZ164" i="40"/>
  <c r="DZ51" i="40" s="1"/>
  <c r="DL164" i="40"/>
  <c r="DL51" i="40" s="1"/>
  <c r="DA164" i="40"/>
  <c r="DA51" i="40" s="1"/>
  <c r="AZ164" i="40"/>
  <c r="AZ51" i="40" s="1"/>
  <c r="EE164" i="40"/>
  <c r="EE51" i="40" s="1"/>
  <c r="EO164" i="40"/>
  <c r="EO51" i="40" s="1"/>
  <c r="DF164" i="40"/>
  <c r="DF51" i="40" s="1"/>
  <c r="J164" i="40"/>
  <c r="J51" i="40" s="1"/>
  <c r="DQ164" i="40"/>
  <c r="DQ51" i="40" s="1"/>
  <c r="DV164" i="40"/>
  <c r="DV51" i="40" s="1"/>
  <c r="DD164" i="40"/>
  <c r="DD51" i="40" s="1"/>
  <c r="DG164" i="40"/>
  <c r="DG51" i="40" s="1"/>
  <c r="EB164" i="40"/>
  <c r="EB51" i="40" s="1"/>
  <c r="AE164" i="40"/>
  <c r="AE51" i="40" s="1"/>
  <c r="CW164" i="40"/>
  <c r="CW51" i="40" s="1"/>
  <c r="L164" i="40"/>
  <c r="L51" i="40" s="1"/>
  <c r="ER164" i="40"/>
  <c r="S164" i="40"/>
  <c r="S51" i="40" s="1"/>
  <c r="DM164" i="40"/>
  <c r="DM51" i="40" s="1"/>
  <c r="DR164" i="40"/>
  <c r="DR51" i="40" s="1"/>
  <c r="AH164" i="40"/>
  <c r="AH51" i="40" s="1"/>
  <c r="DU67" i="36"/>
  <c r="BV164" i="40"/>
  <c r="BV51" i="40" s="1"/>
  <c r="DF172" i="38"/>
  <c r="Z24" i="40"/>
  <c r="Z40" i="40" s="1"/>
  <c r="F24" i="40"/>
  <c r="F40" i="40" s="1"/>
  <c r="CA50" i="35"/>
  <c r="CQ39" i="36"/>
  <c r="CQ44" i="70"/>
  <c r="CQ70" i="70" s="1"/>
  <c r="CQ40" i="39"/>
  <c r="CQ29" i="38"/>
  <c r="CQ41" i="36"/>
  <c r="DO192" i="39"/>
  <c r="BV42" i="39"/>
  <c r="BT164" i="40"/>
  <c r="BT51" i="40" s="1"/>
  <c r="BI78" i="35"/>
  <c r="BI83" i="35" s="1"/>
  <c r="AN50" i="35"/>
  <c r="AF172" i="41"/>
  <c r="AF176" i="41" s="1"/>
  <c r="AF160" i="37"/>
  <c r="AF162" i="37" s="1"/>
  <c r="AF188" i="36"/>
  <c r="BF196" i="70"/>
  <c r="CJ74" i="70"/>
  <c r="CJ76" i="70" s="1"/>
  <c r="BE74" i="70"/>
  <c r="DI70" i="70"/>
  <c r="CI74" i="70"/>
  <c r="CI76" i="70" s="1"/>
  <c r="CO67" i="36"/>
  <c r="AX50" i="35"/>
  <c r="DR192" i="39"/>
  <c r="CJ32" i="41"/>
  <c r="AR204" i="35"/>
  <c r="EJ192" i="39"/>
  <c r="BA70" i="70"/>
  <c r="AK164" i="40"/>
  <c r="AK51" i="40" s="1"/>
  <c r="AJ42" i="39"/>
  <c r="AJ67" i="39" s="1"/>
  <c r="CQ172" i="41"/>
  <c r="CQ176" i="41" s="1"/>
  <c r="CQ160" i="37"/>
  <c r="CQ162" i="37" s="1"/>
  <c r="CQ188" i="36"/>
  <c r="CA32" i="41"/>
  <c r="AF204" i="35"/>
  <c r="DH67" i="36"/>
  <c r="DR204" i="35"/>
  <c r="CX164" i="40"/>
  <c r="CX51" i="40" s="1"/>
  <c r="BM196" i="70"/>
  <c r="AO83" i="35"/>
  <c r="DR192" i="36"/>
  <c r="DE79" i="35"/>
  <c r="DG172" i="38"/>
  <c r="AO73" i="70"/>
  <c r="AO76" i="70" s="1"/>
  <c r="CI204" i="35"/>
  <c r="CQ50" i="35"/>
  <c r="EF164" i="40"/>
  <c r="EF51" i="40" s="1"/>
  <c r="CU24" i="40"/>
  <c r="CU40" i="40" s="1"/>
  <c r="DO67" i="39"/>
  <c r="BS189" i="39"/>
  <c r="BS170" i="38"/>
  <c r="BS190" i="36"/>
  <c r="BU74" i="70"/>
  <c r="BU76" i="70" s="1"/>
  <c r="BD74" i="70"/>
  <c r="AB73" i="70"/>
  <c r="AB76" i="70" s="1"/>
  <c r="P50" i="35"/>
  <c r="AF39" i="39"/>
  <c r="V24" i="40"/>
  <c r="V40" i="40" s="1"/>
  <c r="AN39" i="36"/>
  <c r="CC42" i="39"/>
  <c r="P24" i="40"/>
  <c r="P40" i="40" s="1"/>
  <c r="CP194" i="70"/>
  <c r="CP196" i="70" s="1"/>
  <c r="CP188" i="39"/>
  <c r="CP169" i="38"/>
  <c r="CP189" i="36"/>
  <c r="BK30" i="38"/>
  <c r="BK49" i="38" s="1"/>
  <c r="BK54" i="38" s="1"/>
  <c r="BK59" i="38" s="1"/>
  <c r="BK41" i="39"/>
  <c r="BK42" i="36"/>
  <c r="BV49" i="35"/>
  <c r="CN41" i="39"/>
  <c r="CN42" i="36"/>
  <c r="CN30" i="38"/>
  <c r="CS32" i="41"/>
  <c r="BX24" i="40"/>
  <c r="BX40" i="40" s="1"/>
  <c r="AM49" i="35"/>
  <c r="BE41" i="39"/>
  <c r="BE30" i="38"/>
  <c r="BE49" i="38" s="1"/>
  <c r="BE54" i="38" s="1"/>
  <c r="BE59" i="38" s="1"/>
  <c r="BE42" i="36"/>
  <c r="BO24" i="40"/>
  <c r="BO40" i="40" s="1"/>
  <c r="M24" i="40"/>
  <c r="M40" i="40" s="1"/>
  <c r="AD42" i="39"/>
  <c r="AD67" i="39" s="1"/>
  <c r="BI17" i="39"/>
  <c r="BI187" i="39"/>
  <c r="AZ74" i="70"/>
  <c r="AX74" i="70"/>
  <c r="K74" i="70"/>
  <c r="T74" i="70"/>
  <c r="O74" i="70"/>
  <c r="J74" i="70"/>
  <c r="S74" i="70"/>
  <c r="AB74" i="70"/>
  <c r="R74" i="70"/>
  <c r="BV74" i="70"/>
  <c r="BV76" i="70" s="1"/>
  <c r="AE74" i="70"/>
  <c r="AA74" i="70"/>
  <c r="AJ74" i="70"/>
  <c r="AH74" i="70"/>
  <c r="G74" i="70"/>
  <c r="Z74" i="70"/>
  <c r="Y74" i="70"/>
  <c r="AP74" i="70"/>
  <c r="Q74" i="70"/>
  <c r="AI74" i="70"/>
  <c r="BF74" i="70"/>
  <c r="L74" i="70"/>
  <c r="BN74" i="70"/>
  <c r="BN76" i="70" s="1"/>
  <c r="W74" i="70"/>
  <c r="BO74" i="70"/>
  <c r="BO76" i="70" s="1"/>
  <c r="AM74" i="70"/>
  <c r="CL74" i="70"/>
  <c r="CL76" i="70" s="1"/>
  <c r="AG74" i="70"/>
  <c r="I74" i="70"/>
  <c r="H74" i="70"/>
  <c r="CM74" i="70"/>
  <c r="CM76" i="70" s="1"/>
  <c r="AQ74" i="70"/>
  <c r="AL74" i="70"/>
  <c r="CT74" i="70"/>
  <c r="CT76" i="70" s="1"/>
  <c r="BW74" i="70"/>
  <c r="BW76" i="70" s="1"/>
  <c r="AN74" i="70"/>
  <c r="M74" i="70"/>
  <c r="P74" i="70"/>
  <c r="AY74" i="70"/>
  <c r="X74" i="70"/>
  <c r="AD74" i="70"/>
  <c r="EI79" i="35"/>
  <c r="AZ30" i="41"/>
  <c r="AZ52" i="41" s="1"/>
  <c r="AZ24" i="37"/>
  <c r="AZ40" i="37" s="1"/>
  <c r="AZ40" i="36"/>
  <c r="CM79" i="35"/>
  <c r="CE32" i="41"/>
  <c r="CE52" i="41" s="1"/>
  <c r="DZ70" i="70"/>
  <c r="ER196" i="70"/>
  <c r="CI176" i="41"/>
  <c r="BB24" i="40"/>
  <c r="BB40" i="40" s="1"/>
  <c r="CU189" i="39"/>
  <c r="CU170" i="38"/>
  <c r="CU190" i="36"/>
  <c r="L49" i="35"/>
  <c r="BM189" i="39"/>
  <c r="BM192" i="39" s="1"/>
  <c r="BM170" i="38"/>
  <c r="BM172" i="38" s="1"/>
  <c r="BM190" i="36"/>
  <c r="BM192" i="36" s="1"/>
  <c r="CH79" i="35"/>
  <c r="E24" i="40"/>
  <c r="E40" i="40" s="1"/>
  <c r="BV32" i="41"/>
  <c r="BV52" i="41" s="1"/>
  <c r="V42" i="39"/>
  <c r="V67" i="39" s="1"/>
  <c r="AE30" i="41"/>
  <c r="AE52" i="41" s="1"/>
  <c r="AE24" i="37"/>
  <c r="AE40" i="37" s="1"/>
  <c r="AE40" i="36"/>
  <c r="G39" i="39"/>
  <c r="G67" i="39" s="1"/>
  <c r="EG67" i="39"/>
  <c r="BA24" i="35"/>
  <c r="BA202" i="35"/>
  <c r="CR50" i="35"/>
  <c r="H172" i="41"/>
  <c r="H176" i="41" s="1"/>
  <c r="H160" i="37"/>
  <c r="H162" i="37" s="1"/>
  <c r="H188" i="36"/>
  <c r="BL74" i="70"/>
  <c r="BK189" i="39"/>
  <c r="BK170" i="38"/>
  <c r="BK172" i="38" s="1"/>
  <c r="BK190" i="36"/>
  <c r="BD24" i="35"/>
  <c r="BD202" i="35"/>
  <c r="BD204" i="35" s="1"/>
  <c r="AX39" i="36"/>
  <c r="EH49" i="38"/>
  <c r="EH54" i="38" s="1"/>
  <c r="AF42" i="39"/>
  <c r="CU44" i="70"/>
  <c r="CU70" i="70" s="1"/>
  <c r="CU40" i="39"/>
  <c r="CU29" i="38"/>
  <c r="CU41" i="36"/>
  <c r="CN189" i="39"/>
  <c r="CN170" i="38"/>
  <c r="CN190" i="36"/>
  <c r="AQ42" i="39"/>
  <c r="BD24" i="40"/>
  <c r="BD40" i="40" s="1"/>
  <c r="BT42" i="39"/>
  <c r="AT192" i="39"/>
  <c r="AZ70" i="70"/>
  <c r="AC24" i="40"/>
  <c r="AC40" i="40" s="1"/>
  <c r="AT42" i="39"/>
  <c r="BO32" i="41"/>
  <c r="BO52" i="41" s="1"/>
  <c r="AU172" i="41"/>
  <c r="AU176" i="41" s="1"/>
  <c r="AU160" i="37"/>
  <c r="AU162" i="37" s="1"/>
  <c r="AU188" i="36"/>
  <c r="AU192" i="36" s="1"/>
  <c r="CR30" i="41"/>
  <c r="CR24" i="37"/>
  <c r="CR40" i="37" s="1"/>
  <c r="CR40" i="36"/>
  <c r="CJ44" i="70"/>
  <c r="CJ70" i="70" s="1"/>
  <c r="CJ40" i="39"/>
  <c r="CJ29" i="38"/>
  <c r="CJ41" i="36"/>
  <c r="AZ83" i="35"/>
  <c r="X83" i="35"/>
  <c r="AI83" i="35"/>
  <c r="CV83" i="35"/>
  <c r="CV85" i="35" s="1"/>
  <c r="AN83" i="35"/>
  <c r="S83" i="35"/>
  <c r="BW83" i="35"/>
  <c r="BW85" i="35" s="1"/>
  <c r="AB83" i="35"/>
  <c r="I83" i="35"/>
  <c r="CF83" i="35"/>
  <c r="CF85" i="35" s="1"/>
  <c r="AK83" i="35"/>
  <c r="J83" i="35"/>
  <c r="W83" i="35"/>
  <c r="L83" i="35"/>
  <c r="CI83" i="35"/>
  <c r="CI85" i="35" s="1"/>
  <c r="AS83" i="35"/>
  <c r="AV83" i="35"/>
  <c r="AJ83" i="35"/>
  <c r="AA83" i="35"/>
  <c r="T83" i="35"/>
  <c r="AW83" i="35"/>
  <c r="P83" i="35"/>
  <c r="CR83" i="35"/>
  <c r="CR85" i="35" s="1"/>
  <c r="CL41" i="39"/>
  <c r="CL30" i="38"/>
  <c r="CL49" i="38" s="1"/>
  <c r="CL54" i="38" s="1"/>
  <c r="CL59" i="38" s="1"/>
  <c r="CL42" i="36"/>
  <c r="T39" i="36"/>
  <c r="T67" i="36" s="1"/>
  <c r="BQ74" i="70"/>
  <c r="BQ76" i="70" s="1"/>
  <c r="EC79" i="35"/>
  <c r="BG23" i="35"/>
  <c r="BG201" i="35"/>
  <c r="AT70" i="70"/>
  <c r="BR74" i="70"/>
  <c r="BR76" i="70" s="1"/>
  <c r="EO67" i="36"/>
  <c r="BE13" i="41"/>
  <c r="BE11" i="37"/>
  <c r="BE18" i="36"/>
  <c r="EA67" i="36"/>
  <c r="AM204" i="35"/>
  <c r="CI39" i="36"/>
  <c r="CI44" i="70"/>
  <c r="CI70" i="70" s="1"/>
  <c r="CI40" i="39"/>
  <c r="CI29" i="38"/>
  <c r="CI41" i="36"/>
  <c r="BA17" i="39"/>
  <c r="BA187" i="39"/>
  <c r="AF50" i="35"/>
  <c r="X30" i="41"/>
  <c r="X52" i="41" s="1"/>
  <c r="X24" i="37"/>
  <c r="X40" i="37" s="1"/>
  <c r="X40" i="36"/>
  <c r="CB39" i="39"/>
  <c r="EP204" i="35"/>
  <c r="DN164" i="40"/>
  <c r="DN51" i="40" s="1"/>
  <c r="DI196" i="70"/>
  <c r="AH83" i="35"/>
  <c r="BE170" i="38"/>
  <c r="BE172" i="38" s="1"/>
  <c r="BE189" i="39"/>
  <c r="BE190" i="36"/>
  <c r="BD17" i="39"/>
  <c r="BD187" i="39"/>
  <c r="EH67" i="36"/>
  <c r="BV39" i="39"/>
  <c r="CT24" i="40"/>
  <c r="CT40" i="40" s="1"/>
  <c r="AR172" i="38"/>
  <c r="BO164" i="40"/>
  <c r="BO51" i="40" s="1"/>
  <c r="BX50" i="35"/>
  <c r="CV24" i="40"/>
  <c r="CV40" i="40" s="1"/>
  <c r="EK192" i="39"/>
  <c r="CL42" i="39"/>
  <c r="EL196" i="70"/>
  <c r="M164" i="40"/>
  <c r="M51" i="40" s="1"/>
  <c r="DF192" i="39"/>
  <c r="CH24" i="40"/>
  <c r="CH40" i="40" s="1"/>
  <c r="BW194" i="70"/>
  <c r="BW196" i="70" s="1"/>
  <c r="BW188" i="39"/>
  <c r="BW192" i="39" s="1"/>
  <c r="BW169" i="38"/>
  <c r="BW172" i="38" s="1"/>
  <c r="BW189" i="36"/>
  <c r="BW192" i="36" s="1"/>
  <c r="BM164" i="40"/>
  <c r="BM51" i="40" s="1"/>
  <c r="BD196" i="70"/>
  <c r="EA79" i="35"/>
  <c r="CS83" i="35"/>
  <c r="CS85" i="35" s="1"/>
  <c r="V74" i="70"/>
  <c r="V67" i="36"/>
  <c r="AH49" i="35"/>
  <c r="CR164" i="40"/>
  <c r="CR51" i="40" s="1"/>
  <c r="CL164" i="40"/>
  <c r="CL51" i="40" s="1"/>
  <c r="AM192" i="36"/>
  <c r="AN172" i="41"/>
  <c r="AN176" i="41" s="1"/>
  <c r="AN160" i="37"/>
  <c r="AN162" i="37" s="1"/>
  <c r="AN188" i="36"/>
  <c r="CF42" i="39"/>
  <c r="DW52" i="41"/>
  <c r="AK79" i="35"/>
  <c r="CT39" i="39"/>
  <c r="EP172" i="38"/>
  <c r="DI192" i="36"/>
  <c r="CR39" i="36"/>
  <c r="AF83" i="35"/>
  <c r="DH172" i="38"/>
  <c r="H50" i="35"/>
  <c r="AX196" i="70"/>
  <c r="BL73" i="70"/>
  <c r="BL76" i="70" s="1"/>
  <c r="BM79" i="35"/>
  <c r="CA83" i="35"/>
  <c r="CA85" i="35" s="1"/>
  <c r="O83" i="35"/>
  <c r="EO70" i="70"/>
  <c r="AS74" i="70"/>
  <c r="BG11" i="40"/>
  <c r="BG160" i="40"/>
  <c r="BG162" i="40" s="1"/>
  <c r="BG164" i="40" s="1"/>
  <c r="BG51" i="40" s="1"/>
  <c r="CT50" i="35"/>
  <c r="CF49" i="35"/>
  <c r="CL50" i="35"/>
  <c r="CT32" i="41"/>
  <c r="H30" i="41"/>
  <c r="H52" i="41" s="1"/>
  <c r="H24" i="37"/>
  <c r="H40" i="37" s="1"/>
  <c r="H40" i="36"/>
  <c r="CE24" i="40"/>
  <c r="CE40" i="40" s="1"/>
  <c r="L39" i="36"/>
  <c r="BY194" i="70"/>
  <c r="BY196" i="70" s="1"/>
  <c r="BY188" i="39"/>
  <c r="BY169" i="38"/>
  <c r="BY189" i="36"/>
  <c r="Q24" i="40"/>
  <c r="Q40" i="40" s="1"/>
  <c r="BC13" i="41"/>
  <c r="BC11" i="37"/>
  <c r="BC18" i="36"/>
  <c r="AT79" i="35"/>
  <c r="CF32" i="41"/>
  <c r="CF52" i="41" s="1"/>
  <c r="DI204" i="35"/>
  <c r="Z49" i="35"/>
  <c r="CQ194" i="70"/>
  <c r="CQ196" i="70" s="1"/>
  <c r="CQ169" i="38"/>
  <c r="CQ188" i="39"/>
  <c r="CQ189" i="36"/>
  <c r="BW44" i="70"/>
  <c r="BW70" i="70" s="1"/>
  <c r="BW40" i="39"/>
  <c r="BW29" i="38"/>
  <c r="BW49" i="38" s="1"/>
  <c r="BW54" i="38" s="1"/>
  <c r="BW59" i="38" s="1"/>
  <c r="BW41" i="36"/>
  <c r="BW67" i="36" s="1"/>
  <c r="BM24" i="40"/>
  <c r="BM40" i="40" s="1"/>
  <c r="AD24" i="40"/>
  <c r="AD40" i="40" s="1"/>
  <c r="P39" i="39"/>
  <c r="H24" i="40"/>
  <c r="H40" i="40" s="1"/>
  <c r="F74" i="70"/>
  <c r="CD50" i="35"/>
  <c r="BL17" i="36"/>
  <c r="BL187" i="36"/>
  <c r="DZ67" i="36"/>
  <c r="Z39" i="39"/>
  <c r="CF189" i="39"/>
  <c r="CF170" i="38"/>
  <c r="CF190" i="36"/>
  <c r="AH42" i="39"/>
  <c r="CP41" i="39"/>
  <c r="CP30" i="38"/>
  <c r="CP42" i="36"/>
  <c r="CI49" i="35"/>
  <c r="G39" i="36"/>
  <c r="AE172" i="41"/>
  <c r="AE176" i="41" s="1"/>
  <c r="AE160" i="37"/>
  <c r="AE162" i="37" s="1"/>
  <c r="AE188" i="36"/>
  <c r="AE192" i="36" s="1"/>
  <c r="DX67" i="39"/>
  <c r="BK24" i="35"/>
  <c r="BK202" i="35"/>
  <c r="BK204" i="35" s="1"/>
  <c r="CU194" i="70"/>
  <c r="CU196" i="70" s="1"/>
  <c r="CU188" i="39"/>
  <c r="CU169" i="38"/>
  <c r="CU189" i="36"/>
  <c r="AR70" i="70"/>
  <c r="CE41" i="39"/>
  <c r="CE30" i="38"/>
  <c r="CE49" i="38" s="1"/>
  <c r="CE54" i="38" s="1"/>
  <c r="CE59" i="38" s="1"/>
  <c r="CE42" i="36"/>
  <c r="CE67" i="36" s="1"/>
  <c r="AU50" i="35"/>
  <c r="CA39" i="36"/>
  <c r="X42" i="39"/>
  <c r="BK20" i="39"/>
  <c r="BK190" i="39"/>
  <c r="CZ67" i="36"/>
  <c r="CR172" i="41"/>
  <c r="CR176" i="41" s="1"/>
  <c r="CR160" i="37"/>
  <c r="CR162" i="37" s="1"/>
  <c r="CR188" i="36"/>
  <c r="CJ194" i="70"/>
  <c r="CJ196" i="70" s="1"/>
  <c r="CJ188" i="39"/>
  <c r="CJ169" i="38"/>
  <c r="CJ189" i="36"/>
  <c r="AY79" i="35"/>
  <c r="BE204" i="35"/>
  <c r="BL24" i="35"/>
  <c r="BL202" i="35"/>
  <c r="BL204" i="35" s="1"/>
  <c r="BZ32" i="41"/>
  <c r="BZ52" i="41" s="1"/>
  <c r="BN39" i="36"/>
  <c r="BN39" i="39"/>
  <c r="CL189" i="39"/>
  <c r="CL192" i="39" s="1"/>
  <c r="CL170" i="38"/>
  <c r="CL172" i="38" s="1"/>
  <c r="CL190" i="36"/>
  <c r="CL192" i="36" s="1"/>
  <c r="CW79" i="35"/>
  <c r="CX79" i="35"/>
  <c r="ED79" i="35"/>
  <c r="AT24" i="40"/>
  <c r="AT40" i="40" s="1"/>
  <c r="AE39" i="39"/>
  <c r="AE67" i="39" s="1"/>
  <c r="CI194" i="70"/>
  <c r="CI196" i="70" s="1"/>
  <c r="CI188" i="39"/>
  <c r="CI169" i="38"/>
  <c r="CI189" i="36"/>
  <c r="X172" i="41"/>
  <c r="X176" i="41" s="1"/>
  <c r="X160" i="37"/>
  <c r="X162" i="37" s="1"/>
  <c r="X188" i="36"/>
  <c r="BN42" i="39"/>
  <c r="EP196" i="70"/>
  <c r="DS79" i="35"/>
  <c r="CT83" i="35"/>
  <c r="CT85" i="35" s="1"/>
  <c r="BC24" i="35"/>
  <c r="BC202" i="35"/>
  <c r="BC204" i="35" s="1"/>
  <c r="AR192" i="39"/>
  <c r="CV164" i="40"/>
  <c r="CV51" i="40" s="1"/>
  <c r="BP204" i="35"/>
  <c r="AA42" i="39"/>
  <c r="CH164" i="40"/>
  <c r="CH51" i="40" s="1"/>
  <c r="CO32" i="41"/>
  <c r="CO52" i="41" s="1"/>
  <c r="BI66" i="39"/>
  <c r="BI71" i="39" s="1"/>
  <c r="BT39" i="36"/>
  <c r="EF67" i="39"/>
  <c r="AW79" i="35"/>
  <c r="DX196" i="70"/>
  <c r="EA70" i="70"/>
  <c r="BD19" i="39"/>
  <c r="BD14" i="38"/>
  <c r="BD20" i="36"/>
  <c r="BQ164" i="40"/>
  <c r="BQ51" i="40" s="1"/>
  <c r="AJ24" i="40"/>
  <c r="AJ40" i="40" s="1"/>
  <c r="EG49" i="38"/>
  <c r="EG54" i="38" s="1"/>
  <c r="BB17" i="36"/>
  <c r="BB187" i="36"/>
  <c r="BP32" i="41"/>
  <c r="BP52" i="41" s="1"/>
  <c r="BC73" i="70"/>
  <c r="BC76" i="70" s="1"/>
  <c r="BO83" i="35"/>
  <c r="BO85" i="35" s="1"/>
  <c r="EH67" i="39"/>
  <c r="EP67" i="36"/>
  <c r="EJ192" i="36"/>
  <c r="BG66" i="36"/>
  <c r="BG71" i="36" s="1"/>
  <c r="AL42" i="39"/>
  <c r="CT204" i="35"/>
  <c r="BP49" i="35"/>
  <c r="EF67" i="36"/>
  <c r="BI17" i="36"/>
  <c r="BI187" i="36"/>
  <c r="DK196" i="70"/>
  <c r="AO204" i="35"/>
  <c r="BR189" i="39"/>
  <c r="BR170" i="38"/>
  <c r="BR190" i="36"/>
  <c r="CK74" i="70"/>
  <c r="CK76" i="70" s="1"/>
  <c r="BC74" i="70"/>
  <c r="CN24" i="40"/>
  <c r="CN40" i="40" s="1"/>
  <c r="BT39" i="39"/>
  <c r="Y24" i="40"/>
  <c r="Y40" i="40" s="1"/>
  <c r="BT31" i="41"/>
  <c r="BF24" i="35"/>
  <c r="BF202" i="35"/>
  <c r="T49" i="35"/>
  <c r="AZ50" i="35"/>
  <c r="CF39" i="36"/>
  <c r="BA74" i="70"/>
  <c r="CE189" i="39"/>
  <c r="CE192" i="39" s="1"/>
  <c r="CE170" i="38"/>
  <c r="CE172" i="38" s="1"/>
  <c r="CE190" i="36"/>
  <c r="CE192" i="36" s="1"/>
  <c r="CM42" i="39"/>
  <c r="BZ42" i="39"/>
  <c r="BI24" i="35"/>
  <c r="BI202" i="35"/>
  <c r="X50" i="35"/>
  <c r="CR41" i="39"/>
  <c r="CR30" i="38"/>
  <c r="CR42" i="36"/>
  <c r="CK31" i="41"/>
  <c r="CK52" i="41" s="1"/>
  <c r="AN24" i="40"/>
  <c r="AN40" i="40" s="1"/>
  <c r="BS74" i="70"/>
  <c r="BS76" i="70" s="1"/>
  <c r="CD74" i="70"/>
  <c r="CD76" i="70" s="1"/>
  <c r="AB49" i="35"/>
  <c r="CN39" i="36"/>
  <c r="CW70" i="70"/>
  <c r="BG13" i="41"/>
  <c r="BG18" i="36"/>
  <c r="BG11" i="37"/>
  <c r="DE52" i="41"/>
  <c r="AU24" i="40"/>
  <c r="AU40" i="40" s="1"/>
  <c r="EO67" i="39"/>
  <c r="CG24" i="40"/>
  <c r="CG40" i="40" s="1"/>
  <c r="ED67" i="36"/>
  <c r="CV42" i="39"/>
  <c r="BS50" i="35"/>
  <c r="AA24" i="40"/>
  <c r="AA40" i="40" s="1"/>
  <c r="P49" i="35"/>
  <c r="CD204" i="35"/>
  <c r="CL70" i="70"/>
  <c r="DS70" i="70"/>
  <c r="EO204" i="35"/>
  <c r="CL49" i="35"/>
  <c r="AJ49" i="35"/>
  <c r="EK204" i="35"/>
  <c r="BJ74" i="70"/>
  <c r="BP74" i="70"/>
  <c r="BP76" i="70" s="1"/>
  <c r="CA30" i="41"/>
  <c r="CA24" i="37"/>
  <c r="CA40" i="37" s="1"/>
  <c r="CA40" i="36"/>
  <c r="EE52" i="41"/>
  <c r="AD83" i="35"/>
  <c r="BL17" i="39"/>
  <c r="BL187" i="39"/>
  <c r="CV74" i="70"/>
  <c r="CV76" i="70" s="1"/>
  <c r="BQ79" i="35"/>
  <c r="BW204" i="35"/>
  <c r="AK74" i="70"/>
  <c r="AZ49" i="35"/>
  <c r="BC66" i="39"/>
  <c r="BC71" i="39" s="1"/>
  <c r="DQ192" i="39"/>
  <c r="DY52" i="41"/>
  <c r="BZ194" i="70"/>
  <c r="BZ196" i="70" s="1"/>
  <c r="BZ188" i="39"/>
  <c r="BZ169" i="38"/>
  <c r="BZ189" i="36"/>
  <c r="BZ189" i="39"/>
  <c r="BZ170" i="38"/>
  <c r="BZ190" i="36"/>
  <c r="CA24" i="40"/>
  <c r="CA40" i="40" s="1"/>
  <c r="CY67" i="36"/>
  <c r="EF172" i="38"/>
  <c r="CN42" i="39"/>
  <c r="AF24" i="40"/>
  <c r="AF40" i="40" s="1"/>
  <c r="CB83" i="35"/>
  <c r="CB85" i="35" s="1"/>
  <c r="H39" i="36"/>
  <c r="BF78" i="35"/>
  <c r="BF83" i="35" s="1"/>
  <c r="L73" i="70"/>
  <c r="L76" i="70" s="1"/>
  <c r="EF192" i="36"/>
  <c r="CB41" i="39"/>
  <c r="CB30" i="38"/>
  <c r="CB42" i="36"/>
  <c r="BU31" i="41"/>
  <c r="CW172" i="38"/>
  <c r="AI42" i="39"/>
  <c r="AI67" i="39" s="1"/>
  <c r="DB67" i="36"/>
  <c r="AR42" i="39"/>
  <c r="BJ24" i="40"/>
  <c r="BJ40" i="40" s="1"/>
  <c r="BN194" i="70"/>
  <c r="BN196" i="70" s="1"/>
  <c r="BN188" i="39"/>
  <c r="BN169" i="38"/>
  <c r="BN189" i="36"/>
  <c r="DG67" i="36"/>
  <c r="CB31" i="41"/>
  <c r="BJ19" i="39"/>
  <c r="BJ14" i="38"/>
  <c r="BJ20" i="36"/>
  <c r="CG44" i="70"/>
  <c r="CG70" i="70" s="1"/>
  <c r="CG40" i="39"/>
  <c r="CG29" i="38"/>
  <c r="CG41" i="36"/>
  <c r="CR49" i="35"/>
  <c r="EJ70" i="70"/>
  <c r="BV24" i="40"/>
  <c r="BV40" i="40" s="1"/>
  <c r="CU41" i="39"/>
  <c r="CU30" i="38"/>
  <c r="CU42" i="36"/>
  <c r="BM41" i="39"/>
  <c r="BM30" i="38"/>
  <c r="BM49" i="38" s="1"/>
  <c r="BM54" i="38" s="1"/>
  <c r="BM59" i="38" s="1"/>
  <c r="BM42" i="36"/>
  <c r="BM67" i="36" s="1"/>
  <c r="BB23" i="35"/>
  <c r="BB201" i="35"/>
  <c r="AH39" i="39"/>
  <c r="I42" i="39"/>
  <c r="CA194" i="70"/>
  <c r="CA196" i="70" s="1"/>
  <c r="CA188" i="39"/>
  <c r="CA189" i="36"/>
  <c r="CA169" i="38"/>
  <c r="CJ49" i="35"/>
  <c r="BV194" i="70"/>
  <c r="BV196" i="70" s="1"/>
  <c r="BV188" i="39"/>
  <c r="BV192" i="39" s="1"/>
  <c r="BV169" i="38"/>
  <c r="BV172" i="38" s="1"/>
  <c r="BV189" i="36"/>
  <c r="BV192" i="36" s="1"/>
  <c r="BM42" i="39"/>
  <c r="CF41" i="39"/>
  <c r="CF30" i="38"/>
  <c r="CF42" i="36"/>
  <c r="EK67" i="39"/>
  <c r="CP189" i="39"/>
  <c r="CP170" i="38"/>
  <c r="CP190" i="36"/>
  <c r="BO41" i="39"/>
  <c r="BO30" i="38"/>
  <c r="BO49" i="38" s="1"/>
  <c r="BO54" i="38" s="1"/>
  <c r="BO59" i="38" s="1"/>
  <c r="BO42" i="36"/>
  <c r="BO67" i="36" s="1"/>
  <c r="CB44" i="70"/>
  <c r="CB70" i="70" s="1"/>
  <c r="CB40" i="39"/>
  <c r="CB29" i="38"/>
  <c r="CB41" i="36"/>
  <c r="BK74" i="70"/>
  <c r="BL49" i="35"/>
  <c r="BX49" i="35"/>
  <c r="BX39" i="36"/>
  <c r="BA11" i="40"/>
  <c r="BA160" i="40"/>
  <c r="BA162" i="40" s="1"/>
  <c r="BA164" i="40" s="1"/>
  <c r="BA51" i="40" s="1"/>
  <c r="CD42" i="39"/>
  <c r="BZ24" i="40"/>
  <c r="BZ40" i="40" s="1"/>
  <c r="BS44" i="70"/>
  <c r="BS70" i="70" s="1"/>
  <c r="BS40" i="39"/>
  <c r="BS29" i="38"/>
  <c r="BS41" i="36"/>
  <c r="CA189" i="39"/>
  <c r="CA190" i="36"/>
  <c r="CA170" i="38"/>
  <c r="CN74" i="70"/>
  <c r="CN76" i="70" s="1"/>
  <c r="BO189" i="39"/>
  <c r="BO192" i="39" s="1"/>
  <c r="BO170" i="38"/>
  <c r="BO172" i="38" s="1"/>
  <c r="BO190" i="36"/>
  <c r="BO192" i="36" s="1"/>
  <c r="AF39" i="36"/>
  <c r="CB194" i="70"/>
  <c r="CB196" i="70" s="1"/>
  <c r="CB188" i="39"/>
  <c r="CB169" i="38"/>
  <c r="CB189" i="36"/>
  <c r="AM42" i="39"/>
  <c r="DB196" i="70"/>
  <c r="AC67" i="36"/>
  <c r="BB30" i="41"/>
  <c r="BB52" i="41" s="1"/>
  <c r="BB24" i="37"/>
  <c r="BB40" i="37" s="1"/>
  <c r="BB40" i="36"/>
  <c r="DB67" i="39"/>
  <c r="CJ24" i="40"/>
  <c r="CJ40" i="40" s="1"/>
  <c r="EC52" i="41"/>
  <c r="AI24" i="40"/>
  <c r="AI40" i="40" s="1"/>
  <c r="BI11" i="40"/>
  <c r="BI160" i="40"/>
  <c r="BI162" i="40" s="1"/>
  <c r="BI164" i="40" s="1"/>
  <c r="BI51" i="40" s="1"/>
  <c r="DF67" i="39"/>
  <c r="AE49" i="35"/>
  <c r="W39" i="39"/>
  <c r="W67" i="39" s="1"/>
  <c r="AZ73" i="70"/>
  <c r="AZ76" i="70" s="1"/>
  <c r="W73" i="70"/>
  <c r="W76" i="70" s="1"/>
  <c r="G73" i="70"/>
  <c r="G76" i="70" s="1"/>
  <c r="AQ73" i="70"/>
  <c r="AQ76" i="70" s="1"/>
  <c r="AY73" i="70"/>
  <c r="AY76" i="70" s="1"/>
  <c r="S73" i="70"/>
  <c r="S76" i="70" s="1"/>
  <c r="E73" i="70"/>
  <c r="E76" i="70" s="1"/>
  <c r="O73" i="70"/>
  <c r="O76" i="70" s="1"/>
  <c r="AM73" i="70"/>
  <c r="AM76" i="70" s="1"/>
  <c r="AD73" i="70"/>
  <c r="AD76" i="70" s="1"/>
  <c r="AA73" i="70"/>
  <c r="AA76" i="70" s="1"/>
  <c r="M73" i="70"/>
  <c r="M76" i="70" s="1"/>
  <c r="AK73" i="70"/>
  <c r="AK76" i="70" s="1"/>
  <c r="AE73" i="70"/>
  <c r="AE76" i="70" s="1"/>
  <c r="K73" i="70"/>
  <c r="K76" i="70" s="1"/>
  <c r="N73" i="70"/>
  <c r="N76" i="70" s="1"/>
  <c r="AI73" i="70"/>
  <c r="AI76" i="70" s="1"/>
  <c r="V73" i="70"/>
  <c r="V76" i="70" s="1"/>
  <c r="AL73" i="70"/>
  <c r="AL76" i="70" s="1"/>
  <c r="AC73" i="70"/>
  <c r="AC76" i="70" s="1"/>
  <c r="J73" i="70"/>
  <c r="J76" i="70" s="1"/>
  <c r="AG73" i="70"/>
  <c r="AG76" i="70" s="1"/>
  <c r="I73" i="70"/>
  <c r="I76" i="70" s="1"/>
  <c r="F73" i="70"/>
  <c r="F76" i="70" s="1"/>
  <c r="AH73" i="70"/>
  <c r="AH76" i="70" s="1"/>
  <c r="Q73" i="70"/>
  <c r="Q76" i="70" s="1"/>
  <c r="T73" i="70"/>
  <c r="T76" i="70" s="1"/>
  <c r="BF73" i="70"/>
  <c r="BF76" i="70" s="1"/>
  <c r="AF73" i="70"/>
  <c r="AF76" i="70" s="1"/>
  <c r="AP73" i="70"/>
  <c r="AP76" i="70" s="1"/>
  <c r="Z73" i="70"/>
  <c r="Z76" i="70" s="1"/>
  <c r="P73" i="70"/>
  <c r="P76" i="70" s="1"/>
  <c r="U73" i="70"/>
  <c r="U76" i="70" s="1"/>
  <c r="AN73" i="70"/>
  <c r="AN76" i="70" s="1"/>
  <c r="X73" i="70"/>
  <c r="X76" i="70" s="1"/>
  <c r="DC49" i="38"/>
  <c r="DC54" i="38" s="1"/>
  <c r="P30" i="41"/>
  <c r="P52" i="41" s="1"/>
  <c r="P24" i="37"/>
  <c r="P40" i="37" s="1"/>
  <c r="P40" i="36"/>
  <c r="CR189" i="39"/>
  <c r="CR170" i="38"/>
  <c r="CR190" i="36"/>
  <c r="BA30" i="41"/>
  <c r="BA52" i="41" s="1"/>
  <c r="BA24" i="37"/>
  <c r="BA40" i="37" s="1"/>
  <c r="BA40" i="36"/>
  <c r="AD79" i="35"/>
  <c r="AO42" i="39"/>
  <c r="BP50" i="35"/>
  <c r="CV41" i="39"/>
  <c r="CV30" i="38"/>
  <c r="CV42" i="36"/>
  <c r="CB42" i="39"/>
  <c r="AS79" i="35"/>
  <c r="BY79" i="35"/>
  <c r="BZ79" i="35"/>
  <c r="CQ30" i="38"/>
  <c r="CQ41" i="39"/>
  <c r="CQ42" i="36"/>
  <c r="AV39" i="36"/>
  <c r="CD196" i="70"/>
  <c r="CB74" i="70"/>
  <c r="CB76" i="70" s="1"/>
  <c r="AY204" i="35"/>
  <c r="CY196" i="70"/>
  <c r="EO196" i="70"/>
  <c r="U83" i="35"/>
  <c r="CT44" i="70"/>
  <c r="CT70" i="70" s="1"/>
  <c r="CT40" i="39"/>
  <c r="CT29" i="38"/>
  <c r="CT41" i="36"/>
  <c r="AB39" i="36"/>
  <c r="AB67" i="36" s="1"/>
  <c r="BP44" i="70"/>
  <c r="BP70" i="70" s="1"/>
  <c r="BP40" i="39"/>
  <c r="BP29" i="38"/>
  <c r="BP41" i="36"/>
  <c r="DL192" i="39"/>
  <c r="EK196" i="70"/>
  <c r="BB20" i="39"/>
  <c r="BB190" i="39"/>
  <c r="AU49" i="35"/>
  <c r="AE39" i="36"/>
  <c r="CA172" i="41"/>
  <c r="CA176" i="41" s="1"/>
  <c r="CA160" i="37"/>
  <c r="CA162" i="37" s="1"/>
  <c r="CA188" i="36"/>
  <c r="CS31" i="41"/>
  <c r="AM24" i="40"/>
  <c r="AM40" i="40" s="1"/>
  <c r="X49" i="35"/>
  <c r="BP83" i="35"/>
  <c r="BP85" i="35" s="1"/>
  <c r="CP83" i="35"/>
  <c r="CP85" i="35" s="1"/>
  <c r="CT176" i="41"/>
  <c r="DB52" i="41"/>
  <c r="BH74" i="70"/>
  <c r="BF13" i="41"/>
  <c r="BF18" i="36"/>
  <c r="BF11" i="37"/>
  <c r="BX194" i="70"/>
  <c r="BX196" i="70" s="1"/>
  <c r="BX188" i="39"/>
  <c r="BX169" i="38"/>
  <c r="BX189" i="36"/>
  <c r="BT32" i="41"/>
  <c r="DO67" i="36"/>
  <c r="AW164" i="40"/>
  <c r="AW51" i="40" s="1"/>
  <c r="BB66" i="36"/>
  <c r="BB71" i="36" s="1"/>
  <c r="CL204" i="35"/>
  <c r="CR74" i="70"/>
  <c r="CR76" i="70" s="1"/>
  <c r="AW204" i="35"/>
  <c r="CQ74" i="70"/>
  <c r="CQ76" i="70" s="1"/>
  <c r="CO70" i="70"/>
  <c r="DU70" i="70"/>
  <c r="EI192" i="36"/>
  <c r="CR32" i="41"/>
  <c r="BX204" i="35"/>
  <c r="BA66" i="36"/>
  <c r="BA71" i="36" s="1"/>
  <c r="BB66" i="39"/>
  <c r="BB71" i="39" s="1"/>
  <c r="CH41" i="39"/>
  <c r="CH30" i="38"/>
  <c r="CH42" i="36"/>
  <c r="BR164" i="40"/>
  <c r="BR51" i="40" s="1"/>
  <c r="O50" i="35"/>
  <c r="EJ52" i="41"/>
  <c r="BX41" i="39"/>
  <c r="BX30" i="38"/>
  <c r="BX42" i="36"/>
  <c r="CQ24" i="40"/>
  <c r="CQ40" i="40" s="1"/>
  <c r="W172" i="41"/>
  <c r="W176" i="41" s="1"/>
  <c r="W160" i="37"/>
  <c r="W162" i="37" s="1"/>
  <c r="W188" i="36"/>
  <c r="W192" i="36" s="1"/>
  <c r="EE192" i="39"/>
  <c r="CC176" i="41"/>
  <c r="DK67" i="36"/>
  <c r="CB172" i="41"/>
  <c r="CB176" i="41" s="1"/>
  <c r="CB160" i="37"/>
  <c r="CB162" i="37" s="1"/>
  <c r="CB188" i="36"/>
  <c r="DJ70" i="70"/>
  <c r="EQ70" i="70"/>
  <c r="CB204" i="35"/>
  <c r="CJ172" i="41"/>
  <c r="CJ176" i="41" s="1"/>
  <c r="CJ160" i="37"/>
  <c r="CJ162" i="37" s="1"/>
  <c r="CJ188" i="36"/>
  <c r="CJ41" i="39"/>
  <c r="CJ30" i="38"/>
  <c r="CJ42" i="36"/>
  <c r="CI30" i="38"/>
  <c r="CI41" i="39"/>
  <c r="CI42" i="36"/>
  <c r="DP204" i="35"/>
  <c r="CN49" i="35"/>
  <c r="CJ42" i="39"/>
  <c r="W39" i="36"/>
  <c r="BS30" i="41"/>
  <c r="BS24" i="37"/>
  <c r="BS40" i="37" s="1"/>
  <c r="BS40" i="36"/>
  <c r="CR44" i="70"/>
  <c r="CR70" i="70" s="1"/>
  <c r="CR40" i="39"/>
  <c r="CR29" i="38"/>
  <c r="CR41" i="36"/>
  <c r="CV49" i="35"/>
  <c r="BN49" i="35"/>
  <c r="BN189" i="39"/>
  <c r="BN170" i="38"/>
  <c r="BN190" i="36"/>
  <c r="AK42" i="39"/>
  <c r="AK67" i="39" s="1"/>
  <c r="CV32" i="41"/>
  <c r="CV52" i="41" s="1"/>
  <c r="BB19" i="39"/>
  <c r="BB14" i="38"/>
  <c r="BB20" i="36"/>
  <c r="AU30" i="41"/>
  <c r="AU52" i="41" s="1"/>
  <c r="AU24" i="37"/>
  <c r="AU40" i="37" s="1"/>
  <c r="AU40" i="36"/>
  <c r="AV42" i="39"/>
  <c r="EE196" i="70"/>
  <c r="E67" i="36"/>
  <c r="CP176" i="41"/>
  <c r="CD49" i="35"/>
  <c r="R42" i="39"/>
  <c r="AP50" i="35"/>
  <c r="CT189" i="39"/>
  <c r="CT170" i="38"/>
  <c r="CT190" i="36"/>
  <c r="BY74" i="70"/>
  <c r="BY76" i="70" s="1"/>
  <c r="CA41" i="39"/>
  <c r="CA30" i="38"/>
  <c r="CA42" i="36"/>
  <c r="CB49" i="35"/>
  <c r="CS74" i="70"/>
  <c r="CS76" i="70" s="1"/>
  <c r="F79" i="35"/>
  <c r="Z50" i="35"/>
  <c r="BE50" i="35"/>
  <c r="BE79" i="35" s="1"/>
  <c r="CP32" i="41"/>
  <c r="R50" i="35"/>
  <c r="AP39" i="36"/>
  <c r="EH192" i="39"/>
  <c r="BG74" i="70"/>
  <c r="EJ196" i="70"/>
  <c r="DM196" i="70"/>
  <c r="AM50" i="35"/>
  <c r="BS39" i="36"/>
  <c r="BS194" i="70"/>
  <c r="BS196" i="70" s="1"/>
  <c r="BS188" i="39"/>
  <c r="BS169" i="38"/>
  <c r="BS189" i="36"/>
  <c r="G24" i="40"/>
  <c r="G40" i="40" s="1"/>
  <c r="BC20" i="39"/>
  <c r="BC190" i="39"/>
  <c r="CJ30" i="41"/>
  <c r="CJ24" i="37"/>
  <c r="CJ40" i="37" s="1"/>
  <c r="CJ40" i="36"/>
  <c r="EF52" i="41"/>
  <c r="EH79" i="35"/>
  <c r="DA204" i="35"/>
  <c r="BB172" i="41"/>
  <c r="BB176" i="41" s="1"/>
  <c r="BB160" i="37"/>
  <c r="BB162" i="37" s="1"/>
  <c r="BB188" i="36"/>
  <c r="J49" i="35"/>
  <c r="BN44" i="70"/>
  <c r="BN70" i="70" s="1"/>
  <c r="BN40" i="39"/>
  <c r="BN29" i="38"/>
  <c r="BN41" i="36"/>
  <c r="DB49" i="38"/>
  <c r="DB54" i="38" s="1"/>
  <c r="CD41" i="39"/>
  <c r="CD30" i="38"/>
  <c r="CD49" i="38" s="1"/>
  <c r="CD54" i="38" s="1"/>
  <c r="CD59" i="38" s="1"/>
  <c r="CD42" i="36"/>
  <c r="BG20" i="39"/>
  <c r="BG190" i="39"/>
  <c r="DT49" i="38"/>
  <c r="DT54" i="38" s="1"/>
  <c r="AS204" i="35"/>
  <c r="CP204" i="35"/>
  <c r="H49" i="35"/>
  <c r="P172" i="41"/>
  <c r="P176" i="41" s="1"/>
  <c r="P160" i="37"/>
  <c r="P162" i="37" s="1"/>
  <c r="P188" i="36"/>
  <c r="BO204" i="35"/>
  <c r="AO74" i="70"/>
  <c r="AU172" i="38"/>
  <c r="CC83" i="35"/>
  <c r="CC85" i="35" s="1"/>
  <c r="BA172" i="41"/>
  <c r="BA176" i="41" s="1"/>
  <c r="BA160" i="37"/>
  <c r="BA162" i="37" s="1"/>
  <c r="BA188" i="36"/>
  <c r="BL13" i="41"/>
  <c r="BL18" i="36"/>
  <c r="BL11" i="37"/>
  <c r="R49" i="35"/>
  <c r="AH50" i="35"/>
  <c r="DC67" i="36"/>
  <c r="CV189" i="39"/>
  <c r="CV170" i="38"/>
  <c r="CV190" i="36"/>
  <c r="AS70" i="70"/>
  <c r="CW67" i="36"/>
  <c r="DU67" i="39"/>
  <c r="CM32" i="41"/>
  <c r="EE67" i="36"/>
  <c r="CQ189" i="39"/>
  <c r="CQ170" i="38"/>
  <c r="CQ190" i="36"/>
  <c r="CJ31" i="41"/>
  <c r="BI19" i="39"/>
  <c r="BI14" i="38"/>
  <c r="BI20" i="36"/>
  <c r="BA23" i="35"/>
  <c r="BA201" i="35"/>
  <c r="P204" i="35"/>
  <c r="DH67" i="39"/>
  <c r="AX24" i="40"/>
  <c r="AX40" i="40" s="1"/>
  <c r="AW74" i="70"/>
  <c r="CC204" i="35"/>
  <c r="CG83" i="35"/>
  <c r="CG85" i="35" s="1"/>
  <c r="M67" i="39"/>
  <c r="BE20" i="39"/>
  <c r="BE190" i="39"/>
  <c r="BV39" i="36"/>
  <c r="CT194" i="70"/>
  <c r="CT196" i="70" s="1"/>
  <c r="CT188" i="39"/>
  <c r="CT169" i="38"/>
  <c r="CT189" i="36"/>
  <c r="EJ79" i="35"/>
  <c r="AB192" i="36"/>
  <c r="BP194" i="70"/>
  <c r="BP196" i="70" s="1"/>
  <c r="BP188" i="39"/>
  <c r="BP169" i="38"/>
  <c r="BP189" i="36"/>
  <c r="CK42" i="39"/>
  <c r="CD24" i="40"/>
  <c r="CD40" i="40" s="1"/>
  <c r="DM172" i="38"/>
  <c r="AT204" i="35"/>
  <c r="DK172" i="38"/>
  <c r="AM164" i="40"/>
  <c r="AM51" i="40" s="1"/>
  <c r="DS52" i="41"/>
  <c r="BI23" i="35"/>
  <c r="BI201" i="35"/>
  <c r="BW42" i="39"/>
  <c r="AV73" i="70"/>
  <c r="AV76" i="70" s="1"/>
  <c r="CA204" i="35"/>
  <c r="BO79" i="35"/>
  <c r="AU73" i="70"/>
  <c r="AU76" i="70" s="1"/>
  <c r="AC83" i="35"/>
  <c r="AE83" i="35"/>
  <c r="CF74" i="70"/>
  <c r="CF76" i="70" s="1"/>
  <c r="BC24" i="40"/>
  <c r="BC40" i="40" s="1"/>
  <c r="EP192" i="36"/>
  <c r="CH42" i="39"/>
  <c r="AU196" i="70"/>
  <c r="AP70" i="70"/>
  <c r="DO164" i="40"/>
  <c r="DO51" i="40" s="1"/>
  <c r="X164" i="40"/>
  <c r="X51" i="40" s="1"/>
  <c r="CM41" i="39"/>
  <c r="CM30" i="38"/>
  <c r="CM49" i="38" s="1"/>
  <c r="CM54" i="38" s="1"/>
  <c r="CM59" i="38" s="1"/>
  <c r="CM42" i="36"/>
  <c r="ER79" i="35"/>
  <c r="DV70" i="70"/>
  <c r="BR42" i="39"/>
  <c r="AU74" i="70"/>
  <c r="Y73" i="70"/>
  <c r="Y76" i="70" s="1"/>
  <c r="AL24" i="40"/>
  <c r="AL40" i="40" s="1"/>
  <c r="DO196" i="70"/>
  <c r="BH66" i="39"/>
  <c r="BH71" i="39" s="1"/>
  <c r="AV164" i="40"/>
  <c r="AV51" i="40" s="1"/>
  <c r="BV83" i="35"/>
  <c r="BV85" i="35" s="1"/>
  <c r="AX73" i="70"/>
  <c r="AX76" i="70" s="1"/>
  <c r="AR49" i="35"/>
  <c r="CF50" i="35"/>
  <c r="L30" i="41"/>
  <c r="L52" i="41" s="1"/>
  <c r="L24" i="37"/>
  <c r="L40" i="37" s="1"/>
  <c r="L40" i="36"/>
  <c r="CT42" i="39"/>
  <c r="BQ70" i="70"/>
  <c r="DE204" i="35"/>
  <c r="CF204" i="35"/>
  <c r="BH11" i="40"/>
  <c r="BH160" i="40"/>
  <c r="BH162" i="40" s="1"/>
  <c r="BH164" i="40" s="1"/>
  <c r="BH51" i="40" s="1"/>
  <c r="DE67" i="39"/>
  <c r="CH204" i="35"/>
  <c r="DK49" i="38"/>
  <c r="DK54" i="38" s="1"/>
  <c r="DF49" i="38"/>
  <c r="DF54" i="38" s="1"/>
  <c r="BC49" i="35"/>
  <c r="AV50" i="35"/>
  <c r="CL196" i="70"/>
  <c r="BM74" i="70"/>
  <c r="BM76" i="70" s="1"/>
  <c r="EI70" i="70"/>
  <c r="CK204" i="35"/>
  <c r="BQ176" i="41"/>
  <c r="DA52" i="41"/>
  <c r="EQ67" i="36"/>
  <c r="BF17" i="36"/>
  <c r="BF187" i="36"/>
  <c r="CN50" i="35"/>
  <c r="EJ49" i="38"/>
  <c r="EJ54" i="38" s="1"/>
  <c r="BG17" i="39"/>
  <c r="BG187" i="39"/>
  <c r="CF24" i="40"/>
  <c r="CF40" i="40" s="1"/>
  <c r="EC67" i="39"/>
  <c r="Q42" i="39"/>
  <c r="CM189" i="39"/>
  <c r="CM192" i="39" s="1"/>
  <c r="CM170" i="38"/>
  <c r="CM172" i="38" s="1"/>
  <c r="CM190" i="36"/>
  <c r="U67" i="39"/>
  <c r="BV50" i="35"/>
  <c r="BX172" i="41"/>
  <c r="BX176" i="41" s="1"/>
  <c r="BX160" i="37"/>
  <c r="BX162" i="37" s="1"/>
  <c r="BX188" i="36"/>
  <c r="BP41" i="39"/>
  <c r="BP30" i="38"/>
  <c r="BP42" i="36"/>
  <c r="BU164" i="40"/>
  <c r="BU51" i="40" s="1"/>
  <c r="CA164" i="40"/>
  <c r="CA51" i="40" s="1"/>
  <c r="CP24" i="40"/>
  <c r="CP40" i="40" s="1"/>
  <c r="S42" i="39"/>
  <c r="S67" i="39" s="1"/>
  <c r="BA17" i="36"/>
  <c r="BA187" i="36"/>
  <c r="BB17" i="39"/>
  <c r="BB187" i="39"/>
  <c r="H164" i="40"/>
  <c r="H51" i="40" s="1"/>
  <c r="BN204" i="35"/>
  <c r="AV74" i="70"/>
  <c r="EG79" i="35"/>
  <c r="AD67" i="36"/>
  <c r="EQ49" i="38"/>
  <c r="EQ54" i="38" s="1"/>
  <c r="BY24" i="40"/>
  <c r="BY40" i="40" s="1"/>
  <c r="CH189" i="39"/>
  <c r="CH170" i="38"/>
  <c r="CH190" i="36"/>
  <c r="CR31" i="41"/>
  <c r="CS24" i="40"/>
  <c r="CS40" i="40" s="1"/>
  <c r="AX30" i="41"/>
  <c r="AX52" i="41" s="1"/>
  <c r="AX24" i="37"/>
  <c r="AX40" i="37" s="1"/>
  <c r="AX40" i="36"/>
  <c r="R39" i="39"/>
  <c r="AJ50" i="35"/>
  <c r="BX189" i="39"/>
  <c r="BX170" i="38"/>
  <c r="BX190" i="36"/>
  <c r="Y42" i="39"/>
  <c r="CQ164" i="40"/>
  <c r="CQ51" i="40" s="1"/>
  <c r="CU164" i="40"/>
  <c r="CU51" i="40" s="1"/>
  <c r="AL164" i="40"/>
  <c r="AL51" i="40" s="1"/>
  <c r="CA49" i="35"/>
  <c r="AV30" i="41"/>
  <c r="AV52" i="41" s="1"/>
  <c r="AV24" i="37"/>
  <c r="AV40" i="37" s="1"/>
  <c r="AV40" i="36"/>
  <c r="H39" i="39"/>
  <c r="DH192" i="39"/>
  <c r="CN78" i="35"/>
  <c r="CN83" i="35" s="1"/>
  <c r="CN85" i="35" s="1"/>
  <c r="X39" i="36"/>
  <c r="BT44" i="70"/>
  <c r="BT70" i="70" s="1"/>
  <c r="BT40" i="39"/>
  <c r="BT29" i="38"/>
  <c r="BT41" i="36"/>
  <c r="CZ192" i="39"/>
  <c r="CB189" i="39"/>
  <c r="CB170" i="38"/>
  <c r="CB190" i="36"/>
  <c r="AV204" i="35"/>
  <c r="CS204" i="35"/>
  <c r="DS172" i="38"/>
  <c r="BH70" i="70"/>
  <c r="DI52" i="41"/>
  <c r="AA79" i="35"/>
  <c r="EI49" i="38"/>
  <c r="EI54" i="38" s="1"/>
  <c r="DI67" i="36"/>
  <c r="BH13" i="41"/>
  <c r="BH11" i="37"/>
  <c r="BH18" i="36"/>
  <c r="BI20" i="39"/>
  <c r="BI190" i="39"/>
  <c r="BR44" i="70"/>
  <c r="BR70" i="70" s="1"/>
  <c r="BR40" i="39"/>
  <c r="BR29" i="38"/>
  <c r="BR41" i="36"/>
  <c r="CX192" i="39"/>
  <c r="AW73" i="70"/>
  <c r="AW76" i="70" s="1"/>
  <c r="EN196" i="70"/>
  <c r="DE49" i="38"/>
  <c r="DE54" i="38" s="1"/>
  <c r="CW192" i="39"/>
  <c r="AT74" i="70"/>
  <c r="EA52" i="41"/>
  <c r="S67" i="36"/>
  <c r="BF17" i="39"/>
  <c r="BF187" i="39"/>
  <c r="L172" i="41"/>
  <c r="L176" i="41" s="1"/>
  <c r="L160" i="37"/>
  <c r="L162" i="37" s="1"/>
  <c r="L188" i="36"/>
  <c r="L192" i="36" s="1"/>
  <c r="EJ172" i="38"/>
  <c r="DE196" i="70"/>
  <c r="CR24" i="40"/>
  <c r="CR40" i="40" s="1"/>
  <c r="BB70" i="70"/>
  <c r="AY67" i="36"/>
  <c r="DK67" i="39"/>
  <c r="DN52" i="41"/>
  <c r="CQ30" i="41"/>
  <c r="CQ24" i="37"/>
  <c r="CQ40" i="37" s="1"/>
  <c r="CQ40" i="36"/>
  <c r="CE42" i="39"/>
  <c r="AN30" i="41"/>
  <c r="AN52" i="41" s="1"/>
  <c r="AN24" i="37"/>
  <c r="AN40" i="37" s="1"/>
  <c r="AN40" i="36"/>
  <c r="CR39" i="39"/>
  <c r="AU204" i="35"/>
  <c r="CK196" i="70"/>
  <c r="AT67" i="36"/>
  <c r="BV176" i="41"/>
  <c r="CH32" i="41"/>
  <c r="CH52" i="41" s="1"/>
  <c r="BN50" i="35"/>
  <c r="CL39" i="36"/>
  <c r="BF66" i="36"/>
  <c r="BF71" i="36" s="1"/>
  <c r="CI32" i="41"/>
  <c r="CI52" i="41" s="1"/>
  <c r="CF164" i="40"/>
  <c r="CF51" i="40" s="1"/>
  <c r="EQ172" i="38"/>
  <c r="AZ39" i="36"/>
  <c r="BP189" i="39"/>
  <c r="BP170" i="38"/>
  <c r="BP190" i="36"/>
  <c r="BI70" i="70"/>
  <c r="BG17" i="36"/>
  <c r="BG187" i="36"/>
  <c r="Z42" i="39"/>
  <c r="CP79" i="35"/>
  <c r="DV79" i="35"/>
  <c r="AZ172" i="38"/>
  <c r="CP164" i="40"/>
  <c r="CP51" i="40" s="1"/>
  <c r="W50" i="35"/>
  <c r="DG192" i="39"/>
  <c r="CB50" i="35"/>
  <c r="CC74" i="70"/>
  <c r="CC76" i="70" s="1"/>
  <c r="EG70" i="70"/>
  <c r="CQ204" i="35"/>
  <c r="BF70" i="70"/>
  <c r="BY164" i="40"/>
  <c r="BY51" i="40" s="1"/>
  <c r="CS164" i="40"/>
  <c r="CS51" i="40" s="1"/>
  <c r="CU32" i="41"/>
  <c r="CU52" i="41" s="1"/>
  <c r="G30" i="41"/>
  <c r="G52" i="41" s="1"/>
  <c r="G24" i="37"/>
  <c r="G40" i="37" s="1"/>
  <c r="G40" i="36"/>
  <c r="BS39" i="39"/>
  <c r="BD17" i="36"/>
  <c r="BD187" i="36"/>
  <c r="AX172" i="41"/>
  <c r="AX176" i="41" s="1"/>
  <c r="AX160" i="37"/>
  <c r="AX162" i="37" s="1"/>
  <c r="AX188" i="36"/>
  <c r="AX192" i="36" s="1"/>
  <c r="DD67" i="39"/>
  <c r="CP31" i="41"/>
  <c r="BK39" i="36"/>
  <c r="BS30" i="38"/>
  <c r="BS41" i="39"/>
  <c r="BS42" i="36"/>
  <c r="AN49" i="35"/>
  <c r="AV172" i="41"/>
  <c r="AV176" i="41" s="1"/>
  <c r="AV160" i="37"/>
  <c r="AV162" i="37" s="1"/>
  <c r="AV188" i="36"/>
  <c r="AV192" i="36" s="1"/>
  <c r="CC32" i="41"/>
  <c r="BJ17" i="39"/>
  <c r="BJ187" i="39"/>
  <c r="BT194" i="70"/>
  <c r="BT196" i="70" s="1"/>
  <c r="BT188" i="39"/>
  <c r="BT169" i="38"/>
  <c r="BT189" i="36"/>
  <c r="DK204" i="35"/>
  <c r="AV196" i="70"/>
  <c r="EF204" i="35"/>
  <c r="EQ79" i="35"/>
  <c r="CS196" i="70"/>
  <c r="AG79" i="35"/>
  <c r="EI67" i="39"/>
  <c r="BA42" i="39"/>
  <c r="BR194" i="70"/>
  <c r="BR196" i="70" s="1"/>
  <c r="BR188" i="39"/>
  <c r="BR169" i="38"/>
  <c r="BR189" i="36"/>
  <c r="AV24" i="40"/>
  <c r="AV40" i="40" s="1"/>
  <c r="EO79" i="35"/>
  <c r="DZ79" i="35"/>
  <c r="CJ78" i="35"/>
  <c r="CJ83" i="35" s="1"/>
  <c r="CJ85" i="35" s="1"/>
  <c r="DM52" i="41"/>
  <c r="BQ67" i="39"/>
  <c r="BD49" i="35"/>
  <c r="CD39" i="39"/>
  <c r="BQ32" i="41"/>
  <c r="BQ52" i="41" s="1"/>
  <c r="CG204" i="35"/>
  <c r="DU204" i="35"/>
  <c r="BG73" i="70"/>
  <c r="BG76" i="70" s="1"/>
  <c r="EK49" i="38"/>
  <c r="EK54" i="38" s="1"/>
  <c r="H42" i="39"/>
  <c r="CP74" i="70"/>
  <c r="CP76" i="70" s="1"/>
  <c r="AR74" i="70"/>
  <c r="CL24" i="40"/>
  <c r="CL40" i="40" s="1"/>
  <c r="AK24" i="40"/>
  <c r="AK40" i="40" s="1"/>
  <c r="DN67" i="39"/>
  <c r="AJ164" i="40"/>
  <c r="AJ51" i="40" s="1"/>
  <c r="AD164" i="40"/>
  <c r="AD51" i="40" s="1"/>
  <c r="G50" i="35"/>
  <c r="AM39" i="36"/>
  <c r="AM67" i="36" s="1"/>
  <c r="CB39" i="36"/>
  <c r="DR196" i="70"/>
  <c r="DC196" i="70"/>
  <c r="BW79" i="35"/>
  <c r="AZ172" i="41"/>
  <c r="AZ176" i="41" s="1"/>
  <c r="Z178" i="41" s="1"/>
  <c r="Z63" i="41" s="1"/>
  <c r="AZ160" i="37"/>
  <c r="AZ162" i="37" s="1"/>
  <c r="AZ188" i="36"/>
  <c r="AZ192" i="36" s="1"/>
  <c r="CF44" i="70"/>
  <c r="CF70" i="70" s="1"/>
  <c r="CF40" i="39"/>
  <c r="CF29" i="38"/>
  <c r="CF41" i="36"/>
  <c r="BC19" i="39"/>
  <c r="BC20" i="36"/>
  <c r="BC14" i="38"/>
  <c r="CW52" i="41"/>
  <c r="DK52" i="41"/>
  <c r="CF176" i="41"/>
  <c r="BX74" i="70"/>
  <c r="BX76" i="70" s="1"/>
  <c r="AX49" i="35"/>
  <c r="Z39" i="36"/>
  <c r="EP192" i="39"/>
  <c r="BW24" i="40"/>
  <c r="BW40" i="40" s="1"/>
  <c r="AB50" i="35"/>
  <c r="CG74" i="70"/>
  <c r="CG76" i="70" s="1"/>
  <c r="DE70" i="70"/>
  <c r="EK70" i="70"/>
  <c r="CQ32" i="41"/>
  <c r="CX67" i="36"/>
  <c r="ED52" i="41"/>
  <c r="ED49" i="38"/>
  <c r="ED54" i="38" s="1"/>
  <c r="G49" i="35"/>
  <c r="BT30" i="41"/>
  <c r="BT24" i="37"/>
  <c r="BT40" i="37" s="1"/>
  <c r="BT40" i="36"/>
  <c r="CZ52" i="41"/>
  <c r="EN67" i="39"/>
  <c r="EF192" i="39"/>
  <c r="CM70" i="70"/>
  <c r="AP42" i="39"/>
  <c r="N42" i="39"/>
  <c r="N67" i="39" s="1"/>
  <c r="N83" i="35"/>
  <c r="BD66" i="36"/>
  <c r="BD71" i="36" s="1"/>
  <c r="EP49" i="38"/>
  <c r="EP54" i="38" s="1"/>
  <c r="AF164" i="40"/>
  <c r="AF51" i="40" s="1"/>
  <c r="EB67" i="39"/>
  <c r="AE50" i="35"/>
  <c r="CB32" i="41"/>
  <c r="BJ17" i="36"/>
  <c r="BJ187" i="36"/>
  <c r="AN204" i="35"/>
  <c r="K42" i="39"/>
  <c r="K67" i="39" s="1"/>
  <c r="V79" i="35"/>
  <c r="DT79" i="35"/>
  <c r="BJ66" i="39"/>
  <c r="BJ71" i="39" s="1"/>
  <c r="BM70" i="70"/>
  <c r="AX70" i="70"/>
  <c r="AO196" i="70"/>
  <c r="DY204" i="35"/>
  <c r="AU83" i="35"/>
  <c r="CO24" i="40"/>
  <c r="CO40" i="40" s="1"/>
  <c r="ED172" i="38"/>
  <c r="CU79" i="35"/>
  <c r="CM83" i="35"/>
  <c r="CM85" i="35" s="1"/>
  <c r="AR73" i="70"/>
  <c r="AR76" i="70" s="1"/>
  <c r="U67" i="36"/>
  <c r="AL79" i="35"/>
  <c r="AP49" i="35"/>
  <c r="CF194" i="70"/>
  <c r="CF196" i="70" s="1"/>
  <c r="CF188" i="39"/>
  <c r="CF169" i="38"/>
  <c r="CF189" i="36"/>
  <c r="AS172" i="38"/>
  <c r="BY204" i="35"/>
  <c r="F67" i="36"/>
  <c r="BW164" i="40"/>
  <c r="BW51" i="40" s="1"/>
  <c r="P42" i="39"/>
  <c r="CG41" i="39"/>
  <c r="CG30" i="38"/>
  <c r="CG42" i="36"/>
  <c r="CN204" i="35"/>
  <c r="G204" i="35"/>
  <c r="O30" i="41"/>
  <c r="O52" i="41" s="1"/>
  <c r="O24" i="37"/>
  <c r="O40" i="37" s="1"/>
  <c r="O40" i="36"/>
  <c r="CI39" i="39"/>
  <c r="BB24" i="35"/>
  <c r="BB202" i="35"/>
  <c r="P39" i="36"/>
  <c r="BT172" i="41"/>
  <c r="BT176" i="41" s="1"/>
  <c r="BT160" i="37"/>
  <c r="BT162" i="37" s="1"/>
  <c r="BT188" i="36"/>
  <c r="T42" i="39"/>
  <c r="T67" i="39" s="1"/>
  <c r="AP196" i="70"/>
  <c r="BU79" i="35"/>
  <c r="DR79" i="35"/>
  <c r="BD78" i="35"/>
  <c r="BD83" i="35" s="1"/>
  <c r="BK164" i="40"/>
  <c r="BK51" i="40" s="1"/>
  <c r="DC52" i="41"/>
  <c r="DV67" i="39"/>
  <c r="DV172" i="38"/>
  <c r="BK49" i="35"/>
  <c r="EM172" i="38"/>
  <c r="J42" i="39"/>
  <c r="BZ83" i="35"/>
  <c r="BZ85" i="35" s="1"/>
  <c r="BR32" i="41"/>
  <c r="BR52" i="41" s="1"/>
  <c r="J50" i="35"/>
  <c r="AH39" i="36"/>
  <c r="DR67" i="39"/>
  <c r="CV44" i="70"/>
  <c r="CV70" i="70" s="1"/>
  <c r="CV40" i="39"/>
  <c r="CV29" i="38"/>
  <c r="CV41" i="36"/>
  <c r="EB49" i="38"/>
  <c r="EB54" i="38" s="1"/>
  <c r="CP42" i="39"/>
  <c r="EM67" i="39"/>
  <c r="BT50" i="35"/>
  <c r="DP67" i="39"/>
  <c r="EN49" i="38"/>
  <c r="EN54" i="38" s="1"/>
  <c r="DA192" i="39"/>
  <c r="DT70" i="70"/>
  <c r="BX32" i="41"/>
  <c r="DP67" i="36"/>
  <c r="DY196" i="70"/>
  <c r="EI52" i="41"/>
  <c r="BY32" i="41"/>
  <c r="BY52" i="41" s="1"/>
  <c r="AZ204" i="35"/>
  <c r="CO164" i="40"/>
  <c r="CO51" i="40" s="1"/>
  <c r="EL67" i="36"/>
  <c r="ED192" i="39"/>
  <c r="AS42" i="39"/>
  <c r="DH204" i="35"/>
  <c r="DM67" i="39"/>
  <c r="O24" i="40"/>
  <c r="O40" i="40" s="1"/>
  <c r="BJ196" i="70"/>
  <c r="BL41" i="39"/>
  <c r="BL30" i="38"/>
  <c r="BL49" i="38" s="1"/>
  <c r="BL54" i="38" s="1"/>
  <c r="BL59" i="38" s="1"/>
  <c r="BL42" i="36"/>
  <c r="CT49" i="35"/>
  <c r="J39" i="36"/>
  <c r="CR42" i="39"/>
  <c r="BS32" i="41"/>
  <c r="CM24" i="40"/>
  <c r="CM40" i="40" s="1"/>
  <c r="L50" i="35"/>
  <c r="AJ39" i="36"/>
  <c r="AJ67" i="36" s="1"/>
  <c r="DT67" i="39"/>
  <c r="BH20" i="39"/>
  <c r="BH190" i="39"/>
  <c r="EL67" i="39"/>
  <c r="BJ20" i="39"/>
  <c r="BJ190" i="39"/>
  <c r="BW32" i="41"/>
  <c r="BW52" i="41" s="1"/>
  <c r="BF19" i="39"/>
  <c r="BF14" i="38"/>
  <c r="BF20" i="36"/>
  <c r="AF49" i="35"/>
  <c r="CC24" i="40"/>
  <c r="CC40" i="40" s="1"/>
  <c r="BD73" i="70"/>
  <c r="BD76" i="70" s="1"/>
  <c r="AQ204" i="35"/>
  <c r="EI204" i="35"/>
  <c r="DB79" i="35"/>
  <c r="AW196" i="70"/>
  <c r="DQ204" i="35"/>
  <c r="M79" i="35"/>
  <c r="CH176" i="41"/>
  <c r="DR67" i="36"/>
  <c r="EP52" i="41"/>
  <c r="DR49" i="38"/>
  <c r="DR54" i="38" s="1"/>
  <c r="DD79" i="35"/>
  <c r="T50" i="35"/>
  <c r="AR39" i="36"/>
  <c r="AR67" i="36" s="1"/>
  <c r="AS192" i="39"/>
  <c r="BY41" i="39"/>
  <c r="BY30" i="38"/>
  <c r="BY42" i="36"/>
  <c r="BU32" i="41"/>
  <c r="CV204" i="35"/>
  <c r="DD67" i="36"/>
  <c r="EB172" i="38"/>
  <c r="BI196" i="70"/>
  <c r="CG189" i="39"/>
  <c r="CG170" i="38"/>
  <c r="CG190" i="36"/>
  <c r="DF79" i="35"/>
  <c r="EL79" i="35"/>
  <c r="DY49" i="38"/>
  <c r="DY54" i="38" s="1"/>
  <c r="U24" i="40"/>
  <c r="U40" i="40" s="1"/>
  <c r="CX67" i="39"/>
  <c r="N24" i="40"/>
  <c r="N40" i="40" s="1"/>
  <c r="O172" i="41"/>
  <c r="O176" i="41" s="1"/>
  <c r="O160" i="37"/>
  <c r="O162" i="37" s="1"/>
  <c r="O188" i="36"/>
  <c r="O192" i="36" s="1"/>
  <c r="CB24" i="40"/>
  <c r="CB40" i="40" s="1"/>
  <c r="EB204" i="35"/>
  <c r="BT41" i="39"/>
  <c r="BT30" i="38"/>
  <c r="BT42" i="36"/>
  <c r="DW196" i="70"/>
  <c r="DR70" i="70"/>
  <c r="CE83" i="35"/>
  <c r="CE85" i="35" s="1"/>
  <c r="BK24" i="40"/>
  <c r="BK40" i="40" s="1"/>
  <c r="AS24" i="40"/>
  <c r="AS40" i="40" s="1"/>
  <c r="CH44" i="70"/>
  <c r="CH70" i="70" s="1"/>
  <c r="CH40" i="39"/>
  <c r="CH29" i="38"/>
  <c r="CH41" i="36"/>
  <c r="DV192" i="39"/>
  <c r="BU42" i="39"/>
  <c r="AU39" i="36"/>
  <c r="J204" i="35"/>
  <c r="BP39" i="36"/>
  <c r="CV194" i="70"/>
  <c r="CV196" i="70" s="1"/>
  <c r="CV188" i="39"/>
  <c r="CV169" i="38"/>
  <c r="CV189" i="36"/>
  <c r="O49" i="35"/>
  <c r="DW67" i="36"/>
  <c r="BJ66" i="36"/>
  <c r="BJ71" i="36" s="1"/>
  <c r="DA172" i="38"/>
  <c r="EI172" i="38"/>
  <c r="BM83" i="35"/>
  <c r="BM85" i="35" s="1"/>
  <c r="CJ50" i="35"/>
  <c r="R24" i="40"/>
  <c r="R40" i="40" s="1"/>
  <c r="EQ196" i="70"/>
  <c r="CE79" i="35"/>
  <c r="AM83" i="35"/>
  <c r="DQ52" i="41"/>
  <c r="AZ196" i="70"/>
  <c r="BH17" i="39"/>
  <c r="BH187" i="39"/>
  <c r="AX172" i="38"/>
  <c r="CC79" i="35"/>
  <c r="DH196" i="70"/>
  <c r="O164" i="40"/>
  <c r="O51" i="40" s="1"/>
  <c r="DQ49" i="38"/>
  <c r="DQ54" i="38" s="1"/>
  <c r="CM164" i="40"/>
  <c r="CM51" i="40" s="1"/>
  <c r="AJ192" i="36"/>
  <c r="BX44" i="70"/>
  <c r="BX70" i="70" s="1"/>
  <c r="BX40" i="39"/>
  <c r="BX29" i="38"/>
  <c r="BX41" i="36"/>
  <c r="DD192" i="39"/>
  <c r="BA196" i="70"/>
  <c r="CO74" i="70"/>
  <c r="CO76" i="70" s="1"/>
  <c r="DU52" i="41"/>
  <c r="CU42" i="39"/>
  <c r="BR79" i="35"/>
  <c r="BQ24" i="40"/>
  <c r="BQ40" i="40" s="1"/>
  <c r="CI50" i="35"/>
  <c r="AW24" i="40"/>
  <c r="AW40" i="40" s="1"/>
  <c r="DP49" i="38"/>
  <c r="DP54" i="38" s="1"/>
  <c r="CC164" i="40"/>
  <c r="CC51" i="40" s="1"/>
  <c r="DT67" i="36"/>
  <c r="AQ196" i="70"/>
  <c r="EI196" i="70"/>
  <c r="DB70" i="70"/>
  <c r="BM204" i="35"/>
  <c r="DQ196" i="70"/>
  <c r="R39" i="36"/>
  <c r="CL39" i="39"/>
  <c r="DD70" i="70"/>
  <c r="AR192" i="36"/>
  <c r="X24" i="40"/>
  <c r="X40" i="40" s="1"/>
  <c r="DE67" i="36"/>
  <c r="BY189" i="39"/>
  <c r="BY170" i="38"/>
  <c r="BY190" i="36"/>
  <c r="M67" i="36"/>
  <c r="BH19" i="39"/>
  <c r="BH14" i="38"/>
  <c r="BH20" i="36"/>
  <c r="CT39" i="36"/>
  <c r="DR52" i="41"/>
  <c r="DJ172" i="38"/>
  <c r="BH49" i="35"/>
  <c r="CV50" i="35"/>
  <c r="BX30" i="41"/>
  <c r="BX24" i="37"/>
  <c r="BX40" i="37" s="1"/>
  <c r="BX40" i="36"/>
  <c r="CN44" i="70"/>
  <c r="CN70" i="70" s="1"/>
  <c r="CN40" i="39"/>
  <c r="CN29" i="38"/>
  <c r="CN41" i="36"/>
  <c r="EB192" i="39"/>
  <c r="CO79" i="35"/>
  <c r="DU79" i="35"/>
  <c r="DQ172" i="38"/>
  <c r="EK52" i="41"/>
  <c r="BB196" i="70"/>
  <c r="CH74" i="70"/>
  <c r="CH76" i="70" s="1"/>
  <c r="DF70" i="70"/>
  <c r="EL70" i="70"/>
  <c r="BH24" i="35"/>
  <c r="BH202" i="35"/>
  <c r="BH204" i="35" s="1"/>
  <c r="U164" i="40"/>
  <c r="U51" i="40" s="1"/>
  <c r="BZ44" i="70"/>
  <c r="BZ70" i="70" s="1"/>
  <c r="BZ40" i="39"/>
  <c r="BZ29" i="38"/>
  <c r="BZ41" i="36"/>
  <c r="BZ41" i="39"/>
  <c r="BZ30" i="38"/>
  <c r="BZ42" i="36"/>
  <c r="N164" i="40"/>
  <c r="N51" i="40" s="1"/>
  <c r="BS49" i="35"/>
  <c r="BC39" i="36"/>
  <c r="CB164" i="40"/>
  <c r="CB51" i="40" s="1"/>
  <c r="EB196" i="70"/>
  <c r="AV49" i="35"/>
  <c r="DH49" i="38"/>
  <c r="DH54" i="38" s="1"/>
  <c r="BT189" i="39"/>
  <c r="BT170" i="38"/>
  <c r="BT190" i="36"/>
  <c r="EE67" i="39"/>
  <c r="DZ196" i="70"/>
  <c r="S79" i="35"/>
  <c r="AS164" i="40"/>
  <c r="AS51" i="40" s="1"/>
  <c r="DV67" i="36"/>
  <c r="CH194" i="70"/>
  <c r="CH196" i="70" s="1"/>
  <c r="CH188" i="39"/>
  <c r="CH169" i="38"/>
  <c r="CH189" i="36"/>
  <c r="BR24" i="40"/>
  <c r="BR40" i="40" s="1"/>
  <c r="EM192" i="39"/>
  <c r="DJ49" i="38"/>
  <c r="DJ54" i="38" s="1"/>
  <c r="O204" i="35"/>
  <c r="W30" i="41"/>
  <c r="W52" i="41" s="1"/>
  <c r="W24" i="37"/>
  <c r="W40" i="37" s="1"/>
  <c r="W40" i="36"/>
  <c r="CQ39" i="39"/>
  <c r="EE172" i="38"/>
  <c r="AB42" i="39"/>
  <c r="AB67" i="39" s="1"/>
  <c r="CN32" i="41"/>
  <c r="CN52" i="41" s="1"/>
  <c r="CO42" i="39"/>
  <c r="CO67" i="39" s="1"/>
  <c r="BJ24" i="35"/>
  <c r="BJ202" i="35"/>
  <c r="CB30" i="41"/>
  <c r="CB24" i="37"/>
  <c r="CB40" i="37" s="1"/>
  <c r="CB40" i="36"/>
  <c r="DP52" i="41"/>
  <c r="CZ67" i="39"/>
  <c r="R164" i="40"/>
  <c r="R51" i="40" s="1"/>
  <c r="CE204" i="35"/>
  <c r="DY79" i="35"/>
  <c r="DO204" i="35"/>
  <c r="DJ79" i="35"/>
  <c r="CZ204" i="35"/>
  <c r="CE70" i="70"/>
  <c r="CD52" i="41"/>
  <c r="DS67" i="36"/>
  <c r="EA172" i="38"/>
  <c r="DA67" i="39"/>
  <c r="AN42" i="39"/>
  <c r="BR41" i="39"/>
  <c r="BR30" i="38"/>
  <c r="BR42" i="36"/>
  <c r="AX192" i="39"/>
  <c r="AY172" i="38"/>
  <c r="CC70" i="70"/>
  <c r="BK196" i="70"/>
  <c r="BE78" i="35"/>
  <c r="BE83" i="35" s="1"/>
  <c r="BP24" i="40"/>
  <c r="BP40" i="40" s="1"/>
  <c r="W29" i="73" l="1"/>
  <c r="BJ40" i="36"/>
  <c r="BJ24" i="37"/>
  <c r="BJ40" i="37" s="1"/>
  <c r="BJ45" i="37" s="1"/>
  <c r="BJ50" i="37" s="1"/>
  <c r="BJ188" i="36"/>
  <c r="H9" i="74"/>
  <c r="H10" i="74"/>
  <c r="H13" i="74"/>
  <c r="H14" i="74"/>
  <c r="H18" i="74"/>
  <c r="H7" i="74"/>
  <c r="H6" i="74"/>
  <c r="H12" i="74"/>
  <c r="R113" i="75"/>
  <c r="R112" i="75"/>
  <c r="N122" i="75"/>
  <c r="R116" i="75"/>
  <c r="BL160" i="40"/>
  <c r="BL162" i="40" s="1"/>
  <c r="BL164" i="40" s="1"/>
  <c r="BL51" i="40" s="1"/>
  <c r="BL24" i="40"/>
  <c r="BL40" i="40" s="1"/>
  <c r="BL45" i="40" s="1"/>
  <c r="BL50" i="40" s="1"/>
  <c r="BJ160" i="37"/>
  <c r="BJ162" i="37" s="1"/>
  <c r="BJ164" i="37" s="1"/>
  <c r="BJ51" i="37" s="1"/>
  <c r="CK67" i="36"/>
  <c r="CK192" i="36"/>
  <c r="CK194" i="36" s="1"/>
  <c r="CK78" i="36" s="1"/>
  <c r="CK172" i="38"/>
  <c r="CK174" i="38" s="1"/>
  <c r="CK60" i="38" s="1"/>
  <c r="BA19" i="39"/>
  <c r="BA189" i="39"/>
  <c r="BA192" i="39" s="1"/>
  <c r="BA194" i="39" s="1"/>
  <c r="BA78" i="39" s="1"/>
  <c r="BA20" i="36"/>
  <c r="BH187" i="36"/>
  <c r="AA67" i="39"/>
  <c r="AA72" i="39" s="1"/>
  <c r="AA77" i="39" s="1"/>
  <c r="AO178" i="41"/>
  <c r="AO63" i="41" s="1"/>
  <c r="CF192" i="36"/>
  <c r="CF194" i="36" s="1"/>
  <c r="CF78" i="36" s="1"/>
  <c r="FD52" i="41"/>
  <c r="FD57" i="41" s="1"/>
  <c r="FC52" i="41"/>
  <c r="FC57" i="41" s="1"/>
  <c r="EZ52" i="41"/>
  <c r="EZ57" i="41" s="1"/>
  <c r="FB52" i="41"/>
  <c r="FB57" i="41" s="1"/>
  <c r="FA52" i="41"/>
  <c r="FA57" i="41" s="1"/>
  <c r="CS67" i="36"/>
  <c r="EY52" i="41"/>
  <c r="EY57" i="41" s="1"/>
  <c r="FA172" i="38"/>
  <c r="FA174" i="38" s="1"/>
  <c r="FA62" i="38" s="1"/>
  <c r="FA49" i="38"/>
  <c r="FA54" i="38" s="1"/>
  <c r="FA55" i="38" s="1"/>
  <c r="EY79" i="35"/>
  <c r="FD192" i="39"/>
  <c r="FD194" i="39" s="1"/>
  <c r="FD80" i="39" s="1"/>
  <c r="EX52" i="41"/>
  <c r="EX57" i="41" s="1"/>
  <c r="BU67" i="39"/>
  <c r="BU72" i="39" s="1"/>
  <c r="BU77" i="39" s="1"/>
  <c r="EX79" i="35"/>
  <c r="EU52" i="41"/>
  <c r="EU57" i="41" s="1"/>
  <c r="EU192" i="39"/>
  <c r="EU194" i="39" s="1"/>
  <c r="EU80" i="39" s="1"/>
  <c r="BY67" i="36"/>
  <c r="EX192" i="39"/>
  <c r="EX194" i="39" s="1"/>
  <c r="EX80" i="39" s="1"/>
  <c r="EW52" i="41"/>
  <c r="EW57" i="41" s="1"/>
  <c r="EW79" i="35"/>
  <c r="FA67" i="39"/>
  <c r="FA72" i="39" s="1"/>
  <c r="FC172" i="38"/>
  <c r="FC174" i="38" s="1"/>
  <c r="FC62" i="38" s="1"/>
  <c r="EY67" i="39"/>
  <c r="EY72" i="39" s="1"/>
  <c r="EX49" i="38"/>
  <c r="EX54" i="38" s="1"/>
  <c r="EX55" i="38" s="1"/>
  <c r="CS49" i="38"/>
  <c r="CS54" i="38" s="1"/>
  <c r="CS59" i="38" s="1"/>
  <c r="G45" i="40"/>
  <c r="G50" i="40" s="1"/>
  <c r="EI45" i="40"/>
  <c r="EI50" i="40" s="1"/>
  <c r="BS192" i="39"/>
  <c r="BS194" i="39" s="1"/>
  <c r="BS78" i="39" s="1"/>
  <c r="CI192" i="39"/>
  <c r="CI194" i="39" s="1"/>
  <c r="CI78" i="39" s="1"/>
  <c r="EU79" i="35"/>
  <c r="CU67" i="36"/>
  <c r="DG45" i="40"/>
  <c r="DG46" i="40" s="1"/>
  <c r="AD45" i="40"/>
  <c r="AD50" i="40" s="1"/>
  <c r="AZ67" i="36"/>
  <c r="ES72" i="36" s="1"/>
  <c r="AN192" i="36"/>
  <c r="AN194" i="36" s="1"/>
  <c r="AN78" i="36" s="1"/>
  <c r="EX67" i="36"/>
  <c r="EV52" i="41"/>
  <c r="EV57" i="41" s="1"/>
  <c r="EY67" i="36"/>
  <c r="EY49" i="38"/>
  <c r="EY54" i="38" s="1"/>
  <c r="EY55" i="38" s="1"/>
  <c r="FC192" i="39"/>
  <c r="FC194" i="39" s="1"/>
  <c r="FC80" i="39" s="1"/>
  <c r="FC49" i="38"/>
  <c r="FC54" i="38" s="1"/>
  <c r="FC55" i="38" s="1"/>
  <c r="EZ172" i="38"/>
  <c r="EZ174" i="38" s="1"/>
  <c r="EZ62" i="38" s="1"/>
  <c r="FB192" i="39"/>
  <c r="FB194" i="39" s="1"/>
  <c r="FB80" i="39" s="1"/>
  <c r="EZ67" i="39"/>
  <c r="EZ72" i="39" s="1"/>
  <c r="FB192" i="36"/>
  <c r="FB194" i="36" s="1"/>
  <c r="FB80" i="36" s="1"/>
  <c r="EV79" i="35"/>
  <c r="ET79" i="35"/>
  <c r="EW192" i="39"/>
  <c r="EW194" i="39" s="1"/>
  <c r="EW80" i="39" s="1"/>
  <c r="S178" i="41"/>
  <c r="S63" i="41" s="1"/>
  <c r="EW67" i="36"/>
  <c r="EV67" i="36"/>
  <c r="EU67" i="39"/>
  <c r="EU72" i="39" s="1"/>
  <c r="CI192" i="36"/>
  <c r="CI194" i="36" s="1"/>
  <c r="CI78" i="36" s="1"/>
  <c r="ET52" i="41"/>
  <c r="ET57" i="41" s="1"/>
  <c r="CS52" i="41"/>
  <c r="CS57" i="41" s="1"/>
  <c r="CS62" i="41" s="1"/>
  <c r="FA67" i="36"/>
  <c r="FB67" i="36"/>
  <c r="EW67" i="39"/>
  <c r="EW72" i="39" s="1"/>
  <c r="EV67" i="39"/>
  <c r="EV72" i="39" s="1"/>
  <c r="EW192" i="36"/>
  <c r="EW194" i="36" s="1"/>
  <c r="EW80" i="36" s="1"/>
  <c r="EV192" i="39"/>
  <c r="EV194" i="39" s="1"/>
  <c r="EV80" i="39" s="1"/>
  <c r="EU67" i="36"/>
  <c r="EU172" i="38"/>
  <c r="EU174" i="38" s="1"/>
  <c r="EU62" i="38" s="1"/>
  <c r="FC67" i="36"/>
  <c r="FA192" i="39"/>
  <c r="FA194" i="39" s="1"/>
  <c r="FA80" i="39" s="1"/>
  <c r="EX192" i="36"/>
  <c r="EX194" i="36" s="1"/>
  <c r="EX80" i="36" s="1"/>
  <c r="FC67" i="39"/>
  <c r="FC72" i="39" s="1"/>
  <c r="EU192" i="36"/>
  <c r="EU194" i="36" s="1"/>
  <c r="EU80" i="36" s="1"/>
  <c r="FB172" i="38"/>
  <c r="FB174" i="38" s="1"/>
  <c r="FB62" i="38" s="1"/>
  <c r="EY192" i="39"/>
  <c r="EY194" i="39" s="1"/>
  <c r="EY80" i="39" s="1"/>
  <c r="FD49" i="38"/>
  <c r="FD54" i="38" s="1"/>
  <c r="FD61" i="38" s="1"/>
  <c r="FD67" i="39"/>
  <c r="FD72" i="39" s="1"/>
  <c r="EZ204" i="35"/>
  <c r="EZ206" i="35" s="1"/>
  <c r="EZ92" i="35" s="1"/>
  <c r="FA192" i="36"/>
  <c r="FA194" i="36" s="1"/>
  <c r="FA80" i="36" s="1"/>
  <c r="EZ67" i="36"/>
  <c r="EY192" i="36"/>
  <c r="EY194" i="36" s="1"/>
  <c r="EY80" i="36" s="1"/>
  <c r="FD67" i="36"/>
  <c r="EU49" i="38"/>
  <c r="EU54" i="38" s="1"/>
  <c r="EU55" i="38" s="1"/>
  <c r="EX67" i="39"/>
  <c r="EX72" i="39" s="1"/>
  <c r="FB49" i="38"/>
  <c r="FB54" i="38" s="1"/>
  <c r="FB55" i="38" s="1"/>
  <c r="FC192" i="36"/>
  <c r="FC194" i="36" s="1"/>
  <c r="FC80" i="36" s="1"/>
  <c r="FD172" i="38"/>
  <c r="FD174" i="38" s="1"/>
  <c r="FD62" i="38" s="1"/>
  <c r="FB67" i="39"/>
  <c r="FB72" i="39" s="1"/>
  <c r="EY172" i="38"/>
  <c r="EY174" i="38" s="1"/>
  <c r="EY62" i="38" s="1"/>
  <c r="EZ192" i="39"/>
  <c r="EZ194" i="39" s="1"/>
  <c r="EZ80" i="39" s="1"/>
  <c r="EZ49" i="38"/>
  <c r="EZ54" i="38" s="1"/>
  <c r="EZ55" i="38" s="1"/>
  <c r="EV172" i="38"/>
  <c r="EV174" i="38" s="1"/>
  <c r="EV62" i="38" s="1"/>
  <c r="EV49" i="38"/>
  <c r="EV54" i="38" s="1"/>
  <c r="EV55" i="38" s="1"/>
  <c r="EW172" i="38"/>
  <c r="EW174" i="38" s="1"/>
  <c r="EW62" i="38" s="1"/>
  <c r="EV192" i="36"/>
  <c r="EV194" i="36" s="1"/>
  <c r="EV80" i="36" s="1"/>
  <c r="EW49" i="38"/>
  <c r="EW54" i="38" s="1"/>
  <c r="EW61" i="38" s="1"/>
  <c r="EX172" i="38"/>
  <c r="EX174" i="38" s="1"/>
  <c r="EX62" i="38" s="1"/>
  <c r="BK18" i="36"/>
  <c r="FD192" i="36"/>
  <c r="FD194" i="36" s="1"/>
  <c r="FD80" i="36" s="1"/>
  <c r="EZ192" i="36"/>
  <c r="EZ194" i="36" s="1"/>
  <c r="EZ80" i="36" s="1"/>
  <c r="ET67" i="36"/>
  <c r="ET67" i="39"/>
  <c r="ET72" i="39" s="1"/>
  <c r="EZ79" i="35"/>
  <c r="ET172" i="38"/>
  <c r="ET174" i="38" s="1"/>
  <c r="ET62" i="38" s="1"/>
  <c r="ET192" i="36"/>
  <c r="ET194" i="36" s="1"/>
  <c r="ET80" i="36" s="1"/>
  <c r="ET192" i="39"/>
  <c r="ET194" i="39" s="1"/>
  <c r="ET80" i="39" s="1"/>
  <c r="FA46" i="35"/>
  <c r="FA41" i="70"/>
  <c r="ET49" i="38"/>
  <c r="ET54" i="38" s="1"/>
  <c r="ET55" i="38" s="1"/>
  <c r="FA198" i="35"/>
  <c r="FA191" i="70"/>
  <c r="FA197" i="35"/>
  <c r="FA190" i="70"/>
  <c r="FA45" i="35"/>
  <c r="FA40" i="70"/>
  <c r="EZ196" i="70"/>
  <c r="EZ198" i="70" s="1"/>
  <c r="EZ83" i="70" s="1"/>
  <c r="FA47" i="35"/>
  <c r="FA42" i="70"/>
  <c r="FA48" i="35"/>
  <c r="FA43" i="70"/>
  <c r="EZ70" i="70"/>
  <c r="EZ75" i="70" s="1"/>
  <c r="FA199" i="35"/>
  <c r="FA192" i="70"/>
  <c r="FA200" i="35"/>
  <c r="FA193" i="70"/>
  <c r="BO67" i="39"/>
  <c r="BO72" i="39" s="1"/>
  <c r="BO77" i="39" s="1"/>
  <c r="EL75" i="70"/>
  <c r="EL80" i="70" s="1"/>
  <c r="BJ204" i="35"/>
  <c r="BJ206" i="35" s="1"/>
  <c r="BJ90" i="35" s="1"/>
  <c r="DM59" i="38"/>
  <c r="EU198" i="70"/>
  <c r="EU83" i="70" s="1"/>
  <c r="EV198" i="70"/>
  <c r="EV83" i="70" s="1"/>
  <c r="EW198" i="70"/>
  <c r="EW83" i="70" s="1"/>
  <c r="ET198" i="70"/>
  <c r="ET83" i="70" s="1"/>
  <c r="ES198" i="70"/>
  <c r="ES83" i="70" s="1"/>
  <c r="EX198" i="70"/>
  <c r="EX83" i="70" s="1"/>
  <c r="EY198" i="70"/>
  <c r="EY83" i="70" s="1"/>
  <c r="EM75" i="70"/>
  <c r="EM80" i="70" s="1"/>
  <c r="ET75" i="70"/>
  <c r="EW75" i="70"/>
  <c r="EV75" i="70"/>
  <c r="EX75" i="70"/>
  <c r="ES75" i="70"/>
  <c r="ES82" i="70" s="1"/>
  <c r="EU75" i="70"/>
  <c r="EY75" i="70"/>
  <c r="ER57" i="41"/>
  <c r="ER62" i="41" s="1"/>
  <c r="ES57" i="41"/>
  <c r="AZ178" i="41"/>
  <c r="AZ63" i="41" s="1"/>
  <c r="FA178" i="41"/>
  <c r="FA65" i="41" s="1"/>
  <c r="EW178" i="41"/>
  <c r="EW65" i="41" s="1"/>
  <c r="EX178" i="41"/>
  <c r="EX65" i="41" s="1"/>
  <c r="EV178" i="41"/>
  <c r="EV65" i="41" s="1"/>
  <c r="FD178" i="41"/>
  <c r="FD65" i="41" s="1"/>
  <c r="FC178" i="41"/>
  <c r="FC65" i="41" s="1"/>
  <c r="EY178" i="41"/>
  <c r="EY65" i="41" s="1"/>
  <c r="FB178" i="41"/>
  <c r="FB65" i="41" s="1"/>
  <c r="ES178" i="41"/>
  <c r="EU178" i="41"/>
  <c r="EU65" i="41" s="1"/>
  <c r="ET178" i="41"/>
  <c r="ET65" i="41" s="1"/>
  <c r="EZ178" i="41"/>
  <c r="EZ65" i="41" s="1"/>
  <c r="DN57" i="41"/>
  <c r="DN62" i="41" s="1"/>
  <c r="AU57" i="41"/>
  <c r="AU62" i="41" s="1"/>
  <c r="ES51" i="40"/>
  <c r="ES53" i="40"/>
  <c r="CZ45" i="40"/>
  <c r="CZ50" i="40" s="1"/>
  <c r="EY45" i="40"/>
  <c r="FD45" i="40"/>
  <c r="EU45" i="40"/>
  <c r="EZ45" i="40"/>
  <c r="EW45" i="40"/>
  <c r="EX45" i="40"/>
  <c r="FB45" i="40"/>
  <c r="ET45" i="40"/>
  <c r="FA45" i="40"/>
  <c r="EV45" i="40"/>
  <c r="FC45" i="40"/>
  <c r="ES45" i="40"/>
  <c r="ES72" i="39"/>
  <c r="ES194" i="39"/>
  <c r="ES55" i="38"/>
  <c r="ES59" i="38"/>
  <c r="ES61" i="38"/>
  <c r="ES174" i="38"/>
  <c r="AZ164" i="37"/>
  <c r="AZ51" i="37" s="1"/>
  <c r="ES164" i="37"/>
  <c r="ES53" i="37" s="1"/>
  <c r="EU164" i="37"/>
  <c r="EU53" i="37" s="1"/>
  <c r="EY164" i="37"/>
  <c r="EY53" i="37" s="1"/>
  <c r="EX164" i="37"/>
  <c r="EX53" i="37" s="1"/>
  <c r="EW164" i="37"/>
  <c r="EW53" i="37" s="1"/>
  <c r="FD164" i="37"/>
  <c r="FD53" i="37" s="1"/>
  <c r="FC164" i="37"/>
  <c r="FC53" i="37" s="1"/>
  <c r="ET164" i="37"/>
  <c r="ET53" i="37" s="1"/>
  <c r="EV164" i="37"/>
  <c r="EV53" i="37" s="1"/>
  <c r="FA164" i="37"/>
  <c r="FA53" i="37" s="1"/>
  <c r="FB164" i="37"/>
  <c r="FB53" i="37" s="1"/>
  <c r="EZ164" i="37"/>
  <c r="EZ53" i="37" s="1"/>
  <c r="EI45" i="37"/>
  <c r="EI50" i="37" s="1"/>
  <c r="FB45" i="37"/>
  <c r="FB52" i="37" s="1"/>
  <c r="FD45" i="37"/>
  <c r="FD52" i="37" s="1"/>
  <c r="ET45" i="37"/>
  <c r="ET52" i="37" s="1"/>
  <c r="EV45" i="37"/>
  <c r="EV52" i="37" s="1"/>
  <c r="FA45" i="37"/>
  <c r="FA52" i="37" s="1"/>
  <c r="FC45" i="37"/>
  <c r="FC52" i="37" s="1"/>
  <c r="ES45" i="37"/>
  <c r="ES52" i="37" s="1"/>
  <c r="EU45" i="37"/>
  <c r="EU52" i="37" s="1"/>
  <c r="EZ45" i="37"/>
  <c r="EZ52" i="37" s="1"/>
  <c r="EX45" i="37"/>
  <c r="EX52" i="37" s="1"/>
  <c r="EY45" i="37"/>
  <c r="EY52" i="37" s="1"/>
  <c r="EW45" i="37"/>
  <c r="EW52" i="37" s="1"/>
  <c r="ES194" i="36"/>
  <c r="FC20" i="70"/>
  <c r="FB22" i="35"/>
  <c r="FC17" i="70"/>
  <c r="FB19" i="35"/>
  <c r="FC18" i="70"/>
  <c r="FB20" i="35"/>
  <c r="FB191" i="70"/>
  <c r="FC19" i="70"/>
  <c r="FB21" i="35"/>
  <c r="ET206" i="35"/>
  <c r="ET92" i="35" s="1"/>
  <c r="EY206" i="35"/>
  <c r="EY92" i="35" s="1"/>
  <c r="ES206" i="35"/>
  <c r="EW206" i="35"/>
  <c r="EW92" i="35" s="1"/>
  <c r="EX206" i="35"/>
  <c r="EX92" i="35" s="1"/>
  <c r="EV206" i="35"/>
  <c r="EV92" i="35" s="1"/>
  <c r="EU206" i="35"/>
  <c r="EU92" i="35" s="1"/>
  <c r="DP178" i="41"/>
  <c r="DP63" i="41" s="1"/>
  <c r="CT79" i="35"/>
  <c r="BB204" i="35"/>
  <c r="BB206" i="35" s="1"/>
  <c r="BB90" i="35" s="1"/>
  <c r="O79" i="35"/>
  <c r="BI188" i="36"/>
  <c r="BX67" i="39"/>
  <c r="BX72" i="39" s="1"/>
  <c r="BX77" i="39" s="1"/>
  <c r="BI160" i="37"/>
  <c r="BI162" i="37" s="1"/>
  <c r="BI164" i="37" s="1"/>
  <c r="BI51" i="37" s="1"/>
  <c r="EM59" i="38"/>
  <c r="BF204" i="35"/>
  <c r="BF206" i="35" s="1"/>
  <c r="BF90" i="35" s="1"/>
  <c r="BK188" i="36"/>
  <c r="BK192" i="36" s="1"/>
  <c r="BK194" i="36" s="1"/>
  <c r="BK78" i="36" s="1"/>
  <c r="BK11" i="37"/>
  <c r="BK13" i="41"/>
  <c r="P192" i="36"/>
  <c r="P194" i="36" s="1"/>
  <c r="P78" i="36" s="1"/>
  <c r="BI40" i="36"/>
  <c r="DX59" i="38"/>
  <c r="BI24" i="37"/>
  <c r="BI40" i="37" s="1"/>
  <c r="BI45" i="37" s="1"/>
  <c r="BI50" i="37" s="1"/>
  <c r="BI30" i="41"/>
  <c r="BI52" i="41" s="1"/>
  <c r="BI57" i="41" s="1"/>
  <c r="BI62" i="41" s="1"/>
  <c r="AA45" i="37"/>
  <c r="AA50" i="37" s="1"/>
  <c r="Q67" i="39"/>
  <c r="Q72" i="39" s="1"/>
  <c r="Q77" i="39" s="1"/>
  <c r="BB45" i="37"/>
  <c r="BB50" i="37" s="1"/>
  <c r="EC45" i="37"/>
  <c r="EC50" i="37" s="1"/>
  <c r="CC172" i="38"/>
  <c r="CC174" i="38" s="1"/>
  <c r="CC60" i="38" s="1"/>
  <c r="AV79" i="35"/>
  <c r="DE45" i="37"/>
  <c r="DE46" i="37" s="1"/>
  <c r="CQ45" i="37"/>
  <c r="CQ50" i="37" s="1"/>
  <c r="EE59" i="38"/>
  <c r="H192" i="36"/>
  <c r="H194" i="36" s="1"/>
  <c r="H78" i="36" s="1"/>
  <c r="EH206" i="35"/>
  <c r="EH90" i="35" s="1"/>
  <c r="BP45" i="37"/>
  <c r="BP50" i="37" s="1"/>
  <c r="EM178" i="41"/>
  <c r="EM63" i="41" s="1"/>
  <c r="I45" i="40"/>
  <c r="I50" i="40" s="1"/>
  <c r="CF172" i="38"/>
  <c r="CF174" i="38" s="1"/>
  <c r="CF60" i="38" s="1"/>
  <c r="CX75" i="70"/>
  <c r="CX80" i="70" s="1"/>
  <c r="CC192" i="39"/>
  <c r="CC194" i="39" s="1"/>
  <c r="CC78" i="39" s="1"/>
  <c r="EJ178" i="41"/>
  <c r="EJ63" i="41" s="1"/>
  <c r="BJ178" i="41"/>
  <c r="BJ63" i="41" s="1"/>
  <c r="AW75" i="70"/>
  <c r="AW80" i="70" s="1"/>
  <c r="EK178" i="41"/>
  <c r="EK63" i="41" s="1"/>
  <c r="R79" i="35"/>
  <c r="AL67" i="39"/>
  <c r="AL72" i="39" s="1"/>
  <c r="AL77" i="39" s="1"/>
  <c r="EH164" i="37"/>
  <c r="EH51" i="37" s="1"/>
  <c r="DD59" i="38"/>
  <c r="Y67" i="39"/>
  <c r="Y72" i="39" s="1"/>
  <c r="Y77" i="39" s="1"/>
  <c r="CM192" i="36"/>
  <c r="CM194" i="36" s="1"/>
  <c r="CM78" i="36" s="1"/>
  <c r="Z57" i="41"/>
  <c r="Z62" i="41" s="1"/>
  <c r="CL67" i="36"/>
  <c r="X192" i="36"/>
  <c r="X194" i="36" s="1"/>
  <c r="X78" i="36" s="1"/>
  <c r="BR57" i="41"/>
  <c r="BR62" i="41" s="1"/>
  <c r="CD57" i="41"/>
  <c r="CD62" i="41" s="1"/>
  <c r="CN75" i="70"/>
  <c r="CN80" i="70" s="1"/>
  <c r="DQ57" i="41"/>
  <c r="DQ58" i="41" s="1"/>
  <c r="CO57" i="41"/>
  <c r="CO62" i="41" s="1"/>
  <c r="DK57" i="41"/>
  <c r="DK58" i="41" s="1"/>
  <c r="CK57" i="41"/>
  <c r="CK62" i="41" s="1"/>
  <c r="CW55" i="38"/>
  <c r="CC67" i="39"/>
  <c r="CC72" i="39" s="1"/>
  <c r="CC77" i="39" s="1"/>
  <c r="AR57" i="41"/>
  <c r="AR62" i="41" s="1"/>
  <c r="T57" i="41"/>
  <c r="T62" i="41" s="1"/>
  <c r="CZ75" i="70"/>
  <c r="CZ80" i="70" s="1"/>
  <c r="AP67" i="36"/>
  <c r="BV75" i="70"/>
  <c r="BV80" i="70" s="1"/>
  <c r="EN75" i="70"/>
  <c r="EN80" i="70" s="1"/>
  <c r="CG57" i="41"/>
  <c r="CG62" i="41" s="1"/>
  <c r="EP75" i="70"/>
  <c r="EP76" i="70" s="1"/>
  <c r="DT75" i="70"/>
  <c r="DT76" i="70" s="1"/>
  <c r="CV75" i="70"/>
  <c r="CV80" i="70" s="1"/>
  <c r="BJ57" i="41"/>
  <c r="BJ62" i="41" s="1"/>
  <c r="DE75" i="70"/>
  <c r="DE80" i="70" s="1"/>
  <c r="CF75" i="70"/>
  <c r="CF80" i="70" s="1"/>
  <c r="DM57" i="41"/>
  <c r="DM62" i="41" s="1"/>
  <c r="EF57" i="41"/>
  <c r="EF62" i="41" s="1"/>
  <c r="EJ75" i="70"/>
  <c r="EJ76" i="70" s="1"/>
  <c r="AY75" i="70"/>
  <c r="AY80" i="70" s="1"/>
  <c r="EK75" i="70"/>
  <c r="EK80" i="70" s="1"/>
  <c r="DU57" i="41"/>
  <c r="DU58" i="41" s="1"/>
  <c r="BX75" i="70"/>
  <c r="BX80" i="70" s="1"/>
  <c r="BI178" i="41"/>
  <c r="BI63" i="41" s="1"/>
  <c r="CI57" i="41"/>
  <c r="CI62" i="41" s="1"/>
  <c r="AL57" i="41"/>
  <c r="AL62" i="41" s="1"/>
  <c r="BB75" i="70"/>
  <c r="BB80" i="70" s="1"/>
  <c r="BH75" i="70"/>
  <c r="BH80" i="70" s="1"/>
  <c r="AX57" i="41"/>
  <c r="AX62" i="41" s="1"/>
  <c r="BA204" i="35"/>
  <c r="BA206" i="35" s="1"/>
  <c r="BA90" i="35" s="1"/>
  <c r="EL45" i="40"/>
  <c r="EL50" i="40" s="1"/>
  <c r="DT57" i="41"/>
  <c r="DT58" i="41" s="1"/>
  <c r="EP57" i="41"/>
  <c r="EP62" i="41" s="1"/>
  <c r="CH75" i="70"/>
  <c r="CH80" i="70" s="1"/>
  <c r="ED57" i="41"/>
  <c r="ED62" i="41" s="1"/>
  <c r="CT192" i="36"/>
  <c r="CT194" i="36" s="1"/>
  <c r="CT78" i="36" s="1"/>
  <c r="DA75" i="70"/>
  <c r="DA76" i="70" s="1"/>
  <c r="EF75" i="70"/>
  <c r="EF76" i="70" s="1"/>
  <c r="DV57" i="41"/>
  <c r="DV58" i="41" s="1"/>
  <c r="BU75" i="70"/>
  <c r="BU80" i="70" s="1"/>
  <c r="EI75" i="70"/>
  <c r="EI80" i="70" s="1"/>
  <c r="L57" i="41"/>
  <c r="L62" i="41" s="1"/>
  <c r="CM67" i="36"/>
  <c r="AP75" i="70"/>
  <c r="AP80" i="70" s="1"/>
  <c r="DJ75" i="70"/>
  <c r="DJ76" i="70" s="1"/>
  <c r="EJ57" i="41"/>
  <c r="EJ62" i="41" s="1"/>
  <c r="CO75" i="70"/>
  <c r="CO80" i="70" s="1"/>
  <c r="DB57" i="41"/>
  <c r="DB58" i="41" s="1"/>
  <c r="AJ57" i="41"/>
  <c r="AJ62" i="41" s="1"/>
  <c r="EH75" i="70"/>
  <c r="EH76" i="70" s="1"/>
  <c r="EB57" i="41"/>
  <c r="EB58" i="41" s="1"/>
  <c r="S57" i="41"/>
  <c r="S62" i="41" s="1"/>
  <c r="AO57" i="41"/>
  <c r="AO62" i="41" s="1"/>
  <c r="O57" i="41"/>
  <c r="O62" i="41" s="1"/>
  <c r="BI75" i="70"/>
  <c r="BI80" i="70" s="1"/>
  <c r="AK57" i="41"/>
  <c r="AK62" i="41" s="1"/>
  <c r="BM57" i="41"/>
  <c r="BM62" i="41" s="1"/>
  <c r="AV57" i="41"/>
  <c r="AV62" i="41" s="1"/>
  <c r="R57" i="41"/>
  <c r="R62" i="41" s="1"/>
  <c r="EG57" i="41"/>
  <c r="EG58" i="41" s="1"/>
  <c r="J57" i="41"/>
  <c r="J62" i="41" s="1"/>
  <c r="EM57" i="41"/>
  <c r="EM62" i="41" s="1"/>
  <c r="AX67" i="39"/>
  <c r="AX72" i="39" s="1"/>
  <c r="AX77" i="39" s="1"/>
  <c r="CC75" i="70"/>
  <c r="CC80" i="70" s="1"/>
  <c r="CE75" i="70"/>
  <c r="CE80" i="70" s="1"/>
  <c r="DR57" i="41"/>
  <c r="DR62" i="41" s="1"/>
  <c r="BV57" i="41"/>
  <c r="BV62" i="41" s="1"/>
  <c r="AR198" i="70"/>
  <c r="AR81" i="70" s="1"/>
  <c r="M178" i="41"/>
  <c r="M63" i="41" s="1"/>
  <c r="CP67" i="39"/>
  <c r="CP72" i="39" s="1"/>
  <c r="CP77" i="39" s="1"/>
  <c r="DC57" i="41"/>
  <c r="DC62" i="41" s="1"/>
  <c r="CZ57" i="41"/>
  <c r="CZ62" i="41" s="1"/>
  <c r="BF75" i="70"/>
  <c r="BF80" i="70" s="1"/>
  <c r="EA57" i="41"/>
  <c r="EA58" i="41" s="1"/>
  <c r="BQ75" i="70"/>
  <c r="BQ80" i="70" s="1"/>
  <c r="CT172" i="38"/>
  <c r="CT174" i="38" s="1"/>
  <c r="CT60" i="38" s="1"/>
  <c r="AS75" i="70"/>
  <c r="AS80" i="70" s="1"/>
  <c r="BP57" i="41"/>
  <c r="BP62" i="41" s="1"/>
  <c r="CV57" i="41"/>
  <c r="CV62" i="41" s="1"/>
  <c r="AO67" i="39"/>
  <c r="AO72" i="39" s="1"/>
  <c r="AO77" i="39" s="1"/>
  <c r="P57" i="41"/>
  <c r="P62" i="41" s="1"/>
  <c r="BS75" i="70"/>
  <c r="BS80" i="70" s="1"/>
  <c r="DY57" i="41"/>
  <c r="DY58" i="41" s="1"/>
  <c r="DS75" i="70"/>
  <c r="DS80" i="70" s="1"/>
  <c r="V57" i="41"/>
  <c r="V62" i="41" s="1"/>
  <c r="BZ57" i="41"/>
  <c r="BZ62" i="41" s="1"/>
  <c r="CA67" i="39"/>
  <c r="CA72" i="39" s="1"/>
  <c r="CA77" i="39" s="1"/>
  <c r="DB75" i="70"/>
  <c r="DB76" i="70" s="1"/>
  <c r="BY57" i="41"/>
  <c r="BY62" i="41" s="1"/>
  <c r="AX75" i="70"/>
  <c r="AX80" i="70" s="1"/>
  <c r="F57" i="41"/>
  <c r="F62" i="41" s="1"/>
  <c r="EG75" i="70"/>
  <c r="EG76" i="70" s="1"/>
  <c r="AN57" i="41"/>
  <c r="AN62" i="41" s="1"/>
  <c r="BT75" i="70"/>
  <c r="BT80" i="70" s="1"/>
  <c r="DS57" i="41"/>
  <c r="DS58" i="41" s="1"/>
  <c r="AH57" i="41"/>
  <c r="AH62" i="41" s="1"/>
  <c r="EN57" i="41"/>
  <c r="EN58" i="41" s="1"/>
  <c r="CR75" i="70"/>
  <c r="CR80" i="70" s="1"/>
  <c r="CR192" i="36"/>
  <c r="CR194" i="36" s="1"/>
  <c r="CR78" i="36" s="1"/>
  <c r="EC57" i="41"/>
  <c r="EC58" i="41" s="1"/>
  <c r="AD57" i="41"/>
  <c r="AD62" i="41" s="1"/>
  <c r="CB75" i="70"/>
  <c r="CB80" i="70" s="1"/>
  <c r="U57" i="41"/>
  <c r="U62" i="41" s="1"/>
  <c r="CG75" i="70"/>
  <c r="CG80" i="70" s="1"/>
  <c r="AR67" i="39"/>
  <c r="AR72" i="39" s="1"/>
  <c r="AR77" i="39" s="1"/>
  <c r="EE57" i="41"/>
  <c r="EE62" i="41" s="1"/>
  <c r="DW57" i="41"/>
  <c r="DW62" i="41" s="1"/>
  <c r="AB57" i="41"/>
  <c r="AB62" i="41" s="1"/>
  <c r="CE57" i="41"/>
  <c r="CE62" i="41" s="1"/>
  <c r="AF192" i="36"/>
  <c r="AF194" i="36" s="1"/>
  <c r="AF78" i="36" s="1"/>
  <c r="CM67" i="39"/>
  <c r="CM72" i="39" s="1"/>
  <c r="CM77" i="39" s="1"/>
  <c r="EC59" i="38"/>
  <c r="AW57" i="41"/>
  <c r="AW62" i="41" s="1"/>
  <c r="DP57" i="41"/>
  <c r="DP62" i="41" s="1"/>
  <c r="DF75" i="70"/>
  <c r="DF80" i="70" s="1"/>
  <c r="AH67" i="36"/>
  <c r="CF57" i="41"/>
  <c r="CF62" i="41" s="1"/>
  <c r="CN57" i="41"/>
  <c r="CN62" i="41" s="1"/>
  <c r="BZ75" i="70"/>
  <c r="BZ80" i="70" s="1"/>
  <c r="DD75" i="70"/>
  <c r="DD80" i="70" s="1"/>
  <c r="O178" i="41"/>
  <c r="O63" i="41" s="1"/>
  <c r="AS67" i="39"/>
  <c r="AS72" i="39" s="1"/>
  <c r="AS77" i="39" s="1"/>
  <c r="EI57" i="41"/>
  <c r="EI62" i="41" s="1"/>
  <c r="BM75" i="70"/>
  <c r="BM80" i="70" s="1"/>
  <c r="DO59" i="38"/>
  <c r="BQ57" i="41"/>
  <c r="BQ62" i="41" s="1"/>
  <c r="G57" i="41"/>
  <c r="G62" i="41" s="1"/>
  <c r="CH57" i="41"/>
  <c r="CH62" i="41" s="1"/>
  <c r="DI57" i="41"/>
  <c r="DI62" i="41" s="1"/>
  <c r="DA57" i="41"/>
  <c r="DA62" i="41" s="1"/>
  <c r="DV75" i="70"/>
  <c r="DV76" i="70" s="1"/>
  <c r="DP75" i="70"/>
  <c r="DP80" i="70" s="1"/>
  <c r="BN75" i="70"/>
  <c r="BN80" i="70" s="1"/>
  <c r="AG57" i="41"/>
  <c r="AG62" i="41" s="1"/>
  <c r="AV67" i="39"/>
  <c r="AV72" i="39" s="1"/>
  <c r="AV77" i="39" s="1"/>
  <c r="BP75" i="70"/>
  <c r="BP80" i="70" s="1"/>
  <c r="I57" i="41"/>
  <c r="I62" i="41" s="1"/>
  <c r="CW75" i="70"/>
  <c r="CW80" i="70" s="1"/>
  <c r="H57" i="41"/>
  <c r="H62" i="41" s="1"/>
  <c r="AD72" i="39"/>
  <c r="AD77" i="39" s="1"/>
  <c r="BB57" i="41"/>
  <c r="BB62" i="41" s="1"/>
  <c r="H67" i="36"/>
  <c r="AZ79" i="35"/>
  <c r="DI84" i="35" s="1"/>
  <c r="CJ192" i="39"/>
  <c r="CJ194" i="39" s="1"/>
  <c r="CJ78" i="39" s="1"/>
  <c r="DD57" i="41"/>
  <c r="DD62" i="41" s="1"/>
  <c r="DV59" i="38"/>
  <c r="CQ192" i="36"/>
  <c r="CQ194" i="36" s="1"/>
  <c r="CQ78" i="36" s="1"/>
  <c r="CV192" i="36"/>
  <c r="CV194" i="36" s="1"/>
  <c r="CV78" i="36" s="1"/>
  <c r="EQ57" i="41"/>
  <c r="EQ62" i="41" s="1"/>
  <c r="W57" i="41"/>
  <c r="W62" i="41" s="1"/>
  <c r="EK57" i="41"/>
  <c r="EK58" i="41" s="1"/>
  <c r="DR75" i="70"/>
  <c r="DR76" i="70" s="1"/>
  <c r="AF79" i="35"/>
  <c r="BW57" i="41"/>
  <c r="BW62" i="41" s="1"/>
  <c r="CM75" i="70"/>
  <c r="CM80" i="70" s="1"/>
  <c r="CW57" i="41"/>
  <c r="CW62" i="41" s="1"/>
  <c r="CU57" i="41"/>
  <c r="CU62" i="41" s="1"/>
  <c r="EO174" i="38"/>
  <c r="EO60" i="38" s="1"/>
  <c r="BR75" i="70"/>
  <c r="BR80" i="70" s="1"/>
  <c r="BO57" i="41"/>
  <c r="BO62" i="41" s="1"/>
  <c r="DG75" i="70"/>
  <c r="DG76" i="70" s="1"/>
  <c r="CL57" i="41"/>
  <c r="CL62" i="41" s="1"/>
  <c r="EQ75" i="70"/>
  <c r="EQ80" i="70" s="1"/>
  <c r="DU75" i="70"/>
  <c r="DU80" i="70" s="1"/>
  <c r="CT75" i="70"/>
  <c r="CT80" i="70" s="1"/>
  <c r="BA57" i="41"/>
  <c r="BA62" i="41" s="1"/>
  <c r="K57" i="41"/>
  <c r="K62" i="41" s="1"/>
  <c r="CR79" i="35"/>
  <c r="P79" i="35"/>
  <c r="DE57" i="41"/>
  <c r="DE58" i="41" s="1"/>
  <c r="E57" i="41"/>
  <c r="E62" i="41" s="1"/>
  <c r="BW75" i="70"/>
  <c r="BW80" i="70" s="1"/>
  <c r="EL57" i="41"/>
  <c r="EL62" i="41" s="1"/>
  <c r="N57" i="41"/>
  <c r="N62" i="41" s="1"/>
  <c r="AO75" i="70"/>
  <c r="AO80" i="70" s="1"/>
  <c r="X57" i="41"/>
  <c r="X62" i="41" s="1"/>
  <c r="AP67" i="39"/>
  <c r="AP72" i="39" s="1"/>
  <c r="AP77" i="39" s="1"/>
  <c r="CV192" i="39"/>
  <c r="CV194" i="39" s="1"/>
  <c r="CV78" i="39" s="1"/>
  <c r="CD75" i="70"/>
  <c r="CD80" i="70" s="1"/>
  <c r="AY57" i="41"/>
  <c r="AY62" i="41" s="1"/>
  <c r="AP57" i="41"/>
  <c r="AP62" i="41" s="1"/>
  <c r="CG67" i="39"/>
  <c r="CG72" i="39" s="1"/>
  <c r="CG77" i="39" s="1"/>
  <c r="F194" i="39"/>
  <c r="F78" i="39" s="1"/>
  <c r="CT52" i="41"/>
  <c r="CT57" i="41" s="1"/>
  <c r="CT62" i="41" s="1"/>
  <c r="EA59" i="38"/>
  <c r="EA55" i="38"/>
  <c r="CY55" i="38"/>
  <c r="CY59" i="38"/>
  <c r="EM194" i="39"/>
  <c r="EM78" i="39" s="1"/>
  <c r="EI178" i="41"/>
  <c r="EI63" i="41" s="1"/>
  <c r="DE194" i="39"/>
  <c r="DE78" i="39" s="1"/>
  <c r="P194" i="39"/>
  <c r="P78" i="39" s="1"/>
  <c r="CM194" i="39"/>
  <c r="CM78" i="39" s="1"/>
  <c r="DG55" i="38"/>
  <c r="I67" i="39"/>
  <c r="I72" i="39" s="1"/>
  <c r="I77" i="39" s="1"/>
  <c r="CY194" i="39"/>
  <c r="CY78" i="39" s="1"/>
  <c r="AW67" i="39"/>
  <c r="AW72" i="39" s="1"/>
  <c r="AW77" i="39" s="1"/>
  <c r="BN57" i="41"/>
  <c r="BN62" i="41" s="1"/>
  <c r="DG57" i="41"/>
  <c r="DG58" i="41" s="1"/>
  <c r="CN67" i="39"/>
  <c r="CN72" i="39" s="1"/>
  <c r="CN77" i="39" s="1"/>
  <c r="ER59" i="38"/>
  <c r="CB52" i="41"/>
  <c r="CB57" i="41" s="1"/>
  <c r="CB62" i="41" s="1"/>
  <c r="DG194" i="39"/>
  <c r="DG78" i="39" s="1"/>
  <c r="CF79" i="35"/>
  <c r="BT178" i="41"/>
  <c r="BT63" i="41" s="1"/>
  <c r="BN49" i="38"/>
  <c r="BN54" i="38" s="1"/>
  <c r="BN59" i="38" s="1"/>
  <c r="CD194" i="39"/>
  <c r="CD78" i="39" s="1"/>
  <c r="CH67" i="36"/>
  <c r="DH194" i="39"/>
  <c r="DH78" i="39" s="1"/>
  <c r="CP75" i="70"/>
  <c r="CP80" i="70" s="1"/>
  <c r="DL59" i="38"/>
  <c r="DL55" i="38"/>
  <c r="AC194" i="39"/>
  <c r="AC78" i="39" s="1"/>
  <c r="CM52" i="41"/>
  <c r="CM57" i="41" s="1"/>
  <c r="CM62" i="41" s="1"/>
  <c r="AQ75" i="70"/>
  <c r="AQ80" i="70" s="1"/>
  <c r="M57" i="41"/>
  <c r="M62" i="41" s="1"/>
  <c r="BX45" i="37"/>
  <c r="BX50" i="37" s="1"/>
  <c r="EI174" i="38"/>
  <c r="EI60" i="38" s="1"/>
  <c r="O194" i="36"/>
  <c r="O78" i="36" s="1"/>
  <c r="AW45" i="37"/>
  <c r="AW50" i="37" s="1"/>
  <c r="DU45" i="37"/>
  <c r="DU46" i="37" s="1"/>
  <c r="Y178" i="41"/>
  <c r="Y63" i="41" s="1"/>
  <c r="O45" i="37"/>
  <c r="O50" i="37" s="1"/>
  <c r="AP79" i="35"/>
  <c r="BT45" i="37"/>
  <c r="BT50" i="37" s="1"/>
  <c r="K178" i="41"/>
  <c r="K63" i="41" s="1"/>
  <c r="AV45" i="37"/>
  <c r="AV50" i="37" s="1"/>
  <c r="CM45" i="37"/>
  <c r="CM50" i="37" s="1"/>
  <c r="AI45" i="37"/>
  <c r="AI50" i="37" s="1"/>
  <c r="CA45" i="37"/>
  <c r="CA50" i="37" s="1"/>
  <c r="EB45" i="37"/>
  <c r="EB46" i="37" s="1"/>
  <c r="AH45" i="37"/>
  <c r="AH50" i="37" s="1"/>
  <c r="DH45" i="37"/>
  <c r="DH50" i="37" s="1"/>
  <c r="W45" i="37"/>
  <c r="W50" i="37" s="1"/>
  <c r="R67" i="36"/>
  <c r="BQ45" i="37"/>
  <c r="BQ50" i="37" s="1"/>
  <c r="DQ45" i="37"/>
  <c r="DQ46" i="37" s="1"/>
  <c r="CV67" i="39"/>
  <c r="CV72" i="39" s="1"/>
  <c r="CV77" i="39" s="1"/>
  <c r="CE45" i="37"/>
  <c r="CE50" i="37" s="1"/>
  <c r="DC45" i="37"/>
  <c r="DC50" i="37" s="1"/>
  <c r="AN45" i="37"/>
  <c r="AN50" i="37" s="1"/>
  <c r="ER45" i="37"/>
  <c r="ER50" i="37" s="1"/>
  <c r="L45" i="37"/>
  <c r="L50" i="37" s="1"/>
  <c r="P45" i="37"/>
  <c r="P50" i="37" s="1"/>
  <c r="DL45" i="37"/>
  <c r="DL46" i="37" s="1"/>
  <c r="R45" i="37"/>
  <c r="R50" i="37" s="1"/>
  <c r="CA52" i="41"/>
  <c r="CA57" i="41" s="1"/>
  <c r="CA62" i="41" s="1"/>
  <c r="AJ45" i="37"/>
  <c r="AJ50" i="37" s="1"/>
  <c r="F45" i="37"/>
  <c r="F50" i="37" s="1"/>
  <c r="DN45" i="37"/>
  <c r="DN46" i="37" s="1"/>
  <c r="EL45" i="37"/>
  <c r="EL46" i="37" s="1"/>
  <c r="DO45" i="37"/>
  <c r="DO50" i="37" s="1"/>
  <c r="I45" i="37"/>
  <c r="I50" i="37" s="1"/>
  <c r="BY45" i="37"/>
  <c r="BY50" i="37" s="1"/>
  <c r="CT45" i="37"/>
  <c r="CT50" i="37" s="1"/>
  <c r="CD45" i="37"/>
  <c r="CD50" i="37" s="1"/>
  <c r="AP45" i="37"/>
  <c r="AP50" i="37" s="1"/>
  <c r="M45" i="37"/>
  <c r="M50" i="37" s="1"/>
  <c r="DF45" i="37"/>
  <c r="DF46" i="37" s="1"/>
  <c r="DY45" i="37"/>
  <c r="DY46" i="37" s="1"/>
  <c r="DT45" i="37"/>
  <c r="DT46" i="37" s="1"/>
  <c r="Z45" i="37"/>
  <c r="Z50" i="37" s="1"/>
  <c r="AL45" i="37"/>
  <c r="AL50" i="37" s="1"/>
  <c r="N45" i="37"/>
  <c r="N50" i="37" s="1"/>
  <c r="CN45" i="37"/>
  <c r="CN50" i="37" s="1"/>
  <c r="BA45" i="37"/>
  <c r="BA50" i="37" s="1"/>
  <c r="BZ45" i="37"/>
  <c r="BZ50" i="37" s="1"/>
  <c r="CH45" i="37"/>
  <c r="CH50" i="37" s="1"/>
  <c r="EA45" i="37"/>
  <c r="EA50" i="37" s="1"/>
  <c r="CU45" i="37"/>
  <c r="CU50" i="37" s="1"/>
  <c r="AO164" i="37"/>
  <c r="AO51" i="37" s="1"/>
  <c r="CH178" i="41"/>
  <c r="CH63" i="41" s="1"/>
  <c r="AR45" i="37"/>
  <c r="AR50" i="37" s="1"/>
  <c r="CF192" i="39"/>
  <c r="CF194" i="39" s="1"/>
  <c r="CF78" i="39" s="1"/>
  <c r="AG178" i="41"/>
  <c r="AG63" i="41" s="1"/>
  <c r="DI45" i="37"/>
  <c r="DI46" i="37" s="1"/>
  <c r="U45" i="37"/>
  <c r="U50" i="37" s="1"/>
  <c r="CJ45" i="37"/>
  <c r="CJ50" i="37" s="1"/>
  <c r="AB45" i="37"/>
  <c r="AB50" i="37" s="1"/>
  <c r="CD79" i="35"/>
  <c r="CW45" i="37"/>
  <c r="CW46" i="37" s="1"/>
  <c r="BO45" i="37"/>
  <c r="BO50" i="37" s="1"/>
  <c r="CK45" i="37"/>
  <c r="CK50" i="37" s="1"/>
  <c r="DA45" i="37"/>
  <c r="DA46" i="37" s="1"/>
  <c r="EK45" i="37"/>
  <c r="EK46" i="37" s="1"/>
  <c r="EJ45" i="37"/>
  <c r="EJ50" i="37" s="1"/>
  <c r="BV45" i="37"/>
  <c r="BV50" i="37" s="1"/>
  <c r="CO45" i="37"/>
  <c r="CO50" i="37" s="1"/>
  <c r="EO45" i="37"/>
  <c r="EO46" i="37" s="1"/>
  <c r="AX45" i="37"/>
  <c r="AX50" i="37" s="1"/>
  <c r="S45" i="37"/>
  <c r="S50" i="37" s="1"/>
  <c r="CP45" i="37"/>
  <c r="CP50" i="37" s="1"/>
  <c r="DJ45" i="37"/>
  <c r="DJ46" i="37" s="1"/>
  <c r="CL45" i="37"/>
  <c r="CL50" i="37" s="1"/>
  <c r="CZ45" i="37"/>
  <c r="CZ50" i="37" s="1"/>
  <c r="DB45" i="37"/>
  <c r="DB46" i="37" s="1"/>
  <c r="AT67" i="39"/>
  <c r="AT72" i="39" s="1"/>
  <c r="AT77" i="39" s="1"/>
  <c r="CB45" i="37"/>
  <c r="CB50" i="37" s="1"/>
  <c r="DP45" i="37"/>
  <c r="DP50" i="37" s="1"/>
  <c r="DR45" i="37"/>
  <c r="DR50" i="37" s="1"/>
  <c r="AN67" i="39"/>
  <c r="AN72" i="39" s="1"/>
  <c r="AN77" i="39" s="1"/>
  <c r="CF45" i="37"/>
  <c r="CF50" i="37" s="1"/>
  <c r="EP45" i="37"/>
  <c r="EP46" i="37" s="1"/>
  <c r="AO45" i="37"/>
  <c r="AO50" i="37" s="1"/>
  <c r="DM45" i="37"/>
  <c r="DM46" i="37" s="1"/>
  <c r="G45" i="37"/>
  <c r="G50" i="37" s="1"/>
  <c r="CA79" i="35"/>
  <c r="AK45" i="37"/>
  <c r="AK50" i="37" s="1"/>
  <c r="AR79" i="35"/>
  <c r="T45" i="37"/>
  <c r="T50" i="37" s="1"/>
  <c r="AU45" i="37"/>
  <c r="AU50" i="37" s="1"/>
  <c r="BS45" i="37"/>
  <c r="BS50" i="37" s="1"/>
  <c r="AM45" i="37"/>
  <c r="AM50" i="37" s="1"/>
  <c r="DS45" i="37"/>
  <c r="DS50" i="37" s="1"/>
  <c r="AS45" i="37"/>
  <c r="AS50" i="37" s="1"/>
  <c r="EF45" i="37"/>
  <c r="EF50" i="37" s="1"/>
  <c r="EE45" i="37"/>
  <c r="EE46" i="37" s="1"/>
  <c r="H45" i="37"/>
  <c r="H50" i="37" s="1"/>
  <c r="T194" i="39"/>
  <c r="T78" i="39" s="1"/>
  <c r="O194" i="39"/>
  <c r="O78" i="39" s="1"/>
  <c r="O206" i="35"/>
  <c r="O90" i="35" s="1"/>
  <c r="BS79" i="35"/>
  <c r="DO206" i="35"/>
  <c r="DO90" i="35" s="1"/>
  <c r="EB194" i="39"/>
  <c r="EB78" i="39" s="1"/>
  <c r="K194" i="39"/>
  <c r="K78" i="39" s="1"/>
  <c r="EP194" i="39"/>
  <c r="EP78" i="39" s="1"/>
  <c r="CX194" i="39"/>
  <c r="CX78" i="39" s="1"/>
  <c r="H79" i="35"/>
  <c r="DL194" i="39"/>
  <c r="DL78" i="39" s="1"/>
  <c r="CL75" i="70"/>
  <c r="CL80" i="70" s="1"/>
  <c r="ED75" i="70"/>
  <c r="ED80" i="70" s="1"/>
  <c r="DO75" i="70"/>
  <c r="DO80" i="70" s="1"/>
  <c r="EB75" i="70"/>
  <c r="EB76" i="70" s="1"/>
  <c r="AZ194" i="39"/>
  <c r="AZ78" i="39" s="1"/>
  <c r="CI75" i="70"/>
  <c r="CI80" i="70" s="1"/>
  <c r="BG204" i="35"/>
  <c r="BG206" i="35" s="1"/>
  <c r="BG90" i="35" s="1"/>
  <c r="AA57" i="41"/>
  <c r="AA62" i="41" s="1"/>
  <c r="DT194" i="39"/>
  <c r="DT78" i="39" s="1"/>
  <c r="H194" i="39"/>
  <c r="H78" i="39" s="1"/>
  <c r="R194" i="39"/>
  <c r="R78" i="39" s="1"/>
  <c r="DD194" i="39"/>
  <c r="DD78" i="39" s="1"/>
  <c r="N194" i="39"/>
  <c r="N78" i="39" s="1"/>
  <c r="X194" i="39"/>
  <c r="X78" i="39" s="1"/>
  <c r="CW194" i="39"/>
  <c r="CW78" i="39" s="1"/>
  <c r="AL194" i="39"/>
  <c r="AL78" i="39" s="1"/>
  <c r="AJ194" i="39"/>
  <c r="AJ78" i="39" s="1"/>
  <c r="CS75" i="70"/>
  <c r="CS80" i="70" s="1"/>
  <c r="CE194" i="39"/>
  <c r="CE78" i="39" s="1"/>
  <c r="EA75" i="70"/>
  <c r="EA80" i="70" s="1"/>
  <c r="EO75" i="70"/>
  <c r="EO80" i="70" s="1"/>
  <c r="BW194" i="39"/>
  <c r="BW78" i="39" s="1"/>
  <c r="DW59" i="38"/>
  <c r="AI57" i="41"/>
  <c r="AI62" i="41" s="1"/>
  <c r="AH194" i="39"/>
  <c r="AH78" i="39" s="1"/>
  <c r="AT57" i="41"/>
  <c r="AT62" i="41" s="1"/>
  <c r="DR194" i="39"/>
  <c r="DR78" i="39" s="1"/>
  <c r="CZ59" i="38"/>
  <c r="CZ55" i="38"/>
  <c r="CE206" i="35"/>
  <c r="CE90" i="35" s="1"/>
  <c r="BR192" i="36"/>
  <c r="BR194" i="36" s="1"/>
  <c r="BR78" i="36" s="1"/>
  <c r="EH194" i="39"/>
  <c r="EH78" i="39" s="1"/>
  <c r="EE194" i="39"/>
  <c r="EE78" i="39" s="1"/>
  <c r="EC75" i="70"/>
  <c r="EC76" i="70" s="1"/>
  <c r="EC194" i="39"/>
  <c r="EC78" i="39" s="1"/>
  <c r="AY194" i="39"/>
  <c r="AY78" i="39" s="1"/>
  <c r="DQ75" i="70"/>
  <c r="DQ80" i="70" s="1"/>
  <c r="AS57" i="41"/>
  <c r="AS62" i="41" s="1"/>
  <c r="EF59" i="38"/>
  <c r="EF55" i="38"/>
  <c r="EO59" i="38"/>
  <c r="EO55" i="38"/>
  <c r="BM206" i="35"/>
  <c r="BM90" i="35" s="1"/>
  <c r="AF67" i="36"/>
  <c r="CP192" i="36"/>
  <c r="CP194" i="36" s="1"/>
  <c r="CP78" i="36" s="1"/>
  <c r="CL194" i="39"/>
  <c r="CL78" i="39" s="1"/>
  <c r="CE67" i="39"/>
  <c r="CE72" i="39" s="1"/>
  <c r="CE77" i="39" s="1"/>
  <c r="M194" i="39"/>
  <c r="M78" i="39" s="1"/>
  <c r="L194" i="39"/>
  <c r="L78" i="39" s="1"/>
  <c r="EK194" i="39"/>
  <c r="EK78" i="39" s="1"/>
  <c r="BM194" i="39"/>
  <c r="BM78" i="39" s="1"/>
  <c r="AK194" i="39"/>
  <c r="AK78" i="39" s="1"/>
  <c r="EL55" i="38"/>
  <c r="EL59" i="38"/>
  <c r="AU67" i="36"/>
  <c r="AS194" i="39"/>
  <c r="AS78" i="39" s="1"/>
  <c r="BH206" i="35"/>
  <c r="BH90" i="35" s="1"/>
  <c r="DA194" i="39"/>
  <c r="DA78" i="39" s="1"/>
  <c r="CZ194" i="39"/>
  <c r="CZ78" i="39" s="1"/>
  <c r="BP67" i="39"/>
  <c r="BP72" i="39" s="1"/>
  <c r="BP77" i="39" s="1"/>
  <c r="CR49" i="38"/>
  <c r="CR54" i="38" s="1"/>
  <c r="CR59" i="38" s="1"/>
  <c r="DQ194" i="39"/>
  <c r="DQ78" i="39" s="1"/>
  <c r="AR75" i="70"/>
  <c r="AR80" i="70" s="1"/>
  <c r="ER194" i="39"/>
  <c r="E194" i="39"/>
  <c r="E78" i="39" s="1"/>
  <c r="CJ75" i="70"/>
  <c r="CJ80" i="70" s="1"/>
  <c r="AT194" i="39"/>
  <c r="AT78" i="39" s="1"/>
  <c r="AQ67" i="39"/>
  <c r="AQ72" i="39" s="1"/>
  <c r="AQ77" i="39" s="1"/>
  <c r="CU75" i="70"/>
  <c r="CU80" i="70" s="1"/>
  <c r="AE57" i="41"/>
  <c r="AE62" i="41" s="1"/>
  <c r="EH57" i="41"/>
  <c r="EH58" i="41" s="1"/>
  <c r="DO194" i="39"/>
  <c r="DO78" i="39" s="1"/>
  <c r="X67" i="36"/>
  <c r="CZ206" i="35"/>
  <c r="CZ90" i="35" s="1"/>
  <c r="CQ67" i="39"/>
  <c r="CQ72" i="39" s="1"/>
  <c r="CQ77" i="39" s="1"/>
  <c r="DZ206" i="35"/>
  <c r="DZ90" i="35" s="1"/>
  <c r="ED194" i="39"/>
  <c r="ED78" i="39" s="1"/>
  <c r="AG194" i="39"/>
  <c r="AG78" i="39" s="1"/>
  <c r="CK194" i="39"/>
  <c r="CK78" i="39" s="1"/>
  <c r="AR194" i="39"/>
  <c r="AR78" i="39" s="1"/>
  <c r="CI172" i="38"/>
  <c r="CI174" i="38" s="1"/>
  <c r="CI60" i="38" s="1"/>
  <c r="U194" i="39"/>
  <c r="U78" i="39" s="1"/>
  <c r="DF194" i="39"/>
  <c r="DF78" i="39" s="1"/>
  <c r="AT75" i="70"/>
  <c r="AT80" i="70" s="1"/>
  <c r="CS194" i="39"/>
  <c r="CS78" i="39" s="1"/>
  <c r="EJ194" i="39"/>
  <c r="EJ78" i="39" s="1"/>
  <c r="CO194" i="39"/>
  <c r="CO78" i="39" s="1"/>
  <c r="DN194" i="39"/>
  <c r="DN78" i="39" s="1"/>
  <c r="DI59" i="38"/>
  <c r="DI55" i="38"/>
  <c r="AX194" i="39"/>
  <c r="AX78" i="39" s="1"/>
  <c r="DV194" i="39"/>
  <c r="DV78" i="39" s="1"/>
  <c r="EF194" i="39"/>
  <c r="EF78" i="39" s="1"/>
  <c r="BO194" i="39"/>
  <c r="BO78" i="39" s="1"/>
  <c r="BV194" i="39"/>
  <c r="BV78" i="39" s="1"/>
  <c r="CU172" i="38"/>
  <c r="CU174" i="38" s="1"/>
  <c r="CU60" i="38" s="1"/>
  <c r="DZ194" i="39"/>
  <c r="DZ78" i="39" s="1"/>
  <c r="DS59" i="38"/>
  <c r="V194" i="39"/>
  <c r="V78" i="39" s="1"/>
  <c r="AZ72" i="39"/>
  <c r="AZ77" i="39" s="1"/>
  <c r="DQ72" i="39"/>
  <c r="DQ77" i="39" s="1"/>
  <c r="DC72" i="39"/>
  <c r="DC73" i="39" s="1"/>
  <c r="L72" i="39"/>
  <c r="L77" i="39" s="1"/>
  <c r="DJ72" i="39"/>
  <c r="DJ77" i="39" s="1"/>
  <c r="EL72" i="39"/>
  <c r="EL77" i="39" s="1"/>
  <c r="T72" i="39"/>
  <c r="T77" i="39" s="1"/>
  <c r="EB72" i="39"/>
  <c r="EB77" i="39" s="1"/>
  <c r="CC45" i="40"/>
  <c r="CC50" i="40" s="1"/>
  <c r="DT45" i="40"/>
  <c r="DT46" i="40" s="1"/>
  <c r="DL178" i="41"/>
  <c r="DL63" i="41" s="1"/>
  <c r="Z67" i="36"/>
  <c r="DK72" i="39"/>
  <c r="DK73" i="39" s="1"/>
  <c r="DZ45" i="40"/>
  <c r="DZ46" i="40" s="1"/>
  <c r="BY45" i="40"/>
  <c r="BY50" i="40" s="1"/>
  <c r="DM45" i="40"/>
  <c r="DM50" i="40" s="1"/>
  <c r="AK72" i="39"/>
  <c r="AK77" i="39" s="1"/>
  <c r="AM45" i="40"/>
  <c r="AM50" i="40" s="1"/>
  <c r="Y45" i="40"/>
  <c r="Y50" i="40" s="1"/>
  <c r="BK192" i="39"/>
  <c r="BK194" i="39" s="1"/>
  <c r="BK78" i="39" s="1"/>
  <c r="AP45" i="40"/>
  <c r="AP50" i="40" s="1"/>
  <c r="E45" i="37"/>
  <c r="E50" i="37" s="1"/>
  <c r="E45" i="40"/>
  <c r="E50" i="40" s="1"/>
  <c r="AE45" i="40"/>
  <c r="AE50" i="40" s="1"/>
  <c r="AR45" i="40"/>
  <c r="AR50" i="40" s="1"/>
  <c r="F45" i="40"/>
  <c r="F50" i="40" s="1"/>
  <c r="W45" i="40"/>
  <c r="W50" i="40" s="1"/>
  <c r="Y194" i="39"/>
  <c r="Y78" i="39" s="1"/>
  <c r="DY194" i="39"/>
  <c r="DY78" i="39" s="1"/>
  <c r="J194" i="39"/>
  <c r="J78" i="39" s="1"/>
  <c r="DP72" i="39"/>
  <c r="DP77" i="39" s="1"/>
  <c r="BP45" i="40"/>
  <c r="BP50" i="40" s="1"/>
  <c r="AB72" i="39"/>
  <c r="AB77" i="39" s="1"/>
  <c r="DN72" i="39"/>
  <c r="DN73" i="39" s="1"/>
  <c r="AV45" i="40"/>
  <c r="AV50" i="40" s="1"/>
  <c r="EF178" i="41"/>
  <c r="EF63" i="41" s="1"/>
  <c r="DX45" i="40"/>
  <c r="DX50" i="40" s="1"/>
  <c r="EK45" i="40"/>
  <c r="EK50" i="40" s="1"/>
  <c r="CS45" i="40"/>
  <c r="CS50" i="40" s="1"/>
  <c r="EC72" i="39"/>
  <c r="EC73" i="39" s="1"/>
  <c r="AL45" i="40"/>
  <c r="AL50" i="40" s="1"/>
  <c r="EN45" i="40"/>
  <c r="EN50" i="40" s="1"/>
  <c r="EP45" i="40"/>
  <c r="EP50" i="40" s="1"/>
  <c r="AY45" i="40"/>
  <c r="AY50" i="40" s="1"/>
  <c r="CQ45" i="40"/>
  <c r="CQ50" i="40" s="1"/>
  <c r="L45" i="40"/>
  <c r="L50" i="40" s="1"/>
  <c r="AE67" i="36"/>
  <c r="K45" i="40"/>
  <c r="K50" i="40" s="1"/>
  <c r="BZ45" i="40"/>
  <c r="BZ50" i="40" s="1"/>
  <c r="DF45" i="40"/>
  <c r="DF50" i="40" s="1"/>
  <c r="BV45" i="40"/>
  <c r="BV50" i="40" s="1"/>
  <c r="AI72" i="39"/>
  <c r="AI77" i="39" s="1"/>
  <c r="ED45" i="40"/>
  <c r="ED50" i="40" s="1"/>
  <c r="AJ45" i="40"/>
  <c r="AJ50" i="40" s="1"/>
  <c r="H45" i="40"/>
  <c r="H50" i="40" s="1"/>
  <c r="BU45" i="37"/>
  <c r="BU50" i="37" s="1"/>
  <c r="X45" i="37"/>
  <c r="X50" i="37" s="1"/>
  <c r="ED72" i="39"/>
  <c r="ED73" i="39" s="1"/>
  <c r="DL72" i="39"/>
  <c r="DL77" i="39" s="1"/>
  <c r="X45" i="40"/>
  <c r="X50" i="40" s="1"/>
  <c r="N45" i="40"/>
  <c r="N50" i="40" s="1"/>
  <c r="F72" i="39"/>
  <c r="F77" i="39" s="1"/>
  <c r="EE45" i="40"/>
  <c r="EE50" i="40" s="1"/>
  <c r="J67" i="36"/>
  <c r="EG45" i="40"/>
  <c r="EG50" i="40" s="1"/>
  <c r="EM72" i="39"/>
  <c r="EM77" i="39" s="1"/>
  <c r="CO45" i="40"/>
  <c r="CO50" i="40" s="1"/>
  <c r="AX79" i="35"/>
  <c r="EI72" i="39"/>
  <c r="EI73" i="39" s="1"/>
  <c r="AN79" i="35"/>
  <c r="U72" i="39"/>
  <c r="U77" i="39" s="1"/>
  <c r="EC45" i="40"/>
  <c r="EC50" i="40" s="1"/>
  <c r="AG72" i="39"/>
  <c r="AG77" i="39" s="1"/>
  <c r="T45" i="40"/>
  <c r="T50" i="40" s="1"/>
  <c r="CI45" i="40"/>
  <c r="CI50" i="40" s="1"/>
  <c r="W72" i="39"/>
  <c r="W77" i="39" s="1"/>
  <c r="DO45" i="40"/>
  <c r="DO46" i="40" s="1"/>
  <c r="AU45" i="40"/>
  <c r="AU50" i="40" s="1"/>
  <c r="BM45" i="40"/>
  <c r="BM50" i="40" s="1"/>
  <c r="CT45" i="40"/>
  <c r="CT50" i="40" s="1"/>
  <c r="CW45" i="40"/>
  <c r="CW46" i="40" s="1"/>
  <c r="DB45" i="40"/>
  <c r="DB50" i="40" s="1"/>
  <c r="M45" i="40"/>
  <c r="M50" i="40" s="1"/>
  <c r="DK45" i="40"/>
  <c r="DK46" i="40" s="1"/>
  <c r="DO72" i="39"/>
  <c r="DO77" i="39" s="1"/>
  <c r="CY45" i="40"/>
  <c r="CY50" i="40" s="1"/>
  <c r="Z45" i="40"/>
  <c r="Z50" i="40" s="1"/>
  <c r="EJ72" i="39"/>
  <c r="AP194" i="39"/>
  <c r="AP78" i="39" s="1"/>
  <c r="AN194" i="39"/>
  <c r="AN78" i="39" s="1"/>
  <c r="AU72" i="39"/>
  <c r="AU77" i="39" s="1"/>
  <c r="CO72" i="39"/>
  <c r="CO77" i="39" s="1"/>
  <c r="CN49" i="38"/>
  <c r="CN54" i="38" s="1"/>
  <c r="CN59" i="38" s="1"/>
  <c r="CB45" i="40"/>
  <c r="CB50" i="40" s="1"/>
  <c r="AK45" i="40"/>
  <c r="AK50" i="40" s="1"/>
  <c r="CC52" i="41"/>
  <c r="CC57" i="41" s="1"/>
  <c r="CC62" i="41" s="1"/>
  <c r="EO45" i="40"/>
  <c r="EO46" i="40" s="1"/>
  <c r="S72" i="39"/>
  <c r="S77" i="39" s="1"/>
  <c r="CF45" i="40"/>
  <c r="CF50" i="40" s="1"/>
  <c r="DU72" i="39"/>
  <c r="DU73" i="39" s="1"/>
  <c r="CJ45" i="40"/>
  <c r="CJ50" i="40" s="1"/>
  <c r="AM67" i="39"/>
  <c r="AM72" i="39" s="1"/>
  <c r="AM77" i="39" s="1"/>
  <c r="BJ45" i="40"/>
  <c r="BJ50" i="40" s="1"/>
  <c r="AO45" i="40"/>
  <c r="AO50" i="40" s="1"/>
  <c r="EB45" i="40"/>
  <c r="EB46" i="40" s="1"/>
  <c r="AN45" i="40"/>
  <c r="AN50" i="40" s="1"/>
  <c r="AE72" i="39"/>
  <c r="AE77" i="39" s="1"/>
  <c r="Q45" i="40"/>
  <c r="Q50" i="40" s="1"/>
  <c r="CE45" i="40"/>
  <c r="CE50" i="40" s="1"/>
  <c r="DY45" i="40"/>
  <c r="DY50" i="40" s="1"/>
  <c r="DN45" i="40"/>
  <c r="DN46" i="40" s="1"/>
  <c r="CH45" i="40"/>
  <c r="CH50" i="40" s="1"/>
  <c r="BD45" i="40"/>
  <c r="BD50" i="40" s="1"/>
  <c r="EG72" i="39"/>
  <c r="EG77" i="39" s="1"/>
  <c r="V72" i="39"/>
  <c r="V77" i="39" s="1"/>
  <c r="V45" i="40"/>
  <c r="V50" i="40" s="1"/>
  <c r="DL45" i="40"/>
  <c r="DL46" i="40" s="1"/>
  <c r="AC72" i="39"/>
  <c r="AC77" i="39" s="1"/>
  <c r="I194" i="39"/>
  <c r="I78" i="39" s="1"/>
  <c r="EE72" i="39"/>
  <c r="EE77" i="39" s="1"/>
  <c r="DH72" i="39"/>
  <c r="DH77" i="39" s="1"/>
  <c r="CZ72" i="39"/>
  <c r="CZ73" i="39" s="1"/>
  <c r="DH45" i="40"/>
  <c r="DH50" i="40" s="1"/>
  <c r="BQ45" i="40"/>
  <c r="BQ50" i="40" s="1"/>
  <c r="R45" i="40"/>
  <c r="R50" i="40" s="1"/>
  <c r="CX72" i="39"/>
  <c r="CX73" i="39" s="1"/>
  <c r="CM45" i="40"/>
  <c r="CM50" i="40" s="1"/>
  <c r="DQ178" i="41"/>
  <c r="DQ63" i="41" s="1"/>
  <c r="DV45" i="40"/>
  <c r="DV46" i="40" s="1"/>
  <c r="CX45" i="40"/>
  <c r="CX50" i="40" s="1"/>
  <c r="DD72" i="39"/>
  <c r="DD77" i="39" s="1"/>
  <c r="CR45" i="40"/>
  <c r="CR50" i="40" s="1"/>
  <c r="CD45" i="40"/>
  <c r="CD50" i="40" s="1"/>
  <c r="J45" i="40"/>
  <c r="J50" i="40" s="1"/>
  <c r="DB72" i="39"/>
  <c r="DB73" i="39" s="1"/>
  <c r="AF45" i="40"/>
  <c r="AF50" i="40" s="1"/>
  <c r="BZ192" i="39"/>
  <c r="BZ194" i="39" s="1"/>
  <c r="BZ78" i="39" s="1"/>
  <c r="DE45" i="40"/>
  <c r="DE50" i="40" s="1"/>
  <c r="AA45" i="40"/>
  <c r="AA50" i="40" s="1"/>
  <c r="CG45" i="40"/>
  <c r="CG50" i="40" s="1"/>
  <c r="DP45" i="40"/>
  <c r="DP50" i="40" s="1"/>
  <c r="AG45" i="37"/>
  <c r="AG50" i="37" s="1"/>
  <c r="AD45" i="37"/>
  <c r="AD50" i="37" s="1"/>
  <c r="CV45" i="37"/>
  <c r="CV50" i="37" s="1"/>
  <c r="Y45" i="37"/>
  <c r="Y50" i="37" s="1"/>
  <c r="CV45" i="40"/>
  <c r="CV50" i="40" s="1"/>
  <c r="AC45" i="40"/>
  <c r="AC50" i="40" s="1"/>
  <c r="CI45" i="37"/>
  <c r="CI50" i="37" s="1"/>
  <c r="BO45" i="40"/>
  <c r="BO50" i="40" s="1"/>
  <c r="CU45" i="40"/>
  <c r="CU50" i="40" s="1"/>
  <c r="AB45" i="40"/>
  <c r="AB50" i="40" s="1"/>
  <c r="DK194" i="39"/>
  <c r="DK78" i="39" s="1"/>
  <c r="EP72" i="39"/>
  <c r="DM194" i="39"/>
  <c r="DM78" i="39" s="1"/>
  <c r="N72" i="39"/>
  <c r="N77" i="39" s="1"/>
  <c r="DF72" i="39"/>
  <c r="DF77" i="39" s="1"/>
  <c r="EK72" i="39"/>
  <c r="EK77" i="39" s="1"/>
  <c r="ER45" i="40"/>
  <c r="ER50" i="40" s="1"/>
  <c r="CK45" i="40"/>
  <c r="CK50" i="40" s="1"/>
  <c r="AS45" i="40"/>
  <c r="AS50" i="40" s="1"/>
  <c r="DC45" i="40"/>
  <c r="DC50" i="40" s="1"/>
  <c r="BK45" i="40"/>
  <c r="BK50" i="40" s="1"/>
  <c r="O45" i="40"/>
  <c r="O50" i="40" s="1"/>
  <c r="DR72" i="39"/>
  <c r="DR73" i="39" s="1"/>
  <c r="DV72" i="39"/>
  <c r="DV77" i="39" s="1"/>
  <c r="BW45" i="40"/>
  <c r="BW50" i="40" s="1"/>
  <c r="CF178" i="41"/>
  <c r="CF63" i="41" s="1"/>
  <c r="CL45" i="40"/>
  <c r="CL50" i="40" s="1"/>
  <c r="EJ45" i="40"/>
  <c r="EJ50" i="40" s="1"/>
  <c r="CP45" i="40"/>
  <c r="CP50" i="40" s="1"/>
  <c r="DE72" i="39"/>
  <c r="DE77" i="39" s="1"/>
  <c r="BN45" i="40"/>
  <c r="BN50" i="40" s="1"/>
  <c r="BC45" i="40"/>
  <c r="BC50" i="40" s="1"/>
  <c r="M72" i="39"/>
  <c r="M77" i="39" s="1"/>
  <c r="AI45" i="40"/>
  <c r="AI50" i="40" s="1"/>
  <c r="EA45" i="40"/>
  <c r="EA46" i="40" s="1"/>
  <c r="DI45" i="40"/>
  <c r="DI46" i="40" s="1"/>
  <c r="DS45" i="40"/>
  <c r="DS46" i="40" s="1"/>
  <c r="EO72" i="39"/>
  <c r="EO77" i="39" s="1"/>
  <c r="CN45" i="40"/>
  <c r="CN50" i="40" s="1"/>
  <c r="EH72" i="39"/>
  <c r="EH73" i="39" s="1"/>
  <c r="AT45" i="40"/>
  <c r="AT50" i="40" s="1"/>
  <c r="AY45" i="37"/>
  <c r="AY50" i="37" s="1"/>
  <c r="V45" i="37"/>
  <c r="V50" i="37" s="1"/>
  <c r="G72" i="39"/>
  <c r="G77" i="39" s="1"/>
  <c r="BB45" i="40"/>
  <c r="BB50" i="40" s="1"/>
  <c r="AH45" i="40"/>
  <c r="AH50" i="40" s="1"/>
  <c r="P45" i="40"/>
  <c r="P50" i="40" s="1"/>
  <c r="DY72" i="39"/>
  <c r="DY77" i="39" s="1"/>
  <c r="EQ194" i="39"/>
  <c r="EQ78" i="39" s="1"/>
  <c r="AF194" i="39"/>
  <c r="AF78" i="39" s="1"/>
  <c r="DA72" i="39"/>
  <c r="DA77" i="39" s="1"/>
  <c r="BR45" i="40"/>
  <c r="BR50" i="40" s="1"/>
  <c r="DW45" i="40"/>
  <c r="DW46" i="40" s="1"/>
  <c r="AW45" i="40"/>
  <c r="AW50" i="40" s="1"/>
  <c r="U45" i="40"/>
  <c r="U50" i="40" s="1"/>
  <c r="DT72" i="39"/>
  <c r="DT73" i="39" s="1"/>
  <c r="DM72" i="39"/>
  <c r="DM77" i="39" s="1"/>
  <c r="K72" i="39"/>
  <c r="K77" i="39" s="1"/>
  <c r="EN72" i="39"/>
  <c r="EN73" i="39" s="1"/>
  <c r="BQ72" i="39"/>
  <c r="BQ77" i="39" s="1"/>
  <c r="CK67" i="39"/>
  <c r="CK72" i="39" s="1"/>
  <c r="CK77" i="39" s="1"/>
  <c r="AX45" i="40"/>
  <c r="AX50" i="40" s="1"/>
  <c r="DU45" i="40"/>
  <c r="DU50" i="40" s="1"/>
  <c r="CA45" i="40"/>
  <c r="CA50" i="40" s="1"/>
  <c r="S45" i="40"/>
  <c r="S50" i="40" s="1"/>
  <c r="CS72" i="39"/>
  <c r="CS77" i="39" s="1"/>
  <c r="EF72" i="39"/>
  <c r="EF77" i="39" s="1"/>
  <c r="DA45" i="40"/>
  <c r="DA46" i="40" s="1"/>
  <c r="DX72" i="39"/>
  <c r="DX73" i="39" s="1"/>
  <c r="AQ45" i="40"/>
  <c r="AQ50" i="40" s="1"/>
  <c r="BX45" i="40"/>
  <c r="BX50" i="40" s="1"/>
  <c r="AJ72" i="39"/>
  <c r="AJ77" i="39" s="1"/>
  <c r="EQ45" i="40"/>
  <c r="EQ46" i="40" s="1"/>
  <c r="DD45" i="40"/>
  <c r="DD46" i="40" s="1"/>
  <c r="CY72" i="39"/>
  <c r="CY77" i="39" s="1"/>
  <c r="EA72" i="39"/>
  <c r="EA77" i="39" s="1"/>
  <c r="EQ72" i="39"/>
  <c r="EQ77" i="39" s="1"/>
  <c r="DN59" i="38"/>
  <c r="DN55" i="38"/>
  <c r="Q65" i="38"/>
  <c r="R65" i="38" s="1"/>
  <c r="S65" i="38" s="1"/>
  <c r="T65" i="38" s="1"/>
  <c r="U65" i="38" s="1"/>
  <c r="V65" i="38" s="1"/>
  <c r="W65" i="38" s="1"/>
  <c r="X65" i="38" s="1"/>
  <c r="Y65" i="38" s="1"/>
  <c r="Z65" i="38" s="1"/>
  <c r="AA65" i="38" s="1"/>
  <c r="AB65" i="38" s="1"/>
  <c r="CM178" i="41"/>
  <c r="CM63" i="41" s="1"/>
  <c r="DU194" i="39"/>
  <c r="DU78" i="39" s="1"/>
  <c r="DP194" i="39"/>
  <c r="DP78" i="39" s="1"/>
  <c r="DC194" i="39"/>
  <c r="DC78" i="39" s="1"/>
  <c r="DZ72" i="39"/>
  <c r="G194" i="39"/>
  <c r="G78" i="39" s="1"/>
  <c r="AD194" i="39"/>
  <c r="AD78" i="39" s="1"/>
  <c r="CW72" i="39"/>
  <c r="AV194" i="39"/>
  <c r="AV78" i="39" s="1"/>
  <c r="CJ192" i="36"/>
  <c r="CJ194" i="36" s="1"/>
  <c r="CJ78" i="36" s="1"/>
  <c r="CN192" i="36"/>
  <c r="CN194" i="36" s="1"/>
  <c r="CN78" i="36" s="1"/>
  <c r="CB49" i="38"/>
  <c r="CB54" i="38" s="1"/>
  <c r="CB59" i="38" s="1"/>
  <c r="Q194" i="39"/>
  <c r="Q78" i="39" s="1"/>
  <c r="AO67" i="38"/>
  <c r="AP67" i="38" s="1"/>
  <c r="AQ67" i="38" s="1"/>
  <c r="AR67" i="38" s="1"/>
  <c r="AS67" i="38" s="1"/>
  <c r="AT67" i="38" s="1"/>
  <c r="AU67" i="38" s="1"/>
  <c r="AV67" i="38" s="1"/>
  <c r="AW67" i="38" s="1"/>
  <c r="AX67" i="38" s="1"/>
  <c r="AY67" i="38" s="1"/>
  <c r="AZ67" i="38" s="1"/>
  <c r="ER72" i="39"/>
  <c r="BZ67" i="39"/>
  <c r="BZ72" i="39" s="1"/>
  <c r="BZ77" i="39" s="1"/>
  <c r="EN194" i="39"/>
  <c r="EN78" i="39" s="1"/>
  <c r="AU194" i="39"/>
  <c r="AU78" i="39" s="1"/>
  <c r="AB194" i="39"/>
  <c r="AB78" i="39" s="1"/>
  <c r="DX194" i="39"/>
  <c r="DX78" i="39" s="1"/>
  <c r="DJ194" i="39"/>
  <c r="DJ78" i="39" s="1"/>
  <c r="DI194" i="39"/>
  <c r="DI78" i="39" s="1"/>
  <c r="S194" i="39"/>
  <c r="S78" i="39" s="1"/>
  <c r="AA194" i="39"/>
  <c r="AA78" i="39" s="1"/>
  <c r="AQ194" i="39"/>
  <c r="AQ78" i="39" s="1"/>
  <c r="AY72" i="39"/>
  <c r="AY77" i="39" s="1"/>
  <c r="E72" i="39"/>
  <c r="E77" i="39" s="1"/>
  <c r="DW178" i="41"/>
  <c r="DW63" i="41" s="1"/>
  <c r="BV178" i="41"/>
  <c r="BV63" i="41" s="1"/>
  <c r="W194" i="39"/>
  <c r="W78" i="39" s="1"/>
  <c r="EI194" i="39"/>
  <c r="EI78" i="39" s="1"/>
  <c r="DB194" i="39"/>
  <c r="DB78" i="39" s="1"/>
  <c r="DS194" i="39"/>
  <c r="DS78" i="39" s="1"/>
  <c r="E64" i="38"/>
  <c r="F64" i="38" s="1"/>
  <c r="G64" i="38" s="1"/>
  <c r="H64" i="38" s="1"/>
  <c r="I64" i="38" s="1"/>
  <c r="J64" i="38" s="1"/>
  <c r="K64" i="38" s="1"/>
  <c r="L64" i="38" s="1"/>
  <c r="M64" i="38" s="1"/>
  <c r="N64" i="38" s="1"/>
  <c r="O64" i="38" s="1"/>
  <c r="P64" i="38" s="1"/>
  <c r="DI72" i="39"/>
  <c r="DG72" i="39"/>
  <c r="AC66" i="38"/>
  <c r="AD66" i="38" s="1"/>
  <c r="AE66" i="38" s="1"/>
  <c r="AF66" i="38" s="1"/>
  <c r="AG66" i="38" s="1"/>
  <c r="AH66" i="38" s="1"/>
  <c r="AI66" i="38" s="1"/>
  <c r="AJ66" i="38" s="1"/>
  <c r="AK66" i="38" s="1"/>
  <c r="AL66" i="38" s="1"/>
  <c r="AM66" i="38" s="1"/>
  <c r="AN66" i="38" s="1"/>
  <c r="BF11" i="40"/>
  <c r="BF160" i="40"/>
  <c r="BF162" i="40" s="1"/>
  <c r="BF164" i="40" s="1"/>
  <c r="BF51" i="40" s="1"/>
  <c r="DZ198" i="70"/>
  <c r="DZ81" i="70" s="1"/>
  <c r="AO194" i="39"/>
  <c r="AO78" i="39" s="1"/>
  <c r="AI194" i="39"/>
  <c r="AI78" i="39" s="1"/>
  <c r="DW72" i="39"/>
  <c r="DW77" i="39" s="1"/>
  <c r="DS72" i="39"/>
  <c r="O72" i="39"/>
  <c r="O77" i="39" s="1"/>
  <c r="BY67" i="39"/>
  <c r="BY72" i="39" s="1"/>
  <c r="BY77" i="39" s="1"/>
  <c r="CV172" i="38"/>
  <c r="CV174" i="38" s="1"/>
  <c r="CV60" i="38" s="1"/>
  <c r="CF198" i="70"/>
  <c r="CF81" i="70" s="1"/>
  <c r="AV194" i="36"/>
  <c r="AV78" i="36" s="1"/>
  <c r="BM67" i="39"/>
  <c r="BM72" i="39" s="1"/>
  <c r="BM77" i="39" s="1"/>
  <c r="BZ192" i="36"/>
  <c r="BZ194" i="36" s="1"/>
  <c r="BZ78" i="36" s="1"/>
  <c r="BU45" i="40"/>
  <c r="BU50" i="40" s="1"/>
  <c r="EG194" i="39"/>
  <c r="EG78" i="39" s="1"/>
  <c r="AW194" i="39"/>
  <c r="AW78" i="39" s="1"/>
  <c r="AM194" i="39"/>
  <c r="AM78" i="39" s="1"/>
  <c r="DW194" i="39"/>
  <c r="DW78" i="39" s="1"/>
  <c r="Z194" i="39"/>
  <c r="Z78" i="39" s="1"/>
  <c r="EA194" i="39"/>
  <c r="EA78" i="39" s="1"/>
  <c r="AE194" i="39"/>
  <c r="AE78" i="39" s="1"/>
  <c r="EO194" i="39"/>
  <c r="EO78" i="39" s="1"/>
  <c r="BX79" i="35"/>
  <c r="BY75" i="70"/>
  <c r="BY80" i="70" s="1"/>
  <c r="AU79" i="35"/>
  <c r="CC206" i="35"/>
  <c r="CC90" i="35" s="1"/>
  <c r="X79" i="35"/>
  <c r="BR178" i="41"/>
  <c r="BR63" i="41" s="1"/>
  <c r="AH67" i="39"/>
  <c r="AH72" i="39" s="1"/>
  <c r="AH77" i="39" s="1"/>
  <c r="BL192" i="39"/>
  <c r="BL194" i="39" s="1"/>
  <c r="BL78" i="39" s="1"/>
  <c r="CU192" i="39"/>
  <c r="CU194" i="39" s="1"/>
  <c r="CU78" i="39" s="1"/>
  <c r="EL194" i="39"/>
  <c r="EL78" i="39" s="1"/>
  <c r="CV49" i="38"/>
  <c r="CV54" i="38" s="1"/>
  <c r="CV59" i="38" s="1"/>
  <c r="BX49" i="38"/>
  <c r="BX54" i="38" s="1"/>
  <c r="BX59" i="38" s="1"/>
  <c r="BR172" i="38"/>
  <c r="BR174" i="38" s="1"/>
  <c r="BR60" i="38" s="1"/>
  <c r="CP52" i="41"/>
  <c r="CP57" i="41" s="1"/>
  <c r="CP62" i="41" s="1"/>
  <c r="CL67" i="39"/>
  <c r="CL72" i="39" s="1"/>
  <c r="CL77" i="39" s="1"/>
  <c r="CH49" i="38"/>
  <c r="CH54" i="38" s="1"/>
  <c r="CH59" i="38" s="1"/>
  <c r="R178" i="41"/>
  <c r="R63" i="41" s="1"/>
  <c r="CA198" i="70"/>
  <c r="CA81" i="70" s="1"/>
  <c r="BQ194" i="39"/>
  <c r="BQ78" i="39" s="1"/>
  <c r="BU194" i="39"/>
  <c r="BU78" i="39" s="1"/>
  <c r="CH192" i="39"/>
  <c r="CH194" i="39" s="1"/>
  <c r="CH78" i="39" s="1"/>
  <c r="CA192" i="36"/>
  <c r="CA194" i="36" s="1"/>
  <c r="CA78" i="36" s="1"/>
  <c r="CJ172" i="38"/>
  <c r="CJ174" i="38" s="1"/>
  <c r="CJ60" i="38" s="1"/>
  <c r="BV67" i="39"/>
  <c r="BV72" i="39" s="1"/>
  <c r="BV77" i="39" s="1"/>
  <c r="BZ49" i="38"/>
  <c r="BZ54" i="38" s="1"/>
  <c r="BZ59" i="38" s="1"/>
  <c r="CU192" i="36"/>
  <c r="CU194" i="36" s="1"/>
  <c r="CU78" i="36" s="1"/>
  <c r="CI67" i="39"/>
  <c r="CI72" i="39" s="1"/>
  <c r="CI77" i="39" s="1"/>
  <c r="CT67" i="36"/>
  <c r="CL79" i="35"/>
  <c r="CX59" i="38"/>
  <c r="CX55" i="38"/>
  <c r="CV79" i="35"/>
  <c r="BV79" i="35"/>
  <c r="DZ59" i="38"/>
  <c r="DZ55" i="38"/>
  <c r="BS192" i="36"/>
  <c r="BS194" i="36" s="1"/>
  <c r="BS78" i="36" s="1"/>
  <c r="CB192" i="36"/>
  <c r="CB194" i="36" s="1"/>
  <c r="CB78" i="36" s="1"/>
  <c r="BR67" i="36"/>
  <c r="BP79" i="35"/>
  <c r="BI204" i="35"/>
  <c r="BI206" i="35" s="1"/>
  <c r="BI90" i="35" s="1"/>
  <c r="DA59" i="38"/>
  <c r="DA55" i="38"/>
  <c r="BZ67" i="36"/>
  <c r="DJ174" i="38"/>
  <c r="DJ60" i="38" s="1"/>
  <c r="DA174" i="38"/>
  <c r="DA60" i="38" s="1"/>
  <c r="BT192" i="36"/>
  <c r="BT194" i="36" s="1"/>
  <c r="BT78" i="36" s="1"/>
  <c r="AX194" i="36"/>
  <c r="AX78" i="36" s="1"/>
  <c r="CM174" i="38"/>
  <c r="CM60" i="38" s="1"/>
  <c r="CT192" i="39"/>
  <c r="CT194" i="39" s="1"/>
  <c r="CT78" i="39" s="1"/>
  <c r="DE174" i="38"/>
  <c r="DE60" i="38" s="1"/>
  <c r="CG67" i="36"/>
  <c r="CY206" i="35"/>
  <c r="CY90" i="35" s="1"/>
  <c r="ED178" i="41"/>
  <c r="ED63" i="41" s="1"/>
  <c r="EP198" i="70"/>
  <c r="EP81" i="70" s="1"/>
  <c r="BL206" i="35"/>
  <c r="BL90" i="35" s="1"/>
  <c r="CA67" i="36"/>
  <c r="CT67" i="39"/>
  <c r="CT72" i="39" s="1"/>
  <c r="CT77" i="39" s="1"/>
  <c r="CJ49" i="38"/>
  <c r="CJ54" i="38" s="1"/>
  <c r="CJ59" i="38" s="1"/>
  <c r="DZ75" i="70"/>
  <c r="DZ76" i="70" s="1"/>
  <c r="X206" i="35"/>
  <c r="X90" i="35" s="1"/>
  <c r="DU55" i="38"/>
  <c r="DU59" i="38"/>
  <c r="BR198" i="70"/>
  <c r="BR81" i="70" s="1"/>
  <c r="CH198" i="70"/>
  <c r="CH81" i="70" s="1"/>
  <c r="BK198" i="70"/>
  <c r="BK81" i="70" s="1"/>
  <c r="EB198" i="70"/>
  <c r="EB81" i="70" s="1"/>
  <c r="EI198" i="70"/>
  <c r="EI81" i="70" s="1"/>
  <c r="DH198" i="70"/>
  <c r="DH81" i="70" s="1"/>
  <c r="J206" i="35"/>
  <c r="J90" i="35" s="1"/>
  <c r="BI198" i="70"/>
  <c r="BI81" i="70" s="1"/>
  <c r="AW198" i="70"/>
  <c r="AW81" i="70" s="1"/>
  <c r="BT164" i="37"/>
  <c r="BT51" i="37" s="1"/>
  <c r="CF67" i="39"/>
  <c r="CF72" i="39" s="1"/>
  <c r="CF77" i="39" s="1"/>
  <c r="BT192" i="39"/>
  <c r="BT194" i="39" s="1"/>
  <c r="BT78" i="39" s="1"/>
  <c r="DG178" i="41"/>
  <c r="DG63" i="41" s="1"/>
  <c r="CT198" i="70"/>
  <c r="CT81" i="70" s="1"/>
  <c r="EH174" i="38"/>
  <c r="EH60" i="38" s="1"/>
  <c r="BC206" i="35"/>
  <c r="BC90" i="35" s="1"/>
  <c r="DH75" i="70"/>
  <c r="DH76" i="70" s="1"/>
  <c r="CP198" i="70"/>
  <c r="CP81" i="70" s="1"/>
  <c r="AN67" i="36"/>
  <c r="EO57" i="41"/>
  <c r="EO58" i="41" s="1"/>
  <c r="BS178" i="41"/>
  <c r="BS63" i="41" s="1"/>
  <c r="CP67" i="36"/>
  <c r="BX52" i="41"/>
  <c r="BX57" i="41" s="1"/>
  <c r="BX62" i="41" s="1"/>
  <c r="AQ198" i="70"/>
  <c r="AQ81" i="70" s="1"/>
  <c r="BE174" i="38"/>
  <c r="BE60" i="38" s="1"/>
  <c r="EB174" i="38"/>
  <c r="EB60" i="38" s="1"/>
  <c r="BY198" i="70"/>
  <c r="BY81" i="70" s="1"/>
  <c r="DD174" i="38"/>
  <c r="DD60" i="38" s="1"/>
  <c r="DV174" i="38"/>
  <c r="DV60" i="38" s="1"/>
  <c r="DW206" i="35"/>
  <c r="DW90" i="35" s="1"/>
  <c r="AS174" i="38"/>
  <c r="AS60" i="38" s="1"/>
  <c r="BP192" i="36"/>
  <c r="BP194" i="36" s="1"/>
  <c r="BP78" i="36" s="1"/>
  <c r="BO194" i="36"/>
  <c r="BO78" i="36" s="1"/>
  <c r="BV194" i="36"/>
  <c r="BV78" i="36" s="1"/>
  <c r="DV178" i="41"/>
  <c r="DV63" i="41" s="1"/>
  <c r="CE174" i="38"/>
  <c r="CE60" i="38" s="1"/>
  <c r="BK206" i="35"/>
  <c r="BK90" i="35" s="1"/>
  <c r="DH178" i="41"/>
  <c r="DH63" i="41" s="1"/>
  <c r="CU67" i="39"/>
  <c r="CU72" i="39" s="1"/>
  <c r="CU77" i="39" s="1"/>
  <c r="CG45" i="37"/>
  <c r="CG50" i="37" s="1"/>
  <c r="DH57" i="41"/>
  <c r="DH62" i="41" s="1"/>
  <c r="Q57" i="41"/>
  <c r="Q62" i="41" s="1"/>
  <c r="BT45" i="40"/>
  <c r="BT50" i="40" s="1"/>
  <c r="EE174" i="38"/>
  <c r="EE60" i="38" s="1"/>
  <c r="AX174" i="38"/>
  <c r="AX60" i="38" s="1"/>
  <c r="Y164" i="37"/>
  <c r="Y51" i="37" s="1"/>
  <c r="G79" i="35"/>
  <c r="BM178" i="41"/>
  <c r="BM63" i="41" s="1"/>
  <c r="BN79" i="35"/>
  <c r="CH67" i="39"/>
  <c r="CH72" i="39" s="1"/>
  <c r="CH77" i="39" s="1"/>
  <c r="BO174" i="38"/>
  <c r="BO60" i="38" s="1"/>
  <c r="CA172" i="38"/>
  <c r="CA174" i="38" s="1"/>
  <c r="CA60" i="38" s="1"/>
  <c r="BZ172" i="38"/>
  <c r="BZ174" i="38" s="1"/>
  <c r="BZ60" i="38" s="1"/>
  <c r="BL174" i="38"/>
  <c r="BL60" i="38" s="1"/>
  <c r="BP206" i="35"/>
  <c r="BP90" i="35" s="1"/>
  <c r="AA178" i="41"/>
  <c r="AA63" i="41" s="1"/>
  <c r="DG45" i="37"/>
  <c r="DG50" i="37" s="1"/>
  <c r="AY174" i="38"/>
  <c r="AY60" i="38" s="1"/>
  <c r="BB198" i="70"/>
  <c r="BB81" i="70" s="1"/>
  <c r="P67" i="36"/>
  <c r="ED174" i="38"/>
  <c r="ED60" i="38" s="1"/>
  <c r="R67" i="39"/>
  <c r="R72" i="39" s="1"/>
  <c r="R77" i="39" s="1"/>
  <c r="BW198" i="70"/>
  <c r="BW81" i="70" s="1"/>
  <c r="BS198" i="70"/>
  <c r="BS81" i="70" s="1"/>
  <c r="DB174" i="38"/>
  <c r="DB60" i="38" s="1"/>
  <c r="BN192" i="36"/>
  <c r="BN194" i="36" s="1"/>
  <c r="BN78" i="36" s="1"/>
  <c r="DK178" i="41"/>
  <c r="DK63" i="41" s="1"/>
  <c r="BY192" i="36"/>
  <c r="BY194" i="36" s="1"/>
  <c r="BY78" i="36" s="1"/>
  <c r="AX198" i="70"/>
  <c r="AX81" i="70" s="1"/>
  <c r="CQ75" i="70"/>
  <c r="CQ80" i="70" s="1"/>
  <c r="EM198" i="70"/>
  <c r="EM81" i="70" s="1"/>
  <c r="CR192" i="39"/>
  <c r="CR194" i="39" s="1"/>
  <c r="CR78" i="39" s="1"/>
  <c r="BZ178" i="41"/>
  <c r="BZ63" i="41" s="1"/>
  <c r="BA198" i="70"/>
  <c r="BA81" i="70" s="1"/>
  <c r="DW198" i="70"/>
  <c r="DW81" i="70" s="1"/>
  <c r="BU52" i="41"/>
  <c r="BU57" i="41" s="1"/>
  <c r="BU62" i="41" s="1"/>
  <c r="DQ198" i="70"/>
  <c r="DQ81" i="70" s="1"/>
  <c r="CV198" i="70"/>
  <c r="CV81" i="70" s="1"/>
  <c r="EB206" i="35"/>
  <c r="EB90" i="35" s="1"/>
  <c r="CV206" i="35"/>
  <c r="CV90" i="35" s="1"/>
  <c r="EI206" i="35"/>
  <c r="EI90" i="35" s="1"/>
  <c r="EM174" i="38"/>
  <c r="EM60" i="38" s="1"/>
  <c r="CB198" i="70"/>
  <c r="CB81" i="70" s="1"/>
  <c r="BR67" i="39"/>
  <c r="BR72" i="39" s="1"/>
  <c r="BR77" i="39" s="1"/>
  <c r="BX192" i="36"/>
  <c r="BX194" i="36" s="1"/>
  <c r="BX78" i="36" s="1"/>
  <c r="CN79" i="35"/>
  <c r="BQ178" i="41"/>
  <c r="BQ63" i="41" s="1"/>
  <c r="DO198" i="70"/>
  <c r="DO81" i="70" s="1"/>
  <c r="DM174" i="38"/>
  <c r="DM60" i="38" s="1"/>
  <c r="BP198" i="70"/>
  <c r="BP81" i="70" s="1"/>
  <c r="CM206" i="35"/>
  <c r="CM90" i="35" s="1"/>
  <c r="AY206" i="35"/>
  <c r="AY90" i="35" s="1"/>
  <c r="CB192" i="39"/>
  <c r="CB194" i="39" s="1"/>
  <c r="CB78" i="39" s="1"/>
  <c r="BV198" i="70"/>
  <c r="BV81" i="70" s="1"/>
  <c r="CX45" i="37"/>
  <c r="CX46" i="37" s="1"/>
  <c r="Q45" i="37"/>
  <c r="Q50" i="37" s="1"/>
  <c r="BE39" i="39"/>
  <c r="EA174" i="38"/>
  <c r="EA60" i="38" s="1"/>
  <c r="CH172" i="38"/>
  <c r="CH174" i="38" s="1"/>
  <c r="CH60" i="38" s="1"/>
  <c r="DQ174" i="38"/>
  <c r="DQ60" i="38" s="1"/>
  <c r="DY206" i="35"/>
  <c r="DY90" i="35" s="1"/>
  <c r="DR198" i="70"/>
  <c r="DR81" i="70" s="1"/>
  <c r="DU206" i="35"/>
  <c r="DU90" i="35" s="1"/>
  <c r="BR192" i="39"/>
  <c r="BR194" i="39" s="1"/>
  <c r="BR78" i="39" s="1"/>
  <c r="CS198" i="70"/>
  <c r="CS81" i="70" s="1"/>
  <c r="AU206" i="35"/>
  <c r="AU90" i="35" s="1"/>
  <c r="L194" i="36"/>
  <c r="L78" i="36" s="1"/>
  <c r="AS178" i="41"/>
  <c r="AS63" i="41" s="1"/>
  <c r="BN192" i="39"/>
  <c r="BN194" i="39" s="1"/>
  <c r="BN78" i="39" s="1"/>
  <c r="BT67" i="39"/>
  <c r="BT72" i="39" s="1"/>
  <c r="BT77" i="39" s="1"/>
  <c r="AO206" i="35"/>
  <c r="AO90" i="35" s="1"/>
  <c r="EL178" i="41"/>
  <c r="EL63" i="41" s="1"/>
  <c r="EG198" i="70"/>
  <c r="EG81" i="70" s="1"/>
  <c r="AF67" i="39"/>
  <c r="AF72" i="39" s="1"/>
  <c r="AF77" i="39" s="1"/>
  <c r="DF57" i="41"/>
  <c r="DF62" i="41" s="1"/>
  <c r="CR198" i="70"/>
  <c r="CR81" i="70" s="1"/>
  <c r="BW178" i="41"/>
  <c r="BW63" i="41" s="1"/>
  <c r="CD174" i="38"/>
  <c r="CD60" i="38" s="1"/>
  <c r="CL174" i="38"/>
  <c r="CL60" i="38" s="1"/>
  <c r="CU198" i="70"/>
  <c r="CU81" i="70" s="1"/>
  <c r="CQ192" i="39"/>
  <c r="CQ194" i="39" s="1"/>
  <c r="CQ78" i="39" s="1"/>
  <c r="AT45" i="37"/>
  <c r="AT50" i="37" s="1"/>
  <c r="DC75" i="70"/>
  <c r="DC76" i="70" s="1"/>
  <c r="BS45" i="40"/>
  <c r="BS50" i="40" s="1"/>
  <c r="CD67" i="36"/>
  <c r="AZ194" i="36"/>
  <c r="AZ78" i="36" s="1"/>
  <c r="CO194" i="36"/>
  <c r="CO78" i="36" s="1"/>
  <c r="CS194" i="36"/>
  <c r="CS78" i="36" s="1"/>
  <c r="DO194" i="36"/>
  <c r="DO78" i="36" s="1"/>
  <c r="E194" i="36"/>
  <c r="E78" i="36" s="1"/>
  <c r="I194" i="36"/>
  <c r="I78" i="36" s="1"/>
  <c r="EC194" i="36"/>
  <c r="EC78" i="36" s="1"/>
  <c r="AT194" i="36"/>
  <c r="AT78" i="36" s="1"/>
  <c r="DE194" i="36"/>
  <c r="DE78" i="36" s="1"/>
  <c r="DF194" i="36"/>
  <c r="DF78" i="36" s="1"/>
  <c r="DS194" i="36"/>
  <c r="DS78" i="36" s="1"/>
  <c r="Y194" i="36"/>
  <c r="Y78" i="36" s="1"/>
  <c r="R194" i="36"/>
  <c r="R78" i="36" s="1"/>
  <c r="BU194" i="36"/>
  <c r="BU78" i="36" s="1"/>
  <c r="EN194" i="36"/>
  <c r="EN78" i="36" s="1"/>
  <c r="ED194" i="36"/>
  <c r="ED78" i="36" s="1"/>
  <c r="AS194" i="36"/>
  <c r="AS78" i="36" s="1"/>
  <c r="EQ194" i="36"/>
  <c r="EQ78" i="36" s="1"/>
  <c r="AY194" i="36"/>
  <c r="AY78" i="36" s="1"/>
  <c r="AA194" i="36"/>
  <c r="AA78" i="36" s="1"/>
  <c r="V194" i="36"/>
  <c r="V78" i="36" s="1"/>
  <c r="DP194" i="36"/>
  <c r="DP78" i="36" s="1"/>
  <c r="U194" i="36"/>
  <c r="U78" i="36" s="1"/>
  <c r="CZ194" i="36"/>
  <c r="CZ78" i="36" s="1"/>
  <c r="DD194" i="36"/>
  <c r="DD78" i="36" s="1"/>
  <c r="DK194" i="36"/>
  <c r="DK78" i="36" s="1"/>
  <c r="DW194" i="36"/>
  <c r="DW78" i="36" s="1"/>
  <c r="BQ194" i="36"/>
  <c r="BQ78" i="36" s="1"/>
  <c r="EG194" i="36"/>
  <c r="EG78" i="36" s="1"/>
  <c r="AP194" i="36"/>
  <c r="AP78" i="36" s="1"/>
  <c r="DY194" i="36"/>
  <c r="DY78" i="36" s="1"/>
  <c r="EO194" i="36"/>
  <c r="EO78" i="36" s="1"/>
  <c r="EE194" i="36"/>
  <c r="EE78" i="36" s="1"/>
  <c r="DQ194" i="36"/>
  <c r="DQ78" i="36" s="1"/>
  <c r="AL194" i="36"/>
  <c r="AL78" i="36" s="1"/>
  <c r="K194" i="36"/>
  <c r="K78" i="36" s="1"/>
  <c r="DA194" i="36"/>
  <c r="DA78" i="36" s="1"/>
  <c r="AD194" i="36"/>
  <c r="AD78" i="36" s="1"/>
  <c r="DL194" i="36"/>
  <c r="DL78" i="36" s="1"/>
  <c r="DU194" i="36"/>
  <c r="DU78" i="36" s="1"/>
  <c r="DH194" i="36"/>
  <c r="DH78" i="36" s="1"/>
  <c r="AK194" i="36"/>
  <c r="AK78" i="36" s="1"/>
  <c r="DM194" i="36"/>
  <c r="DM78" i="36" s="1"/>
  <c r="T194" i="36"/>
  <c r="T78" i="36" s="1"/>
  <c r="EH194" i="36"/>
  <c r="EH78" i="36" s="1"/>
  <c r="DX194" i="36"/>
  <c r="DX78" i="36" s="1"/>
  <c r="EB194" i="36"/>
  <c r="EB78" i="36" s="1"/>
  <c r="EL194" i="36"/>
  <c r="EL78" i="36" s="1"/>
  <c r="Q194" i="36"/>
  <c r="Q78" i="36" s="1"/>
  <c r="DN194" i="36"/>
  <c r="DN78" i="36" s="1"/>
  <c r="AW194" i="36"/>
  <c r="AW78" i="36" s="1"/>
  <c r="DC194" i="36"/>
  <c r="DC78" i="36" s="1"/>
  <c r="DZ194" i="36"/>
  <c r="DZ78" i="36" s="1"/>
  <c r="CY194" i="36"/>
  <c r="CY78" i="36" s="1"/>
  <c r="AC194" i="36"/>
  <c r="AC78" i="36" s="1"/>
  <c r="CW194" i="36"/>
  <c r="CW78" i="36" s="1"/>
  <c r="F194" i="36"/>
  <c r="F78" i="36" s="1"/>
  <c r="AG194" i="36"/>
  <c r="AG78" i="36" s="1"/>
  <c r="M194" i="36"/>
  <c r="M78" i="36" s="1"/>
  <c r="DT194" i="36"/>
  <c r="DT78" i="36" s="1"/>
  <c r="CX194" i="36"/>
  <c r="CX78" i="36" s="1"/>
  <c r="S194" i="36"/>
  <c r="S78" i="36" s="1"/>
  <c r="EA194" i="36"/>
  <c r="EA78" i="36" s="1"/>
  <c r="DJ194" i="36"/>
  <c r="DJ78" i="36" s="1"/>
  <c r="AO194" i="36"/>
  <c r="AO78" i="36" s="1"/>
  <c r="AQ194" i="36"/>
  <c r="AQ78" i="36" s="1"/>
  <c r="DB194" i="36"/>
  <c r="DB78" i="36" s="1"/>
  <c r="DG194" i="36"/>
  <c r="DG78" i="36" s="1"/>
  <c r="N194" i="36"/>
  <c r="N78" i="36" s="1"/>
  <c r="DV194" i="36"/>
  <c r="DV78" i="36" s="1"/>
  <c r="EM194" i="36"/>
  <c r="EM78" i="36" s="1"/>
  <c r="AI194" i="36"/>
  <c r="AI78" i="36" s="1"/>
  <c r="W194" i="36"/>
  <c r="W78" i="36" s="1"/>
  <c r="DM164" i="37"/>
  <c r="DM51" i="37" s="1"/>
  <c r="BG39" i="39"/>
  <c r="AB164" i="37"/>
  <c r="AB51" i="37" s="1"/>
  <c r="BA39" i="39"/>
  <c r="H164" i="37"/>
  <c r="H51" i="37" s="1"/>
  <c r="BJ50" i="35"/>
  <c r="DY164" i="37"/>
  <c r="DY51" i="37" s="1"/>
  <c r="BH39" i="39"/>
  <c r="AZ206" i="35"/>
  <c r="AZ90" i="35" s="1"/>
  <c r="K206" i="35"/>
  <c r="K90" i="35" s="1"/>
  <c r="AA206" i="35"/>
  <c r="AA90" i="35" s="1"/>
  <c r="V206" i="35"/>
  <c r="V90" i="35" s="1"/>
  <c r="S206" i="35"/>
  <c r="S90" i="35" s="1"/>
  <c r="Q206" i="35"/>
  <c r="Q90" i="35" s="1"/>
  <c r="Y206" i="35"/>
  <c r="Y90" i="35" s="1"/>
  <c r="AI206" i="35"/>
  <c r="AI90" i="35" s="1"/>
  <c r="AG206" i="35"/>
  <c r="AG90" i="35" s="1"/>
  <c r="AL206" i="35"/>
  <c r="AL90" i="35" s="1"/>
  <c r="I206" i="35"/>
  <c r="I90" i="35" s="1"/>
  <c r="U206" i="35"/>
  <c r="U90" i="35" s="1"/>
  <c r="AC206" i="35"/>
  <c r="AC90" i="35" s="1"/>
  <c r="E206" i="35"/>
  <c r="E90" i="35" s="1"/>
  <c r="F206" i="35"/>
  <c r="F90" i="35" s="1"/>
  <c r="N206" i="35"/>
  <c r="N90" i="35" s="1"/>
  <c r="AK206" i="35"/>
  <c r="AK90" i="35" s="1"/>
  <c r="M206" i="35"/>
  <c r="M90" i="35" s="1"/>
  <c r="AD206" i="35"/>
  <c r="AD90" i="35" s="1"/>
  <c r="EQ206" i="35"/>
  <c r="EQ90" i="35" s="1"/>
  <c r="EN55" i="38"/>
  <c r="EN59" i="38"/>
  <c r="Z194" i="36"/>
  <c r="Z78" i="36" s="1"/>
  <c r="S164" i="37"/>
  <c r="S51" i="37" s="1"/>
  <c r="M164" i="37"/>
  <c r="M51" i="37" s="1"/>
  <c r="EK55" i="38"/>
  <c r="EK59" i="38"/>
  <c r="CD67" i="39"/>
  <c r="CD72" i="39" s="1"/>
  <c r="CD77" i="39" s="1"/>
  <c r="Q178" i="41"/>
  <c r="Q63" i="41" s="1"/>
  <c r="DK206" i="35"/>
  <c r="DK90" i="35" s="1"/>
  <c r="AX178" i="41"/>
  <c r="AX63" i="41" s="1"/>
  <c r="BG39" i="36"/>
  <c r="DY174" i="38"/>
  <c r="DY60" i="38" s="1"/>
  <c r="DR178" i="41"/>
  <c r="DR63" i="41" s="1"/>
  <c r="CK198" i="70"/>
  <c r="CK81" i="70" s="1"/>
  <c r="CQ52" i="41"/>
  <c r="CQ57" i="41" s="1"/>
  <c r="CQ62" i="41" s="1"/>
  <c r="L164" i="37"/>
  <c r="L51" i="37" s="1"/>
  <c r="AW178" i="41"/>
  <c r="AW63" i="41" s="1"/>
  <c r="AV206" i="35"/>
  <c r="AV90" i="35" s="1"/>
  <c r="H67" i="39"/>
  <c r="H72" i="39" s="1"/>
  <c r="H77" i="39" s="1"/>
  <c r="BV164" i="37"/>
  <c r="BV51" i="37" s="1"/>
  <c r="CL198" i="70"/>
  <c r="CL81" i="70" s="1"/>
  <c r="DK55" i="38"/>
  <c r="DK59" i="38"/>
  <c r="CF206" i="35"/>
  <c r="CF90" i="35" s="1"/>
  <c r="R164" i="37"/>
  <c r="R51" i="37" s="1"/>
  <c r="DV206" i="35"/>
  <c r="DV90" i="35" s="1"/>
  <c r="BP172" i="38"/>
  <c r="BP174" i="38" s="1"/>
  <c r="BP60" i="38" s="1"/>
  <c r="BL30" i="41"/>
  <c r="BL52" i="41" s="1"/>
  <c r="BL57" i="41" s="1"/>
  <c r="BL62" i="41" s="1"/>
  <c r="BL24" i="37"/>
  <c r="BL40" i="37" s="1"/>
  <c r="BL45" i="37" s="1"/>
  <c r="BL50" i="37" s="1"/>
  <c r="BL40" i="36"/>
  <c r="BY164" i="37"/>
  <c r="BY51" i="37" s="1"/>
  <c r="P164" i="37"/>
  <c r="P51" i="37" s="1"/>
  <c r="DI174" i="38"/>
  <c r="DI60" i="38" s="1"/>
  <c r="DB59" i="38"/>
  <c r="DB55" i="38"/>
  <c r="J79" i="35"/>
  <c r="DA206" i="35"/>
  <c r="DA90" i="35" s="1"/>
  <c r="BS172" i="38"/>
  <c r="BS174" i="38" s="1"/>
  <c r="BS60" i="38" s="1"/>
  <c r="DV164" i="37"/>
  <c r="DV51" i="37" s="1"/>
  <c r="EJ198" i="70"/>
  <c r="EJ81" i="70" s="1"/>
  <c r="DB206" i="35"/>
  <c r="DB90" i="35" s="1"/>
  <c r="CY174" i="38"/>
  <c r="CY60" i="38" s="1"/>
  <c r="EF50" i="40"/>
  <c r="EF46" i="40"/>
  <c r="BB189" i="39"/>
  <c r="BB192" i="39" s="1"/>
  <c r="BB194" i="39" s="1"/>
  <c r="BB78" i="39" s="1"/>
  <c r="BB190" i="36"/>
  <c r="BB192" i="36" s="1"/>
  <c r="BB194" i="36" s="1"/>
  <c r="BB78" i="36" s="1"/>
  <c r="BB170" i="38"/>
  <c r="BB172" i="38" s="1"/>
  <c r="BB174" i="38" s="1"/>
  <c r="BB60" i="38" s="1"/>
  <c r="BQ206" i="35"/>
  <c r="BQ90" i="35" s="1"/>
  <c r="CV164" i="37"/>
  <c r="CV51" i="37" s="1"/>
  <c r="W164" i="37"/>
  <c r="W51" i="37" s="1"/>
  <c r="DP174" i="38"/>
  <c r="DP60" i="38" s="1"/>
  <c r="BP49" i="38"/>
  <c r="BP54" i="38" s="1"/>
  <c r="BP59" i="38" s="1"/>
  <c r="AB206" i="35"/>
  <c r="AB90" i="35" s="1"/>
  <c r="N178" i="41"/>
  <c r="N63" i="41" s="1"/>
  <c r="BI24" i="40"/>
  <c r="BI40" i="40" s="1"/>
  <c r="BI45" i="40" s="1"/>
  <c r="BI50" i="40" s="1"/>
  <c r="CB172" i="38"/>
  <c r="CB174" i="38" s="1"/>
  <c r="CB60" i="38" s="1"/>
  <c r="CX206" i="35"/>
  <c r="CX90" i="35" s="1"/>
  <c r="DJ164" i="37"/>
  <c r="DJ51" i="37" s="1"/>
  <c r="ED198" i="70"/>
  <c r="ED81" i="70" s="1"/>
  <c r="BV174" i="38"/>
  <c r="BV60" i="38" s="1"/>
  <c r="BN172" i="38"/>
  <c r="BN174" i="38" s="1"/>
  <c r="BN60" i="38" s="1"/>
  <c r="BW206" i="35"/>
  <c r="BW90" i="35" s="1"/>
  <c r="BL39" i="39"/>
  <c r="BL67" i="39" s="1"/>
  <c r="BL72" i="39" s="1"/>
  <c r="BL77" i="39" s="1"/>
  <c r="CN164" i="37"/>
  <c r="CN51" i="37" s="1"/>
  <c r="CD206" i="35"/>
  <c r="CD90" i="35" s="1"/>
  <c r="BG172" i="41"/>
  <c r="BG176" i="41" s="1"/>
  <c r="BG178" i="41" s="1"/>
  <c r="BG63" i="41" s="1"/>
  <c r="BG160" i="37"/>
  <c r="BG162" i="37" s="1"/>
  <c r="BG164" i="37" s="1"/>
  <c r="BG51" i="37" s="1"/>
  <c r="BG188" i="36"/>
  <c r="EA198" i="70"/>
  <c r="EA81" i="70" s="1"/>
  <c r="DW174" i="38"/>
  <c r="DW60" i="38" s="1"/>
  <c r="EG178" i="41"/>
  <c r="EG63" i="41" s="1"/>
  <c r="CZ198" i="70"/>
  <c r="CZ81" i="70" s="1"/>
  <c r="BD189" i="39"/>
  <c r="BD192" i="39" s="1"/>
  <c r="BD194" i="39" s="1"/>
  <c r="BD78" i="39" s="1"/>
  <c r="BD170" i="38"/>
  <c r="BD172" i="38" s="1"/>
  <c r="BD174" i="38" s="1"/>
  <c r="BD60" i="38" s="1"/>
  <c r="BD190" i="36"/>
  <c r="BU178" i="41"/>
  <c r="BU63" i="41" s="1"/>
  <c r="BC50" i="35"/>
  <c r="BC79" i="35" s="1"/>
  <c r="AJ164" i="37"/>
  <c r="AJ51" i="37" s="1"/>
  <c r="DU198" i="70"/>
  <c r="DU81" i="70" s="1"/>
  <c r="CQ172" i="38"/>
  <c r="CQ174" i="38" s="1"/>
  <c r="CQ60" i="38" s="1"/>
  <c r="EA178" i="41"/>
  <c r="EA63" i="41" s="1"/>
  <c r="BC172" i="41"/>
  <c r="BC176" i="41" s="1"/>
  <c r="BC178" i="41" s="1"/>
  <c r="BC63" i="41" s="1"/>
  <c r="BC160" i="37"/>
  <c r="BC162" i="37" s="1"/>
  <c r="BC164" i="37" s="1"/>
  <c r="BC51" i="37" s="1"/>
  <c r="BC188" i="36"/>
  <c r="CI164" i="37"/>
  <c r="CI51" i="37" s="1"/>
  <c r="BW194" i="36"/>
  <c r="BW78" i="36" s="1"/>
  <c r="AP178" i="41"/>
  <c r="AP63" i="41" s="1"/>
  <c r="AN178" i="41"/>
  <c r="AN63" i="41" s="1"/>
  <c r="AL178" i="41"/>
  <c r="AL63" i="41" s="1"/>
  <c r="BD198" i="70"/>
  <c r="BD81" i="70" s="1"/>
  <c r="BU164" i="37"/>
  <c r="BU51" i="37" s="1"/>
  <c r="CB67" i="39"/>
  <c r="CB72" i="39" s="1"/>
  <c r="CB77" i="39" s="1"/>
  <c r="CI49" i="38"/>
  <c r="CI54" i="38" s="1"/>
  <c r="CI59" i="38" s="1"/>
  <c r="EL164" i="37"/>
  <c r="EL51" i="37" s="1"/>
  <c r="DV45" i="37"/>
  <c r="AO174" i="38"/>
  <c r="AO60" i="38" s="1"/>
  <c r="H178" i="41"/>
  <c r="H63" i="41" s="1"/>
  <c r="ED206" i="35"/>
  <c r="ED90" i="35" s="1"/>
  <c r="EH178" i="41"/>
  <c r="EH63" i="41" s="1"/>
  <c r="BI39" i="39"/>
  <c r="DZ57" i="41"/>
  <c r="AM79" i="35"/>
  <c r="BZ164" i="37"/>
  <c r="BZ51" i="37" s="1"/>
  <c r="CI206" i="35"/>
  <c r="CI90" i="35" s="1"/>
  <c r="BE75" i="70"/>
  <c r="BE80" i="70" s="1"/>
  <c r="AR206" i="35"/>
  <c r="AR90" i="35" s="1"/>
  <c r="BR45" i="37"/>
  <c r="BR50" i="37" s="1"/>
  <c r="DF174" i="38"/>
  <c r="DF60" i="38" s="1"/>
  <c r="EA164" i="37"/>
  <c r="EA51" i="37" s="1"/>
  <c r="BC198" i="70"/>
  <c r="BC81" i="70" s="1"/>
  <c r="DN75" i="70"/>
  <c r="BG189" i="39"/>
  <c r="BG192" i="39" s="1"/>
  <c r="BG194" i="39" s="1"/>
  <c r="BG78" i="39" s="1"/>
  <c r="BG170" i="38"/>
  <c r="BG172" i="38" s="1"/>
  <c r="BG174" i="38" s="1"/>
  <c r="BG60" i="38" s="1"/>
  <c r="BG190" i="36"/>
  <c r="DK75" i="70"/>
  <c r="CK178" i="41"/>
  <c r="CK63" i="41" s="1"/>
  <c r="AU75" i="70"/>
  <c r="AU80" i="70" s="1"/>
  <c r="AH164" i="37"/>
  <c r="AH51" i="37" s="1"/>
  <c r="AV174" i="38"/>
  <c r="AV60" i="38" s="1"/>
  <c r="CY164" i="37"/>
  <c r="CY51" i="37" s="1"/>
  <c r="CP49" i="38"/>
  <c r="CP54" i="38" s="1"/>
  <c r="CP59" i="38" s="1"/>
  <c r="X67" i="39"/>
  <c r="X72" i="39" s="1"/>
  <c r="X77" i="39" s="1"/>
  <c r="ED45" i="37"/>
  <c r="EK194" i="36"/>
  <c r="EK78" i="36" s="1"/>
  <c r="DK164" i="37"/>
  <c r="DK51" i="37" s="1"/>
  <c r="BE24" i="40"/>
  <c r="BE40" i="40" s="1"/>
  <c r="BE45" i="40" s="1"/>
  <c r="BE50" i="40" s="1"/>
  <c r="DR55" i="38"/>
  <c r="DR59" i="38"/>
  <c r="AX164" i="37"/>
  <c r="AX51" i="37" s="1"/>
  <c r="EI194" i="36"/>
  <c r="EI78" i="36" s="1"/>
  <c r="BL50" i="35"/>
  <c r="BL79" i="35" s="1"/>
  <c r="BQ164" i="37"/>
  <c r="BQ51" i="37" s="1"/>
  <c r="BG41" i="39"/>
  <c r="BG30" i="38"/>
  <c r="BG49" i="38" s="1"/>
  <c r="BG54" i="38" s="1"/>
  <c r="BG59" i="38" s="1"/>
  <c r="BG42" i="36"/>
  <c r="CD164" i="37"/>
  <c r="CD51" i="37" s="1"/>
  <c r="AR194" i="36"/>
  <c r="AR78" i="36" s="1"/>
  <c r="BJ198" i="70"/>
  <c r="BJ81" i="70" s="1"/>
  <c r="DH206" i="35"/>
  <c r="DH90" i="35" s="1"/>
  <c r="EP55" i="38"/>
  <c r="EP59" i="38"/>
  <c r="DC198" i="70"/>
  <c r="DC81" i="70" s="1"/>
  <c r="AD164" i="37"/>
  <c r="AD51" i="37" s="1"/>
  <c r="BJ39" i="39"/>
  <c r="BD39" i="36"/>
  <c r="CQ206" i="35"/>
  <c r="CQ90" i="35" s="1"/>
  <c r="AR164" i="37"/>
  <c r="AR51" i="37" s="1"/>
  <c r="CW164" i="37"/>
  <c r="CW51" i="37" s="1"/>
  <c r="L178" i="41"/>
  <c r="L63" i="41" s="1"/>
  <c r="BI42" i="39"/>
  <c r="CM164" i="37"/>
  <c r="CM51" i="37" s="1"/>
  <c r="DS174" i="38"/>
  <c r="DS60" i="38" s="1"/>
  <c r="BT49" i="38"/>
  <c r="BT54" i="38" s="1"/>
  <c r="BT59" i="38" s="1"/>
  <c r="CI198" i="70"/>
  <c r="CI81" i="70" s="1"/>
  <c r="BZ198" i="70"/>
  <c r="BZ81" i="70" s="1"/>
  <c r="DE206" i="35"/>
  <c r="DE90" i="35" s="1"/>
  <c r="EP194" i="36"/>
  <c r="EP78" i="36" s="1"/>
  <c r="AT206" i="35"/>
  <c r="AT90" i="35" s="1"/>
  <c r="BP192" i="39"/>
  <c r="BP194" i="39" s="1"/>
  <c r="BP78" i="39" s="1"/>
  <c r="P206" i="35"/>
  <c r="P90" i="35" s="1"/>
  <c r="BW164" i="37"/>
  <c r="BW51" i="37" s="1"/>
  <c r="BL172" i="41"/>
  <c r="BL176" i="41" s="1"/>
  <c r="BL178" i="41" s="1"/>
  <c r="BL63" i="41" s="1"/>
  <c r="BL160" i="37"/>
  <c r="BL162" i="37" s="1"/>
  <c r="BL164" i="37" s="1"/>
  <c r="BL51" i="37" s="1"/>
  <c r="BL188" i="36"/>
  <c r="BL192" i="36" s="1"/>
  <c r="BL194" i="36" s="1"/>
  <c r="BL78" i="36" s="1"/>
  <c r="P178" i="41"/>
  <c r="P63" i="41" s="1"/>
  <c r="AE206" i="35"/>
  <c r="AE90" i="35" s="1"/>
  <c r="CC194" i="36"/>
  <c r="CC78" i="36" s="1"/>
  <c r="AW174" i="38"/>
  <c r="AW60" i="38" s="1"/>
  <c r="CX198" i="70"/>
  <c r="CX81" i="70" s="1"/>
  <c r="CP178" i="41"/>
  <c r="CP63" i="41" s="1"/>
  <c r="ER174" i="38"/>
  <c r="BS52" i="41"/>
  <c r="BS57" i="41" s="1"/>
  <c r="BS62" i="41" s="1"/>
  <c r="AH206" i="35"/>
  <c r="AH90" i="35" s="1"/>
  <c r="EN206" i="35"/>
  <c r="EN90" i="35" s="1"/>
  <c r="CB164" i="37"/>
  <c r="CB51" i="37" s="1"/>
  <c r="W178" i="41"/>
  <c r="W63" i="41" s="1"/>
  <c r="AQ164" i="37"/>
  <c r="AQ51" i="37" s="1"/>
  <c r="BX172" i="38"/>
  <c r="BX174" i="38" s="1"/>
  <c r="BX60" i="38" s="1"/>
  <c r="DX164" i="37"/>
  <c r="DX51" i="37" s="1"/>
  <c r="CD198" i="70"/>
  <c r="CD81" i="70" s="1"/>
  <c r="DD198" i="70"/>
  <c r="DD81" i="70" s="1"/>
  <c r="CJ198" i="70"/>
  <c r="CJ81" i="70" s="1"/>
  <c r="DI178" i="41"/>
  <c r="DI63" i="41" s="1"/>
  <c r="BO164" i="37"/>
  <c r="BO51" i="37" s="1"/>
  <c r="BS49" i="38"/>
  <c r="BS54" i="38" s="1"/>
  <c r="BS59" i="38" s="1"/>
  <c r="BA24" i="40"/>
  <c r="BA40" i="40" s="1"/>
  <c r="BA45" i="40" s="1"/>
  <c r="BA50" i="40" s="1"/>
  <c r="ER206" i="35"/>
  <c r="BR206" i="35"/>
  <c r="BR90" i="35" s="1"/>
  <c r="CJ79" i="35"/>
  <c r="DE178" i="41"/>
  <c r="DE63" i="41" s="1"/>
  <c r="CG49" i="38"/>
  <c r="CG54" i="38" s="1"/>
  <c r="CG59" i="38" s="1"/>
  <c r="BM164" i="37"/>
  <c r="BM51" i="37" s="1"/>
  <c r="DB164" i="37"/>
  <c r="DB51" i="37" s="1"/>
  <c r="CN67" i="36"/>
  <c r="DO178" i="41"/>
  <c r="DO63" i="41" s="1"/>
  <c r="CF67" i="36"/>
  <c r="CC164" i="37"/>
  <c r="CC51" i="37" s="1"/>
  <c r="BK30" i="41"/>
  <c r="BK52" i="41" s="1"/>
  <c r="BK57" i="41" s="1"/>
  <c r="BK62" i="41" s="1"/>
  <c r="BK24" i="37"/>
  <c r="BK40" i="37" s="1"/>
  <c r="BK45" i="37" s="1"/>
  <c r="BK50" i="37" s="1"/>
  <c r="BK40" i="36"/>
  <c r="BK67" i="36" s="1"/>
  <c r="DK198" i="70"/>
  <c r="DK81" i="70" s="1"/>
  <c r="DF206" i="35"/>
  <c r="DF90" i="35" s="1"/>
  <c r="BE206" i="35"/>
  <c r="BE90" i="35" s="1"/>
  <c r="BU206" i="35"/>
  <c r="BU90" i="35" s="1"/>
  <c r="CI79" i="35"/>
  <c r="DU174" i="38"/>
  <c r="DU60" i="38" s="1"/>
  <c r="Z67" i="39"/>
  <c r="Z72" i="39" s="1"/>
  <c r="Z77" i="39" s="1"/>
  <c r="P67" i="39"/>
  <c r="P72" i="39" s="1"/>
  <c r="P77" i="39" s="1"/>
  <c r="AX206" i="35"/>
  <c r="AX90" i="35" s="1"/>
  <c r="DZ164" i="37"/>
  <c r="DZ51" i="37" s="1"/>
  <c r="BY172" i="38"/>
  <c r="BY174" i="38" s="1"/>
  <c r="BY60" i="38" s="1"/>
  <c r="AH178" i="41"/>
  <c r="AH63" i="41" s="1"/>
  <c r="DO174" i="38"/>
  <c r="DO60" i="38" s="1"/>
  <c r="AM194" i="36"/>
  <c r="AM78" i="36" s="1"/>
  <c r="DG198" i="70"/>
  <c r="DG81" i="70" s="1"/>
  <c r="EO178" i="41"/>
  <c r="EO63" i="41" s="1"/>
  <c r="EL198" i="70"/>
  <c r="EL81" i="70" s="1"/>
  <c r="ER164" i="37"/>
  <c r="U178" i="41"/>
  <c r="U63" i="41" s="1"/>
  <c r="EB164" i="37"/>
  <c r="EB51" i="37" s="1"/>
  <c r="AX67" i="36"/>
  <c r="CW206" i="35"/>
  <c r="CW90" i="35" s="1"/>
  <c r="CG198" i="70"/>
  <c r="CG81" i="70" s="1"/>
  <c r="EL206" i="35"/>
  <c r="EL90" i="35" s="1"/>
  <c r="J45" i="37"/>
  <c r="J50" i="37" s="1"/>
  <c r="AT164" i="37"/>
  <c r="AT51" i="37" s="1"/>
  <c r="DC178" i="41"/>
  <c r="DC63" i="41" s="1"/>
  <c r="CQ164" i="37"/>
  <c r="CQ51" i="37" s="1"/>
  <c r="AF164" i="37"/>
  <c r="AF51" i="37" s="1"/>
  <c r="CQ67" i="36"/>
  <c r="BG50" i="35"/>
  <c r="DZ45" i="37"/>
  <c r="DH164" i="37"/>
  <c r="DH51" i="37" s="1"/>
  <c r="DM75" i="70"/>
  <c r="DP198" i="70"/>
  <c r="DP81" i="70" s="1"/>
  <c r="CA49" i="38"/>
  <c r="CA54" i="38" s="1"/>
  <c r="CA59" i="38" s="1"/>
  <c r="CQ79" i="35"/>
  <c r="BY49" i="38"/>
  <c r="BY54" i="38" s="1"/>
  <c r="BY59" i="38" s="1"/>
  <c r="CK75" i="70"/>
  <c r="CK80" i="70" s="1"/>
  <c r="BJ75" i="70"/>
  <c r="BJ80" i="70" s="1"/>
  <c r="CN172" i="38"/>
  <c r="CN174" i="38" s="1"/>
  <c r="CN60" i="38" s="1"/>
  <c r="CO174" i="38"/>
  <c r="CO60" i="38" s="1"/>
  <c r="CU164" i="37"/>
  <c r="CU51" i="37" s="1"/>
  <c r="AW164" i="37"/>
  <c r="AW51" i="37" s="1"/>
  <c r="EF194" i="36"/>
  <c r="EF78" i="36" s="1"/>
  <c r="BC30" i="41"/>
  <c r="BC52" i="41" s="1"/>
  <c r="BC57" i="41" s="1"/>
  <c r="BC62" i="41" s="1"/>
  <c r="BC24" i="37"/>
  <c r="BC40" i="37" s="1"/>
  <c r="BC45" i="37" s="1"/>
  <c r="BC50" i="37" s="1"/>
  <c r="BC40" i="36"/>
  <c r="DP164" i="37"/>
  <c r="DP51" i="37" s="1"/>
  <c r="CO164" i="37"/>
  <c r="CO51" i="37" s="1"/>
  <c r="BF39" i="39"/>
  <c r="Q164" i="37"/>
  <c r="Q51" i="37" s="1"/>
  <c r="BB39" i="39"/>
  <c r="CH206" i="35"/>
  <c r="CH90" i="35" s="1"/>
  <c r="J194" i="36"/>
  <c r="J78" i="36" s="1"/>
  <c r="BV67" i="36"/>
  <c r="BA49" i="35"/>
  <c r="BA164" i="37"/>
  <c r="BA51" i="37" s="1"/>
  <c r="CX164" i="37"/>
  <c r="CX51" i="37" s="1"/>
  <c r="BB164" i="37"/>
  <c r="BB51" i="37" s="1"/>
  <c r="BO178" i="41"/>
  <c r="BO63" i="41" s="1"/>
  <c r="DL198" i="70"/>
  <c r="DL81" i="70" s="1"/>
  <c r="DC174" i="38"/>
  <c r="DC60" i="38" s="1"/>
  <c r="DV198" i="70"/>
  <c r="DV81" i="70" s="1"/>
  <c r="CX178" i="41"/>
  <c r="CX63" i="41" s="1"/>
  <c r="CB206" i="35"/>
  <c r="CB90" i="35" s="1"/>
  <c r="CB178" i="41"/>
  <c r="CB63" i="41" s="1"/>
  <c r="BX192" i="39"/>
  <c r="BX194" i="39" s="1"/>
  <c r="BX78" i="39" s="1"/>
  <c r="CN178" i="41"/>
  <c r="CN63" i="41" s="1"/>
  <c r="Z206" i="35"/>
  <c r="Z90" i="35" s="1"/>
  <c r="CM198" i="70"/>
  <c r="CM81" i="70" s="1"/>
  <c r="BX67" i="36"/>
  <c r="DZ174" i="38"/>
  <c r="DZ60" i="38" s="1"/>
  <c r="CW174" i="38"/>
  <c r="CW60" i="38" s="1"/>
  <c r="EL174" i="38"/>
  <c r="EL60" i="38" s="1"/>
  <c r="EK206" i="35"/>
  <c r="EK90" i="35" s="1"/>
  <c r="EO206" i="35"/>
  <c r="EO90" i="35" s="1"/>
  <c r="E178" i="41"/>
  <c r="E63" i="41" s="1"/>
  <c r="BK160" i="37"/>
  <c r="BK162" i="37" s="1"/>
  <c r="BK164" i="37" s="1"/>
  <c r="BK51" i="37" s="1"/>
  <c r="BI39" i="36"/>
  <c r="EG59" i="38"/>
  <c r="EG55" i="38"/>
  <c r="AK178" i="41"/>
  <c r="AK63" i="41" s="1"/>
  <c r="BT67" i="36"/>
  <c r="DU178" i="41"/>
  <c r="DU63" i="41" s="1"/>
  <c r="AY164" i="37"/>
  <c r="AY51" i="37" s="1"/>
  <c r="BN67" i="39"/>
  <c r="BN72" i="39" s="1"/>
  <c r="BN77" i="39" s="1"/>
  <c r="AL164" i="37"/>
  <c r="AL51" i="37" s="1"/>
  <c r="DS178" i="41"/>
  <c r="DS63" i="41" s="1"/>
  <c r="J164" i="37"/>
  <c r="J51" i="37" s="1"/>
  <c r="BY192" i="39"/>
  <c r="BY194" i="39" s="1"/>
  <c r="BY78" i="39" s="1"/>
  <c r="W206" i="35"/>
  <c r="W90" i="35" s="1"/>
  <c r="AT198" i="70"/>
  <c r="AT81" i="70" s="1"/>
  <c r="DY178" i="41"/>
  <c r="DY63" i="41" s="1"/>
  <c r="DI198" i="70"/>
  <c r="DI81" i="70" s="1"/>
  <c r="AU164" i="37"/>
  <c r="AU51" i="37" s="1"/>
  <c r="AI178" i="41"/>
  <c r="AI63" i="41" s="1"/>
  <c r="BD50" i="35"/>
  <c r="BD79" i="35" s="1"/>
  <c r="AM164" i="37"/>
  <c r="AM51" i="37" s="1"/>
  <c r="AQ174" i="38"/>
  <c r="AQ60" i="38" s="1"/>
  <c r="BQ198" i="70"/>
  <c r="BQ81" i="70" s="1"/>
  <c r="CV178" i="41"/>
  <c r="CV63" i="41" s="1"/>
  <c r="DK45" i="37"/>
  <c r="BW45" i="37"/>
  <c r="BW50" i="37" s="1"/>
  <c r="DX45" i="37"/>
  <c r="EM45" i="37"/>
  <c r="EN45" i="37"/>
  <c r="AZ45" i="37"/>
  <c r="AZ50" i="37" s="1"/>
  <c r="AQ45" i="37"/>
  <c r="AQ50" i="37" s="1"/>
  <c r="DW45" i="37"/>
  <c r="EK174" i="38"/>
  <c r="EK60" i="38" s="1"/>
  <c r="CP172" i="38"/>
  <c r="CP174" i="38" s="1"/>
  <c r="CP60" i="38" s="1"/>
  <c r="EM206" i="35"/>
  <c r="EM90" i="35" s="1"/>
  <c r="DN174" i="38"/>
  <c r="DN60" i="38" s="1"/>
  <c r="AC45" i="37"/>
  <c r="AC50" i="37" s="1"/>
  <c r="DR206" i="35"/>
  <c r="DR90" i="35" s="1"/>
  <c r="CQ178" i="41"/>
  <c r="CQ63" i="41" s="1"/>
  <c r="AF178" i="41"/>
  <c r="AF63" i="41" s="1"/>
  <c r="ER51" i="40"/>
  <c r="CS174" i="38"/>
  <c r="CS60" i="38" s="1"/>
  <c r="DJ198" i="70"/>
  <c r="DJ81" i="70" s="1"/>
  <c r="CG192" i="36"/>
  <c r="CG194" i="36" s="1"/>
  <c r="CG78" i="36" s="1"/>
  <c r="CO198" i="70"/>
  <c r="CO81" i="70" s="1"/>
  <c r="CP164" i="37"/>
  <c r="CP51" i="37" s="1"/>
  <c r="DL57" i="41"/>
  <c r="H206" i="35"/>
  <c r="H90" i="35" s="1"/>
  <c r="DJ57" i="41"/>
  <c r="DS198" i="70"/>
  <c r="DS81" i="70" s="1"/>
  <c r="EC206" i="35"/>
  <c r="EC90" i="35" s="1"/>
  <c r="AD178" i="41"/>
  <c r="AD63" i="41" s="1"/>
  <c r="G164" i="37"/>
  <c r="G51" i="37" s="1"/>
  <c r="CN192" i="39"/>
  <c r="CN194" i="39" s="1"/>
  <c r="CN78" i="39" s="1"/>
  <c r="CJ67" i="39"/>
  <c r="CJ72" i="39" s="1"/>
  <c r="CJ77" i="39" s="1"/>
  <c r="BH189" i="39"/>
  <c r="BH192" i="39" s="1"/>
  <c r="BH194" i="39" s="1"/>
  <c r="BH78" i="39" s="1"/>
  <c r="BH170" i="38"/>
  <c r="BH172" i="38" s="1"/>
  <c r="BH174" i="38" s="1"/>
  <c r="BH60" i="38" s="1"/>
  <c r="BH190" i="36"/>
  <c r="BB41" i="39"/>
  <c r="BB30" i="38"/>
  <c r="BB49" i="38" s="1"/>
  <c r="BB54" i="38" s="1"/>
  <c r="BB59" i="38" s="1"/>
  <c r="BB42" i="36"/>
  <c r="AN164" i="37"/>
  <c r="AN51" i="37" s="1"/>
  <c r="EB55" i="38"/>
  <c r="EB59" i="38"/>
  <c r="ER194" i="36"/>
  <c r="CG164" i="37"/>
  <c r="CG51" i="37" s="1"/>
  <c r="CZ164" i="37"/>
  <c r="CZ51" i="37" s="1"/>
  <c r="AP164" i="37"/>
  <c r="AP51" i="37" s="1"/>
  <c r="AJ194" i="36"/>
  <c r="AJ78" i="36" s="1"/>
  <c r="AZ198" i="70"/>
  <c r="AZ81" i="70" s="1"/>
  <c r="Z198" i="70"/>
  <c r="Z81" i="70" s="1"/>
  <c r="AI198" i="70"/>
  <c r="AI81" i="70" s="1"/>
  <c r="AC198" i="70"/>
  <c r="AC81" i="70" s="1"/>
  <c r="X198" i="70"/>
  <c r="X81" i="70" s="1"/>
  <c r="Y198" i="70"/>
  <c r="Y81" i="70" s="1"/>
  <c r="V198" i="70"/>
  <c r="V81" i="70" s="1"/>
  <c r="O198" i="70"/>
  <c r="O81" i="70" s="1"/>
  <c r="L198" i="70"/>
  <c r="L81" i="70" s="1"/>
  <c r="AF198" i="70"/>
  <c r="AF81" i="70" s="1"/>
  <c r="AG198" i="70"/>
  <c r="AG81" i="70" s="1"/>
  <c r="AB198" i="70"/>
  <c r="AB81" i="70" s="1"/>
  <c r="J198" i="70"/>
  <c r="J81" i="70" s="1"/>
  <c r="S198" i="70"/>
  <c r="S81" i="70" s="1"/>
  <c r="M198" i="70"/>
  <c r="M81" i="70" s="1"/>
  <c r="AM198" i="70"/>
  <c r="AM81" i="70" s="1"/>
  <c r="T198" i="70"/>
  <c r="T81" i="70" s="1"/>
  <c r="AN198" i="70"/>
  <c r="AN81" i="70" s="1"/>
  <c r="E198" i="70"/>
  <c r="E81" i="70" s="1"/>
  <c r="AH198" i="70"/>
  <c r="AH81" i="70" s="1"/>
  <c r="AK198" i="70"/>
  <c r="AK81" i="70" s="1"/>
  <c r="AJ198" i="70"/>
  <c r="AJ81" i="70" s="1"/>
  <c r="R198" i="70"/>
  <c r="R81" i="70" s="1"/>
  <c r="U198" i="70"/>
  <c r="U81" i="70" s="1"/>
  <c r="I198" i="70"/>
  <c r="I81" i="70" s="1"/>
  <c r="G198" i="70"/>
  <c r="G81" i="70" s="1"/>
  <c r="Q198" i="70"/>
  <c r="Q81" i="70" s="1"/>
  <c r="W198" i="70"/>
  <c r="W81" i="70" s="1"/>
  <c r="H198" i="70"/>
  <c r="H81" i="70" s="1"/>
  <c r="AD198" i="70"/>
  <c r="AD81" i="70" s="1"/>
  <c r="P198" i="70"/>
  <c r="P81" i="70" s="1"/>
  <c r="AL198" i="70"/>
  <c r="AL81" i="70" s="1"/>
  <c r="AA198" i="70"/>
  <c r="AA81" i="70" s="1"/>
  <c r="F198" i="70"/>
  <c r="F81" i="70" s="1"/>
  <c r="K198" i="70"/>
  <c r="K81" i="70" s="1"/>
  <c r="N198" i="70"/>
  <c r="N81" i="70" s="1"/>
  <c r="AE198" i="70"/>
  <c r="AE81" i="70" s="1"/>
  <c r="EQ198" i="70"/>
  <c r="EQ81" i="70" s="1"/>
  <c r="AQ206" i="35"/>
  <c r="AQ90" i="35" s="1"/>
  <c r="BF189" i="39"/>
  <c r="BF192" i="39" s="1"/>
  <c r="BF194" i="39" s="1"/>
  <c r="BF78" i="39" s="1"/>
  <c r="BF170" i="38"/>
  <c r="BF172" i="38" s="1"/>
  <c r="BF174" i="38" s="1"/>
  <c r="BF60" i="38" s="1"/>
  <c r="BF190" i="36"/>
  <c r="AP198" i="70"/>
  <c r="AP81" i="70" s="1"/>
  <c r="BB50" i="35"/>
  <c r="EJ164" i="37"/>
  <c r="EJ51" i="37" s="1"/>
  <c r="BY206" i="35"/>
  <c r="BY90" i="35" s="1"/>
  <c r="AO198" i="70"/>
  <c r="AO81" i="70" s="1"/>
  <c r="ED59" i="38"/>
  <c r="ED55" i="38"/>
  <c r="CE178" i="41"/>
  <c r="CE63" i="41" s="1"/>
  <c r="CF49" i="38"/>
  <c r="CF54" i="38" s="1"/>
  <c r="CF59" i="38" s="1"/>
  <c r="CG206" i="35"/>
  <c r="CG90" i="35" s="1"/>
  <c r="DE198" i="70"/>
  <c r="DE81" i="70" s="1"/>
  <c r="AC178" i="41"/>
  <c r="AC63" i="41" s="1"/>
  <c r="BX164" i="37"/>
  <c r="BX51" i="37" s="1"/>
  <c r="EJ59" i="38"/>
  <c r="EJ55" i="38"/>
  <c r="CK206" i="35"/>
  <c r="CK90" i="35" s="1"/>
  <c r="CG178" i="41"/>
  <c r="CG63" i="41" s="1"/>
  <c r="DX178" i="41"/>
  <c r="DX63" i="41" s="1"/>
  <c r="AE194" i="36"/>
  <c r="AE78" i="36" s="1"/>
  <c r="BE42" i="39"/>
  <c r="AY198" i="70"/>
  <c r="AY81" i="70" s="1"/>
  <c r="BA178" i="41"/>
  <c r="BA63" i="41" s="1"/>
  <c r="AU174" i="38"/>
  <c r="AU60" i="38" s="1"/>
  <c r="AS206" i="35"/>
  <c r="AS90" i="35" s="1"/>
  <c r="BB178" i="41"/>
  <c r="BB63" i="41" s="1"/>
  <c r="BU174" i="38"/>
  <c r="BU60" i="38" s="1"/>
  <c r="AJ178" i="41"/>
  <c r="AJ63" i="41" s="1"/>
  <c r="CB79" i="35"/>
  <c r="W67" i="36"/>
  <c r="DP206" i="35"/>
  <c r="DP90" i="35" s="1"/>
  <c r="CJ164" i="37"/>
  <c r="CJ51" i="37" s="1"/>
  <c r="BX206" i="35"/>
  <c r="BX90" i="35" s="1"/>
  <c r="AW206" i="35"/>
  <c r="AW90" i="35" s="1"/>
  <c r="EK198" i="70"/>
  <c r="EK81" i="70" s="1"/>
  <c r="CT49" i="38"/>
  <c r="CT54" i="38" s="1"/>
  <c r="CT59" i="38" s="1"/>
  <c r="EQ178" i="41"/>
  <c r="EQ63" i="41" s="1"/>
  <c r="T206" i="35"/>
  <c r="T90" i="35" s="1"/>
  <c r="BP164" i="37"/>
  <c r="BP51" i="37" s="1"/>
  <c r="DB198" i="70"/>
  <c r="DB81" i="70" s="1"/>
  <c r="T164" i="37"/>
  <c r="T51" i="37" s="1"/>
  <c r="BN178" i="41"/>
  <c r="BN63" i="41" s="1"/>
  <c r="BY178" i="41"/>
  <c r="BY63" i="41" s="1"/>
  <c r="EI164" i="37"/>
  <c r="EI51" i="37" s="1"/>
  <c r="Z164" i="37"/>
  <c r="Z51" i="37" s="1"/>
  <c r="EG174" i="38"/>
  <c r="EG60" i="38" s="1"/>
  <c r="DL174" i="38"/>
  <c r="DL60" i="38" s="1"/>
  <c r="BE198" i="70"/>
  <c r="BE81" i="70" s="1"/>
  <c r="CQ198" i="70"/>
  <c r="CQ81" i="70" s="1"/>
  <c r="EJ194" i="36"/>
  <c r="EJ78" i="36" s="1"/>
  <c r="BM194" i="36"/>
  <c r="BM78" i="36" s="1"/>
  <c r="CR164" i="37"/>
  <c r="CR51" i="37" s="1"/>
  <c r="AE164" i="37"/>
  <c r="AE51" i="37" s="1"/>
  <c r="BL39" i="36"/>
  <c r="BM174" i="38"/>
  <c r="BM60" i="38" s="1"/>
  <c r="DX206" i="35"/>
  <c r="DX90" i="35" s="1"/>
  <c r="Z79" i="35"/>
  <c r="DH174" i="38"/>
  <c r="DH60" i="38" s="1"/>
  <c r="CR67" i="36"/>
  <c r="BZ206" i="35"/>
  <c r="BZ90" i="35" s="1"/>
  <c r="AK164" i="37"/>
  <c r="AK51" i="37" s="1"/>
  <c r="BE192" i="39"/>
  <c r="BE194" i="39" s="1"/>
  <c r="BE78" i="39" s="1"/>
  <c r="EE178" i="41"/>
  <c r="EE63" i="41" s="1"/>
  <c r="BE30" i="41"/>
  <c r="BE52" i="41" s="1"/>
  <c r="BE57" i="41" s="1"/>
  <c r="BE62" i="41" s="1"/>
  <c r="BE24" i="37"/>
  <c r="BE40" i="37" s="1"/>
  <c r="BE45" i="37" s="1"/>
  <c r="BE50" i="37" s="1"/>
  <c r="BE40" i="36"/>
  <c r="BE67" i="36" s="1"/>
  <c r="BG49" i="35"/>
  <c r="AU178" i="41"/>
  <c r="AU63" i="41" s="1"/>
  <c r="AZ75" i="70"/>
  <c r="AZ80" i="70" s="1"/>
  <c r="P75" i="70"/>
  <c r="P80" i="70" s="1"/>
  <c r="AF75" i="70"/>
  <c r="AF80" i="70" s="1"/>
  <c r="F75" i="70"/>
  <c r="F80" i="70" s="1"/>
  <c r="E75" i="70"/>
  <c r="E80" i="70" s="1"/>
  <c r="AN75" i="70"/>
  <c r="AN80" i="70" s="1"/>
  <c r="N75" i="70"/>
  <c r="N80" i="70" s="1"/>
  <c r="G75" i="70"/>
  <c r="G80" i="70" s="1"/>
  <c r="AE75" i="70"/>
  <c r="AE80" i="70" s="1"/>
  <c r="M75" i="70"/>
  <c r="M80" i="70" s="1"/>
  <c r="O75" i="70"/>
  <c r="O80" i="70" s="1"/>
  <c r="I75" i="70"/>
  <c r="I80" i="70" s="1"/>
  <c r="J75" i="70"/>
  <c r="J80" i="70" s="1"/>
  <c r="AK75" i="70"/>
  <c r="AK80" i="70" s="1"/>
  <c r="AM75" i="70"/>
  <c r="AM80" i="70" s="1"/>
  <c r="Y75" i="70"/>
  <c r="Y80" i="70" s="1"/>
  <c r="Z75" i="70"/>
  <c r="Z80" i="70" s="1"/>
  <c r="AG75" i="70"/>
  <c r="AG80" i="70" s="1"/>
  <c r="AD75" i="70"/>
  <c r="AD80" i="70" s="1"/>
  <c r="W75" i="70"/>
  <c r="W80" i="70" s="1"/>
  <c r="BK75" i="70"/>
  <c r="BK80" i="70" s="1"/>
  <c r="R75" i="70"/>
  <c r="R80" i="70" s="1"/>
  <c r="AH75" i="70"/>
  <c r="AH80" i="70" s="1"/>
  <c r="V75" i="70"/>
  <c r="V80" i="70" s="1"/>
  <c r="U75" i="70"/>
  <c r="U80" i="70" s="1"/>
  <c r="H75" i="70"/>
  <c r="H80" i="70" s="1"/>
  <c r="AB75" i="70"/>
  <c r="AB80" i="70" s="1"/>
  <c r="AC75" i="70"/>
  <c r="AC80" i="70" s="1"/>
  <c r="BC75" i="70"/>
  <c r="BC80" i="70" s="1"/>
  <c r="Q75" i="70"/>
  <c r="Q80" i="70" s="1"/>
  <c r="X75" i="70"/>
  <c r="X80" i="70" s="1"/>
  <c r="L75" i="70"/>
  <c r="L80" i="70" s="1"/>
  <c r="T75" i="70"/>
  <c r="T80" i="70" s="1"/>
  <c r="AL75" i="70"/>
  <c r="AL80" i="70" s="1"/>
  <c r="DX75" i="70"/>
  <c r="K75" i="70"/>
  <c r="K80" i="70" s="1"/>
  <c r="BD75" i="70"/>
  <c r="BD80" i="70" s="1"/>
  <c r="S75" i="70"/>
  <c r="S80" i="70" s="1"/>
  <c r="AV75" i="70"/>
  <c r="AV80" i="70" s="1"/>
  <c r="AA75" i="70"/>
  <c r="AA80" i="70" s="1"/>
  <c r="BL75" i="70"/>
  <c r="BL80" i="70" s="1"/>
  <c r="AJ75" i="70"/>
  <c r="AJ80" i="70" s="1"/>
  <c r="AI75" i="70"/>
  <c r="AI80" i="70" s="1"/>
  <c r="BA50" i="35"/>
  <c r="EC178" i="41"/>
  <c r="EC63" i="41" s="1"/>
  <c r="CI178" i="41"/>
  <c r="CI63" i="41" s="1"/>
  <c r="AZ57" i="41"/>
  <c r="AZ62" i="41" s="1"/>
  <c r="AQ57" i="41"/>
  <c r="AQ62" i="41" s="1"/>
  <c r="EO164" i="37"/>
  <c r="EO51" i="37" s="1"/>
  <c r="CP192" i="39"/>
  <c r="CP194" i="39" s="1"/>
  <c r="CP78" i="39" s="1"/>
  <c r="DJ206" i="35"/>
  <c r="DJ90" i="35" s="1"/>
  <c r="CO206" i="35"/>
  <c r="CO90" i="35" s="1"/>
  <c r="CE198" i="70"/>
  <c r="CE81" i="70" s="1"/>
  <c r="DI75" i="70"/>
  <c r="DS164" i="37"/>
  <c r="DS51" i="37" s="1"/>
  <c r="DX57" i="41"/>
  <c r="CG172" i="38"/>
  <c r="CG174" i="38" s="1"/>
  <c r="CG60" i="38" s="1"/>
  <c r="BN45" i="37"/>
  <c r="BN50" i="37" s="1"/>
  <c r="EE206" i="35"/>
  <c r="EE90" i="35" s="1"/>
  <c r="BJ49" i="35"/>
  <c r="CA75" i="70"/>
  <c r="CA80" i="70" s="1"/>
  <c r="BD30" i="41"/>
  <c r="BD52" i="41" s="1"/>
  <c r="BD57" i="41" s="1"/>
  <c r="BD62" i="41" s="1"/>
  <c r="BD24" i="37"/>
  <c r="BD40" i="37" s="1"/>
  <c r="BD45" i="37" s="1"/>
  <c r="BD50" i="37" s="1"/>
  <c r="BD40" i="36"/>
  <c r="EH198" i="70"/>
  <c r="EH81" i="70" s="1"/>
  <c r="W79" i="35"/>
  <c r="AT178" i="41"/>
  <c r="AT63" i="41" s="1"/>
  <c r="BT206" i="35"/>
  <c r="BT90" i="35" s="1"/>
  <c r="BT79" i="35"/>
  <c r="G178" i="41"/>
  <c r="G63" i="41" s="1"/>
  <c r="ER75" i="70"/>
  <c r="DC206" i="35"/>
  <c r="DC90" i="35" s="1"/>
  <c r="BO75" i="70"/>
  <c r="BO80" i="70" s="1"/>
  <c r="AZ45" i="40"/>
  <c r="AZ50" i="40" s="1"/>
  <c r="DQ45" i="40"/>
  <c r="EH45" i="40"/>
  <c r="DJ45" i="40"/>
  <c r="EM45" i="40"/>
  <c r="AG45" i="40"/>
  <c r="AG50" i="40" s="1"/>
  <c r="DR45" i="40"/>
  <c r="I164" i="37"/>
  <c r="I51" i="37" s="1"/>
  <c r="EE164" i="37"/>
  <c r="EE51" i="37" s="1"/>
  <c r="BG30" i="41"/>
  <c r="BG52" i="41" s="1"/>
  <c r="BG57" i="41" s="1"/>
  <c r="BG62" i="41" s="1"/>
  <c r="BG24" i="37"/>
  <c r="BG40" i="37" s="1"/>
  <c r="BG45" i="37" s="1"/>
  <c r="BG50" i="37" s="1"/>
  <c r="BG40" i="36"/>
  <c r="BD41" i="39"/>
  <c r="BD30" i="38"/>
  <c r="BD49" i="38" s="1"/>
  <c r="BD54" i="38" s="1"/>
  <c r="BD59" i="38" s="1"/>
  <c r="BD42" i="36"/>
  <c r="DA164" i="37"/>
  <c r="DA51" i="37" s="1"/>
  <c r="BF41" i="39"/>
  <c r="BF30" i="38"/>
  <c r="BF49" i="38" s="1"/>
  <c r="BF54" i="38" s="1"/>
  <c r="BF59" i="38" s="1"/>
  <c r="BF42" i="36"/>
  <c r="DP59" i="38"/>
  <c r="DP55" i="38"/>
  <c r="BP67" i="36"/>
  <c r="BJ42" i="39"/>
  <c r="CH164" i="37"/>
  <c r="CH51" i="37" s="1"/>
  <c r="BT198" i="70"/>
  <c r="BT81" i="70" s="1"/>
  <c r="BT52" i="41"/>
  <c r="BT57" i="41" s="1"/>
  <c r="BT62" i="41" s="1"/>
  <c r="DQ164" i="37"/>
  <c r="DQ51" i="37" s="1"/>
  <c r="BC41" i="39"/>
  <c r="BC30" i="38"/>
  <c r="BC49" i="38" s="1"/>
  <c r="BC54" i="38" s="1"/>
  <c r="BC59" i="38" s="1"/>
  <c r="BC42" i="36"/>
  <c r="CB67" i="36"/>
  <c r="BT172" i="38"/>
  <c r="BT174" i="38" s="1"/>
  <c r="BT60" i="38" s="1"/>
  <c r="DL164" i="37"/>
  <c r="DL51" i="37" s="1"/>
  <c r="BN198" i="70"/>
  <c r="BN81" i="70" s="1"/>
  <c r="F164" i="37"/>
  <c r="F51" i="37" s="1"/>
  <c r="BH30" i="41"/>
  <c r="BH52" i="41" s="1"/>
  <c r="BH57" i="41" s="1"/>
  <c r="BH62" i="41" s="1"/>
  <c r="BH24" i="37"/>
  <c r="BH40" i="37" s="1"/>
  <c r="BH45" i="37" s="1"/>
  <c r="BH50" i="37" s="1"/>
  <c r="BH40" i="36"/>
  <c r="EF164" i="37"/>
  <c r="EF51" i="37" s="1"/>
  <c r="EQ55" i="38"/>
  <c r="EQ59" i="38"/>
  <c r="BX178" i="41"/>
  <c r="BX63" i="41" s="1"/>
  <c r="DR164" i="37"/>
  <c r="DR51" i="37" s="1"/>
  <c r="EN178" i="41"/>
  <c r="EN63" i="41" s="1"/>
  <c r="AU198" i="70"/>
  <c r="AU81" i="70" s="1"/>
  <c r="BI49" i="35"/>
  <c r="AB194" i="36"/>
  <c r="AB78" i="36" s="1"/>
  <c r="DT55" i="38"/>
  <c r="DT59" i="38"/>
  <c r="CJ52" i="41"/>
  <c r="CJ57" i="41" s="1"/>
  <c r="CJ62" i="41" s="1"/>
  <c r="BS67" i="36"/>
  <c r="DM198" i="70"/>
  <c r="DM81" i="70" s="1"/>
  <c r="BU198" i="70"/>
  <c r="BU81" i="70" s="1"/>
  <c r="CJ178" i="41"/>
  <c r="CJ63" i="41" s="1"/>
  <c r="CC178" i="41"/>
  <c r="CC63" i="41" s="1"/>
  <c r="DF178" i="41"/>
  <c r="DF63" i="41" s="1"/>
  <c r="BF30" i="41"/>
  <c r="BF52" i="41" s="1"/>
  <c r="BF57" i="41" s="1"/>
  <c r="BF62" i="41" s="1"/>
  <c r="BF24" i="37"/>
  <c r="BF40" i="37" s="1"/>
  <c r="BF45" i="37" s="1"/>
  <c r="BF50" i="37" s="1"/>
  <c r="BF40" i="36"/>
  <c r="BB42" i="39"/>
  <c r="EO198" i="70"/>
  <c r="EO81" i="70" s="1"/>
  <c r="AV67" i="36"/>
  <c r="AY178" i="41"/>
  <c r="AY63" i="41" s="1"/>
  <c r="DC59" i="38"/>
  <c r="DC55" i="38"/>
  <c r="DL206" i="35"/>
  <c r="DL90" i="35" s="1"/>
  <c r="G194" i="36"/>
  <c r="G78" i="36" s="1"/>
  <c r="CA192" i="39"/>
  <c r="CA194" i="39" s="1"/>
  <c r="CA78" i="39" s="1"/>
  <c r="BH198" i="70"/>
  <c r="BH81" i="70" s="1"/>
  <c r="CT164" i="37"/>
  <c r="CT51" i="37" s="1"/>
  <c r="AB79" i="35"/>
  <c r="N164" i="37"/>
  <c r="N51" i="37" s="1"/>
  <c r="T79" i="35"/>
  <c r="DX198" i="70"/>
  <c r="DX81" i="70" s="1"/>
  <c r="X164" i="37"/>
  <c r="X51" i="37" s="1"/>
  <c r="BN67" i="36"/>
  <c r="EA206" i="35"/>
  <c r="EA90" i="35" s="1"/>
  <c r="CR178" i="41"/>
  <c r="CR63" i="41" s="1"/>
  <c r="EQ164" i="37"/>
  <c r="EQ51" i="37" s="1"/>
  <c r="EG164" i="37"/>
  <c r="EG51" i="37" s="1"/>
  <c r="BN164" i="37"/>
  <c r="BN51" i="37" s="1"/>
  <c r="AE178" i="41"/>
  <c r="AE63" i="41" s="1"/>
  <c r="CW198" i="70"/>
  <c r="CW81" i="70" s="1"/>
  <c r="E164" i="37"/>
  <c r="E51" i="37" s="1"/>
  <c r="BD206" i="35"/>
  <c r="BD90" i="35" s="1"/>
  <c r="BW67" i="39"/>
  <c r="BW72" i="39" s="1"/>
  <c r="BW77" i="39" s="1"/>
  <c r="DN198" i="70"/>
  <c r="DN81" i="70" s="1"/>
  <c r="CC198" i="70"/>
  <c r="CC81" i="70" s="1"/>
  <c r="BG24" i="40"/>
  <c r="BG40" i="40" s="1"/>
  <c r="BG45" i="40" s="1"/>
  <c r="BG50" i="40" s="1"/>
  <c r="DI194" i="36"/>
  <c r="DI78" i="36" s="1"/>
  <c r="EN174" i="38"/>
  <c r="EN60" i="38" s="1"/>
  <c r="AP206" i="35"/>
  <c r="AP90" i="35" s="1"/>
  <c r="BE172" i="41"/>
  <c r="BE176" i="41" s="1"/>
  <c r="BE178" i="41" s="1"/>
  <c r="BE63" i="41" s="1"/>
  <c r="BE160" i="37"/>
  <c r="BE162" i="37" s="1"/>
  <c r="BE164" i="37" s="1"/>
  <c r="BE51" i="37" s="1"/>
  <c r="BE188" i="36"/>
  <c r="BE192" i="36" s="1"/>
  <c r="BE194" i="36" s="1"/>
  <c r="BE78" i="36" s="1"/>
  <c r="CR45" i="37"/>
  <c r="CR50" i="37" s="1"/>
  <c r="AE45" i="37"/>
  <c r="AE50" i="37" s="1"/>
  <c r="CU178" i="41"/>
  <c r="CU63" i="41" s="1"/>
  <c r="DX174" i="38"/>
  <c r="DX60" i="38" s="1"/>
  <c r="AI164" i="37"/>
  <c r="AI51" i="37" s="1"/>
  <c r="DO57" i="41"/>
  <c r="AA164" i="37"/>
  <c r="AA51" i="37" s="1"/>
  <c r="BM45" i="37"/>
  <c r="BM50" i="37" s="1"/>
  <c r="DG174" i="38"/>
  <c r="DG60" i="38" s="1"/>
  <c r="DR194" i="36"/>
  <c r="DR78" i="36" s="1"/>
  <c r="AF206" i="35"/>
  <c r="AF90" i="35" s="1"/>
  <c r="EP178" i="41"/>
  <c r="EP63" i="41" s="1"/>
  <c r="DD45" i="37"/>
  <c r="CX57" i="41"/>
  <c r="CG192" i="39"/>
  <c r="CG194" i="39" s="1"/>
  <c r="CG78" i="39" s="1"/>
  <c r="DD164" i="37"/>
  <c r="DD51" i="37" s="1"/>
  <c r="BG198" i="70"/>
  <c r="BG81" i="70" s="1"/>
  <c r="CY45" i="37"/>
  <c r="DE164" i="37"/>
  <c r="DE51" i="37" s="1"/>
  <c r="BD172" i="41"/>
  <c r="BD176" i="41" s="1"/>
  <c r="BD178" i="41" s="1"/>
  <c r="BD63" i="41" s="1"/>
  <c r="BD160" i="37"/>
  <c r="BD162" i="37" s="1"/>
  <c r="BD164" i="37" s="1"/>
  <c r="BD51" i="37" s="1"/>
  <c r="BD188" i="36"/>
  <c r="K45" i="37"/>
  <c r="K50" i="37" s="1"/>
  <c r="DT174" i="38"/>
  <c r="DT60" i="38" s="1"/>
  <c r="AC57" i="41"/>
  <c r="AC62" i="41" s="1"/>
  <c r="DY75" i="70"/>
  <c r="I178" i="41"/>
  <c r="I63" i="41" s="1"/>
  <c r="EN164" i="37"/>
  <c r="EN51" i="37" s="1"/>
  <c r="DR174" i="38"/>
  <c r="DR60" i="38" s="1"/>
  <c r="CR206" i="35"/>
  <c r="CR90" i="35" s="1"/>
  <c r="DQ59" i="38"/>
  <c r="DQ55" i="38"/>
  <c r="AG164" i="37"/>
  <c r="AG51" i="37" s="1"/>
  <c r="CE164" i="37"/>
  <c r="CE51" i="37" s="1"/>
  <c r="BI189" i="39"/>
  <c r="BI192" i="39" s="1"/>
  <c r="BI194" i="39" s="1"/>
  <c r="BI78" i="39" s="1"/>
  <c r="BI170" i="38"/>
  <c r="BI172" i="38" s="1"/>
  <c r="BI174" i="38" s="1"/>
  <c r="BI60" i="38" s="1"/>
  <c r="BI190" i="36"/>
  <c r="BB49" i="35"/>
  <c r="BB39" i="36"/>
  <c r="AU194" i="36"/>
  <c r="AU78" i="36" s="1"/>
  <c r="BH42" i="39"/>
  <c r="ED164" i="37"/>
  <c r="ED51" i="37" s="1"/>
  <c r="DH59" i="38"/>
  <c r="DH55" i="38"/>
  <c r="DF164" i="37"/>
  <c r="DF51" i="37" s="1"/>
  <c r="CH192" i="36"/>
  <c r="CH194" i="36" s="1"/>
  <c r="CH78" i="36" s="1"/>
  <c r="AH194" i="36"/>
  <c r="AH78" i="36" s="1"/>
  <c r="O164" i="37"/>
  <c r="O51" i="37" s="1"/>
  <c r="CN198" i="70"/>
  <c r="CN81" i="70" s="1"/>
  <c r="EK164" i="37"/>
  <c r="EK51" i="37" s="1"/>
  <c r="DQ206" i="35"/>
  <c r="DQ90" i="35" s="1"/>
  <c r="DY198" i="70"/>
  <c r="DY81" i="70" s="1"/>
  <c r="EM164" i="37"/>
  <c r="EM51" i="37" s="1"/>
  <c r="G206" i="35"/>
  <c r="G90" i="35" s="1"/>
  <c r="AN206" i="35"/>
  <c r="AN90" i="35" s="1"/>
  <c r="BX198" i="70"/>
  <c r="BX81" i="70" s="1"/>
  <c r="CD178" i="41"/>
  <c r="CD63" i="41" s="1"/>
  <c r="BC189" i="39"/>
  <c r="BC192" i="39" s="1"/>
  <c r="BC194" i="39" s="1"/>
  <c r="BC78" i="39" s="1"/>
  <c r="BC170" i="38"/>
  <c r="BC172" i="38" s="1"/>
  <c r="BC174" i="38" s="1"/>
  <c r="BC60" i="38" s="1"/>
  <c r="BC190" i="36"/>
  <c r="EF206" i="35"/>
  <c r="EF90" i="35" s="1"/>
  <c r="AV164" i="37"/>
  <c r="AV51" i="37" s="1"/>
  <c r="BS67" i="39"/>
  <c r="BS72" i="39" s="1"/>
  <c r="BS77" i="39" s="1"/>
  <c r="CF164" i="37"/>
  <c r="CF51" i="37" s="1"/>
  <c r="EJ174" i="38"/>
  <c r="EJ60" i="38" s="1"/>
  <c r="DE55" i="38"/>
  <c r="DE59" i="38"/>
  <c r="BH172" i="41"/>
  <c r="BH176" i="41" s="1"/>
  <c r="BH178" i="41" s="1"/>
  <c r="BH63" i="41" s="1"/>
  <c r="BH160" i="37"/>
  <c r="BH162" i="37" s="1"/>
  <c r="BH164" i="37" s="1"/>
  <c r="BH51" i="37" s="1"/>
  <c r="BH188" i="36"/>
  <c r="EI59" i="38"/>
  <c r="EI55" i="38"/>
  <c r="CS206" i="35"/>
  <c r="CS90" i="35" s="1"/>
  <c r="BN206" i="35"/>
  <c r="BN90" i="35" s="1"/>
  <c r="BA39" i="36"/>
  <c r="BH24" i="40"/>
  <c r="BH40" i="40" s="1"/>
  <c r="BH45" i="40" s="1"/>
  <c r="BH50" i="40" s="1"/>
  <c r="CE194" i="36"/>
  <c r="CE78" i="36" s="1"/>
  <c r="DT178" i="41"/>
  <c r="DT63" i="41" s="1"/>
  <c r="BO206" i="35"/>
  <c r="BO90" i="35" s="1"/>
  <c r="CP206" i="35"/>
  <c r="CP90" i="35" s="1"/>
  <c r="BG42" i="39"/>
  <c r="BP178" i="41"/>
  <c r="BP63" i="41" s="1"/>
  <c r="BL198" i="70"/>
  <c r="BL81" i="70" s="1"/>
  <c r="EE198" i="70"/>
  <c r="EE81" i="70" s="1"/>
  <c r="DS206" i="35"/>
  <c r="DS90" i="35" s="1"/>
  <c r="AC164" i="37"/>
  <c r="AC51" i="37" s="1"/>
  <c r="F178" i="41"/>
  <c r="F63" i="41" s="1"/>
  <c r="CL206" i="35"/>
  <c r="CL90" i="35" s="1"/>
  <c r="BF172" i="41"/>
  <c r="BF176" i="41" s="1"/>
  <c r="BF178" i="41" s="1"/>
  <c r="BF63" i="41" s="1"/>
  <c r="BF160" i="37"/>
  <c r="BF162" i="37" s="1"/>
  <c r="BF164" i="37" s="1"/>
  <c r="BF51" i="37" s="1"/>
  <c r="BF188" i="36"/>
  <c r="CA164" i="37"/>
  <c r="CA51" i="37" s="1"/>
  <c r="AJ206" i="35"/>
  <c r="AJ90" i="35" s="1"/>
  <c r="CY198" i="70"/>
  <c r="CY81" i="70" s="1"/>
  <c r="AB178" i="41"/>
  <c r="AB63" i="41" s="1"/>
  <c r="AE79" i="35"/>
  <c r="AS164" i="37"/>
  <c r="AS51" i="37" s="1"/>
  <c r="EJ206" i="35"/>
  <c r="EJ90" i="35" s="1"/>
  <c r="BQ174" i="38"/>
  <c r="BQ60" i="38" s="1"/>
  <c r="U164" i="37"/>
  <c r="U51" i="37" s="1"/>
  <c r="BJ41" i="39"/>
  <c r="BJ30" i="38"/>
  <c r="BJ49" i="38" s="1"/>
  <c r="BJ54" i="38" s="1"/>
  <c r="BJ59" i="38" s="1"/>
  <c r="BJ42" i="36"/>
  <c r="T178" i="41"/>
  <c r="T63" i="41" s="1"/>
  <c r="DG164" i="37"/>
  <c r="DG51" i="37" s="1"/>
  <c r="CL194" i="36"/>
  <c r="CL78" i="36" s="1"/>
  <c r="BR164" i="37"/>
  <c r="BR51" i="37" s="1"/>
  <c r="DD206" i="35"/>
  <c r="DD90" i="35" s="1"/>
  <c r="CJ206" i="35"/>
  <c r="CJ90" i="35" s="1"/>
  <c r="BI50" i="35"/>
  <c r="BF50" i="35"/>
  <c r="BF79" i="35" s="1"/>
  <c r="CT206" i="35"/>
  <c r="CT90" i="35" s="1"/>
  <c r="CW178" i="41"/>
  <c r="CW63" i="41" s="1"/>
  <c r="BK174" i="38"/>
  <c r="BK60" i="38" s="1"/>
  <c r="X178" i="41"/>
  <c r="X63" i="41" s="1"/>
  <c r="DO164" i="37"/>
  <c r="DO51" i="37" s="1"/>
  <c r="EB178" i="41"/>
  <c r="EB63" i="41" s="1"/>
  <c r="L206" i="35"/>
  <c r="L90" i="35" s="1"/>
  <c r="ER178" i="41"/>
  <c r="DG206" i="35"/>
  <c r="DG90" i="35" s="1"/>
  <c r="DI206" i="35"/>
  <c r="DI90" i="35" s="1"/>
  <c r="EP174" i="38"/>
  <c r="EP60" i="38" s="1"/>
  <c r="DN164" i="37"/>
  <c r="DN51" i="37" s="1"/>
  <c r="AR174" i="38"/>
  <c r="AR60" i="38" s="1"/>
  <c r="BD39" i="39"/>
  <c r="V164" i="37"/>
  <c r="V51" i="37" s="1"/>
  <c r="CI67" i="36"/>
  <c r="DZ178" i="41"/>
  <c r="DZ63" i="41" s="1"/>
  <c r="CR52" i="41"/>
  <c r="CR57" i="41" s="1"/>
  <c r="CR62" i="41" s="1"/>
  <c r="ER198" i="70"/>
  <c r="DM178" i="41"/>
  <c r="DM63" i="41" s="1"/>
  <c r="CY57" i="41"/>
  <c r="BV206" i="35"/>
  <c r="BV90" i="35" s="1"/>
  <c r="EC164" i="37"/>
  <c r="EC51" i="37" s="1"/>
  <c r="BO198" i="70"/>
  <c r="BO81" i="70" s="1"/>
  <c r="CD194" i="36"/>
  <c r="CD78" i="36" s="1"/>
  <c r="CQ49" i="38"/>
  <c r="CQ54" i="38" s="1"/>
  <c r="CQ59" i="38" s="1"/>
  <c r="DT198" i="70"/>
  <c r="DT81" i="70" s="1"/>
  <c r="EG45" i="37"/>
  <c r="AM57" i="41"/>
  <c r="AM62" i="41" s="1"/>
  <c r="CU206" i="35"/>
  <c r="CU90" i="35" s="1"/>
  <c r="CS45" i="37"/>
  <c r="CS50" i="37" s="1"/>
  <c r="CJ67" i="36"/>
  <c r="AQ178" i="41"/>
  <c r="AQ63" i="41" s="1"/>
  <c r="EP164" i="37"/>
  <c r="EP51" i="37" s="1"/>
  <c r="AF45" i="37"/>
  <c r="AF50" i="37" s="1"/>
  <c r="AS198" i="70"/>
  <c r="AS81" i="70" s="1"/>
  <c r="CY75" i="70"/>
  <c r="K164" i="37"/>
  <c r="K51" i="37" s="1"/>
  <c r="CS164" i="37"/>
  <c r="CS51" i="37" s="1"/>
  <c r="DT164" i="37"/>
  <c r="DT51" i="37" s="1"/>
  <c r="DJ55" i="38"/>
  <c r="DJ59" i="38"/>
  <c r="BH50" i="35"/>
  <c r="BH79" i="35" s="1"/>
  <c r="BH41" i="39"/>
  <c r="BH30" i="38"/>
  <c r="BH49" i="38" s="1"/>
  <c r="BH54" i="38" s="1"/>
  <c r="BH59" i="38" s="1"/>
  <c r="BH42" i="36"/>
  <c r="DI164" i="37"/>
  <c r="DI51" i="37" s="1"/>
  <c r="DY59" i="38"/>
  <c r="DY55" i="38"/>
  <c r="DC164" i="37"/>
  <c r="DC51" i="37" s="1"/>
  <c r="CN206" i="35"/>
  <c r="CN90" i="35" s="1"/>
  <c r="BJ39" i="36"/>
  <c r="AV198" i="70"/>
  <c r="AV81" i="70" s="1"/>
  <c r="AV178" i="41"/>
  <c r="AV63" i="41" s="1"/>
  <c r="T174" i="38"/>
  <c r="T60" i="38" s="1"/>
  <c r="AF174" i="38"/>
  <c r="AF60" i="38" s="1"/>
  <c r="AM174" i="38"/>
  <c r="AM60" i="38" s="1"/>
  <c r="AB174" i="38"/>
  <c r="AB60" i="38" s="1"/>
  <c r="AC174" i="38"/>
  <c r="AC60" i="38" s="1"/>
  <c r="AH174" i="38"/>
  <c r="AH60" i="38" s="1"/>
  <c r="X174" i="38"/>
  <c r="X60" i="38" s="1"/>
  <c r="AI174" i="38"/>
  <c r="AI60" i="38" s="1"/>
  <c r="G174" i="38"/>
  <c r="G60" i="38" s="1"/>
  <c r="P174" i="38"/>
  <c r="P60" i="38" s="1"/>
  <c r="I174" i="38"/>
  <c r="I60" i="38" s="1"/>
  <c r="W174" i="38"/>
  <c r="W60" i="38" s="1"/>
  <c r="M174" i="38"/>
  <c r="M60" i="38" s="1"/>
  <c r="R174" i="38"/>
  <c r="R60" i="38" s="1"/>
  <c r="V174" i="38"/>
  <c r="V60" i="38" s="1"/>
  <c r="AE174" i="38"/>
  <c r="AE60" i="38" s="1"/>
  <c r="L174" i="38"/>
  <c r="L60" i="38" s="1"/>
  <c r="J174" i="38"/>
  <c r="J60" i="38" s="1"/>
  <c r="AA174" i="38"/>
  <c r="AA60" i="38" s="1"/>
  <c r="Q174" i="38"/>
  <c r="Q60" i="38" s="1"/>
  <c r="K174" i="38"/>
  <c r="K60" i="38" s="1"/>
  <c r="AJ174" i="38"/>
  <c r="AJ60" i="38" s="1"/>
  <c r="Z174" i="38"/>
  <c r="Z60" i="38" s="1"/>
  <c r="S174" i="38"/>
  <c r="S60" i="38" s="1"/>
  <c r="E174" i="38"/>
  <c r="E60" i="38" s="1"/>
  <c r="U174" i="38"/>
  <c r="U60" i="38" s="1"/>
  <c r="AK174" i="38"/>
  <c r="AK60" i="38" s="1"/>
  <c r="H174" i="38"/>
  <c r="H60" i="38" s="1"/>
  <c r="AL174" i="38"/>
  <c r="AL60" i="38" s="1"/>
  <c r="O174" i="38"/>
  <c r="O60" i="38" s="1"/>
  <c r="AN174" i="38"/>
  <c r="AN60" i="38" s="1"/>
  <c r="AZ174" i="38"/>
  <c r="AZ60" i="38" s="1"/>
  <c r="Y174" i="38"/>
  <c r="Y60" i="38" s="1"/>
  <c r="AG174" i="38"/>
  <c r="AG60" i="38" s="1"/>
  <c r="F174" i="38"/>
  <c r="F60" i="38" s="1"/>
  <c r="N174" i="38"/>
  <c r="N60" i="38" s="1"/>
  <c r="AD174" i="38"/>
  <c r="AD60" i="38" s="1"/>
  <c r="EC174" i="38"/>
  <c r="EC60" i="38" s="1"/>
  <c r="EQ174" i="38"/>
  <c r="EQ60" i="38" s="1"/>
  <c r="CR67" i="39"/>
  <c r="CR72" i="39" s="1"/>
  <c r="CR77" i="39" s="1"/>
  <c r="EN198" i="70"/>
  <c r="EN81" i="70" s="1"/>
  <c r="BR49" i="38"/>
  <c r="BR54" i="38" s="1"/>
  <c r="BR59" i="38" s="1"/>
  <c r="BF39" i="36"/>
  <c r="DF59" i="38"/>
  <c r="DF55" i="38"/>
  <c r="EF198" i="70"/>
  <c r="EF81" i="70" s="1"/>
  <c r="CA206" i="35"/>
  <c r="CA90" i="35" s="1"/>
  <c r="DK174" i="38"/>
  <c r="DK60" i="38" s="1"/>
  <c r="BI41" i="39"/>
  <c r="BI30" i="38"/>
  <c r="BI49" i="38" s="1"/>
  <c r="BI54" i="38" s="1"/>
  <c r="BI59" i="38" s="1"/>
  <c r="BI42" i="36"/>
  <c r="AP174" i="38"/>
  <c r="AP60" i="38" s="1"/>
  <c r="BC42" i="39"/>
  <c r="DJ178" i="41"/>
  <c r="DJ63" i="41" s="1"/>
  <c r="DD178" i="41"/>
  <c r="DD63" i="41" s="1"/>
  <c r="AT174" i="38"/>
  <c r="AT60" i="38" s="1"/>
  <c r="EG206" i="35"/>
  <c r="EG90" i="35" s="1"/>
  <c r="CY178" i="41"/>
  <c r="CY63" i="41" s="1"/>
  <c r="R206" i="35"/>
  <c r="R90" i="35" s="1"/>
  <c r="CT178" i="41"/>
  <c r="CT63" i="41" s="1"/>
  <c r="CA178" i="41"/>
  <c r="CA63" i="41" s="1"/>
  <c r="DB178" i="41"/>
  <c r="DB63" i="41" s="1"/>
  <c r="DM206" i="35"/>
  <c r="DM90" i="35" s="1"/>
  <c r="BJ189" i="39"/>
  <c r="BJ192" i="39" s="1"/>
  <c r="BJ194" i="39" s="1"/>
  <c r="BJ78" i="39" s="1"/>
  <c r="BJ170" i="38"/>
  <c r="BJ172" i="38" s="1"/>
  <c r="BJ174" i="38" s="1"/>
  <c r="BJ60" i="38" s="1"/>
  <c r="BJ190" i="36"/>
  <c r="CZ174" i="38"/>
  <c r="CZ60" i="38" s="1"/>
  <c r="EF174" i="38"/>
  <c r="EF60" i="38" s="1"/>
  <c r="DF198" i="70"/>
  <c r="DF81" i="70" s="1"/>
  <c r="AJ79" i="35"/>
  <c r="CL178" i="41"/>
  <c r="CL63" i="41" s="1"/>
  <c r="CX174" i="38"/>
  <c r="CX60" i="38" s="1"/>
  <c r="CZ178" i="41"/>
  <c r="CZ63" i="41" s="1"/>
  <c r="DW164" i="37"/>
  <c r="DW51" i="37" s="1"/>
  <c r="DA178" i="41"/>
  <c r="DA63" i="41" s="1"/>
  <c r="DN178" i="41"/>
  <c r="DN63" i="41" s="1"/>
  <c r="V178" i="41"/>
  <c r="V63" i="41" s="1"/>
  <c r="CL164" i="37"/>
  <c r="CL51" i="37" s="1"/>
  <c r="BK42" i="39"/>
  <c r="BK67" i="39" s="1"/>
  <c r="BK72" i="39" s="1"/>
  <c r="BK77" i="39" s="1"/>
  <c r="BK50" i="35"/>
  <c r="BK79" i="35" s="1"/>
  <c r="AM178" i="41"/>
  <c r="AM63" i="41" s="1"/>
  <c r="G67" i="36"/>
  <c r="CS178" i="41"/>
  <c r="CS63" i="41" s="1"/>
  <c r="BS206" i="35"/>
  <c r="BS90" i="35" s="1"/>
  <c r="L67" i="36"/>
  <c r="DT206" i="35"/>
  <c r="DT90" i="35" s="1"/>
  <c r="CK164" i="37"/>
  <c r="CK51" i="37" s="1"/>
  <c r="AR178" i="41"/>
  <c r="AR63" i="41" s="1"/>
  <c r="AH79" i="35"/>
  <c r="BW174" i="38"/>
  <c r="BW60" i="38" s="1"/>
  <c r="DU164" i="37"/>
  <c r="DU51" i="37" s="1"/>
  <c r="EP206" i="35"/>
  <c r="EP90" i="35" s="1"/>
  <c r="AM206" i="35"/>
  <c r="AM90" i="35" s="1"/>
  <c r="J178" i="41"/>
  <c r="J63" i="41" s="1"/>
  <c r="CU49" i="38"/>
  <c r="CU54" i="38" s="1"/>
  <c r="CU59" i="38" s="1"/>
  <c r="EH55" i="38"/>
  <c r="EH59" i="38"/>
  <c r="L79" i="35"/>
  <c r="EC198" i="70"/>
  <c r="EC81" i="70" s="1"/>
  <c r="DA198" i="70"/>
  <c r="DA81" i="70" s="1"/>
  <c r="BM198" i="70"/>
  <c r="BM81" i="70" s="1"/>
  <c r="BA75" i="70"/>
  <c r="BA80" i="70" s="1"/>
  <c r="BF198" i="70"/>
  <c r="BF81" i="70" s="1"/>
  <c r="CV67" i="36"/>
  <c r="BG75" i="70"/>
  <c r="BG80" i="70" s="1"/>
  <c r="CR172" i="38"/>
  <c r="CR174" i="38" s="1"/>
  <c r="CR60" i="38" s="1"/>
  <c r="BS164" i="37"/>
  <c r="BS51" i="37" s="1"/>
  <c r="EQ45" i="37"/>
  <c r="DL75" i="70"/>
  <c r="CC45" i="37"/>
  <c r="CC50" i="37" s="1"/>
  <c r="O67" i="36"/>
  <c r="Y57" i="41"/>
  <c r="Y62" i="41" s="1"/>
  <c r="DN206" i="35"/>
  <c r="DN90" i="35" s="1"/>
  <c r="EH45" i="37"/>
  <c r="J67" i="39"/>
  <c r="J72" i="39" s="1"/>
  <c r="J77" i="39" s="1"/>
  <c r="CO178" i="41"/>
  <c r="CO63" i="41" s="1"/>
  <c r="AF57" i="41"/>
  <c r="AF62" i="41" s="1"/>
  <c r="DW75" i="70"/>
  <c r="EE75" i="70"/>
  <c r="H20" i="74" l="1"/>
  <c r="BF42" i="39"/>
  <c r="BF67" i="39" s="1"/>
  <c r="BF72" i="39" s="1"/>
  <c r="BF77" i="39" s="1"/>
  <c r="BH39" i="36"/>
  <c r="BH67" i="36" s="1"/>
  <c r="BH72" i="36" s="1"/>
  <c r="BH77" i="36" s="1"/>
  <c r="BA42" i="36"/>
  <c r="BA67" i="36" s="1"/>
  <c r="BA72" i="36" s="1"/>
  <c r="BA77" i="36" s="1"/>
  <c r="BA41" i="39"/>
  <c r="BA67" i="39" s="1"/>
  <c r="BA72" i="39" s="1"/>
  <c r="BA77" i="39" s="1"/>
  <c r="BJ192" i="36"/>
  <c r="BJ194" i="36" s="1"/>
  <c r="BJ78" i="36" s="1"/>
  <c r="ER58" i="41"/>
  <c r="R122" i="75"/>
  <c r="U113" i="75"/>
  <c r="U112" i="75"/>
  <c r="U115" i="75"/>
  <c r="U114" i="75"/>
  <c r="BA30" i="38"/>
  <c r="BA49" i="38" s="1"/>
  <c r="BA54" i="38" s="1"/>
  <c r="BA59" i="38" s="1"/>
  <c r="BA68" i="38" s="1"/>
  <c r="EP80" i="70"/>
  <c r="BA190" i="36"/>
  <c r="BA192" i="36" s="1"/>
  <c r="BA194" i="36" s="1"/>
  <c r="BA78" i="36" s="1"/>
  <c r="BA170" i="38"/>
  <c r="BA172" i="38" s="1"/>
  <c r="BA174" i="38" s="1"/>
  <c r="BA60" i="38" s="1"/>
  <c r="EI58" i="41"/>
  <c r="DE62" i="41"/>
  <c r="EH80" i="70"/>
  <c r="EB84" i="35"/>
  <c r="EB89" i="35" s="1"/>
  <c r="AK84" i="35"/>
  <c r="AK89" i="35" s="1"/>
  <c r="DV80" i="70"/>
  <c r="DG50" i="40"/>
  <c r="BK72" i="36"/>
  <c r="BK77" i="36" s="1"/>
  <c r="EH72" i="36"/>
  <c r="EH77" i="36" s="1"/>
  <c r="CJ72" i="36"/>
  <c r="CJ77" i="36" s="1"/>
  <c r="W72" i="36"/>
  <c r="W77" i="36" s="1"/>
  <c r="EK72" i="36"/>
  <c r="EK73" i="36" s="1"/>
  <c r="DX72" i="36"/>
  <c r="DX73" i="36" s="1"/>
  <c r="X72" i="36"/>
  <c r="X77" i="36" s="1"/>
  <c r="EN72" i="36"/>
  <c r="EN73" i="36" s="1"/>
  <c r="AQ72" i="36"/>
  <c r="AQ77" i="36" s="1"/>
  <c r="AE72" i="36"/>
  <c r="AE77" i="36" s="1"/>
  <c r="EC72" i="36"/>
  <c r="EC73" i="36" s="1"/>
  <c r="AY72" i="36"/>
  <c r="AY77" i="36" s="1"/>
  <c r="CQ72" i="36"/>
  <c r="CQ77" i="36" s="1"/>
  <c r="BV72" i="36"/>
  <c r="BV77" i="36" s="1"/>
  <c r="I72" i="36"/>
  <c r="I77" i="36" s="1"/>
  <c r="DR72" i="36"/>
  <c r="DR73" i="36" s="1"/>
  <c r="BK172" i="41"/>
  <c r="BK176" i="41" s="1"/>
  <c r="BK178" i="41" s="1"/>
  <c r="BK63" i="41" s="1"/>
  <c r="EL50" i="37"/>
  <c r="EA50" i="40"/>
  <c r="FB41" i="70"/>
  <c r="EP58" i="41"/>
  <c r="DM58" i="41"/>
  <c r="EI76" i="70"/>
  <c r="DN50" i="37"/>
  <c r="DM50" i="37"/>
  <c r="FA61" i="38"/>
  <c r="EX61" i="38"/>
  <c r="AZ72" i="36"/>
  <c r="AZ77" i="36" s="1"/>
  <c r="EU72" i="36"/>
  <c r="EU73" i="36" s="1"/>
  <c r="BU72" i="36"/>
  <c r="BU77" i="36" s="1"/>
  <c r="N72" i="36"/>
  <c r="N77" i="36" s="1"/>
  <c r="BW72" i="36"/>
  <c r="BW77" i="36" s="1"/>
  <c r="DA72" i="36"/>
  <c r="DA73" i="36" s="1"/>
  <c r="BN72" i="36"/>
  <c r="BN77" i="36" s="1"/>
  <c r="CK72" i="36"/>
  <c r="CK77" i="36" s="1"/>
  <c r="BT72" i="36"/>
  <c r="BT77" i="36" s="1"/>
  <c r="EI72" i="36"/>
  <c r="EI77" i="36" s="1"/>
  <c r="BO72" i="36"/>
  <c r="BO77" i="36" s="1"/>
  <c r="CW72" i="36"/>
  <c r="CW73" i="36" s="1"/>
  <c r="EF72" i="36"/>
  <c r="EF77" i="36" s="1"/>
  <c r="CP72" i="36"/>
  <c r="CP77" i="36" s="1"/>
  <c r="DE72" i="36"/>
  <c r="DE73" i="36" s="1"/>
  <c r="AA72" i="36"/>
  <c r="AA77" i="36" s="1"/>
  <c r="M72" i="36"/>
  <c r="M77" i="36" s="1"/>
  <c r="AJ72" i="36"/>
  <c r="AJ77" i="36" s="1"/>
  <c r="R72" i="36"/>
  <c r="R77" i="36" s="1"/>
  <c r="CS72" i="36"/>
  <c r="CS77" i="36" s="1"/>
  <c r="DU72" i="36"/>
  <c r="DU77" i="36" s="1"/>
  <c r="CI72" i="36"/>
  <c r="CI77" i="36" s="1"/>
  <c r="CZ72" i="36"/>
  <c r="CZ73" i="36" s="1"/>
  <c r="S72" i="36"/>
  <c r="S77" i="36" s="1"/>
  <c r="EG72" i="36"/>
  <c r="EG73" i="36" s="1"/>
  <c r="DH72" i="36"/>
  <c r="DH77" i="36" s="1"/>
  <c r="AT72" i="36"/>
  <c r="AT77" i="36" s="1"/>
  <c r="V72" i="36"/>
  <c r="V77" i="36" s="1"/>
  <c r="BX72" i="36"/>
  <c r="BX77" i="36" s="1"/>
  <c r="CN72" i="36"/>
  <c r="CN77" i="36" s="1"/>
  <c r="Q72" i="36"/>
  <c r="Q77" i="36" s="1"/>
  <c r="AG72" i="36"/>
  <c r="AG77" i="36" s="1"/>
  <c r="BM72" i="36"/>
  <c r="BM77" i="36" s="1"/>
  <c r="DB72" i="36"/>
  <c r="DB77" i="36" s="1"/>
  <c r="AI72" i="36"/>
  <c r="AI77" i="36" s="1"/>
  <c r="BZ72" i="36"/>
  <c r="BZ77" i="36" s="1"/>
  <c r="BR72" i="36"/>
  <c r="BR77" i="36" s="1"/>
  <c r="DP72" i="36"/>
  <c r="DP73" i="36" s="1"/>
  <c r="AR72" i="36"/>
  <c r="AR77" i="36" s="1"/>
  <c r="DY72" i="36"/>
  <c r="DY73" i="36" s="1"/>
  <c r="DT72" i="36"/>
  <c r="DT77" i="36" s="1"/>
  <c r="AU72" i="36"/>
  <c r="AU77" i="36" s="1"/>
  <c r="CM72" i="36"/>
  <c r="CM77" i="36" s="1"/>
  <c r="DL72" i="36"/>
  <c r="DL77" i="36" s="1"/>
  <c r="AV72" i="36"/>
  <c r="AV77" i="36" s="1"/>
  <c r="CE72" i="36"/>
  <c r="CE77" i="36" s="1"/>
  <c r="BP72" i="36"/>
  <c r="BP77" i="36" s="1"/>
  <c r="BE72" i="36"/>
  <c r="BE77" i="36" s="1"/>
  <c r="DM72" i="36"/>
  <c r="DM73" i="36" s="1"/>
  <c r="BQ72" i="36"/>
  <c r="BQ77" i="36" s="1"/>
  <c r="AW72" i="36"/>
  <c r="AW77" i="36" s="1"/>
  <c r="EM72" i="36"/>
  <c r="EM77" i="36" s="1"/>
  <c r="BY72" i="36"/>
  <c r="BY77" i="36" s="1"/>
  <c r="CC72" i="36"/>
  <c r="CC77" i="36" s="1"/>
  <c r="CV72" i="36"/>
  <c r="CV77" i="36" s="1"/>
  <c r="DQ72" i="36"/>
  <c r="DQ77" i="36" s="1"/>
  <c r="CX72" i="36"/>
  <c r="CX73" i="36" s="1"/>
  <c r="EJ72" i="36"/>
  <c r="EJ77" i="36" s="1"/>
  <c r="CR72" i="36"/>
  <c r="CR77" i="36" s="1"/>
  <c r="DK72" i="36"/>
  <c r="DK77" i="36" s="1"/>
  <c r="DZ72" i="36"/>
  <c r="DZ73" i="36" s="1"/>
  <c r="AK72" i="36"/>
  <c r="AK77" i="36" s="1"/>
  <c r="AX72" i="36"/>
  <c r="AX77" i="36" s="1"/>
  <c r="CF72" i="36"/>
  <c r="CF77" i="36" s="1"/>
  <c r="DJ72" i="36"/>
  <c r="DJ73" i="36" s="1"/>
  <c r="P72" i="36"/>
  <c r="P77" i="36" s="1"/>
  <c r="K72" i="36"/>
  <c r="K77" i="36" s="1"/>
  <c r="CG72" i="36"/>
  <c r="CG77" i="36" s="1"/>
  <c r="EL72" i="36"/>
  <c r="EL73" i="36" s="1"/>
  <c r="CL72" i="36"/>
  <c r="CL77" i="36" s="1"/>
  <c r="EV72" i="36"/>
  <c r="EV73" i="36" s="1"/>
  <c r="O72" i="36"/>
  <c r="O77" i="36" s="1"/>
  <c r="EP72" i="36"/>
  <c r="EP77" i="36" s="1"/>
  <c r="AB72" i="36"/>
  <c r="AB77" i="36" s="1"/>
  <c r="BS72" i="36"/>
  <c r="BS77" i="36" s="1"/>
  <c r="H72" i="36"/>
  <c r="H77" i="36" s="1"/>
  <c r="AO72" i="36"/>
  <c r="AO77" i="36" s="1"/>
  <c r="E72" i="36"/>
  <c r="E77" i="36" s="1"/>
  <c r="AL72" i="36"/>
  <c r="AL77" i="36" s="1"/>
  <c r="EM76" i="70"/>
  <c r="AN72" i="36"/>
  <c r="AN77" i="36" s="1"/>
  <c r="CT72" i="36"/>
  <c r="CT77" i="36" s="1"/>
  <c r="AM72" i="36"/>
  <c r="AM77" i="36" s="1"/>
  <c r="DC72" i="36"/>
  <c r="DC73" i="36" s="1"/>
  <c r="DV72" i="36"/>
  <c r="DV77" i="36" s="1"/>
  <c r="F72" i="36"/>
  <c r="F77" i="36" s="1"/>
  <c r="ET72" i="36"/>
  <c r="ET79" i="36" s="1"/>
  <c r="FB72" i="36"/>
  <c r="FB73" i="36" s="1"/>
  <c r="EW72" i="36"/>
  <c r="EW79" i="36" s="1"/>
  <c r="CO72" i="36"/>
  <c r="CO77" i="36" s="1"/>
  <c r="ER72" i="36"/>
  <c r="ER73" i="36" s="1"/>
  <c r="G72" i="36"/>
  <c r="G77" i="36" s="1"/>
  <c r="DG72" i="36"/>
  <c r="DG73" i="36" s="1"/>
  <c r="AD72" i="36"/>
  <c r="AD77" i="36" s="1"/>
  <c r="ED72" i="36"/>
  <c r="ED73" i="36" s="1"/>
  <c r="DO72" i="36"/>
  <c r="DO77" i="36" s="1"/>
  <c r="CB72" i="36"/>
  <c r="CB77" i="36" s="1"/>
  <c r="T72" i="36"/>
  <c r="T77" i="36" s="1"/>
  <c r="EB72" i="36"/>
  <c r="EB73" i="36" s="1"/>
  <c r="EQ72" i="36"/>
  <c r="EQ73" i="36" s="1"/>
  <c r="AS72" i="36"/>
  <c r="AS77" i="36" s="1"/>
  <c r="DD72" i="36"/>
  <c r="DD73" i="36" s="1"/>
  <c r="U72" i="36"/>
  <c r="U77" i="36" s="1"/>
  <c r="DW72" i="36"/>
  <c r="DW73" i="36" s="1"/>
  <c r="DS72" i="36"/>
  <c r="DS77" i="36" s="1"/>
  <c r="J72" i="36"/>
  <c r="J77" i="36" s="1"/>
  <c r="Z72" i="36"/>
  <c r="Z77" i="36" s="1"/>
  <c r="AF72" i="36"/>
  <c r="AF77" i="36" s="1"/>
  <c r="CH72" i="36"/>
  <c r="CH77" i="36" s="1"/>
  <c r="AH72" i="36"/>
  <c r="AH77" i="36" s="1"/>
  <c r="AP72" i="36"/>
  <c r="AP77" i="36" s="1"/>
  <c r="L72" i="36"/>
  <c r="L77" i="36" s="1"/>
  <c r="Y72" i="36"/>
  <c r="Y77" i="36" s="1"/>
  <c r="DF72" i="36"/>
  <c r="DF73" i="36" s="1"/>
  <c r="DI72" i="36"/>
  <c r="DI77" i="36" s="1"/>
  <c r="EA72" i="36"/>
  <c r="EA77" i="36" s="1"/>
  <c r="AC72" i="36"/>
  <c r="AC77" i="36" s="1"/>
  <c r="EE72" i="36"/>
  <c r="EE73" i="36" s="1"/>
  <c r="EO72" i="36"/>
  <c r="EO77" i="36" s="1"/>
  <c r="CY72" i="36"/>
  <c r="CY77" i="36" s="1"/>
  <c r="CD72" i="36"/>
  <c r="CD77" i="36" s="1"/>
  <c r="DN72" i="36"/>
  <c r="DN73" i="36" s="1"/>
  <c r="CA72" i="36"/>
  <c r="CA77" i="36" s="1"/>
  <c r="DN58" i="41"/>
  <c r="FC72" i="36"/>
  <c r="FC79" i="36" s="1"/>
  <c r="FA72" i="36"/>
  <c r="FA79" i="36" s="1"/>
  <c r="DG80" i="70"/>
  <c r="EI46" i="40"/>
  <c r="FD72" i="36"/>
  <c r="FD79" i="36" s="1"/>
  <c r="EZ72" i="36"/>
  <c r="EZ73" i="36" s="1"/>
  <c r="CU72" i="36"/>
  <c r="CU77" i="36" s="1"/>
  <c r="EY72" i="36"/>
  <c r="EY73" i="36" s="1"/>
  <c r="EX72" i="36"/>
  <c r="EX79" i="36" s="1"/>
  <c r="EI77" i="39"/>
  <c r="EI46" i="37"/>
  <c r="DO50" i="40"/>
  <c r="DF76" i="70"/>
  <c r="DU46" i="40"/>
  <c r="BI192" i="36"/>
  <c r="BI194" i="36" s="1"/>
  <c r="BI78" i="36" s="1"/>
  <c r="EY61" i="38"/>
  <c r="AH84" i="35"/>
  <c r="AH89" i="35" s="1"/>
  <c r="AW84" i="35"/>
  <c r="AW89" i="35" s="1"/>
  <c r="DF46" i="40"/>
  <c r="EF58" i="41"/>
  <c r="DC84" i="35"/>
  <c r="DC89" i="35" s="1"/>
  <c r="DH84" i="35"/>
  <c r="DH89" i="35" s="1"/>
  <c r="BP84" i="35"/>
  <c r="BP89" i="35" s="1"/>
  <c r="CQ84" i="35"/>
  <c r="CQ89" i="35" s="1"/>
  <c r="EI84" i="35"/>
  <c r="EI85" i="35" s="1"/>
  <c r="DF84" i="35"/>
  <c r="DF89" i="35" s="1"/>
  <c r="DH80" i="70"/>
  <c r="EE73" i="39"/>
  <c r="DN77" i="39"/>
  <c r="FC61" i="38"/>
  <c r="EG80" i="70"/>
  <c r="DP76" i="70"/>
  <c r="EC62" i="41"/>
  <c r="DP46" i="40"/>
  <c r="DC58" i="41"/>
  <c r="EZ61" i="38"/>
  <c r="FD55" i="38"/>
  <c r="EV61" i="38"/>
  <c r="EW55" i="38"/>
  <c r="FB61" i="38"/>
  <c r="EU61" i="38"/>
  <c r="AR84" i="35"/>
  <c r="AR89" i="35" s="1"/>
  <c r="CZ46" i="40"/>
  <c r="DU76" i="70"/>
  <c r="EL76" i="70"/>
  <c r="DT80" i="70"/>
  <c r="DR58" i="41"/>
  <c r="CW58" i="41"/>
  <c r="ET61" i="38"/>
  <c r="FA204" i="35"/>
  <c r="FA206" i="35" s="1"/>
  <c r="FA92" i="35" s="1"/>
  <c r="FA79" i="35"/>
  <c r="FA84" i="35" s="1"/>
  <c r="EK73" i="39"/>
  <c r="DT50" i="40"/>
  <c r="DR77" i="39"/>
  <c r="FA196" i="70"/>
  <c r="FA198" i="70" s="1"/>
  <c r="FA83" i="70" s="1"/>
  <c r="EC46" i="37"/>
  <c r="CZ76" i="70"/>
  <c r="FB200" i="35"/>
  <c r="FB193" i="70"/>
  <c r="FB47" i="35"/>
  <c r="FB42" i="70"/>
  <c r="FB199" i="35"/>
  <c r="FB192" i="70"/>
  <c r="FB45" i="35"/>
  <c r="FB40" i="70"/>
  <c r="FB197" i="35"/>
  <c r="FB190" i="70"/>
  <c r="FB48" i="35"/>
  <c r="FB43" i="70"/>
  <c r="FA70" i="70"/>
  <c r="FA75" i="70" s="1"/>
  <c r="FA76" i="70" s="1"/>
  <c r="ES77" i="38"/>
  <c r="ET77" i="38" s="1"/>
  <c r="EU77" i="38" s="1"/>
  <c r="EV77" i="38" s="1"/>
  <c r="EW77" i="38" s="1"/>
  <c r="EX77" i="38" s="1"/>
  <c r="EY77" i="38" s="1"/>
  <c r="EZ77" i="38" s="1"/>
  <c r="FA77" i="38" s="1"/>
  <c r="FB77" i="38" s="1"/>
  <c r="FC77" i="38" s="1"/>
  <c r="FD77" i="38" s="1"/>
  <c r="EU76" i="70"/>
  <c r="EU82" i="70"/>
  <c r="EW76" i="70"/>
  <c r="EW82" i="70"/>
  <c r="ES76" i="70"/>
  <c r="ES80" i="70"/>
  <c r="ET82" i="70"/>
  <c r="ET76" i="70"/>
  <c r="EZ76" i="70"/>
  <c r="EZ82" i="70"/>
  <c r="EX82" i="70"/>
  <c r="EX76" i="70"/>
  <c r="EV76" i="70"/>
  <c r="EV82" i="70"/>
  <c r="ES81" i="70"/>
  <c r="EY76" i="70"/>
  <c r="EY82" i="70"/>
  <c r="EW58" i="41"/>
  <c r="EW64" i="41"/>
  <c r="ES65" i="41"/>
  <c r="ES63" i="41"/>
  <c r="EZ58" i="41"/>
  <c r="EZ64" i="41"/>
  <c r="EV64" i="41"/>
  <c r="EV58" i="41"/>
  <c r="EX58" i="41"/>
  <c r="EX64" i="41"/>
  <c r="ET58" i="41"/>
  <c r="ET64" i="41"/>
  <c r="FA58" i="41"/>
  <c r="FA64" i="41"/>
  <c r="EU58" i="41"/>
  <c r="EU64" i="41"/>
  <c r="FB58" i="41"/>
  <c r="FB64" i="41"/>
  <c r="FC58" i="41"/>
  <c r="FC64" i="41"/>
  <c r="DS62" i="41"/>
  <c r="FD58" i="41"/>
  <c r="FD64" i="41"/>
  <c r="ES62" i="41"/>
  <c r="ES58" i="41"/>
  <c r="ES64" i="41"/>
  <c r="EY58" i="41"/>
  <c r="EY64" i="41"/>
  <c r="EZ52" i="40"/>
  <c r="EZ46" i="40"/>
  <c r="FC46" i="40"/>
  <c r="FC52" i="40"/>
  <c r="EU46" i="40"/>
  <c r="EU52" i="40"/>
  <c r="EV52" i="40"/>
  <c r="EV46" i="40"/>
  <c r="FD52" i="40"/>
  <c r="FD46" i="40"/>
  <c r="EW52" i="40"/>
  <c r="EW46" i="40"/>
  <c r="FA46" i="40"/>
  <c r="FA52" i="40"/>
  <c r="EY52" i="40"/>
  <c r="EY46" i="40"/>
  <c r="ET46" i="40"/>
  <c r="ET52" i="40"/>
  <c r="FB46" i="40"/>
  <c r="FB52" i="40"/>
  <c r="ES50" i="40"/>
  <c r="ES52" i="40"/>
  <c r="ES46" i="40"/>
  <c r="EX52" i="40"/>
  <c r="EX46" i="40"/>
  <c r="EW79" i="39"/>
  <c r="EW73" i="39"/>
  <c r="EC77" i="39"/>
  <c r="FC79" i="39"/>
  <c r="FC73" i="39"/>
  <c r="DJ73" i="39"/>
  <c r="ES78" i="39"/>
  <c r="ES80" i="39"/>
  <c r="EX73" i="39"/>
  <c r="EX79" i="39"/>
  <c r="EU73" i="39"/>
  <c r="EU79" i="39"/>
  <c r="EV79" i="39"/>
  <c r="EV73" i="39"/>
  <c r="ES73" i="39"/>
  <c r="ES77" i="39"/>
  <c r="ES95" i="39" s="1"/>
  <c r="ET95" i="39" s="1"/>
  <c r="EU95" i="39" s="1"/>
  <c r="EV95" i="39" s="1"/>
  <c r="EW95" i="39" s="1"/>
  <c r="EX95" i="39" s="1"/>
  <c r="EY95" i="39" s="1"/>
  <c r="EZ95" i="39" s="1"/>
  <c r="FA95" i="39" s="1"/>
  <c r="FB95" i="39" s="1"/>
  <c r="FC95" i="39" s="1"/>
  <c r="FD95" i="39" s="1"/>
  <c r="ES79" i="39"/>
  <c r="EZ73" i="39"/>
  <c r="EZ79" i="39"/>
  <c r="FB79" i="39"/>
  <c r="FB73" i="39"/>
  <c r="FD73" i="39"/>
  <c r="FD79" i="39"/>
  <c r="EY73" i="39"/>
  <c r="EY79" i="39"/>
  <c r="FA73" i="39"/>
  <c r="FA79" i="39"/>
  <c r="ET73" i="39"/>
  <c r="ET79" i="39"/>
  <c r="ES60" i="38"/>
  <c r="ES62" i="38"/>
  <c r="EZ46" i="37"/>
  <c r="FB46" i="37"/>
  <c r="FD46" i="37"/>
  <c r="EU46" i="37"/>
  <c r="ES46" i="37"/>
  <c r="ES50" i="37"/>
  <c r="ES68" i="37" s="1"/>
  <c r="ET68" i="37" s="1"/>
  <c r="EU68" i="37" s="1"/>
  <c r="EV68" i="37" s="1"/>
  <c r="EW68" i="37" s="1"/>
  <c r="EX68" i="37" s="1"/>
  <c r="EY68" i="37" s="1"/>
  <c r="EZ68" i="37" s="1"/>
  <c r="FA68" i="37" s="1"/>
  <c r="FB68" i="37" s="1"/>
  <c r="FC68" i="37" s="1"/>
  <c r="FD68" i="37" s="1"/>
  <c r="FC46" i="37"/>
  <c r="FA46" i="37"/>
  <c r="EW46" i="37"/>
  <c r="EV46" i="37"/>
  <c r="ES51" i="37"/>
  <c r="EX46" i="37"/>
  <c r="EY46" i="37"/>
  <c r="ET46" i="37"/>
  <c r="ES78" i="36"/>
  <c r="ES80" i="36"/>
  <c r="ES77" i="36"/>
  <c r="ES79" i="36"/>
  <c r="ES73" i="36"/>
  <c r="FD20" i="70"/>
  <c r="FC22" i="35"/>
  <c r="FD17" i="70"/>
  <c r="FC19" i="35"/>
  <c r="FD19" i="70"/>
  <c r="FC21" i="35"/>
  <c r="FB46" i="35"/>
  <c r="FB198" i="35"/>
  <c r="FD18" i="70"/>
  <c r="FC20" i="35"/>
  <c r="FC191" i="70"/>
  <c r="BE84" i="35"/>
  <c r="BE89" i="35" s="1"/>
  <c r="EW84" i="35"/>
  <c r="ES84" i="35"/>
  <c r="EZ84" i="35"/>
  <c r="ET84" i="35"/>
  <c r="EV84" i="35"/>
  <c r="EX84" i="35"/>
  <c r="EU84" i="35"/>
  <c r="EY84" i="35"/>
  <c r="ES90" i="35"/>
  <c r="ES92" i="35"/>
  <c r="BG79" i="35"/>
  <c r="BG84" i="35" s="1"/>
  <c r="BG89" i="35" s="1"/>
  <c r="AU84" i="35"/>
  <c r="AU89" i="35" s="1"/>
  <c r="EM73" i="39"/>
  <c r="DH58" i="41"/>
  <c r="EB62" i="41"/>
  <c r="EC84" i="35"/>
  <c r="EC85" i="35" s="1"/>
  <c r="O84" i="35"/>
  <c r="O89" i="35" s="1"/>
  <c r="EA84" i="35"/>
  <c r="EA85" i="35" s="1"/>
  <c r="CU84" i="35"/>
  <c r="CU89" i="35" s="1"/>
  <c r="CX84" i="35"/>
  <c r="CX85" i="35" s="1"/>
  <c r="W84" i="35"/>
  <c r="W89" i="35" s="1"/>
  <c r="Z84" i="35"/>
  <c r="Z89" i="35" s="1"/>
  <c r="DQ62" i="41"/>
  <c r="CJ84" i="35"/>
  <c r="CJ89" i="35" s="1"/>
  <c r="F84" i="35"/>
  <c r="F89" i="35" s="1"/>
  <c r="AV84" i="35"/>
  <c r="AV89" i="35" s="1"/>
  <c r="AI84" i="35"/>
  <c r="AI89" i="35" s="1"/>
  <c r="E84" i="35"/>
  <c r="E89" i="35" s="1"/>
  <c r="I84" i="35"/>
  <c r="I89" i="35" s="1"/>
  <c r="DP84" i="35"/>
  <c r="DP89" i="35" s="1"/>
  <c r="CV84" i="35"/>
  <c r="CV89" i="35" s="1"/>
  <c r="BK84" i="35"/>
  <c r="BK89" i="35" s="1"/>
  <c r="AJ84" i="35"/>
  <c r="AJ89" i="35" s="1"/>
  <c r="DZ84" i="35"/>
  <c r="DZ89" i="35" s="1"/>
  <c r="CC84" i="35"/>
  <c r="CC89" i="35" s="1"/>
  <c r="K84" i="35"/>
  <c r="K89" i="35" s="1"/>
  <c r="AT84" i="35"/>
  <c r="AT89" i="35" s="1"/>
  <c r="AG84" i="35"/>
  <c r="AG89" i="35" s="1"/>
  <c r="CM84" i="35"/>
  <c r="CM89" i="35" s="1"/>
  <c r="ED84" i="35"/>
  <c r="ED85" i="35" s="1"/>
  <c r="DA80" i="70"/>
  <c r="BU84" i="35"/>
  <c r="BU89" i="35" s="1"/>
  <c r="R84" i="35"/>
  <c r="R89" i="35" s="1"/>
  <c r="DE84" i="35"/>
  <c r="DE89" i="35" s="1"/>
  <c r="BC84" i="35"/>
  <c r="BC89" i="35" s="1"/>
  <c r="EL84" i="35"/>
  <c r="EL89" i="35" s="1"/>
  <c r="DO84" i="35"/>
  <c r="DO89" i="35" s="1"/>
  <c r="CS84" i="35"/>
  <c r="CS89" i="35" s="1"/>
  <c r="EK84" i="35"/>
  <c r="EK85" i="35" s="1"/>
  <c r="CY84" i="35"/>
  <c r="CY85" i="35" s="1"/>
  <c r="EE84" i="35"/>
  <c r="EE89" i="35" s="1"/>
  <c r="BN84" i="35"/>
  <c r="BN89" i="35" s="1"/>
  <c r="CT84" i="35"/>
  <c r="CT89" i="35" s="1"/>
  <c r="BY84" i="35"/>
  <c r="BY89" i="35" s="1"/>
  <c r="EK76" i="70"/>
  <c r="CW84" i="35"/>
  <c r="CW85" i="35" s="1"/>
  <c r="P84" i="35"/>
  <c r="P89" i="35" s="1"/>
  <c r="CB84" i="35"/>
  <c r="CB89" i="35" s="1"/>
  <c r="DS84" i="35"/>
  <c r="DS85" i="35" s="1"/>
  <c r="CO84" i="35"/>
  <c r="CO89" i="35" s="1"/>
  <c r="EA62" i="41"/>
  <c r="EL58" i="41"/>
  <c r="V84" i="35"/>
  <c r="V89" i="35" s="1"/>
  <c r="CE84" i="35"/>
  <c r="CE89" i="35" s="1"/>
  <c r="AD84" i="35"/>
  <c r="AD89" i="35" s="1"/>
  <c r="CK84" i="35"/>
  <c r="CK89" i="35" s="1"/>
  <c r="DG84" i="35"/>
  <c r="DG85" i="35" s="1"/>
  <c r="DM84" i="35"/>
  <c r="DM89" i="35" s="1"/>
  <c r="CZ84" i="35"/>
  <c r="CZ89" i="35" s="1"/>
  <c r="AZ84" i="35"/>
  <c r="AZ89" i="35" s="1"/>
  <c r="CL84" i="35"/>
  <c r="CL89" i="35" s="1"/>
  <c r="CA84" i="35"/>
  <c r="CA89" i="35" s="1"/>
  <c r="DR84" i="35"/>
  <c r="DR85" i="35" s="1"/>
  <c r="DB80" i="70"/>
  <c r="BF84" i="35"/>
  <c r="BF89" i="35" s="1"/>
  <c r="AB84" i="35"/>
  <c r="AB89" i="35" s="1"/>
  <c r="EQ84" i="35"/>
  <c r="EQ89" i="35" s="1"/>
  <c r="EQ58" i="41"/>
  <c r="S84" i="35"/>
  <c r="S89" i="35" s="1"/>
  <c r="BD84" i="35"/>
  <c r="BD89" i="35" s="1"/>
  <c r="CI84" i="35"/>
  <c r="CI89" i="35" s="1"/>
  <c r="N84" i="35"/>
  <c r="N89" i="35" s="1"/>
  <c r="DL84" i="35"/>
  <c r="DL89" i="35" s="1"/>
  <c r="DA84" i="35"/>
  <c r="DA85" i="35" s="1"/>
  <c r="EP84" i="35"/>
  <c r="EP85" i="35" s="1"/>
  <c r="EN84" i="35"/>
  <c r="EN85" i="35" s="1"/>
  <c r="CN84" i="35"/>
  <c r="CN89" i="35" s="1"/>
  <c r="BS84" i="35"/>
  <c r="BS89" i="35" s="1"/>
  <c r="DM46" i="40"/>
  <c r="EO84" i="35"/>
  <c r="EO89" i="35" s="1"/>
  <c r="AE84" i="35"/>
  <c r="AE89" i="35" s="1"/>
  <c r="BW84" i="35"/>
  <c r="BW89" i="35" s="1"/>
  <c r="L84" i="35"/>
  <c r="L89" i="35" s="1"/>
  <c r="AA84" i="35"/>
  <c r="AA89" i="35" s="1"/>
  <c r="BM84" i="35"/>
  <c r="BM89" i="35" s="1"/>
  <c r="BO84" i="35"/>
  <c r="BO89" i="35" s="1"/>
  <c r="DD84" i="35"/>
  <c r="DD89" i="35" s="1"/>
  <c r="DY84" i="35"/>
  <c r="DY85" i="35" s="1"/>
  <c r="EH62" i="41"/>
  <c r="DJ80" i="70"/>
  <c r="BT84" i="35"/>
  <c r="BT89" i="35" s="1"/>
  <c r="CP84" i="35"/>
  <c r="CP89" i="35" s="1"/>
  <c r="EJ84" i="35"/>
  <c r="EJ89" i="35" s="1"/>
  <c r="Q84" i="35"/>
  <c r="Q89" i="35" s="1"/>
  <c r="DQ84" i="35"/>
  <c r="DQ89" i="35" s="1"/>
  <c r="AO84" i="35"/>
  <c r="AO89" i="35" s="1"/>
  <c r="DX84" i="35"/>
  <c r="DX85" i="35" s="1"/>
  <c r="G84" i="35"/>
  <c r="G89" i="35" s="1"/>
  <c r="BR84" i="35"/>
  <c r="BR89" i="35" s="1"/>
  <c r="AS84" i="35"/>
  <c r="AS89" i="35" s="1"/>
  <c r="AL84" i="35"/>
  <c r="AL89" i="35" s="1"/>
  <c r="EH84" i="35"/>
  <c r="EH85" i="35" s="1"/>
  <c r="M84" i="35"/>
  <c r="M89" i="35" s="1"/>
  <c r="DJ84" i="35"/>
  <c r="DJ85" i="35" s="1"/>
  <c r="AQ84" i="35"/>
  <c r="AQ89" i="35" s="1"/>
  <c r="EG84" i="35"/>
  <c r="EG85" i="35" s="1"/>
  <c r="BL84" i="35"/>
  <c r="BL89" i="35" s="1"/>
  <c r="AM84" i="35"/>
  <c r="AM89" i="35" s="1"/>
  <c r="Y84" i="35"/>
  <c r="Y89" i="35" s="1"/>
  <c r="DW84" i="35"/>
  <c r="DW89" i="35" s="1"/>
  <c r="DN84" i="35"/>
  <c r="DN85" i="35" s="1"/>
  <c r="EF84" i="35"/>
  <c r="EF85" i="35" s="1"/>
  <c r="X84" i="35"/>
  <c r="X89" i="35" s="1"/>
  <c r="BX84" i="35"/>
  <c r="BX89" i="35" s="1"/>
  <c r="AN84" i="35"/>
  <c r="AN89" i="35" s="1"/>
  <c r="BH84" i="35"/>
  <c r="BH89" i="35" s="1"/>
  <c r="BZ84" i="35"/>
  <c r="BZ89" i="35" s="1"/>
  <c r="DT84" i="35"/>
  <c r="DT85" i="35" s="1"/>
  <c r="T84" i="35"/>
  <c r="T89" i="35" s="1"/>
  <c r="ER84" i="35"/>
  <c r="ER89" i="35" s="1"/>
  <c r="AC84" i="35"/>
  <c r="AC89" i="35" s="1"/>
  <c r="BQ84" i="35"/>
  <c r="BQ89" i="35" s="1"/>
  <c r="AY84" i="35"/>
  <c r="AY89" i="35" s="1"/>
  <c r="CH84" i="35"/>
  <c r="CH89" i="35" s="1"/>
  <c r="DV84" i="35"/>
  <c r="DV89" i="35" s="1"/>
  <c r="AF84" i="35"/>
  <c r="AF89" i="35" s="1"/>
  <c r="J84" i="35"/>
  <c r="J89" i="35" s="1"/>
  <c r="DB84" i="35"/>
  <c r="DB85" i="35" s="1"/>
  <c r="DU84" i="35"/>
  <c r="DU85" i="35" s="1"/>
  <c r="DK84" i="35"/>
  <c r="DK89" i="35" s="1"/>
  <c r="U84" i="35"/>
  <c r="U89" i="35" s="1"/>
  <c r="CG84" i="35"/>
  <c r="CG89" i="35" s="1"/>
  <c r="EM84" i="35"/>
  <c r="EM89" i="35" s="1"/>
  <c r="BV84" i="35"/>
  <c r="BV89" i="35" s="1"/>
  <c r="DM73" i="39"/>
  <c r="DK62" i="41"/>
  <c r="EQ50" i="40"/>
  <c r="CX76" i="70"/>
  <c r="EQ76" i="70"/>
  <c r="EQ73" i="39"/>
  <c r="EJ80" i="70"/>
  <c r="DI50" i="37"/>
  <c r="DE50" i="37"/>
  <c r="DA50" i="37"/>
  <c r="ED77" i="39"/>
  <c r="DL50" i="37"/>
  <c r="H84" i="35"/>
  <c r="H89" i="35" s="1"/>
  <c r="CR84" i="35"/>
  <c r="CR89" i="35" s="1"/>
  <c r="DU50" i="37"/>
  <c r="DY50" i="37"/>
  <c r="AX84" i="35"/>
  <c r="AX89" i="35" s="1"/>
  <c r="CD84" i="35"/>
  <c r="CD89" i="35" s="1"/>
  <c r="CF84" i="35"/>
  <c r="CF89" i="35" s="1"/>
  <c r="ED58" i="41"/>
  <c r="DQ76" i="70"/>
  <c r="EO50" i="37"/>
  <c r="EM58" i="41"/>
  <c r="ED46" i="40"/>
  <c r="BH192" i="36"/>
  <c r="BH194" i="36" s="1"/>
  <c r="BH78" i="36" s="1"/>
  <c r="DP58" i="41"/>
  <c r="DT62" i="41"/>
  <c r="DR80" i="70"/>
  <c r="EO50" i="40"/>
  <c r="ER46" i="37"/>
  <c r="DH73" i="39"/>
  <c r="CW76" i="70"/>
  <c r="DA58" i="41"/>
  <c r="DB62" i="41"/>
  <c r="DW58" i="41"/>
  <c r="EB50" i="40"/>
  <c r="EO76" i="70"/>
  <c r="CW50" i="37"/>
  <c r="CW50" i="40"/>
  <c r="DC77" i="39"/>
  <c r="DF73" i="39"/>
  <c r="DN50" i="40"/>
  <c r="DP73" i="39"/>
  <c r="EJ46" i="40"/>
  <c r="CX77" i="39"/>
  <c r="DI50" i="40"/>
  <c r="EG46" i="40"/>
  <c r="DD76" i="70"/>
  <c r="DG46" i="37"/>
  <c r="ED76" i="70"/>
  <c r="BF192" i="36"/>
  <c r="BF194" i="36" s="1"/>
  <c r="BF78" i="36" s="1"/>
  <c r="DQ73" i="39"/>
  <c r="DU77" i="39"/>
  <c r="DE76" i="70"/>
  <c r="CX46" i="40"/>
  <c r="CZ58" i="41"/>
  <c r="DT77" i="39"/>
  <c r="DR46" i="37"/>
  <c r="DQ50" i="37"/>
  <c r="DU62" i="41"/>
  <c r="EN62" i="41"/>
  <c r="DC46" i="37"/>
  <c r="EL46" i="40"/>
  <c r="EN76" i="70"/>
  <c r="DV62" i="41"/>
  <c r="E55" i="40"/>
  <c r="F55" i="40" s="1"/>
  <c r="G55" i="40" s="1"/>
  <c r="H55" i="40" s="1"/>
  <c r="I55" i="40" s="1"/>
  <c r="J55" i="40" s="1"/>
  <c r="K55" i="40" s="1"/>
  <c r="L55" i="40" s="1"/>
  <c r="M55" i="40" s="1"/>
  <c r="N55" i="40" s="1"/>
  <c r="O55" i="40" s="1"/>
  <c r="P55" i="40" s="1"/>
  <c r="DF58" i="41"/>
  <c r="BE67" i="39"/>
  <c r="BE72" i="39" s="1"/>
  <c r="BE77" i="39" s="1"/>
  <c r="DS76" i="70"/>
  <c r="EG62" i="41"/>
  <c r="E67" i="41"/>
  <c r="F67" i="41" s="1"/>
  <c r="G67" i="41" s="1"/>
  <c r="H67" i="41" s="1"/>
  <c r="I67" i="41" s="1"/>
  <c r="J67" i="41" s="1"/>
  <c r="K67" i="41" s="1"/>
  <c r="L67" i="41" s="1"/>
  <c r="M67" i="41" s="1"/>
  <c r="N67" i="41" s="1"/>
  <c r="O67" i="41" s="1"/>
  <c r="P67" i="41" s="1"/>
  <c r="EF80" i="70"/>
  <c r="EJ58" i="41"/>
  <c r="CZ46" i="37"/>
  <c r="EB80" i="70"/>
  <c r="DB46" i="40"/>
  <c r="DY62" i="41"/>
  <c r="ER78" i="39"/>
  <c r="CZ77" i="39"/>
  <c r="DZ80" i="70"/>
  <c r="DB50" i="37"/>
  <c r="DH46" i="37"/>
  <c r="DZ50" i="40"/>
  <c r="AP84" i="35"/>
  <c r="AP89" i="35" s="1"/>
  <c r="EG73" i="39"/>
  <c r="EE58" i="41"/>
  <c r="EK62" i="41"/>
  <c r="DI58" i="41"/>
  <c r="DD58" i="41"/>
  <c r="BM90" i="70"/>
  <c r="BN90" i="70" s="1"/>
  <c r="BO90" i="70" s="1"/>
  <c r="BP90" i="70" s="1"/>
  <c r="BQ90" i="70" s="1"/>
  <c r="BR90" i="70" s="1"/>
  <c r="BS90" i="70" s="1"/>
  <c r="BT90" i="70" s="1"/>
  <c r="BU90" i="70" s="1"/>
  <c r="BV90" i="70" s="1"/>
  <c r="BW90" i="70" s="1"/>
  <c r="BX90" i="70" s="1"/>
  <c r="EK46" i="40"/>
  <c r="EP50" i="37"/>
  <c r="EH77" i="39"/>
  <c r="DY73" i="39"/>
  <c r="DC46" i="40"/>
  <c r="DJ50" i="37"/>
  <c r="DD73" i="39"/>
  <c r="EA46" i="37"/>
  <c r="EF46" i="37"/>
  <c r="EK50" i="37"/>
  <c r="DE46" i="40"/>
  <c r="DT50" i="37"/>
  <c r="EL73" i="39"/>
  <c r="ER46" i="40"/>
  <c r="DE73" i="39"/>
  <c r="DA73" i="39"/>
  <c r="DK50" i="40"/>
  <c r="EN77" i="39"/>
  <c r="DB77" i="39"/>
  <c r="DO46" i="37"/>
  <c r="DW73" i="39"/>
  <c r="DS46" i="37"/>
  <c r="DG62" i="41"/>
  <c r="DD50" i="40"/>
  <c r="EF73" i="39"/>
  <c r="BD67" i="39"/>
  <c r="BD72" i="39" s="1"/>
  <c r="BD77" i="39" s="1"/>
  <c r="DS50" i="40"/>
  <c r="DV73" i="39"/>
  <c r="DF50" i="37"/>
  <c r="DP46" i="37"/>
  <c r="EE46" i="40"/>
  <c r="BB79" i="35"/>
  <c r="BB84" i="35" s="1"/>
  <c r="BB89" i="35" s="1"/>
  <c r="EJ46" i="37"/>
  <c r="Q56" i="37"/>
  <c r="R56" i="37" s="1"/>
  <c r="S56" i="37" s="1"/>
  <c r="T56" i="37" s="1"/>
  <c r="U56" i="37" s="1"/>
  <c r="V56" i="37" s="1"/>
  <c r="W56" i="37" s="1"/>
  <c r="X56" i="37" s="1"/>
  <c r="Y56" i="37" s="1"/>
  <c r="Z56" i="37" s="1"/>
  <c r="AA56" i="37" s="1"/>
  <c r="AB56" i="37" s="1"/>
  <c r="BY61" i="37"/>
  <c r="BZ61" i="37" s="1"/>
  <c r="CA61" i="37" s="1"/>
  <c r="CB61" i="37" s="1"/>
  <c r="CC61" i="37" s="1"/>
  <c r="CD61" i="37" s="1"/>
  <c r="CE61" i="37" s="1"/>
  <c r="CF61" i="37" s="1"/>
  <c r="CG61" i="37" s="1"/>
  <c r="CH61" i="37" s="1"/>
  <c r="CI61" i="37" s="1"/>
  <c r="CJ61" i="37" s="1"/>
  <c r="EC80" i="70"/>
  <c r="EB50" i="37"/>
  <c r="BY73" i="41"/>
  <c r="BZ73" i="41" s="1"/>
  <c r="CA73" i="41" s="1"/>
  <c r="CB73" i="41" s="1"/>
  <c r="CC73" i="41" s="1"/>
  <c r="CD73" i="41" s="1"/>
  <c r="CE73" i="41" s="1"/>
  <c r="CF73" i="41" s="1"/>
  <c r="CG73" i="41" s="1"/>
  <c r="CH73" i="41" s="1"/>
  <c r="CI73" i="41" s="1"/>
  <c r="CJ73" i="41" s="1"/>
  <c r="DO73" i="39"/>
  <c r="DO76" i="70"/>
  <c r="EE50" i="37"/>
  <c r="EN46" i="40"/>
  <c r="Q56" i="40"/>
  <c r="R56" i="40" s="1"/>
  <c r="S56" i="40" s="1"/>
  <c r="T56" i="40" s="1"/>
  <c r="U56" i="40" s="1"/>
  <c r="V56" i="40" s="1"/>
  <c r="W56" i="40" s="1"/>
  <c r="X56" i="40" s="1"/>
  <c r="Y56" i="40" s="1"/>
  <c r="Z56" i="40" s="1"/>
  <c r="AA56" i="40" s="1"/>
  <c r="AB56" i="40" s="1"/>
  <c r="AO85" i="39"/>
  <c r="AP85" i="39" s="1"/>
  <c r="AQ85" i="39" s="1"/>
  <c r="AR85" i="39" s="1"/>
  <c r="AS85" i="39" s="1"/>
  <c r="AT85" i="39" s="1"/>
  <c r="AU85" i="39" s="1"/>
  <c r="AV85" i="39" s="1"/>
  <c r="AW85" i="39" s="1"/>
  <c r="AX85" i="39" s="1"/>
  <c r="AY85" i="39" s="1"/>
  <c r="AZ85" i="39" s="1"/>
  <c r="BM69" i="38"/>
  <c r="BN69" i="38" s="1"/>
  <c r="BO69" i="38" s="1"/>
  <c r="BP69" i="38" s="1"/>
  <c r="BQ69" i="38" s="1"/>
  <c r="BR69" i="38" s="1"/>
  <c r="BS69" i="38" s="1"/>
  <c r="BT69" i="38" s="1"/>
  <c r="BU69" i="38" s="1"/>
  <c r="BV69" i="38" s="1"/>
  <c r="BW69" i="38" s="1"/>
  <c r="BX69" i="38" s="1"/>
  <c r="CK62" i="40"/>
  <c r="CL62" i="40" s="1"/>
  <c r="CM62" i="40" s="1"/>
  <c r="CN62" i="40" s="1"/>
  <c r="CO62" i="40" s="1"/>
  <c r="CP62" i="40" s="1"/>
  <c r="CQ62" i="40" s="1"/>
  <c r="CR62" i="40" s="1"/>
  <c r="CS62" i="40" s="1"/>
  <c r="CT62" i="40" s="1"/>
  <c r="CU62" i="40" s="1"/>
  <c r="CV62" i="40" s="1"/>
  <c r="AC84" i="39"/>
  <c r="AD84" i="39" s="1"/>
  <c r="AE84" i="39" s="1"/>
  <c r="AF84" i="39" s="1"/>
  <c r="AG84" i="39" s="1"/>
  <c r="AH84" i="39" s="1"/>
  <c r="AI84" i="39" s="1"/>
  <c r="AJ84" i="39" s="1"/>
  <c r="AK84" i="39" s="1"/>
  <c r="AL84" i="39" s="1"/>
  <c r="AM84" i="39" s="1"/>
  <c r="AN84" i="39" s="1"/>
  <c r="BY61" i="40"/>
  <c r="BZ61" i="40" s="1"/>
  <c r="CA61" i="40" s="1"/>
  <c r="CB61" i="40" s="1"/>
  <c r="CC61" i="40" s="1"/>
  <c r="CD61" i="40" s="1"/>
  <c r="CE61" i="40" s="1"/>
  <c r="CF61" i="40" s="1"/>
  <c r="CG61" i="40" s="1"/>
  <c r="CH61" i="40" s="1"/>
  <c r="CI61" i="40" s="1"/>
  <c r="CJ61" i="40" s="1"/>
  <c r="EB73" i="39"/>
  <c r="DX77" i="39"/>
  <c r="DY46" i="40"/>
  <c r="DX46" i="40"/>
  <c r="DW50" i="40"/>
  <c r="EA76" i="70"/>
  <c r="DK77" i="39"/>
  <c r="ER78" i="36"/>
  <c r="E82" i="39"/>
  <c r="F82" i="39" s="1"/>
  <c r="G82" i="39" s="1"/>
  <c r="H82" i="39" s="1"/>
  <c r="I82" i="39" s="1"/>
  <c r="J82" i="39" s="1"/>
  <c r="K82" i="39" s="1"/>
  <c r="L82" i="39" s="1"/>
  <c r="M82" i="39" s="1"/>
  <c r="N82" i="39" s="1"/>
  <c r="O82" i="39" s="1"/>
  <c r="P82" i="39" s="1"/>
  <c r="BB67" i="36"/>
  <c r="BB72" i="36" s="1"/>
  <c r="BB77" i="36" s="1"/>
  <c r="EO73" i="39"/>
  <c r="BM60" i="40"/>
  <c r="BN60" i="40" s="1"/>
  <c r="BO60" i="40" s="1"/>
  <c r="BP60" i="40" s="1"/>
  <c r="BQ60" i="40" s="1"/>
  <c r="BR60" i="40" s="1"/>
  <c r="BS60" i="40" s="1"/>
  <c r="BT60" i="40" s="1"/>
  <c r="BU60" i="40" s="1"/>
  <c r="BV60" i="40" s="1"/>
  <c r="BW60" i="40" s="1"/>
  <c r="BX60" i="40" s="1"/>
  <c r="EP77" i="39"/>
  <c r="EP73" i="39"/>
  <c r="AC57" i="40"/>
  <c r="AD57" i="40" s="1"/>
  <c r="AE57" i="40" s="1"/>
  <c r="AF57" i="40" s="1"/>
  <c r="AG57" i="40" s="1"/>
  <c r="AH57" i="40" s="1"/>
  <c r="AI57" i="40" s="1"/>
  <c r="AJ57" i="40" s="1"/>
  <c r="AK57" i="40" s="1"/>
  <c r="AL57" i="40" s="1"/>
  <c r="AM57" i="40" s="1"/>
  <c r="AN57" i="40" s="1"/>
  <c r="EA73" i="39"/>
  <c r="CK89" i="39"/>
  <c r="CL89" i="39" s="1"/>
  <c r="CM89" i="39" s="1"/>
  <c r="CN89" i="39" s="1"/>
  <c r="CO89" i="39" s="1"/>
  <c r="CP89" i="39" s="1"/>
  <c r="CQ89" i="39" s="1"/>
  <c r="CR89" i="39" s="1"/>
  <c r="CS89" i="39" s="1"/>
  <c r="CT89" i="39" s="1"/>
  <c r="CU89" i="39" s="1"/>
  <c r="CV89" i="39" s="1"/>
  <c r="EP46" i="40"/>
  <c r="EC46" i="40"/>
  <c r="BJ79" i="35"/>
  <c r="BJ84" i="35" s="1"/>
  <c r="BJ89" i="35" s="1"/>
  <c r="DA50" i="40"/>
  <c r="DL50" i="40"/>
  <c r="CY73" i="39"/>
  <c r="DH46" i="40"/>
  <c r="CY46" i="40"/>
  <c r="DL73" i="39"/>
  <c r="DV50" i="40"/>
  <c r="AO58" i="40"/>
  <c r="AP58" i="40" s="1"/>
  <c r="AQ58" i="40" s="1"/>
  <c r="AR58" i="40" s="1"/>
  <c r="AS58" i="40" s="1"/>
  <c r="AT58" i="40" s="1"/>
  <c r="AU58" i="40" s="1"/>
  <c r="AV58" i="40" s="1"/>
  <c r="AW58" i="40" s="1"/>
  <c r="AX58" i="40" s="1"/>
  <c r="AY58" i="40" s="1"/>
  <c r="AZ58" i="40" s="1"/>
  <c r="EJ77" i="39"/>
  <c r="EJ73" i="39"/>
  <c r="DS77" i="39"/>
  <c r="DS73" i="39"/>
  <c r="CW77" i="39"/>
  <c r="CW73" i="39"/>
  <c r="DZ77" i="39"/>
  <c r="DZ73" i="39"/>
  <c r="DG77" i="39"/>
  <c r="DG73" i="39"/>
  <c r="DI77" i="39"/>
  <c r="DI73" i="39"/>
  <c r="ER73" i="39"/>
  <c r="ER77" i="39"/>
  <c r="BC67" i="36"/>
  <c r="BC72" i="36" s="1"/>
  <c r="BC77" i="36" s="1"/>
  <c r="BF24" i="40"/>
  <c r="BF40" i="40" s="1"/>
  <c r="BF45" i="40" s="1"/>
  <c r="BF50" i="40" s="1"/>
  <c r="BA59" i="40" s="1"/>
  <c r="BD192" i="36"/>
  <c r="BD194" i="36" s="1"/>
  <c r="BD78" i="36" s="1"/>
  <c r="CX50" i="37"/>
  <c r="BY91" i="70"/>
  <c r="BZ91" i="70" s="1"/>
  <c r="CA91" i="70" s="1"/>
  <c r="CB91" i="70" s="1"/>
  <c r="CC91" i="70" s="1"/>
  <c r="CD91" i="70" s="1"/>
  <c r="CE91" i="70" s="1"/>
  <c r="CF91" i="70" s="1"/>
  <c r="CG91" i="70" s="1"/>
  <c r="CH91" i="70" s="1"/>
  <c r="CI91" i="70" s="1"/>
  <c r="CJ91" i="70" s="1"/>
  <c r="Q86" i="70"/>
  <c r="R86" i="70" s="1"/>
  <c r="S86" i="70" s="1"/>
  <c r="T86" i="70" s="1"/>
  <c r="U86" i="70" s="1"/>
  <c r="V86" i="70" s="1"/>
  <c r="W86" i="70" s="1"/>
  <c r="X86" i="70" s="1"/>
  <c r="Y86" i="70" s="1"/>
  <c r="Z86" i="70" s="1"/>
  <c r="AA86" i="70" s="1"/>
  <c r="AB86" i="70" s="1"/>
  <c r="BL67" i="36"/>
  <c r="BL72" i="36" s="1"/>
  <c r="BL77" i="36" s="1"/>
  <c r="EO62" i="41"/>
  <c r="CK71" i="38"/>
  <c r="CL71" i="38" s="1"/>
  <c r="CM71" i="38" s="1"/>
  <c r="CN71" i="38" s="1"/>
  <c r="CO71" i="38" s="1"/>
  <c r="CP71" i="38" s="1"/>
  <c r="CQ71" i="38" s="1"/>
  <c r="CR71" i="38" s="1"/>
  <c r="CS71" i="38" s="1"/>
  <c r="CT71" i="38" s="1"/>
  <c r="CU71" i="38" s="1"/>
  <c r="CV71" i="38" s="1"/>
  <c r="E55" i="37"/>
  <c r="F55" i="37" s="1"/>
  <c r="G55" i="37" s="1"/>
  <c r="H55" i="37" s="1"/>
  <c r="I55" i="37" s="1"/>
  <c r="J55" i="37" s="1"/>
  <c r="K55" i="37" s="1"/>
  <c r="L55" i="37" s="1"/>
  <c r="M55" i="37" s="1"/>
  <c r="N55" i="37" s="1"/>
  <c r="O55" i="37" s="1"/>
  <c r="P55" i="37" s="1"/>
  <c r="AO58" i="37"/>
  <c r="AP58" i="37" s="1"/>
  <c r="AQ58" i="37" s="1"/>
  <c r="AR58" i="37" s="1"/>
  <c r="AS58" i="37" s="1"/>
  <c r="AT58" i="37" s="1"/>
  <c r="AU58" i="37" s="1"/>
  <c r="AV58" i="37" s="1"/>
  <c r="AW58" i="37" s="1"/>
  <c r="AX58" i="37" s="1"/>
  <c r="AY58" i="37" s="1"/>
  <c r="AZ58" i="37" s="1"/>
  <c r="BF67" i="36"/>
  <c r="BF72" i="36" s="1"/>
  <c r="BF77" i="36" s="1"/>
  <c r="BM60" i="37"/>
  <c r="BN60" i="37" s="1"/>
  <c r="BO60" i="37" s="1"/>
  <c r="BP60" i="37" s="1"/>
  <c r="BQ60" i="37" s="1"/>
  <c r="BR60" i="37" s="1"/>
  <c r="BS60" i="37" s="1"/>
  <c r="BT60" i="37" s="1"/>
  <c r="BU60" i="37" s="1"/>
  <c r="BV60" i="37" s="1"/>
  <c r="BW60" i="37" s="1"/>
  <c r="BX60" i="37" s="1"/>
  <c r="BJ67" i="36"/>
  <c r="BJ72" i="36" s="1"/>
  <c r="BJ77" i="36" s="1"/>
  <c r="CK62" i="37"/>
  <c r="CL62" i="37" s="1"/>
  <c r="CM62" i="37" s="1"/>
  <c r="CN62" i="37" s="1"/>
  <c r="CO62" i="37" s="1"/>
  <c r="CP62" i="37" s="1"/>
  <c r="CQ62" i="37" s="1"/>
  <c r="CR62" i="37" s="1"/>
  <c r="CS62" i="37" s="1"/>
  <c r="CT62" i="37" s="1"/>
  <c r="CU62" i="37" s="1"/>
  <c r="CV62" i="37" s="1"/>
  <c r="BA71" i="41"/>
  <c r="BB71" i="41" s="1"/>
  <c r="BD71" i="41" s="1"/>
  <c r="BF71" i="41" s="1"/>
  <c r="BH71" i="41" s="1"/>
  <c r="BM72" i="41"/>
  <c r="BN72" i="41" s="1"/>
  <c r="BO72" i="41" s="1"/>
  <c r="BP72" i="41" s="1"/>
  <c r="BQ72" i="41" s="1"/>
  <c r="BR72" i="41" s="1"/>
  <c r="BS72" i="41" s="1"/>
  <c r="BT72" i="41" s="1"/>
  <c r="BU72" i="41" s="1"/>
  <c r="BV72" i="41" s="1"/>
  <c r="BW72" i="41" s="1"/>
  <c r="BX72" i="41" s="1"/>
  <c r="AO70" i="41"/>
  <c r="AP70" i="41" s="1"/>
  <c r="AQ70" i="41" s="1"/>
  <c r="AR70" i="41" s="1"/>
  <c r="AS70" i="41" s="1"/>
  <c r="AT70" i="41" s="1"/>
  <c r="AU70" i="41" s="1"/>
  <c r="AV70" i="41" s="1"/>
  <c r="AW70" i="41" s="1"/>
  <c r="AX70" i="41" s="1"/>
  <c r="AY70" i="41" s="1"/>
  <c r="AZ70" i="41" s="1"/>
  <c r="Q83" i="39"/>
  <c r="R83" i="39" s="1"/>
  <c r="S83" i="39" s="1"/>
  <c r="T83" i="39" s="1"/>
  <c r="U83" i="39" s="1"/>
  <c r="V83" i="39" s="1"/>
  <c r="W83" i="39" s="1"/>
  <c r="X83" i="39" s="1"/>
  <c r="Y83" i="39" s="1"/>
  <c r="Z83" i="39" s="1"/>
  <c r="AA83" i="39" s="1"/>
  <c r="AB83" i="39" s="1"/>
  <c r="BG192" i="36"/>
  <c r="BG194" i="36" s="1"/>
  <c r="BG78" i="36" s="1"/>
  <c r="DC80" i="70"/>
  <c r="AC57" i="37"/>
  <c r="AD57" i="37" s="1"/>
  <c r="AE57" i="37" s="1"/>
  <c r="AF57" i="37" s="1"/>
  <c r="AG57" i="37" s="1"/>
  <c r="AH57" i="37" s="1"/>
  <c r="AI57" i="37" s="1"/>
  <c r="AJ57" i="37" s="1"/>
  <c r="AK57" i="37" s="1"/>
  <c r="AL57" i="37" s="1"/>
  <c r="AM57" i="37" s="1"/>
  <c r="AN57" i="37" s="1"/>
  <c r="BM87" i="39"/>
  <c r="BN87" i="39" s="1"/>
  <c r="BO87" i="39" s="1"/>
  <c r="BP87" i="39" s="1"/>
  <c r="BQ87" i="39" s="1"/>
  <c r="BR87" i="39" s="1"/>
  <c r="BS87" i="39" s="1"/>
  <c r="BT87" i="39" s="1"/>
  <c r="BU87" i="39" s="1"/>
  <c r="BV87" i="39" s="1"/>
  <c r="BW87" i="39" s="1"/>
  <c r="BX87" i="39" s="1"/>
  <c r="CK74" i="41"/>
  <c r="CL74" i="41" s="1"/>
  <c r="CM74" i="41" s="1"/>
  <c r="CN74" i="41" s="1"/>
  <c r="CO74" i="41" s="1"/>
  <c r="CP74" i="41" s="1"/>
  <c r="CQ74" i="41" s="1"/>
  <c r="CR74" i="41" s="1"/>
  <c r="CS74" i="41" s="1"/>
  <c r="CT74" i="41" s="1"/>
  <c r="CU74" i="41" s="1"/>
  <c r="CV74" i="41" s="1"/>
  <c r="BY88" i="39"/>
  <c r="BZ88" i="39" s="1"/>
  <c r="CA88" i="39" s="1"/>
  <c r="CB88" i="39" s="1"/>
  <c r="CC88" i="39" s="1"/>
  <c r="CD88" i="39" s="1"/>
  <c r="CE88" i="39" s="1"/>
  <c r="CF88" i="39" s="1"/>
  <c r="CG88" i="39" s="1"/>
  <c r="CH88" i="39" s="1"/>
  <c r="CI88" i="39" s="1"/>
  <c r="CJ88" i="39" s="1"/>
  <c r="Q68" i="41"/>
  <c r="R68" i="41" s="1"/>
  <c r="S68" i="41" s="1"/>
  <c r="T68" i="41" s="1"/>
  <c r="U68" i="41" s="1"/>
  <c r="V68" i="41" s="1"/>
  <c r="W68" i="41" s="1"/>
  <c r="X68" i="41" s="1"/>
  <c r="Y68" i="41" s="1"/>
  <c r="Z68" i="41" s="1"/>
  <c r="AA68" i="41" s="1"/>
  <c r="AB68" i="41" s="1"/>
  <c r="BC67" i="39"/>
  <c r="BC72" i="39" s="1"/>
  <c r="BC77" i="39" s="1"/>
  <c r="BA59" i="37"/>
  <c r="BC59" i="37" s="1"/>
  <c r="BE59" i="37" s="1"/>
  <c r="BG59" i="37" s="1"/>
  <c r="BI59" i="37" s="1"/>
  <c r="BL59" i="37" s="1"/>
  <c r="CK92" i="70"/>
  <c r="CL92" i="70" s="1"/>
  <c r="CM92" i="70" s="1"/>
  <c r="CN92" i="70" s="1"/>
  <c r="CO92" i="70" s="1"/>
  <c r="CP92" i="70" s="1"/>
  <c r="CQ92" i="70" s="1"/>
  <c r="CR92" i="70" s="1"/>
  <c r="CS92" i="70" s="1"/>
  <c r="CT92" i="70" s="1"/>
  <c r="CU92" i="70" s="1"/>
  <c r="CV92" i="70" s="1"/>
  <c r="AO88" i="70"/>
  <c r="AP88" i="70" s="1"/>
  <c r="AQ88" i="70" s="1"/>
  <c r="AR88" i="70" s="1"/>
  <c r="AS88" i="70" s="1"/>
  <c r="AT88" i="70" s="1"/>
  <c r="AU88" i="70" s="1"/>
  <c r="AV88" i="70" s="1"/>
  <c r="AW88" i="70" s="1"/>
  <c r="AX88" i="70" s="1"/>
  <c r="AY88" i="70" s="1"/>
  <c r="AZ88" i="70" s="1"/>
  <c r="EQ50" i="37"/>
  <c r="EQ46" i="37"/>
  <c r="ER60" i="38"/>
  <c r="EG46" i="37"/>
  <c r="EG50" i="37"/>
  <c r="EM50" i="37"/>
  <c r="EM46" i="37"/>
  <c r="ER51" i="37"/>
  <c r="BD67" i="36"/>
  <c r="BD72" i="36" s="1"/>
  <c r="BD77" i="36" s="1"/>
  <c r="ED46" i="37"/>
  <c r="ED50" i="37"/>
  <c r="DI89" i="35"/>
  <c r="DI85" i="35"/>
  <c r="ER63" i="41"/>
  <c r="EM46" i="40"/>
  <c r="EM50" i="40"/>
  <c r="DI80" i="70"/>
  <c r="DI76" i="70"/>
  <c r="DX50" i="37"/>
  <c r="DX46" i="37"/>
  <c r="DK76" i="70"/>
  <c r="DK80" i="70"/>
  <c r="CW73" i="38"/>
  <c r="CX73" i="38" s="1"/>
  <c r="CY73" i="38" s="1"/>
  <c r="CZ73" i="38" s="1"/>
  <c r="DA73" i="38" s="1"/>
  <c r="DB73" i="38" s="1"/>
  <c r="DC73" i="38" s="1"/>
  <c r="DD73" i="38" s="1"/>
  <c r="DE73" i="38" s="1"/>
  <c r="DF73" i="38" s="1"/>
  <c r="DG73" i="38" s="1"/>
  <c r="DH73" i="38" s="1"/>
  <c r="CW72" i="38"/>
  <c r="CX72" i="38" s="1"/>
  <c r="CY72" i="38" s="1"/>
  <c r="CZ72" i="38" s="1"/>
  <c r="DA72" i="38" s="1"/>
  <c r="DB72" i="38" s="1"/>
  <c r="DC72" i="38" s="1"/>
  <c r="DD72" i="38" s="1"/>
  <c r="DE72" i="38" s="1"/>
  <c r="DF72" i="38" s="1"/>
  <c r="DG72" i="38" s="1"/>
  <c r="DH72" i="38" s="1"/>
  <c r="EG76" i="38"/>
  <c r="EH76" i="38" s="1"/>
  <c r="EI76" i="38" s="1"/>
  <c r="EJ76" i="38" s="1"/>
  <c r="EK76" i="38" s="1"/>
  <c r="EL76" i="38" s="1"/>
  <c r="EM76" i="38" s="1"/>
  <c r="EN76" i="38" s="1"/>
  <c r="EO76" i="38" s="1"/>
  <c r="EP76" i="38" s="1"/>
  <c r="EQ76" i="38" s="1"/>
  <c r="ER76" i="38" s="1"/>
  <c r="CX58" i="41"/>
  <c r="CX62" i="41"/>
  <c r="DJ50" i="40"/>
  <c r="DJ46" i="40"/>
  <c r="DL58" i="41"/>
  <c r="DL62" i="41"/>
  <c r="BI67" i="36"/>
  <c r="BI72" i="36" s="1"/>
  <c r="BI77" i="36" s="1"/>
  <c r="DR46" i="40"/>
  <c r="DR50" i="40"/>
  <c r="EH46" i="40"/>
  <c r="EH50" i="40"/>
  <c r="E85" i="70"/>
  <c r="F85" i="70" s="1"/>
  <c r="G85" i="70" s="1"/>
  <c r="H85" i="70" s="1"/>
  <c r="I85" i="70" s="1"/>
  <c r="J85" i="70" s="1"/>
  <c r="K85" i="70" s="1"/>
  <c r="L85" i="70" s="1"/>
  <c r="M85" i="70" s="1"/>
  <c r="N85" i="70" s="1"/>
  <c r="O85" i="70" s="1"/>
  <c r="P85" i="70" s="1"/>
  <c r="DK50" i="37"/>
  <c r="DK46" i="37"/>
  <c r="BJ67" i="39"/>
  <c r="BJ72" i="39" s="1"/>
  <c r="BJ77" i="39" s="1"/>
  <c r="BC192" i="36"/>
  <c r="BC194" i="36" s="1"/>
  <c r="BC78" i="36" s="1"/>
  <c r="BG67" i="39"/>
  <c r="BG72" i="39" s="1"/>
  <c r="BG77" i="39" s="1"/>
  <c r="DU75" i="38"/>
  <c r="DV75" i="38" s="1"/>
  <c r="DW75" i="38" s="1"/>
  <c r="DX75" i="38" s="1"/>
  <c r="DY75" i="38" s="1"/>
  <c r="DZ75" i="38" s="1"/>
  <c r="EA75" i="38" s="1"/>
  <c r="EB75" i="38" s="1"/>
  <c r="EC75" i="38" s="1"/>
  <c r="ED75" i="38" s="1"/>
  <c r="EE75" i="38" s="1"/>
  <c r="EF75" i="38" s="1"/>
  <c r="CY80" i="70"/>
  <c r="CY76" i="70"/>
  <c r="ER81" i="70"/>
  <c r="DD46" i="37"/>
  <c r="DD50" i="37"/>
  <c r="BI79" i="35"/>
  <c r="BI84" i="35" s="1"/>
  <c r="BI89" i="35" s="1"/>
  <c r="DQ50" i="40"/>
  <c r="DQ46" i="40"/>
  <c r="ER80" i="70"/>
  <c r="ER76" i="70"/>
  <c r="AC87" i="70"/>
  <c r="AD87" i="70" s="1"/>
  <c r="AE87" i="70" s="1"/>
  <c r="AF87" i="70" s="1"/>
  <c r="AG87" i="70" s="1"/>
  <c r="AH87" i="70" s="1"/>
  <c r="AI87" i="70" s="1"/>
  <c r="AJ87" i="70" s="1"/>
  <c r="AK87" i="70" s="1"/>
  <c r="AL87" i="70" s="1"/>
  <c r="AM87" i="70" s="1"/>
  <c r="AN87" i="70" s="1"/>
  <c r="DW46" i="37"/>
  <c r="DW50" i="37"/>
  <c r="BB67" i="39"/>
  <c r="BB72" i="39" s="1"/>
  <c r="BB77" i="39" s="1"/>
  <c r="DM80" i="70"/>
  <c r="DM76" i="70"/>
  <c r="ER90" i="35"/>
  <c r="DZ58" i="41"/>
  <c r="DZ62" i="41"/>
  <c r="DV50" i="37"/>
  <c r="DV46" i="37"/>
  <c r="BG67" i="36"/>
  <c r="BG72" i="36" s="1"/>
  <c r="BG77" i="36" s="1"/>
  <c r="EN46" i="37"/>
  <c r="EN50" i="37"/>
  <c r="EE80" i="70"/>
  <c r="EE76" i="70"/>
  <c r="BA89" i="70"/>
  <c r="DI74" i="38"/>
  <c r="DJ74" i="38" s="1"/>
  <c r="DK74" i="38" s="1"/>
  <c r="DL74" i="38" s="1"/>
  <c r="DM74" i="38" s="1"/>
  <c r="DN74" i="38" s="1"/>
  <c r="DO74" i="38" s="1"/>
  <c r="DP74" i="38" s="1"/>
  <c r="DQ74" i="38" s="1"/>
  <c r="DR74" i="38" s="1"/>
  <c r="DS74" i="38" s="1"/>
  <c r="DT74" i="38" s="1"/>
  <c r="CY58" i="41"/>
  <c r="CY62" i="41"/>
  <c r="DY76" i="70"/>
  <c r="DY80" i="70"/>
  <c r="DO58" i="41"/>
  <c r="DO62" i="41"/>
  <c r="DX80" i="70"/>
  <c r="DX76" i="70"/>
  <c r="DW76" i="70"/>
  <c r="DW80" i="70"/>
  <c r="EH50" i="37"/>
  <c r="EH46" i="37"/>
  <c r="DL76" i="70"/>
  <c r="DL80" i="70"/>
  <c r="AC69" i="41"/>
  <c r="AD69" i="41" s="1"/>
  <c r="AE69" i="41" s="1"/>
  <c r="AF69" i="41" s="1"/>
  <c r="AG69" i="41" s="1"/>
  <c r="AH69" i="41" s="1"/>
  <c r="AI69" i="41" s="1"/>
  <c r="AJ69" i="41" s="1"/>
  <c r="AK69" i="41" s="1"/>
  <c r="AL69" i="41" s="1"/>
  <c r="AM69" i="41" s="1"/>
  <c r="AN69" i="41" s="1"/>
  <c r="CY50" i="37"/>
  <c r="CY46" i="37"/>
  <c r="DX62" i="41"/>
  <c r="DX58" i="41"/>
  <c r="DJ62" i="41"/>
  <c r="DJ58" i="41"/>
  <c r="BA79" i="35"/>
  <c r="BA84" i="35" s="1"/>
  <c r="BA89" i="35" s="1"/>
  <c r="BY70" i="38"/>
  <c r="BZ70" i="38" s="1"/>
  <c r="CA70" i="38" s="1"/>
  <c r="CB70" i="38" s="1"/>
  <c r="CC70" i="38" s="1"/>
  <c r="CD70" i="38" s="1"/>
  <c r="CE70" i="38" s="1"/>
  <c r="CF70" i="38" s="1"/>
  <c r="CG70" i="38" s="1"/>
  <c r="CH70" i="38" s="1"/>
  <c r="CI70" i="38" s="1"/>
  <c r="CJ70" i="38" s="1"/>
  <c r="DZ46" i="37"/>
  <c r="DZ50" i="37"/>
  <c r="DN80" i="70"/>
  <c r="DN76" i="70"/>
  <c r="BI67" i="39"/>
  <c r="BI72" i="39" s="1"/>
  <c r="BI77" i="39" s="1"/>
  <c r="BH67" i="39"/>
  <c r="BH72" i="39" s="1"/>
  <c r="BH77" i="39" s="1"/>
  <c r="EQ77" i="36" l="1"/>
  <c r="EN77" i="36"/>
  <c r="EB85" i="35"/>
  <c r="DK73" i="36"/>
  <c r="DL73" i="36"/>
  <c r="CW77" i="36"/>
  <c r="DC85" i="35"/>
  <c r="EA73" i="36"/>
  <c r="DZ77" i="36"/>
  <c r="EK77" i="36"/>
  <c r="DQ73" i="36"/>
  <c r="EC77" i="36"/>
  <c r="DG77" i="36"/>
  <c r="EF73" i="36"/>
  <c r="DU73" i="36"/>
  <c r="DV73" i="36"/>
  <c r="DH73" i="36"/>
  <c r="DR77" i="36"/>
  <c r="EH73" i="36"/>
  <c r="DX77" i="36"/>
  <c r="DI73" i="36"/>
  <c r="EB77" i="36"/>
  <c r="EO73" i="36"/>
  <c r="CZ77" i="36"/>
  <c r="EK89" i="35"/>
  <c r="ED77" i="36"/>
  <c r="CX77" i="36"/>
  <c r="EP73" i="36"/>
  <c r="CY73" i="36"/>
  <c r="FC41" i="70"/>
  <c r="ET73" i="36"/>
  <c r="DJ77" i="36"/>
  <c r="DM77" i="36"/>
  <c r="EG77" i="36"/>
  <c r="EV79" i="36"/>
  <c r="DS73" i="36"/>
  <c r="DE77" i="36"/>
  <c r="ER77" i="36"/>
  <c r="EE77" i="36"/>
  <c r="DA77" i="36"/>
  <c r="AO85" i="36"/>
  <c r="AP85" i="36" s="1"/>
  <c r="AQ85" i="36" s="1"/>
  <c r="AR85" i="36" s="1"/>
  <c r="AS85" i="36" s="1"/>
  <c r="AT85" i="36" s="1"/>
  <c r="AU85" i="36" s="1"/>
  <c r="AV85" i="36" s="1"/>
  <c r="AW85" i="36" s="1"/>
  <c r="AX85" i="36" s="1"/>
  <c r="AY85" i="36" s="1"/>
  <c r="AZ85" i="36" s="1"/>
  <c r="AC84" i="36"/>
  <c r="AD84" i="36" s="1"/>
  <c r="AE84" i="36" s="1"/>
  <c r="AF84" i="36" s="1"/>
  <c r="AG84" i="36" s="1"/>
  <c r="AH84" i="36" s="1"/>
  <c r="AI84" i="36" s="1"/>
  <c r="AJ84" i="36" s="1"/>
  <c r="AK84" i="36" s="1"/>
  <c r="AL84" i="36" s="1"/>
  <c r="AM84" i="36" s="1"/>
  <c r="AN84" i="36" s="1"/>
  <c r="BM87" i="36"/>
  <c r="BN87" i="36" s="1"/>
  <c r="BO87" i="36" s="1"/>
  <c r="BP87" i="36" s="1"/>
  <c r="BQ87" i="36" s="1"/>
  <c r="BR87" i="36" s="1"/>
  <c r="BS87" i="36" s="1"/>
  <c r="BT87" i="36" s="1"/>
  <c r="BU87" i="36" s="1"/>
  <c r="BV87" i="36" s="1"/>
  <c r="BW87" i="36" s="1"/>
  <c r="BX87" i="36" s="1"/>
  <c r="EJ73" i="36"/>
  <c r="EY79" i="36"/>
  <c r="DF77" i="36"/>
  <c r="EI73" i="36"/>
  <c r="EU79" i="36"/>
  <c r="DB73" i="36"/>
  <c r="EL85" i="35"/>
  <c r="EW73" i="36"/>
  <c r="EX73" i="36"/>
  <c r="DT73" i="36"/>
  <c r="EL77" i="36"/>
  <c r="FC73" i="36"/>
  <c r="FA73" i="36"/>
  <c r="DP77" i="36"/>
  <c r="E82" i="36"/>
  <c r="F82" i="36" s="1"/>
  <c r="G82" i="36" s="1"/>
  <c r="H82" i="36" s="1"/>
  <c r="I82" i="36" s="1"/>
  <c r="J82" i="36" s="1"/>
  <c r="K82" i="36" s="1"/>
  <c r="L82" i="36" s="1"/>
  <c r="M82" i="36" s="1"/>
  <c r="N82" i="36" s="1"/>
  <c r="O82" i="36" s="1"/>
  <c r="P82" i="36" s="1"/>
  <c r="Q83" i="36"/>
  <c r="R83" i="36" s="1"/>
  <c r="S83" i="36" s="1"/>
  <c r="T83" i="36" s="1"/>
  <c r="U83" i="36" s="1"/>
  <c r="V83" i="36" s="1"/>
  <c r="W83" i="36" s="1"/>
  <c r="X83" i="36" s="1"/>
  <c r="Y83" i="36" s="1"/>
  <c r="Z83" i="36" s="1"/>
  <c r="AA83" i="36" s="1"/>
  <c r="AB83" i="36" s="1"/>
  <c r="FD73" i="36"/>
  <c r="EZ79" i="36"/>
  <c r="BY88" i="36"/>
  <c r="BZ88" i="36" s="1"/>
  <c r="CA88" i="36" s="1"/>
  <c r="CB88" i="36" s="1"/>
  <c r="CC88" i="36" s="1"/>
  <c r="CD88" i="36" s="1"/>
  <c r="CE88" i="36" s="1"/>
  <c r="CF88" i="36" s="1"/>
  <c r="CG88" i="36" s="1"/>
  <c r="CH88" i="36" s="1"/>
  <c r="CI88" i="36" s="1"/>
  <c r="CJ88" i="36" s="1"/>
  <c r="DC77" i="36"/>
  <c r="EM73" i="36"/>
  <c r="FB79" i="36"/>
  <c r="DN77" i="36"/>
  <c r="DY77" i="36"/>
  <c r="DD77" i="36"/>
  <c r="DW77" i="36"/>
  <c r="DZ85" i="35"/>
  <c r="CK89" i="36"/>
  <c r="CL89" i="36" s="1"/>
  <c r="CM89" i="36" s="1"/>
  <c r="CN89" i="36" s="1"/>
  <c r="CO89" i="36" s="1"/>
  <c r="CP89" i="36" s="1"/>
  <c r="CQ89" i="36" s="1"/>
  <c r="CR89" i="36" s="1"/>
  <c r="CS89" i="36" s="1"/>
  <c r="CT89" i="36" s="1"/>
  <c r="CU89" i="36" s="1"/>
  <c r="CV89" i="36" s="1"/>
  <c r="DO73" i="36"/>
  <c r="EI89" i="35"/>
  <c r="EA89" i="35"/>
  <c r="DF85" i="35"/>
  <c r="DH85" i="35"/>
  <c r="EN89" i="35"/>
  <c r="DW85" i="35"/>
  <c r="DT89" i="35"/>
  <c r="EF89" i="35"/>
  <c r="CW89" i="35"/>
  <c r="ES78" i="38"/>
  <c r="ET78" i="38" s="1"/>
  <c r="EU78" i="38" s="1"/>
  <c r="EV78" i="38" s="1"/>
  <c r="EW78" i="38" s="1"/>
  <c r="EX78" i="38" s="1"/>
  <c r="EY78" i="38" s="1"/>
  <c r="EZ78" i="38" s="1"/>
  <c r="FA78" i="38" s="1"/>
  <c r="FB78" i="38" s="1"/>
  <c r="FC78" i="38" s="1"/>
  <c r="FD78" i="38" s="1"/>
  <c r="FB70" i="70"/>
  <c r="FB75" i="70" s="1"/>
  <c r="FB76" i="70" s="1"/>
  <c r="DS89" i="35"/>
  <c r="DN89" i="35"/>
  <c r="EG89" i="35"/>
  <c r="DR89" i="35"/>
  <c r="DQ85" i="35"/>
  <c r="DM85" i="35"/>
  <c r="DK85" i="35"/>
  <c r="DA89" i="35"/>
  <c r="CZ85" i="35"/>
  <c r="FA82" i="70"/>
  <c r="DX89" i="35"/>
  <c r="EE85" i="35"/>
  <c r="CX89" i="35"/>
  <c r="DG89" i="35"/>
  <c r="DL85" i="35"/>
  <c r="EG97" i="70"/>
  <c r="EH97" i="70" s="1"/>
  <c r="EI97" i="70" s="1"/>
  <c r="EJ97" i="70" s="1"/>
  <c r="EK97" i="70" s="1"/>
  <c r="EL97" i="70" s="1"/>
  <c r="EM97" i="70" s="1"/>
  <c r="EN97" i="70" s="1"/>
  <c r="EO97" i="70" s="1"/>
  <c r="EP97" i="70" s="1"/>
  <c r="EQ97" i="70" s="1"/>
  <c r="ER97" i="70" s="1"/>
  <c r="DU89" i="35"/>
  <c r="EH89" i="35"/>
  <c r="EG94" i="39"/>
  <c r="EH94" i="39" s="1"/>
  <c r="EI94" i="39" s="1"/>
  <c r="EJ94" i="39" s="1"/>
  <c r="EK94" i="39" s="1"/>
  <c r="EL94" i="39" s="1"/>
  <c r="EM94" i="39" s="1"/>
  <c r="EN94" i="39" s="1"/>
  <c r="EO94" i="39" s="1"/>
  <c r="EP94" i="39" s="1"/>
  <c r="EQ94" i="39" s="1"/>
  <c r="ER94" i="39" s="1"/>
  <c r="FC45" i="35"/>
  <c r="FC40" i="70"/>
  <c r="FB204" i="35"/>
  <c r="FB206" i="35" s="1"/>
  <c r="FB92" i="35" s="1"/>
  <c r="FC197" i="35"/>
  <c r="FC190" i="70"/>
  <c r="FB79" i="35"/>
  <c r="FB84" i="35" s="1"/>
  <c r="FB91" i="35" s="1"/>
  <c r="FC47" i="35"/>
  <c r="FC42" i="70"/>
  <c r="FC48" i="35"/>
  <c r="FC43" i="70"/>
  <c r="FB196" i="70"/>
  <c r="FB198" i="70" s="1"/>
  <c r="FB83" i="70" s="1"/>
  <c r="FC199" i="35"/>
  <c r="FC192" i="70"/>
  <c r="FC200" i="35"/>
  <c r="FC193" i="70"/>
  <c r="ES69" i="40"/>
  <c r="ET69" i="40" s="1"/>
  <c r="EU69" i="40" s="1"/>
  <c r="EV69" i="40" s="1"/>
  <c r="EW69" i="40" s="1"/>
  <c r="EX69" i="40" s="1"/>
  <c r="EY69" i="40" s="1"/>
  <c r="EZ69" i="40" s="1"/>
  <c r="FA69" i="40" s="1"/>
  <c r="FB69" i="40" s="1"/>
  <c r="FC69" i="40" s="1"/>
  <c r="FD69" i="40" s="1"/>
  <c r="ES68" i="40"/>
  <c r="ET68" i="40" s="1"/>
  <c r="EU68" i="40" s="1"/>
  <c r="EV68" i="40" s="1"/>
  <c r="EW68" i="40" s="1"/>
  <c r="EX68" i="40" s="1"/>
  <c r="EY68" i="40" s="1"/>
  <c r="EZ68" i="40" s="1"/>
  <c r="FA68" i="40" s="1"/>
  <c r="FB68" i="40" s="1"/>
  <c r="FC68" i="40" s="1"/>
  <c r="FD68" i="40" s="1"/>
  <c r="ES95" i="36"/>
  <c r="ET95" i="36" s="1"/>
  <c r="EU95" i="36" s="1"/>
  <c r="EV95" i="36" s="1"/>
  <c r="EW95" i="36" s="1"/>
  <c r="EX95" i="36" s="1"/>
  <c r="EY95" i="36" s="1"/>
  <c r="EZ95" i="36" s="1"/>
  <c r="FA95" i="36" s="1"/>
  <c r="FB95" i="36" s="1"/>
  <c r="FC95" i="36" s="1"/>
  <c r="FD95" i="36" s="1"/>
  <c r="ES80" i="41"/>
  <c r="ET80" i="41" s="1"/>
  <c r="EU80" i="41" s="1"/>
  <c r="EV80" i="41" s="1"/>
  <c r="EW80" i="41" s="1"/>
  <c r="EX80" i="41" s="1"/>
  <c r="EY80" i="41" s="1"/>
  <c r="EZ80" i="41" s="1"/>
  <c r="FA80" i="41" s="1"/>
  <c r="FB80" i="41" s="1"/>
  <c r="FC80" i="41" s="1"/>
  <c r="FD80" i="41" s="1"/>
  <c r="ES81" i="41"/>
  <c r="ET81" i="41" s="1"/>
  <c r="EU81" i="41" s="1"/>
  <c r="EV81" i="41" s="1"/>
  <c r="EW81" i="41" s="1"/>
  <c r="EX81" i="41" s="1"/>
  <c r="EY81" i="41" s="1"/>
  <c r="EZ81" i="41" s="1"/>
  <c r="FA81" i="41" s="1"/>
  <c r="FB81" i="41" s="1"/>
  <c r="FC81" i="41" s="1"/>
  <c r="FD81" i="41" s="1"/>
  <c r="ES98" i="70"/>
  <c r="ET98" i="70" s="1"/>
  <c r="EU98" i="70" s="1"/>
  <c r="EV98" i="70" s="1"/>
  <c r="EW98" i="70" s="1"/>
  <c r="EX98" i="70" s="1"/>
  <c r="EY98" i="70" s="1"/>
  <c r="EZ98" i="70" s="1"/>
  <c r="FA98" i="70" s="1"/>
  <c r="FB98" i="70" s="1"/>
  <c r="FC98" i="70" s="1"/>
  <c r="FD98" i="70" s="1"/>
  <c r="ES69" i="37"/>
  <c r="ET69" i="37" s="1"/>
  <c r="EU69" i="37" s="1"/>
  <c r="EV69" i="37" s="1"/>
  <c r="EW69" i="37" s="1"/>
  <c r="EX69" i="37" s="1"/>
  <c r="EY69" i="37" s="1"/>
  <c r="EZ69" i="37" s="1"/>
  <c r="FA69" i="37" s="1"/>
  <c r="FB69" i="37" s="1"/>
  <c r="FC69" i="37" s="1"/>
  <c r="FD69" i="37" s="1"/>
  <c r="ES96" i="39"/>
  <c r="ET96" i="39" s="1"/>
  <c r="EU96" i="39" s="1"/>
  <c r="EV96" i="39" s="1"/>
  <c r="EW96" i="39" s="1"/>
  <c r="EX96" i="39" s="1"/>
  <c r="EY96" i="39" s="1"/>
  <c r="EZ96" i="39" s="1"/>
  <c r="FA96" i="39" s="1"/>
  <c r="FB96" i="39" s="1"/>
  <c r="FC96" i="39" s="1"/>
  <c r="FD96" i="39" s="1"/>
  <c r="FD22" i="35"/>
  <c r="FD19" i="35"/>
  <c r="FC46" i="35"/>
  <c r="FC198" i="35"/>
  <c r="FD20" i="35"/>
  <c r="FD191" i="70"/>
  <c r="FD21" i="35"/>
  <c r="EM85" i="35"/>
  <c r="EC89" i="35"/>
  <c r="FA85" i="35"/>
  <c r="FA91" i="35"/>
  <c r="DD85" i="35"/>
  <c r="ED89" i="35"/>
  <c r="DY89" i="35"/>
  <c r="EY85" i="35"/>
  <c r="EY91" i="35"/>
  <c r="EU91" i="35"/>
  <c r="EU85" i="35"/>
  <c r="CY89" i="35"/>
  <c r="DP85" i="35"/>
  <c r="EX85" i="35"/>
  <c r="EX91" i="35"/>
  <c r="ES89" i="35"/>
  <c r="ES106" i="35" s="1"/>
  <c r="ET106" i="35" s="1"/>
  <c r="EU106" i="35" s="1"/>
  <c r="EV106" i="35" s="1"/>
  <c r="EW106" i="35" s="1"/>
  <c r="EX106" i="35" s="1"/>
  <c r="EY106" i="35" s="1"/>
  <c r="EZ106" i="35" s="1"/>
  <c r="FA106" i="35" s="1"/>
  <c r="FB106" i="35" s="1"/>
  <c r="FC106" i="35" s="1"/>
  <c r="FD106" i="35" s="1"/>
  <c r="ES85" i="35"/>
  <c r="ES91" i="35"/>
  <c r="EZ85" i="35"/>
  <c r="EZ91" i="35"/>
  <c r="DB89" i="35"/>
  <c r="ER85" i="35"/>
  <c r="DJ89" i="35"/>
  <c r="EO85" i="35"/>
  <c r="EJ85" i="35"/>
  <c r="EV85" i="35"/>
  <c r="EV91" i="35"/>
  <c r="EW85" i="35"/>
  <c r="EW91" i="35"/>
  <c r="ET91" i="35"/>
  <c r="ET85" i="35"/>
  <c r="BM98" i="35"/>
  <c r="BN98" i="35" s="1"/>
  <c r="BO98" i="35" s="1"/>
  <c r="BP98" i="35" s="1"/>
  <c r="BQ98" i="35" s="1"/>
  <c r="BR98" i="35" s="1"/>
  <c r="BS98" i="35" s="1"/>
  <c r="BT98" i="35" s="1"/>
  <c r="BU98" i="35" s="1"/>
  <c r="BV98" i="35" s="1"/>
  <c r="BW98" i="35" s="1"/>
  <c r="BX98" i="35" s="1"/>
  <c r="CK100" i="35"/>
  <c r="CL100" i="35" s="1"/>
  <c r="CM100" i="35" s="1"/>
  <c r="CN100" i="35" s="1"/>
  <c r="CO100" i="35" s="1"/>
  <c r="CP100" i="35" s="1"/>
  <c r="CQ100" i="35" s="1"/>
  <c r="CR100" i="35" s="1"/>
  <c r="CS100" i="35" s="1"/>
  <c r="CT100" i="35" s="1"/>
  <c r="CU100" i="35" s="1"/>
  <c r="CV100" i="35" s="1"/>
  <c r="Q94" i="35"/>
  <c r="R94" i="35" s="1"/>
  <c r="S94" i="35" s="1"/>
  <c r="T94" i="35" s="1"/>
  <c r="U94" i="35" s="1"/>
  <c r="V94" i="35" s="1"/>
  <c r="W94" i="35" s="1"/>
  <c r="X94" i="35" s="1"/>
  <c r="Y94" i="35" s="1"/>
  <c r="Z94" i="35" s="1"/>
  <c r="AA94" i="35" s="1"/>
  <c r="AB94" i="35" s="1"/>
  <c r="AC95" i="35"/>
  <c r="AD95" i="35" s="1"/>
  <c r="AE95" i="35" s="1"/>
  <c r="AF95" i="35" s="1"/>
  <c r="AG95" i="35" s="1"/>
  <c r="AH95" i="35" s="1"/>
  <c r="AI95" i="35" s="1"/>
  <c r="AJ95" i="35" s="1"/>
  <c r="AK95" i="35" s="1"/>
  <c r="AL95" i="35" s="1"/>
  <c r="AM95" i="35" s="1"/>
  <c r="AN95" i="35" s="1"/>
  <c r="E93" i="35"/>
  <c r="F93" i="35" s="1"/>
  <c r="G93" i="35" s="1"/>
  <c r="H93" i="35" s="1"/>
  <c r="I93" i="35" s="1"/>
  <c r="J93" i="35" s="1"/>
  <c r="K93" i="35" s="1"/>
  <c r="L93" i="35" s="1"/>
  <c r="M93" i="35" s="1"/>
  <c r="N93" i="35" s="1"/>
  <c r="O93" i="35" s="1"/>
  <c r="P93" i="35" s="1"/>
  <c r="BY99" i="35"/>
  <c r="BZ99" i="35" s="1"/>
  <c r="CA99" i="35" s="1"/>
  <c r="CB99" i="35" s="1"/>
  <c r="CC99" i="35" s="1"/>
  <c r="CD99" i="35" s="1"/>
  <c r="CE99" i="35" s="1"/>
  <c r="CF99" i="35" s="1"/>
  <c r="CG99" i="35" s="1"/>
  <c r="CH99" i="35" s="1"/>
  <c r="CI99" i="35" s="1"/>
  <c r="CJ99" i="35" s="1"/>
  <c r="EP89" i="35"/>
  <c r="DE85" i="35"/>
  <c r="DO85" i="35"/>
  <c r="EQ85" i="35"/>
  <c r="DV85" i="35"/>
  <c r="AO96" i="35"/>
  <c r="AP96" i="35" s="1"/>
  <c r="AQ96" i="35" s="1"/>
  <c r="AR96" i="35" s="1"/>
  <c r="AS96" i="35" s="1"/>
  <c r="AT96" i="35" s="1"/>
  <c r="AU96" i="35" s="1"/>
  <c r="AV96" i="35" s="1"/>
  <c r="AW96" i="35" s="1"/>
  <c r="AX96" i="35" s="1"/>
  <c r="AY96" i="35" s="1"/>
  <c r="AZ96" i="35" s="1"/>
  <c r="DI65" i="37"/>
  <c r="DJ65" i="37" s="1"/>
  <c r="DK65" i="37" s="1"/>
  <c r="DL65" i="37" s="1"/>
  <c r="DM65" i="37" s="1"/>
  <c r="DN65" i="37" s="1"/>
  <c r="DO65" i="37" s="1"/>
  <c r="DP65" i="37" s="1"/>
  <c r="DQ65" i="37" s="1"/>
  <c r="DR65" i="37" s="1"/>
  <c r="DS65" i="37" s="1"/>
  <c r="DT65" i="37" s="1"/>
  <c r="CW90" i="39"/>
  <c r="CX90" i="39" s="1"/>
  <c r="CY90" i="39" s="1"/>
  <c r="CZ90" i="39" s="1"/>
  <c r="DA90" i="39" s="1"/>
  <c r="DB90" i="39" s="1"/>
  <c r="DC90" i="39" s="1"/>
  <c r="DD90" i="39" s="1"/>
  <c r="DE90" i="39" s="1"/>
  <c r="DF90" i="39" s="1"/>
  <c r="DG90" i="39" s="1"/>
  <c r="DH90" i="39" s="1"/>
  <c r="CW63" i="40"/>
  <c r="CX63" i="40" s="1"/>
  <c r="CY63" i="40" s="1"/>
  <c r="CZ63" i="40" s="1"/>
  <c r="DA63" i="40" s="1"/>
  <c r="DB63" i="40" s="1"/>
  <c r="DC63" i="40" s="1"/>
  <c r="DD63" i="40" s="1"/>
  <c r="DE63" i="40" s="1"/>
  <c r="DF63" i="40" s="1"/>
  <c r="DG63" i="40" s="1"/>
  <c r="DH63" i="40" s="1"/>
  <c r="CW91" i="39"/>
  <c r="CX91" i="39" s="1"/>
  <c r="CY91" i="39" s="1"/>
  <c r="CZ91" i="39" s="1"/>
  <c r="DA91" i="39" s="1"/>
  <c r="DB91" i="39" s="1"/>
  <c r="DC91" i="39" s="1"/>
  <c r="DD91" i="39" s="1"/>
  <c r="DE91" i="39" s="1"/>
  <c r="DF91" i="39" s="1"/>
  <c r="DG91" i="39" s="1"/>
  <c r="DH91" i="39" s="1"/>
  <c r="CW64" i="40"/>
  <c r="CX64" i="40" s="1"/>
  <c r="CY64" i="40" s="1"/>
  <c r="CZ64" i="40" s="1"/>
  <c r="DA64" i="40" s="1"/>
  <c r="DB64" i="40" s="1"/>
  <c r="DC64" i="40" s="1"/>
  <c r="DD64" i="40" s="1"/>
  <c r="DE64" i="40" s="1"/>
  <c r="DF64" i="40" s="1"/>
  <c r="DG64" i="40" s="1"/>
  <c r="DH64" i="40" s="1"/>
  <c r="DU66" i="40"/>
  <c r="DV66" i="40" s="1"/>
  <c r="DW66" i="40" s="1"/>
  <c r="DX66" i="40" s="1"/>
  <c r="DY66" i="40" s="1"/>
  <c r="DZ66" i="40" s="1"/>
  <c r="EA66" i="40" s="1"/>
  <c r="EB66" i="40" s="1"/>
  <c r="EC66" i="40" s="1"/>
  <c r="ED66" i="40" s="1"/>
  <c r="EE66" i="40" s="1"/>
  <c r="EF66" i="40" s="1"/>
  <c r="CW94" i="70"/>
  <c r="CX94" i="70" s="1"/>
  <c r="CY94" i="70" s="1"/>
  <c r="CZ94" i="70" s="1"/>
  <c r="DA94" i="70" s="1"/>
  <c r="DB94" i="70" s="1"/>
  <c r="DC94" i="70" s="1"/>
  <c r="DD94" i="70" s="1"/>
  <c r="DE94" i="70" s="1"/>
  <c r="DF94" i="70" s="1"/>
  <c r="DG94" i="70" s="1"/>
  <c r="DH94" i="70" s="1"/>
  <c r="DI92" i="39"/>
  <c r="DJ92" i="39" s="1"/>
  <c r="DK92" i="39" s="1"/>
  <c r="DL92" i="39" s="1"/>
  <c r="DM92" i="39" s="1"/>
  <c r="DN92" i="39" s="1"/>
  <c r="DO92" i="39" s="1"/>
  <c r="DP92" i="39" s="1"/>
  <c r="DQ92" i="39" s="1"/>
  <c r="DR92" i="39" s="1"/>
  <c r="DS92" i="39" s="1"/>
  <c r="DT92" i="39" s="1"/>
  <c r="DU93" i="39"/>
  <c r="DV93" i="39" s="1"/>
  <c r="DW93" i="39" s="1"/>
  <c r="DX93" i="39" s="1"/>
  <c r="DY93" i="39" s="1"/>
  <c r="DZ93" i="39" s="1"/>
  <c r="EA93" i="39" s="1"/>
  <c r="EB93" i="39" s="1"/>
  <c r="EC93" i="39" s="1"/>
  <c r="ED93" i="39" s="1"/>
  <c r="EE93" i="39" s="1"/>
  <c r="EF93" i="39" s="1"/>
  <c r="EG79" i="41"/>
  <c r="EH79" i="41" s="1"/>
  <c r="EI79" i="41" s="1"/>
  <c r="EJ79" i="41" s="1"/>
  <c r="EK79" i="41" s="1"/>
  <c r="EL79" i="41" s="1"/>
  <c r="EM79" i="41" s="1"/>
  <c r="EN79" i="41" s="1"/>
  <c r="EO79" i="41" s="1"/>
  <c r="EP79" i="41" s="1"/>
  <c r="EQ79" i="41" s="1"/>
  <c r="ER79" i="41" s="1"/>
  <c r="CW63" i="37"/>
  <c r="CX63" i="37" s="1"/>
  <c r="CY63" i="37" s="1"/>
  <c r="CZ63" i="37" s="1"/>
  <c r="DA63" i="37" s="1"/>
  <c r="DB63" i="37" s="1"/>
  <c r="DC63" i="37" s="1"/>
  <c r="DD63" i="37" s="1"/>
  <c r="DE63" i="37" s="1"/>
  <c r="DF63" i="37" s="1"/>
  <c r="DG63" i="37" s="1"/>
  <c r="DH63" i="37" s="1"/>
  <c r="DU78" i="41"/>
  <c r="DV78" i="41" s="1"/>
  <c r="DW78" i="41" s="1"/>
  <c r="DX78" i="41" s="1"/>
  <c r="DY78" i="41" s="1"/>
  <c r="DZ78" i="41" s="1"/>
  <c r="EA78" i="41" s="1"/>
  <c r="EB78" i="41" s="1"/>
  <c r="EC78" i="41" s="1"/>
  <c r="ED78" i="41" s="1"/>
  <c r="EE78" i="41" s="1"/>
  <c r="EF78" i="41" s="1"/>
  <c r="CW75" i="41"/>
  <c r="CX75" i="41" s="1"/>
  <c r="CY75" i="41" s="1"/>
  <c r="CZ75" i="41" s="1"/>
  <c r="DA75" i="41" s="1"/>
  <c r="DB75" i="41" s="1"/>
  <c r="DC75" i="41" s="1"/>
  <c r="DD75" i="41" s="1"/>
  <c r="DE75" i="41" s="1"/>
  <c r="DF75" i="41" s="1"/>
  <c r="DG75" i="41" s="1"/>
  <c r="DH75" i="41" s="1"/>
  <c r="BA97" i="35"/>
  <c r="BC97" i="35" s="1"/>
  <c r="BE97" i="35" s="1"/>
  <c r="BG97" i="35" s="1"/>
  <c r="BI97" i="35" s="1"/>
  <c r="BL97" i="35" s="1"/>
  <c r="BB59" i="37"/>
  <c r="BD59" i="37" s="1"/>
  <c r="BF59" i="37" s="1"/>
  <c r="BH59" i="37" s="1"/>
  <c r="BJ59" i="37" s="1"/>
  <c r="CW64" i="37"/>
  <c r="CX64" i="37" s="1"/>
  <c r="CY64" i="37" s="1"/>
  <c r="CZ64" i="37" s="1"/>
  <c r="DA64" i="37" s="1"/>
  <c r="DB64" i="37" s="1"/>
  <c r="DC64" i="37" s="1"/>
  <c r="DD64" i="37" s="1"/>
  <c r="DE64" i="37" s="1"/>
  <c r="DF64" i="37" s="1"/>
  <c r="DG64" i="37" s="1"/>
  <c r="DH64" i="37" s="1"/>
  <c r="CW76" i="41"/>
  <c r="CX76" i="41" s="1"/>
  <c r="CY76" i="41" s="1"/>
  <c r="CZ76" i="41" s="1"/>
  <c r="DA76" i="41" s="1"/>
  <c r="DB76" i="41" s="1"/>
  <c r="DC76" i="41" s="1"/>
  <c r="DD76" i="41" s="1"/>
  <c r="DE76" i="41" s="1"/>
  <c r="DF76" i="41" s="1"/>
  <c r="DG76" i="41" s="1"/>
  <c r="DH76" i="41" s="1"/>
  <c r="BC71" i="41"/>
  <c r="BE71" i="41" s="1"/>
  <c r="BG71" i="41" s="1"/>
  <c r="BI71" i="41" s="1"/>
  <c r="BL71" i="41" s="1"/>
  <c r="EG67" i="40"/>
  <c r="EH67" i="40" s="1"/>
  <c r="EI67" i="40" s="1"/>
  <c r="EJ67" i="40" s="1"/>
  <c r="EK67" i="40" s="1"/>
  <c r="EL67" i="40" s="1"/>
  <c r="EM67" i="40" s="1"/>
  <c r="EN67" i="40" s="1"/>
  <c r="EO67" i="40" s="1"/>
  <c r="EP67" i="40" s="1"/>
  <c r="EQ67" i="40" s="1"/>
  <c r="ER67" i="40" s="1"/>
  <c r="DI77" i="41"/>
  <c r="DJ77" i="41" s="1"/>
  <c r="DK77" i="41" s="1"/>
  <c r="DL77" i="41" s="1"/>
  <c r="DM77" i="41" s="1"/>
  <c r="DN77" i="41" s="1"/>
  <c r="DO77" i="41" s="1"/>
  <c r="DP77" i="41" s="1"/>
  <c r="DQ77" i="41" s="1"/>
  <c r="DR77" i="41" s="1"/>
  <c r="DS77" i="41" s="1"/>
  <c r="DT77" i="41" s="1"/>
  <c r="BA86" i="36"/>
  <c r="BB86" i="36" s="1"/>
  <c r="BD86" i="36" s="1"/>
  <c r="BF86" i="36" s="1"/>
  <c r="BH86" i="36" s="1"/>
  <c r="DU66" i="37"/>
  <c r="DV66" i="37" s="1"/>
  <c r="DW66" i="37" s="1"/>
  <c r="DX66" i="37" s="1"/>
  <c r="DY66" i="37" s="1"/>
  <c r="DZ66" i="37" s="1"/>
  <c r="EA66" i="37" s="1"/>
  <c r="EB66" i="37" s="1"/>
  <c r="EC66" i="37" s="1"/>
  <c r="ED66" i="37" s="1"/>
  <c r="EE66" i="37" s="1"/>
  <c r="EF66" i="37" s="1"/>
  <c r="DU96" i="70"/>
  <c r="DV96" i="70" s="1"/>
  <c r="DW96" i="70" s="1"/>
  <c r="DX96" i="70" s="1"/>
  <c r="DY96" i="70" s="1"/>
  <c r="DZ96" i="70" s="1"/>
  <c r="EA96" i="70" s="1"/>
  <c r="EB96" i="70" s="1"/>
  <c r="EC96" i="70" s="1"/>
  <c r="ED96" i="70" s="1"/>
  <c r="EE96" i="70" s="1"/>
  <c r="EF96" i="70" s="1"/>
  <c r="DI65" i="40"/>
  <c r="DJ65" i="40" s="1"/>
  <c r="DK65" i="40" s="1"/>
  <c r="DL65" i="40" s="1"/>
  <c r="DM65" i="40" s="1"/>
  <c r="DN65" i="40" s="1"/>
  <c r="DO65" i="40" s="1"/>
  <c r="DP65" i="40" s="1"/>
  <c r="DQ65" i="40" s="1"/>
  <c r="DR65" i="40" s="1"/>
  <c r="DS65" i="40" s="1"/>
  <c r="DT65" i="40" s="1"/>
  <c r="BA86" i="39"/>
  <c r="CW93" i="70"/>
  <c r="CX93" i="70" s="1"/>
  <c r="CY93" i="70" s="1"/>
  <c r="CZ93" i="70" s="1"/>
  <c r="DA93" i="70" s="1"/>
  <c r="DB93" i="70" s="1"/>
  <c r="DC93" i="70" s="1"/>
  <c r="DD93" i="70" s="1"/>
  <c r="DE93" i="70" s="1"/>
  <c r="DF93" i="70" s="1"/>
  <c r="DG93" i="70" s="1"/>
  <c r="DH93" i="70" s="1"/>
  <c r="EG67" i="37"/>
  <c r="EH67" i="37" s="1"/>
  <c r="EI67" i="37" s="1"/>
  <c r="EJ67" i="37" s="1"/>
  <c r="EK67" i="37" s="1"/>
  <c r="EL67" i="37" s="1"/>
  <c r="EM67" i="37" s="1"/>
  <c r="EN67" i="37" s="1"/>
  <c r="EO67" i="37" s="1"/>
  <c r="EP67" i="37" s="1"/>
  <c r="EQ67" i="37" s="1"/>
  <c r="ER67" i="37" s="1"/>
  <c r="DI95" i="70"/>
  <c r="DJ95" i="70" s="1"/>
  <c r="DK95" i="70" s="1"/>
  <c r="DL95" i="70" s="1"/>
  <c r="DM95" i="70" s="1"/>
  <c r="DN95" i="70" s="1"/>
  <c r="DO95" i="70" s="1"/>
  <c r="DP95" i="70" s="1"/>
  <c r="DQ95" i="70" s="1"/>
  <c r="DR95" i="70" s="1"/>
  <c r="DS95" i="70" s="1"/>
  <c r="DT95" i="70" s="1"/>
  <c r="BK71" i="41"/>
  <c r="BJ71" i="41"/>
  <c r="BB89" i="70"/>
  <c r="BD89" i="70" s="1"/>
  <c r="BF89" i="70" s="1"/>
  <c r="BH89" i="70" s="1"/>
  <c r="BC89" i="70"/>
  <c r="BE89" i="70" s="1"/>
  <c r="BG89" i="70" s="1"/>
  <c r="BI89" i="70" s="1"/>
  <c r="BL89" i="70" s="1"/>
  <c r="BB59" i="40"/>
  <c r="BD59" i="40" s="1"/>
  <c r="BF59" i="40" s="1"/>
  <c r="BH59" i="40" s="1"/>
  <c r="BC59" i="40"/>
  <c r="BE59" i="40" s="1"/>
  <c r="BG59" i="40" s="1"/>
  <c r="BI59" i="40" s="1"/>
  <c r="BL59" i="40" s="1"/>
  <c r="BC68" i="38"/>
  <c r="BE68" i="38" s="1"/>
  <c r="BG68" i="38" s="1"/>
  <c r="BI68" i="38" s="1"/>
  <c r="BL68" i="38" s="1"/>
  <c r="BB68" i="38"/>
  <c r="BD68" i="38" s="1"/>
  <c r="BF68" i="38" s="1"/>
  <c r="BH68" i="38" s="1"/>
  <c r="FD41" i="70" l="1"/>
  <c r="DU93" i="36"/>
  <c r="DV93" i="36" s="1"/>
  <c r="DW93" i="36" s="1"/>
  <c r="DX93" i="36" s="1"/>
  <c r="DY93" i="36" s="1"/>
  <c r="DZ93" i="36" s="1"/>
  <c r="EA93" i="36" s="1"/>
  <c r="EB93" i="36" s="1"/>
  <c r="EC93" i="36" s="1"/>
  <c r="ED93" i="36" s="1"/>
  <c r="EE93" i="36" s="1"/>
  <c r="EF93" i="36" s="1"/>
  <c r="CW91" i="36"/>
  <c r="CX91" i="36" s="1"/>
  <c r="CY91" i="36" s="1"/>
  <c r="CZ91" i="36" s="1"/>
  <c r="DA91" i="36" s="1"/>
  <c r="DB91" i="36" s="1"/>
  <c r="DC91" i="36" s="1"/>
  <c r="DD91" i="36" s="1"/>
  <c r="DE91" i="36" s="1"/>
  <c r="DF91" i="36" s="1"/>
  <c r="DG91" i="36" s="1"/>
  <c r="DH91" i="36" s="1"/>
  <c r="EG94" i="36"/>
  <c r="EH94" i="36" s="1"/>
  <c r="EI94" i="36" s="1"/>
  <c r="EJ94" i="36" s="1"/>
  <c r="EK94" i="36" s="1"/>
  <c r="EL94" i="36" s="1"/>
  <c r="EM94" i="36" s="1"/>
  <c r="EN94" i="36" s="1"/>
  <c r="EO94" i="36" s="1"/>
  <c r="EP94" i="36" s="1"/>
  <c r="EQ94" i="36" s="1"/>
  <c r="ER94" i="36" s="1"/>
  <c r="CW90" i="36"/>
  <c r="CX90" i="36" s="1"/>
  <c r="CY90" i="36" s="1"/>
  <c r="CZ90" i="36" s="1"/>
  <c r="DA90" i="36" s="1"/>
  <c r="DB90" i="36" s="1"/>
  <c r="DC90" i="36" s="1"/>
  <c r="DD90" i="36" s="1"/>
  <c r="DE90" i="36" s="1"/>
  <c r="DF90" i="36" s="1"/>
  <c r="DG90" i="36" s="1"/>
  <c r="DH90" i="36" s="1"/>
  <c r="DI92" i="36"/>
  <c r="DJ92" i="36" s="1"/>
  <c r="DK92" i="36" s="1"/>
  <c r="DL92" i="36" s="1"/>
  <c r="DM92" i="36" s="1"/>
  <c r="DN92" i="36" s="1"/>
  <c r="DO92" i="36" s="1"/>
  <c r="DP92" i="36" s="1"/>
  <c r="DQ92" i="36" s="1"/>
  <c r="DR92" i="36" s="1"/>
  <c r="DS92" i="36" s="1"/>
  <c r="DT92" i="36" s="1"/>
  <c r="ES96" i="36"/>
  <c r="ET96" i="36" s="1"/>
  <c r="EU96" i="36" s="1"/>
  <c r="EV96" i="36" s="1"/>
  <c r="EW96" i="36" s="1"/>
  <c r="EX96" i="36" s="1"/>
  <c r="EY96" i="36" s="1"/>
  <c r="EZ96" i="36" s="1"/>
  <c r="FA96" i="36" s="1"/>
  <c r="FB96" i="36" s="1"/>
  <c r="FC96" i="36" s="1"/>
  <c r="FD96" i="36" s="1"/>
  <c r="FB82" i="70"/>
  <c r="DI103" i="35"/>
  <c r="DJ103" i="35" s="1"/>
  <c r="DK103" i="35" s="1"/>
  <c r="DL103" i="35" s="1"/>
  <c r="DM103" i="35" s="1"/>
  <c r="DN103" i="35" s="1"/>
  <c r="DO103" i="35" s="1"/>
  <c r="DP103" i="35" s="1"/>
  <c r="DQ103" i="35" s="1"/>
  <c r="DR103" i="35" s="1"/>
  <c r="DS103" i="35" s="1"/>
  <c r="DT103" i="35" s="1"/>
  <c r="FB85" i="35"/>
  <c r="DU104" i="35"/>
  <c r="DV104" i="35" s="1"/>
  <c r="DW104" i="35" s="1"/>
  <c r="DX104" i="35" s="1"/>
  <c r="DY104" i="35" s="1"/>
  <c r="DZ104" i="35" s="1"/>
  <c r="EA104" i="35" s="1"/>
  <c r="EB104" i="35" s="1"/>
  <c r="EC104" i="35" s="1"/>
  <c r="ED104" i="35" s="1"/>
  <c r="EE104" i="35" s="1"/>
  <c r="EF104" i="35" s="1"/>
  <c r="FD199" i="35"/>
  <c r="FD192" i="70"/>
  <c r="FC79" i="35"/>
  <c r="FC84" i="35" s="1"/>
  <c r="FC85" i="35" s="1"/>
  <c r="FD45" i="35"/>
  <c r="FD40" i="70"/>
  <c r="FD197" i="35"/>
  <c r="FD190" i="70"/>
  <c r="FD47" i="35"/>
  <c r="FD42" i="70"/>
  <c r="FC196" i="70"/>
  <c r="FC198" i="70" s="1"/>
  <c r="FC83" i="70" s="1"/>
  <c r="FD200" i="35"/>
  <c r="FD193" i="70"/>
  <c r="FD48" i="35"/>
  <c r="FD43" i="70"/>
  <c r="FC204" i="35"/>
  <c r="FC206" i="35" s="1"/>
  <c r="FC92" i="35" s="1"/>
  <c r="FC70" i="70"/>
  <c r="FC75" i="70" s="1"/>
  <c r="CW102" i="35"/>
  <c r="CX102" i="35" s="1"/>
  <c r="CY102" i="35" s="1"/>
  <c r="CZ102" i="35" s="1"/>
  <c r="DA102" i="35" s="1"/>
  <c r="DB102" i="35" s="1"/>
  <c r="DC102" i="35" s="1"/>
  <c r="DD102" i="35" s="1"/>
  <c r="DE102" i="35" s="1"/>
  <c r="DF102" i="35" s="1"/>
  <c r="DG102" i="35" s="1"/>
  <c r="DH102" i="35" s="1"/>
  <c r="FD198" i="35"/>
  <c r="FD46" i="35"/>
  <c r="CW101" i="35"/>
  <c r="CX101" i="35" s="1"/>
  <c r="CY101" i="35" s="1"/>
  <c r="CZ101" i="35" s="1"/>
  <c r="DA101" i="35" s="1"/>
  <c r="DB101" i="35" s="1"/>
  <c r="DC101" i="35" s="1"/>
  <c r="DD101" i="35" s="1"/>
  <c r="DE101" i="35" s="1"/>
  <c r="DF101" i="35" s="1"/>
  <c r="DG101" i="35" s="1"/>
  <c r="DH101" i="35" s="1"/>
  <c r="EG105" i="35"/>
  <c r="EH105" i="35" s="1"/>
  <c r="EI105" i="35" s="1"/>
  <c r="EJ105" i="35" s="1"/>
  <c r="EK105" i="35" s="1"/>
  <c r="EL105" i="35" s="1"/>
  <c r="EM105" i="35" s="1"/>
  <c r="EN105" i="35" s="1"/>
  <c r="EO105" i="35" s="1"/>
  <c r="EP105" i="35" s="1"/>
  <c r="EQ105" i="35" s="1"/>
  <c r="ER105" i="35" s="1"/>
  <c r="BB97" i="35"/>
  <c r="BD97" i="35" s="1"/>
  <c r="BF97" i="35" s="1"/>
  <c r="BH97" i="35" s="1"/>
  <c r="BJ97" i="35" s="1"/>
  <c r="BK59" i="37"/>
  <c r="BC86" i="36"/>
  <c r="BE86" i="36" s="1"/>
  <c r="BG86" i="36" s="1"/>
  <c r="BI86" i="36" s="1"/>
  <c r="BL86" i="36" s="1"/>
  <c r="BJ89" i="70"/>
  <c r="BK89" i="70"/>
  <c r="BK59" i="40"/>
  <c r="BJ59" i="40"/>
  <c r="BC86" i="39"/>
  <c r="BE86" i="39" s="1"/>
  <c r="BG86" i="39" s="1"/>
  <c r="BI86" i="39" s="1"/>
  <c r="BL86" i="39" s="1"/>
  <c r="BB86" i="39"/>
  <c r="BD86" i="39" s="1"/>
  <c r="BF86" i="39" s="1"/>
  <c r="BH86" i="39" s="1"/>
  <c r="BK68" i="38"/>
  <c r="BJ68" i="38"/>
  <c r="BK86" i="36"/>
  <c r="BJ86" i="36"/>
  <c r="FD79" i="35" l="1"/>
  <c r="FD84" i="35" s="1"/>
  <c r="FD85" i="35" s="1"/>
  <c r="FC91" i="35"/>
  <c r="FC76" i="70"/>
  <c r="FC82" i="70"/>
  <c r="FD70" i="70"/>
  <c r="FD75" i="70" s="1"/>
  <c r="FD196" i="70"/>
  <c r="FD198" i="70" s="1"/>
  <c r="FD83" i="70" s="1"/>
  <c r="FD204" i="35"/>
  <c r="FD206" i="35" s="1"/>
  <c r="FD92" i="35" s="1"/>
  <c r="BK97" i="35"/>
  <c r="BK86" i="39"/>
  <c r="BJ86" i="39"/>
  <c r="FD91" i="35" l="1"/>
  <c r="ES107" i="35" s="1"/>
  <c r="ET107" i="35" s="1"/>
  <c r="EU107" i="35" s="1"/>
  <c r="EV107" i="35" s="1"/>
  <c r="EW107" i="35" s="1"/>
  <c r="EX107" i="35" s="1"/>
  <c r="EY107" i="35" s="1"/>
  <c r="EZ107" i="35" s="1"/>
  <c r="FA107" i="35" s="1"/>
  <c r="FB107" i="35" s="1"/>
  <c r="FC107" i="35" s="1"/>
  <c r="FD107" i="35" s="1"/>
  <c r="FD76" i="70"/>
  <c r="FD82" i="70"/>
  <c r="ES99" i="70" s="1"/>
  <c r="ET99" i="70" s="1"/>
  <c r="EU99" i="70" s="1"/>
  <c r="EV99" i="70" s="1"/>
  <c r="EW99" i="70" s="1"/>
  <c r="EX99" i="70" s="1"/>
  <c r="EY99" i="70" s="1"/>
  <c r="EZ99" i="70" s="1"/>
  <c r="FA99" i="70" s="1"/>
  <c r="FB99" i="70" s="1"/>
  <c r="FC99" i="70" s="1"/>
  <c r="FD99" i="70" s="1"/>
</calcChain>
</file>

<file path=xl/comments1.xml><?xml version="1.0" encoding="utf-8"?>
<comments xmlns="http://schemas.openxmlformats.org/spreadsheetml/2006/main">
  <authors>
    <author>Alexandra Asmar Lopez</author>
  </authors>
  <commentList>
    <comment ref="K8" authorId="0" shapeId="0">
      <text>
        <r>
          <rPr>
            <b/>
            <sz val="9"/>
            <color indexed="81"/>
            <rFont val="Tahoma"/>
            <family val="2"/>
          </rPr>
          <t>Alexandra Asmar Lopez:</t>
        </r>
        <r>
          <rPr>
            <sz val="9"/>
            <color indexed="81"/>
            <rFont val="Tahoma"/>
            <family val="2"/>
          </rPr>
          <t xml:space="preserve">
COLOMBIA 12.865
PANAMA 6.714</t>
        </r>
      </text>
    </comment>
    <comment ref="O8" authorId="0" shapeId="0">
      <text>
        <r>
          <rPr>
            <b/>
            <sz val="9"/>
            <color indexed="81"/>
            <rFont val="Tahoma"/>
            <family val="2"/>
          </rPr>
          <t>Alexandra Asmar Lopez:</t>
        </r>
        <r>
          <rPr>
            <sz val="9"/>
            <color indexed="81"/>
            <rFont val="Tahoma"/>
            <family val="2"/>
          </rPr>
          <t xml:space="preserve">
COLOMBIA 12.865
PANAMA 6.714</t>
        </r>
      </text>
    </comment>
  </commentList>
</comments>
</file>

<file path=xl/comments10.xml><?xml version="1.0" encoding="utf-8"?>
<comments xmlns="http://schemas.openxmlformats.org/spreadsheetml/2006/main">
  <authors>
    <author>ssncordoba</author>
  </authors>
  <commentList>
    <comment ref="E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A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C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D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E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F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G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H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59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comments11.xml><?xml version="1.0" encoding="utf-8"?>
<comments xmlns="http://schemas.openxmlformats.org/spreadsheetml/2006/main">
  <authors>
    <author>ssncordoba</author>
  </authors>
  <commentList>
    <comment ref="E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L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M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N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O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P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Q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R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S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T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U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V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W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X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Y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Z7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comments2.xml><?xml version="1.0" encoding="utf-8"?>
<comments xmlns="http://schemas.openxmlformats.org/spreadsheetml/2006/main">
  <authors>
    <author>Alexandra Asmar Lopez</author>
  </authors>
  <commentList>
    <comment ref="C129" authorId="0" shapeId="0">
      <text>
        <r>
          <rPr>
            <b/>
            <sz val="9"/>
            <color indexed="81"/>
            <rFont val="Tahoma"/>
            <family val="2"/>
          </rPr>
          <t>Alexandra Asmar Lopez:</t>
        </r>
        <r>
          <rPr>
            <sz val="9"/>
            <color indexed="81"/>
            <rFont val="Tahoma"/>
            <family val="2"/>
          </rPr>
          <t xml:space="preserve">
se elimina pavo</t>
        </r>
      </text>
    </comment>
  </commentList>
</comments>
</file>

<file path=xl/comments3.xml><?xml version="1.0" encoding="utf-8"?>
<comments xmlns="http://schemas.openxmlformats.org/spreadsheetml/2006/main">
  <authors>
    <author>ssncordoba</author>
    <author>ssaasmar</author>
  </authors>
  <commentList>
    <comment ref="A56" authorId="0" shapeId="0">
      <text>
        <r>
          <rPr>
            <sz val="9"/>
            <color indexed="81"/>
            <rFont val="Tahoma"/>
            <family val="2"/>
          </rPr>
          <t>Incrementos mensuales según presupuesto enviado por Sandra Moscoso el 15 de febrero de 2023</t>
        </r>
      </text>
    </comment>
    <comment ref="D66" authorId="1" shapeId="0">
      <text>
        <r>
          <rPr>
            <b/>
            <sz val="9"/>
            <color indexed="81"/>
            <rFont val="Tahoma"/>
            <family val="2"/>
          </rPr>
          <t>ssaasmar:</t>
        </r>
        <r>
          <rPr>
            <sz val="9"/>
            <color indexed="81"/>
            <rFont val="Tahoma"/>
            <family val="2"/>
          </rPr>
          <t xml:space="preserve">
Conversion de Ton Corta a Ton Metrica</t>
        </r>
      </text>
    </comment>
    <comment ref="D81" authorId="1" shapeId="0">
      <text>
        <r>
          <rPr>
            <b/>
            <sz val="9"/>
            <color indexed="81"/>
            <rFont val="Tahoma"/>
            <family val="2"/>
          </rPr>
          <t>ssaasmar:</t>
        </r>
        <r>
          <rPr>
            <sz val="9"/>
            <color indexed="81"/>
            <rFont val="Tahoma"/>
            <family val="2"/>
          </rPr>
          <t xml:space="preserve">
Conversion de Ton Corta a Ton Metrica</t>
        </r>
      </text>
    </comment>
    <comment ref="D98" authorId="1" shapeId="0">
      <text>
        <r>
          <rPr>
            <b/>
            <sz val="9"/>
            <color indexed="81"/>
            <rFont val="Tahoma"/>
            <family val="2"/>
          </rPr>
          <t>ssaasmar:</t>
        </r>
        <r>
          <rPr>
            <sz val="9"/>
            <color indexed="81"/>
            <rFont val="Tahoma"/>
            <family val="2"/>
          </rPr>
          <t xml:space="preserve">
Conversion de Ton Corta a Ton Metrica</t>
        </r>
      </text>
    </comment>
    <comment ref="AZ91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Base canasta A.</t>
        </r>
      </text>
    </comment>
    <comment ref="AZ915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Base canasta B.</t>
        </r>
      </text>
    </comment>
    <comment ref="AZ91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Base canasta C.</t>
        </r>
      </text>
    </comment>
  </commentList>
</comments>
</file>

<file path=xl/comments4.xml><?xml version="1.0" encoding="utf-8"?>
<comments xmlns="http://schemas.openxmlformats.org/spreadsheetml/2006/main">
  <authors>
    <author>ssaasmar</author>
    <author>ssncordoba</author>
  </authors>
  <commentList>
    <comment ref="D33" authorId="0" shapeId="0">
      <text>
        <r>
          <rPr>
            <b/>
            <sz val="9"/>
            <color indexed="81"/>
            <rFont val="Tahoma"/>
            <family val="2"/>
          </rPr>
          <t>ssaasmar:</t>
        </r>
        <r>
          <rPr>
            <sz val="9"/>
            <color indexed="81"/>
            <rFont val="Tahoma"/>
            <family val="2"/>
          </rPr>
          <t xml:space="preserve">
Conversion de Ton Corta a Ton Metrica</t>
        </r>
      </text>
    </comment>
    <comment ref="D41" authorId="0" shapeId="0">
      <text>
        <r>
          <rPr>
            <b/>
            <sz val="9"/>
            <color indexed="81"/>
            <rFont val="Tahoma"/>
            <family val="2"/>
          </rPr>
          <t>ssaasmar:</t>
        </r>
        <r>
          <rPr>
            <sz val="9"/>
            <color indexed="81"/>
            <rFont val="Tahoma"/>
            <family val="2"/>
          </rPr>
          <t xml:space="preserve">
Conversion de Ton Corta a Ton Metrica</t>
        </r>
      </text>
    </comment>
    <comment ref="D49" authorId="0" shapeId="0">
      <text>
        <r>
          <rPr>
            <b/>
            <sz val="9"/>
            <color indexed="81"/>
            <rFont val="Tahoma"/>
            <family val="2"/>
          </rPr>
          <t>ssaasmar:</t>
        </r>
        <r>
          <rPr>
            <sz val="9"/>
            <color indexed="81"/>
            <rFont val="Tahoma"/>
            <family val="2"/>
          </rPr>
          <t xml:space="preserve">
Conversion de Ton Corta a Ton Metrica</t>
        </r>
      </text>
    </comment>
    <comment ref="E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86" authorId="1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comments5.xml><?xml version="1.0" encoding="utf-8"?>
<comments xmlns="http://schemas.openxmlformats.org/spreadsheetml/2006/main">
  <authors>
    <author>ssncordoba</author>
  </authors>
  <commentList>
    <comment ref="E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comments6.xml><?xml version="1.0" encoding="utf-8"?>
<comments xmlns="http://schemas.openxmlformats.org/spreadsheetml/2006/main">
  <authors>
    <author>ssncordoba</author>
  </authors>
  <commentList>
    <comment ref="E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comments7.xml><?xml version="1.0" encoding="utf-8"?>
<comments xmlns="http://schemas.openxmlformats.org/spreadsheetml/2006/main">
  <authors>
    <author>ssncordoba</author>
  </authors>
  <commentList>
    <comment ref="E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56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comments8.xml><?xml version="1.0" encoding="utf-8"?>
<comments xmlns="http://schemas.openxmlformats.org/spreadsheetml/2006/main">
  <authors>
    <author>ssncordoba</author>
  </authors>
  <commentList>
    <comment ref="E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74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comments9.xml><?xml version="1.0" encoding="utf-8"?>
<comments xmlns="http://schemas.openxmlformats.org/spreadsheetml/2006/main">
  <authors>
    <author>ssncordoba</author>
  </authors>
  <commentList>
    <comment ref="E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47" authorId="0" shapeId="0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sharedStrings.xml><?xml version="1.0" encoding="utf-8"?>
<sst xmlns="http://schemas.openxmlformats.org/spreadsheetml/2006/main" count="4778" uniqueCount="490">
  <si>
    <t>2012P</t>
  </si>
  <si>
    <t>% Cump.</t>
  </si>
  <si>
    <t>% Var.</t>
  </si>
  <si>
    <t>Total MP</t>
  </si>
  <si>
    <t>SM</t>
  </si>
  <si>
    <t>Aceites y Grasas Soja</t>
  </si>
  <si>
    <t>Aceites y Grasas Palma</t>
  </si>
  <si>
    <t>Azúcar</t>
  </si>
  <si>
    <t>Cacao</t>
  </si>
  <si>
    <t>UNIDAD</t>
  </si>
  <si>
    <t>US/Bu</t>
  </si>
  <si>
    <t>US/Ton</t>
  </si>
  <si>
    <t>Ctv/Libra</t>
  </si>
  <si>
    <t>CONTRATO</t>
  </si>
  <si>
    <t>Trigo Suave - Chicago</t>
  </si>
  <si>
    <t>KW</t>
  </si>
  <si>
    <t>W</t>
  </si>
  <si>
    <t xml:space="preserve">C </t>
  </si>
  <si>
    <t>LH</t>
  </si>
  <si>
    <t>Lean Hogs</t>
  </si>
  <si>
    <t>Soybean Meal</t>
  </si>
  <si>
    <t>Corn</t>
  </si>
  <si>
    <t>Wheat</t>
  </si>
  <si>
    <t>Kansas Wheat</t>
  </si>
  <si>
    <t>SB</t>
  </si>
  <si>
    <t>CC</t>
  </si>
  <si>
    <t>KC</t>
  </si>
  <si>
    <t>Sugar</t>
  </si>
  <si>
    <t>Coffee</t>
  </si>
  <si>
    <t>Cocoa</t>
  </si>
  <si>
    <t>BO</t>
  </si>
  <si>
    <t>Bean Oil</t>
  </si>
  <si>
    <t>Palm Rott</t>
  </si>
  <si>
    <t>DESCRIPCION</t>
  </si>
  <si>
    <t>Palm Oil</t>
  </si>
  <si>
    <t>CONVERSION TM</t>
  </si>
  <si>
    <t>US/Ton Corta</t>
  </si>
  <si>
    <t>TRM</t>
  </si>
  <si>
    <t>NOMBRE - PRECIO ORIGINAL</t>
  </si>
  <si>
    <t>NOMBRE - PRECIO US/TONELADAS</t>
  </si>
  <si>
    <t>PARTICIPACION SOBRE CANASTA COMMODITIES</t>
  </si>
  <si>
    <t>2009</t>
  </si>
  <si>
    <t>2010</t>
  </si>
  <si>
    <t>2011</t>
  </si>
  <si>
    <t>2012</t>
  </si>
  <si>
    <t>Café</t>
  </si>
  <si>
    <t>Bovino Macho Cebado en pie</t>
  </si>
  <si>
    <t>$/Kilo</t>
  </si>
  <si>
    <t>Promedio 2012</t>
  </si>
  <si>
    <t>Promedio 2011</t>
  </si>
  <si>
    <t>Promedio 2010</t>
  </si>
  <si>
    <t>Promedio 2009</t>
  </si>
  <si>
    <t>Promedio 2008</t>
  </si>
  <si>
    <t>Pollo</t>
  </si>
  <si>
    <t>MARGEN EBITDA GN</t>
  </si>
  <si>
    <t>Costos Consolidado Grupo Nutresa
Acumulado a Diciembre de 2012</t>
  </si>
  <si>
    <t>Elemento Costo</t>
  </si>
  <si>
    <t>Precio Referencia</t>
  </si>
  <si>
    <t>2012 $ Millones</t>
  </si>
  <si>
    <t>Part %</t>
  </si>
  <si>
    <t>Correlacion</t>
  </si>
  <si>
    <t>Nuevo $$$</t>
  </si>
  <si>
    <t>Nueva % Part</t>
  </si>
  <si>
    <t>Res</t>
  </si>
  <si>
    <t>Bovino macho cebado en pie - Feria de Ganado</t>
  </si>
  <si>
    <t>Cerdo</t>
  </si>
  <si>
    <t>Lean Hog - Chicago</t>
  </si>
  <si>
    <t>Pavo -  Pollo</t>
  </si>
  <si>
    <t>Tripas</t>
  </si>
  <si>
    <t>Proteina</t>
  </si>
  <si>
    <t>Soybean Meal y Corn - Chicago</t>
  </si>
  <si>
    <t>Trigo Suave</t>
  </si>
  <si>
    <t>Wheat - Chicago</t>
  </si>
  <si>
    <t>Trigo Duro</t>
  </si>
  <si>
    <t>Wheat - Kansas</t>
  </si>
  <si>
    <t>Aceites y Grasas</t>
  </si>
  <si>
    <t>Palm Oil (Rotterdam) y Bean Oil (Chicago)</t>
  </si>
  <si>
    <t>Sugar (New York)</t>
  </si>
  <si>
    <t>Cocoa (New York)</t>
  </si>
  <si>
    <t>Leche</t>
  </si>
  <si>
    <t>Coffee (New York)</t>
  </si>
  <si>
    <t>Otras materias primas</t>
  </si>
  <si>
    <t>Vr. Canasta Indice</t>
  </si>
  <si>
    <t>2013</t>
  </si>
  <si>
    <t>Feria de Ganado Medellin</t>
  </si>
  <si>
    <t>Trigo Duro - Kansas</t>
  </si>
  <si>
    <t>Promedio 2013</t>
  </si>
  <si>
    <t>Lean Hogs - Cerdo Magro</t>
  </si>
  <si>
    <t>2014</t>
  </si>
  <si>
    <t>Café Verde</t>
  </si>
  <si>
    <t>Bovino Hembra en pie</t>
  </si>
  <si>
    <t>Cerdo - Corte Importado</t>
  </si>
  <si>
    <t>Yellow Sheet Pork Carcass (USDA)</t>
  </si>
  <si>
    <t>Cerdo - Corte Nacional</t>
  </si>
  <si>
    <t>Asociacion de Porcicultores</t>
  </si>
  <si>
    <t>USDA</t>
  </si>
  <si>
    <t>FOB Malasia</t>
  </si>
  <si>
    <t>Azúcar - NY</t>
  </si>
  <si>
    <t>Azúcar - Londres</t>
  </si>
  <si>
    <t>QW</t>
  </si>
  <si>
    <t xml:space="preserve">US/Ton </t>
  </si>
  <si>
    <t>Café - Londres</t>
  </si>
  <si>
    <t>CFD</t>
  </si>
  <si>
    <t>CANASTA A</t>
  </si>
  <si>
    <t>CANASTA B</t>
  </si>
  <si>
    <t>INDICE CANASTA A (Ene 2008 - Dic 2013)</t>
  </si>
  <si>
    <t>INDICE CANASTA A - BASE 100 DIC 2012</t>
  </si>
  <si>
    <t>INDICE CANASTA B - BASE 100 DIC 2012</t>
  </si>
  <si>
    <t>INDICE DE COMMODITIES</t>
  </si>
  <si>
    <t>MENU</t>
  </si>
  <si>
    <t>CRITERIOS 2012</t>
  </si>
  <si>
    <t>INCLUYE PAVO Y POLLO</t>
  </si>
  <si>
    <t>INCLUYE PAVO Y POLLO Y TMLUC</t>
  </si>
  <si>
    <t>Costos ACUM  Consolidado Grupo Nutresa 
Diciembre 2013</t>
  </si>
  <si>
    <t>CANASTA DE COMMODITIES (B)</t>
  </si>
  <si>
    <t>Elemento Cost.</t>
  </si>
  <si>
    <t>$ Millones</t>
  </si>
  <si>
    <t xml:space="preserve">      Res</t>
  </si>
  <si>
    <t>Bovino hembra en pie - Feria de Ganado</t>
  </si>
  <si>
    <t xml:space="preserve">     Cerdo</t>
  </si>
  <si>
    <t>Yellow Sheet Pork Carcass - USDA y Asociacion de Porci.</t>
  </si>
  <si>
    <t>Importado</t>
  </si>
  <si>
    <t xml:space="preserve">    Pavo -  Pollo</t>
  </si>
  <si>
    <t>Nacional</t>
  </si>
  <si>
    <t xml:space="preserve">      Tripas</t>
  </si>
  <si>
    <t xml:space="preserve">      Proteina</t>
  </si>
  <si>
    <t xml:space="preserve">      Trigo Suave</t>
  </si>
  <si>
    <t xml:space="preserve">      Trigo Duro</t>
  </si>
  <si>
    <t>Trigo Duro (Incluye TMLUC)</t>
  </si>
  <si>
    <t xml:space="preserve">      Aceites y Grasas</t>
  </si>
  <si>
    <t xml:space="preserve"> Aceites y Grasas</t>
  </si>
  <si>
    <t>FOB Malasia y Bean Oil - Chicago</t>
  </si>
  <si>
    <t xml:space="preserve">      Azúcar</t>
  </si>
  <si>
    <t>Azúcar Nutresa sin TMLUC</t>
  </si>
  <si>
    <t>Sugar - New York</t>
  </si>
  <si>
    <t xml:space="preserve">      Cacao</t>
  </si>
  <si>
    <t>Cocoa - New York</t>
  </si>
  <si>
    <t xml:space="preserve">      Leche</t>
  </si>
  <si>
    <t xml:space="preserve">      Café Verde</t>
  </si>
  <si>
    <t>Café Verde sin TMLUC</t>
  </si>
  <si>
    <t>Coffee - New York</t>
  </si>
  <si>
    <t>Costo de Alivio</t>
  </si>
  <si>
    <t>Otr MP sin TMLUC</t>
  </si>
  <si>
    <t xml:space="preserve">      Otr MP</t>
  </si>
  <si>
    <t>Azúcar TMLUC</t>
  </si>
  <si>
    <t>Sugar - Londres</t>
  </si>
  <si>
    <t>Café TMLUC</t>
  </si>
  <si>
    <t>Coffee - Londres</t>
  </si>
  <si>
    <t>CIFRAS TMLUC 2013 ACUM</t>
  </si>
  <si>
    <t xml:space="preserve">Trigo Duro </t>
  </si>
  <si>
    <t>Azucar</t>
  </si>
  <si>
    <t>CANASTA DE COMMODITIES (A)</t>
  </si>
  <si>
    <t>Bovino macho en pie - Feria de Ganado</t>
  </si>
  <si>
    <t>Palm Oil - Rotterdam y Bean Oil - Chicago</t>
  </si>
  <si>
    <t>Otras MP</t>
  </si>
  <si>
    <t>FUPO</t>
  </si>
  <si>
    <t>PARTIPACION</t>
  </si>
  <si>
    <t>Cerdo (en pie)</t>
  </si>
  <si>
    <t>Promedio 2014</t>
  </si>
  <si>
    <t>Proteína - Maíz</t>
  </si>
  <si>
    <t>Azúcar NY</t>
  </si>
  <si>
    <t>Azúcar Londres</t>
  </si>
  <si>
    <t>Café NY</t>
  </si>
  <si>
    <t>Café Londres</t>
  </si>
  <si>
    <t>Total</t>
  </si>
  <si>
    <t>Azúcar - Negocio Galletas</t>
  </si>
  <si>
    <t>Azúcar - Negocio Chocolates</t>
  </si>
  <si>
    <t>Azúcar - Negocio Helados</t>
  </si>
  <si>
    <t>Proteína - Harina de Soya</t>
  </si>
  <si>
    <t>DESCRIPCIÓN</t>
  </si>
  <si>
    <t>2015</t>
  </si>
  <si>
    <t>ICGN Total</t>
  </si>
  <si>
    <t>Composición</t>
  </si>
  <si>
    <t>Variación</t>
  </si>
  <si>
    <t>Trigo Duro media proteína - Kansas</t>
  </si>
  <si>
    <t>Café - NY</t>
  </si>
  <si>
    <t>T actual</t>
  </si>
  <si>
    <t>T anterior</t>
  </si>
  <si>
    <t>Promedio 2015</t>
  </si>
  <si>
    <t>Galletas</t>
  </si>
  <si>
    <t>2014P</t>
  </si>
  <si>
    <t>Indice 2014</t>
  </si>
  <si>
    <t>MP</t>
  </si>
  <si>
    <t xml:space="preserve">      Trigo Suave - Chicago</t>
  </si>
  <si>
    <t xml:space="preserve">      Trigo Duro - Kansas</t>
  </si>
  <si>
    <t xml:space="preserve">      Aceites y Grasas - Palma</t>
  </si>
  <si>
    <t>100% Palma</t>
  </si>
  <si>
    <t xml:space="preserve">      Azúcar - NY</t>
  </si>
  <si>
    <t>Alivio</t>
  </si>
  <si>
    <t>ME</t>
  </si>
  <si>
    <t>MOD</t>
  </si>
  <si>
    <t>CIF</t>
  </si>
  <si>
    <t>Carnico</t>
  </si>
  <si>
    <t xml:space="preserve">Recomposicion </t>
  </si>
  <si>
    <t xml:space="preserve">      Res - Feria Medellin</t>
  </si>
  <si>
    <t>Res - Feria Medellin</t>
  </si>
  <si>
    <t>Cerdo Importado</t>
  </si>
  <si>
    <t>Cerdo Nacional</t>
  </si>
  <si>
    <t xml:space="preserve">    Pavo -  Pollo USDA</t>
  </si>
  <si>
    <t>Proteína - Harina de Soya Chicago</t>
  </si>
  <si>
    <t>Proteína - Maíz Chicago</t>
  </si>
  <si>
    <t>Chocolates</t>
  </si>
  <si>
    <t>Recomposicion Aceites</t>
  </si>
  <si>
    <t xml:space="preserve">      Cacao - NY</t>
  </si>
  <si>
    <t>Aceites y Grasas - Palma</t>
  </si>
  <si>
    <t>Palma + Pamiste</t>
  </si>
  <si>
    <t>Nueces</t>
  </si>
  <si>
    <t>Aceites y Grasas - Soya</t>
  </si>
  <si>
    <t>Soya</t>
  </si>
  <si>
    <t>Pastas</t>
  </si>
  <si>
    <t xml:space="preserve">      Trigo</t>
  </si>
  <si>
    <t xml:space="preserve">      Trigo - Kansas</t>
  </si>
  <si>
    <t xml:space="preserve">      Café Verde - NY</t>
  </si>
  <si>
    <t xml:space="preserve">      Café Verde Sol.</t>
  </si>
  <si>
    <t xml:space="preserve">      Café Verde Sol. - NY</t>
  </si>
  <si>
    <t>Helados</t>
  </si>
  <si>
    <t xml:space="preserve">      Leche Líq.</t>
  </si>
  <si>
    <t xml:space="preserve">      Leche en polvo</t>
  </si>
  <si>
    <t>85% Palma y 15% Palmiste</t>
  </si>
  <si>
    <t>TMLUC</t>
  </si>
  <si>
    <t>Azucar Londres</t>
  </si>
  <si>
    <t>Trigo dolares</t>
  </si>
  <si>
    <t>Trigo Kansas</t>
  </si>
  <si>
    <t>Leche - Negocio Chocolates</t>
  </si>
  <si>
    <t>Leche - Negocio Galletas</t>
  </si>
  <si>
    <t>Leche - Negocio Helados</t>
  </si>
  <si>
    <t>INDICE MERCADO BASE 100 AÑO 2012 - COP</t>
  </si>
  <si>
    <t>INDICE MERCADO BASE 100 AÑO 2012 - USD</t>
  </si>
  <si>
    <t>COMMODITY</t>
  </si>
  <si>
    <t>PRECIO USD/TON</t>
  </si>
  <si>
    <t>ICGN x COMMODITY</t>
  </si>
  <si>
    <t>ICGN - COP</t>
  </si>
  <si>
    <t>INDICE - BASE 100 DIC 2012</t>
  </si>
  <si>
    <t>INDICE COP</t>
  </si>
  <si>
    <t>MARGEN EBITDA NEGOCIO</t>
  </si>
  <si>
    <t>Trigo - Negocio Pastas</t>
  </si>
  <si>
    <t>2016</t>
  </si>
  <si>
    <t>PARTICIPACIÓN SOBRE CANASTA COMMODITIES</t>
  </si>
  <si>
    <t>Promedio 2016</t>
  </si>
  <si>
    <t>Negocio</t>
  </si>
  <si>
    <t>Commodity y mercado de referencia</t>
  </si>
  <si>
    <t>Commodity &amp; Market reference</t>
  </si>
  <si>
    <t>Bovino Macho Cebado en pie - Feria de Ganado de Medellín</t>
  </si>
  <si>
    <t>Medellin Cattle Fair</t>
  </si>
  <si>
    <t>Cerdo (en pie) - Chicago</t>
  </si>
  <si>
    <t>Lean Hogs Chicago</t>
  </si>
  <si>
    <t>Soybean Meal Chicago</t>
  </si>
  <si>
    <t>Corn Chicago</t>
  </si>
  <si>
    <t>Trigo Suave Chicago</t>
  </si>
  <si>
    <t xml:space="preserve">Soft Wheat Chicago </t>
  </si>
  <si>
    <t>Hard Wheat Kansas</t>
  </si>
  <si>
    <t>Aceites y Grasas Soja - Chicago</t>
  </si>
  <si>
    <t>Bean Oil Chicago</t>
  </si>
  <si>
    <t>Aceites y Grasas Palma - Rotterdam</t>
  </si>
  <si>
    <t>Palm Oil Rotterdam</t>
  </si>
  <si>
    <t>Sugar NY</t>
  </si>
  <si>
    <t>Cacao NY</t>
  </si>
  <si>
    <t>Cocoa NY</t>
  </si>
  <si>
    <t>Coffee NY</t>
  </si>
  <si>
    <t>Cerdo - Corte Importado (Urner Barry)</t>
  </si>
  <si>
    <t>Yellow Sheet Pork Carcass (Urner Barry)</t>
  </si>
  <si>
    <t>Cerdo Corte Nacional - Asociación de Porcicultores</t>
  </si>
  <si>
    <t>Colombian Pork Farmers Association</t>
  </si>
  <si>
    <t>Pollo USDA</t>
  </si>
  <si>
    <t>UB MSP, Mech. Sep. Chicken-Frozen-15-20% Fat, With Skin - USDA</t>
  </si>
  <si>
    <t>Aceites y Grasas Palma - Malasia</t>
  </si>
  <si>
    <t>FOB Malasia Oil</t>
  </si>
  <si>
    <t>Sugar Londres</t>
  </si>
  <si>
    <t>Coffee Londres</t>
  </si>
  <si>
    <t>CANASTA A*</t>
  </si>
  <si>
    <t>BASKET A*</t>
  </si>
  <si>
    <t>*Canasta A, se calcula con las cifras del año total 2012. Se usa para el cálculo del índice desde enero/2008 hasta diciembre/2013.</t>
  </si>
  <si>
    <t>*Basket A is calculated with values of the whole year 2012. It is used for calculating the index since January/2008 to December/2013.</t>
  </si>
  <si>
    <t>*Canasta B, corresponde a la canasta A, actualizada con el cierre del año total 2013 y ajustes de nuevos commodities. Se usa para el cálculo del índice enero/2014 hasta la fecha.</t>
  </si>
  <si>
    <t>*Basket B corresponds to the Basket A, updated with the closure of the whole year 2013 and adjustments of new commodities. It is used for calculating the index since January/2014 to date.</t>
  </si>
  <si>
    <t>CANASTA B*</t>
  </si>
  <si>
    <t>BASKET B*</t>
  </si>
  <si>
    <t xml:space="preserve">  </t>
  </si>
  <si>
    <t>2017</t>
  </si>
  <si>
    <t>Promedio 2017</t>
  </si>
  <si>
    <t>INDICE MERCADO BASE 100 AÑO 2012 ESTIMADO - USD</t>
  </si>
  <si>
    <t>INDICE MERCADO BASE 100 AÑO 2012 ESTIMADO - COP</t>
  </si>
  <si>
    <t>CANASTA C</t>
  </si>
  <si>
    <t>Bovino Macho en pie</t>
  </si>
  <si>
    <t>CONVERSIÓN TM</t>
  </si>
  <si>
    <t>Feria de Ganado Medellín</t>
  </si>
  <si>
    <t>Asociación de Porcicultores</t>
  </si>
  <si>
    <t>INDICE CANASTA C (Ene 2017 en adelante)</t>
  </si>
  <si>
    <t>INDICE CANASTA B (Ene 2014 - Dic 2016)</t>
  </si>
  <si>
    <t>INDICE CANASTA C - BASE 100 DIC 2012</t>
  </si>
  <si>
    <t>PARTIPACIÓN</t>
  </si>
  <si>
    <t>ICGN - USD</t>
  </si>
  <si>
    <t>Con TMLUC</t>
  </si>
  <si>
    <t>Sin Corral</t>
  </si>
  <si>
    <t>Con Corral</t>
  </si>
  <si>
    <t>Cierre 2013</t>
  </si>
  <si>
    <t>Cierre 2016</t>
  </si>
  <si>
    <t>Sin corral</t>
  </si>
  <si>
    <t>Canasta B</t>
  </si>
  <si>
    <t>Canasta C</t>
  </si>
  <si>
    <t>%</t>
  </si>
  <si>
    <t>Materias primas</t>
  </si>
  <si>
    <t>Bovino Macho</t>
  </si>
  <si>
    <t>Cerdo Yellow Sheet Pork Carcass (USDA)</t>
  </si>
  <si>
    <t>Cerdo Asociacion de Porcicultores</t>
  </si>
  <si>
    <t xml:space="preserve">     Pollo</t>
  </si>
  <si>
    <t xml:space="preserve">     Pavo</t>
  </si>
  <si>
    <t>Proteina La Receta</t>
  </si>
  <si>
    <t xml:space="preserve">      Trigo TMLUC</t>
  </si>
  <si>
    <t xml:space="preserve">      Harina</t>
  </si>
  <si>
    <t>Aceites Corral palma</t>
  </si>
  <si>
    <t>Aceites Corral no palma</t>
  </si>
  <si>
    <t>Aceites TMLUC</t>
  </si>
  <si>
    <t>TOTAL</t>
  </si>
  <si>
    <t>Aceites La Rectea</t>
  </si>
  <si>
    <t xml:space="preserve">      Azúcar NY</t>
  </si>
  <si>
    <t>Azucar La Rectea</t>
  </si>
  <si>
    <t xml:space="preserve">      Azúcar TMLUC Londres</t>
  </si>
  <si>
    <t xml:space="preserve">      Café Verde Mol.</t>
  </si>
  <si>
    <t xml:space="preserve">     Café Soluble TMLUC</t>
  </si>
  <si>
    <t xml:space="preserve">     Café Soluble</t>
  </si>
  <si>
    <t xml:space="preserve">      Te</t>
  </si>
  <si>
    <t xml:space="preserve">     Acido</t>
  </si>
  <si>
    <t xml:space="preserve">     Carrier</t>
  </si>
  <si>
    <t xml:space="preserve">     Concentrados</t>
  </si>
  <si>
    <t xml:space="preserve">     Edulcorante </t>
  </si>
  <si>
    <t xml:space="preserve">     Huevo Liquido Pasteurizado</t>
  </si>
  <si>
    <t xml:space="preserve">      Sabores</t>
  </si>
  <si>
    <t>2016P</t>
  </si>
  <si>
    <t xml:space="preserve">    Pollo</t>
  </si>
  <si>
    <t xml:space="preserve">    Pavo</t>
  </si>
  <si>
    <t xml:space="preserve">     Aceites</t>
  </si>
  <si>
    <t>No se incluye porque se comercializa</t>
  </si>
  <si>
    <t xml:space="preserve">     Azucar</t>
  </si>
  <si>
    <t>CORRAL</t>
  </si>
  <si>
    <t>Res nacional</t>
  </si>
  <si>
    <t>Res importado</t>
  </si>
  <si>
    <t xml:space="preserve"> Pollo</t>
  </si>
  <si>
    <t xml:space="preserve"> Leche</t>
  </si>
  <si>
    <t>Cerdo importado</t>
  </si>
  <si>
    <t xml:space="preserve">  Aceites y Grasas palma</t>
  </si>
  <si>
    <t xml:space="preserve">  Aceites y Grasas no palma</t>
  </si>
  <si>
    <t xml:space="preserve">  Harinas</t>
  </si>
  <si>
    <t xml:space="preserve">  Otras Mp</t>
  </si>
  <si>
    <t>Palma</t>
  </si>
  <si>
    <t>Total Aceites</t>
  </si>
  <si>
    <t>Bovino Hembra Cebado en pie - Feria de Ganado de Medellín</t>
  </si>
  <si>
    <t>Consideraciones:</t>
  </si>
  <si>
    <t>* Entra TMLUC con los montos correspondientes a trigo, azucar y café</t>
  </si>
  <si>
    <t>* Se agrega el pollo y el pavo</t>
  </si>
  <si>
    <t>* Se cambia el mercado de referencia del aceite de palma, de CIF Rotterdam a FOB Malasia</t>
  </si>
  <si>
    <t>* El cerdo se abre en cerdo nacional y cerdo importado</t>
  </si>
  <si>
    <t>CANASTA C*</t>
  </si>
  <si>
    <t xml:space="preserve">*Canasta C, corresponde a la canasta B, actualizada con el cierre del año total 2016 y ajustes. Se usa para el cálculo del índice enero/2017 en adelante. </t>
  </si>
  <si>
    <t>*Basket C, corresponds to basket B, updated with the closing of the total year 2016 and adjustments. It is used to calculate the January / 2017 index onwards</t>
  </si>
  <si>
    <t>* Entra el Grupo Corral con los montos correspondientes a carnes de res, carne de cerdo nacional, carne de cerdo importado, carne de pollo, aceites de palma.</t>
  </si>
  <si>
    <t>* Se excluye el pavo de las cifras de pollo, ya que estas se reportan consolidadamente. Anteriormente el pavo era el 3% de la cifra de pollo. Actualmente es 23%, donde 90% se compra nacional y 10% importado. El mercado nacional no tiene un mercado de referencia regulado.</t>
  </si>
  <si>
    <t>* Se actualiza el porcentaje de aceite de palma y aceite de soya dentro de la canasta, de acuerdo a las cifras 2016.</t>
  </si>
  <si>
    <t>* Aceites de TMLUC no entran, ya que son aceites para comercializacion.</t>
  </si>
  <si>
    <t>* La Recetta no hace parte del indice, porque es un comercializadora.</t>
  </si>
  <si>
    <t>Café coproductos - Negocio Café</t>
  </si>
  <si>
    <t>Café excelsos - Negocio Café</t>
  </si>
  <si>
    <t>2018</t>
  </si>
  <si>
    <t>Promedio 2018</t>
  </si>
  <si>
    <t xml:space="preserve">Promedio 2018 </t>
  </si>
  <si>
    <t>2019</t>
  </si>
  <si>
    <t>Promedio 2019</t>
  </si>
  <si>
    <t xml:space="preserve">Promedio 2019 </t>
  </si>
  <si>
    <t>Promedio COP 2009</t>
  </si>
  <si>
    <t>Promedio COP 2010</t>
  </si>
  <si>
    <t>Promedio COP 2011</t>
  </si>
  <si>
    <t>Promedio COP 2012</t>
  </si>
  <si>
    <t>Promedio COP 2013</t>
  </si>
  <si>
    <t>Promedio COP 2014</t>
  </si>
  <si>
    <t>Promedio COP 2015</t>
  </si>
  <si>
    <t>Promedio COP 2016</t>
  </si>
  <si>
    <t>Promedio COP 2017</t>
  </si>
  <si>
    <t>Promedio COP 2018</t>
  </si>
  <si>
    <t>Azúcar - TMLUC</t>
  </si>
  <si>
    <t>Café - TMLUC</t>
  </si>
  <si>
    <t>Cacao - Negocio Chocolates Perú</t>
  </si>
  <si>
    <t>Promedio COP 2019</t>
  </si>
  <si>
    <t>2020</t>
  </si>
  <si>
    <t>Promedio 2020</t>
  </si>
  <si>
    <t>Commodity / Materia prima</t>
  </si>
  <si>
    <t>Cárnico</t>
  </si>
  <si>
    <t>Q3 2020</t>
  </si>
  <si>
    <t>Q3 2019</t>
  </si>
  <si>
    <t>Q1 2009</t>
  </si>
  <si>
    <t>Q2 2009</t>
  </si>
  <si>
    <t>Q3 2009</t>
  </si>
  <si>
    <t>Q4 2009</t>
  </si>
  <si>
    <t>Q1 2010</t>
  </si>
  <si>
    <t>Q2 2010</t>
  </si>
  <si>
    <t>Q3 2010</t>
  </si>
  <si>
    <t>Q4 2010</t>
  </si>
  <si>
    <t>Q1 2011</t>
  </si>
  <si>
    <t>Q2 2011</t>
  </si>
  <si>
    <t>Q3 2011</t>
  </si>
  <si>
    <t>Q4 2011</t>
  </si>
  <si>
    <t>Q1 2012</t>
  </si>
  <si>
    <t>Q2 2012</t>
  </si>
  <si>
    <t>Q3 2012</t>
  </si>
  <si>
    <t>Q4 2012</t>
  </si>
  <si>
    <t>Q1 2013</t>
  </si>
  <si>
    <t>Q2 2013</t>
  </si>
  <si>
    <t>Q3 2013</t>
  </si>
  <si>
    <t>Q4 2013</t>
  </si>
  <si>
    <t>Q1 2014</t>
  </si>
  <si>
    <t>Q2 2014</t>
  </si>
  <si>
    <t>Q3 2014</t>
  </si>
  <si>
    <t>Q4 2014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</si>
  <si>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</si>
  <si>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</si>
  <si>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</si>
  <si>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</si>
  <si>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</si>
  <si>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</si>
  <si>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</si>
  <si>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</si>
  <si>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</si>
  <si>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</si>
  <si>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</si>
  <si>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</si>
  <si>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</si>
  <si>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</si>
  <si>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</si>
  <si>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</si>
  <si>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</si>
  <si>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</si>
  <si>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Q4 2019</t>
  </si>
  <si>
    <t>Q1 2020</t>
  </si>
  <si>
    <t>Q2 2020</t>
  </si>
  <si>
    <t>INDICE MERCADO BASE 100 AÑO 2012 - COP TRIMESTRAL</t>
  </si>
  <si>
    <t>MARGEN BRUTO GN TRIMESTRAL</t>
  </si>
  <si>
    <t>Q4 2020</t>
  </si>
  <si>
    <t>Promedio 2021 (real ene, estimado feb-dic)</t>
  </si>
  <si>
    <t>Promedio 2021 (real ene)</t>
  </si>
  <si>
    <t>Promedio COP 2020</t>
  </si>
  <si>
    <t>2021</t>
  </si>
  <si>
    <t>Promedio 2021</t>
  </si>
  <si>
    <t>Trigo y harinas - Negocio Galletas</t>
  </si>
  <si>
    <t>Cacao - Negocio Chocolates Colombia</t>
  </si>
  <si>
    <t>Carne de res - Negocio Cárnico</t>
  </si>
  <si>
    <t>Carne de cerdo - Negocio Cárnico</t>
  </si>
  <si>
    <t>Carne de pollo - Negocio Cárnico</t>
  </si>
  <si>
    <t>Aceites y grasas - Negocio Galletas</t>
  </si>
  <si>
    <t>Aceites y grasas - Negocio Chocolates</t>
  </si>
  <si>
    <t>Aceites y grasas - Negocio Helados</t>
  </si>
  <si>
    <t>Maní y nueces - Negocio Chocolates</t>
  </si>
  <si>
    <t>Películas - Negocio Galletas</t>
  </si>
  <si>
    <t>Películas - Negocio Chocolates</t>
  </si>
  <si>
    <t>Películas - Negocio Cárnico</t>
  </si>
  <si>
    <t>Películas - Negocio Café</t>
  </si>
  <si>
    <t>Películas - Negocio Helados</t>
  </si>
  <si>
    <t>Películas - Negocio Pastas</t>
  </si>
  <si>
    <t>Tripas - Negocio Cárnico</t>
  </si>
  <si>
    <t>Proteínas - Negocio Cárnico</t>
  </si>
  <si>
    <t>Envases metálicos - Negocio Cárnico</t>
  </si>
  <si>
    <t>Pavo - Negocio Cárnico</t>
  </si>
  <si>
    <t>Q1 2021</t>
  </si>
  <si>
    <t>PARTICIPACIÓN</t>
  </si>
  <si>
    <t>Q2 2021</t>
  </si>
  <si>
    <t>Q3 2021</t>
  </si>
  <si>
    <t>Q4 2021</t>
  </si>
  <si>
    <t>2022</t>
  </si>
  <si>
    <t>Promedio COP 2021</t>
  </si>
  <si>
    <t>Promedio 2022</t>
  </si>
  <si>
    <t>Trigo y sémola - TMLUC</t>
  </si>
  <si>
    <t>Q1 2022</t>
  </si>
  <si>
    <t>Q2 2022</t>
  </si>
  <si>
    <t>Q3 2022</t>
  </si>
  <si>
    <t>Q4 2022</t>
  </si>
  <si>
    <t>Promedio COP 2022</t>
  </si>
  <si>
    <t>Incrementos estimados Cárnico 2023</t>
  </si>
  <si>
    <t>2023</t>
  </si>
  <si>
    <t>Promedio 2023</t>
  </si>
  <si>
    <t>Ahorro (-) / Desahorro (+) Neto 2023 MM COP</t>
  </si>
  <si>
    <t>% incremento estimado 2023 vs 2022</t>
  </si>
  <si>
    <t>% cumplimiento estimado 2023 vs ppto</t>
  </si>
  <si>
    <t>Presupuesto Ebitda 2023*</t>
  </si>
  <si>
    <t>% sobre Ebitda 2023</t>
  </si>
  <si>
    <t>Real
Ene-Mar 2023 MM COP</t>
  </si>
  <si>
    <t>Estimado
Abr-Dic 2023 MM COP</t>
  </si>
  <si>
    <t>Subproductos
Ene-Mar 2023
MM COP</t>
  </si>
  <si>
    <t>Promedio 2023 (real ene-mar)</t>
  </si>
  <si>
    <t>Promedio COP 2023 (real ene-mar)</t>
  </si>
  <si>
    <t>Promedio 2023 (real ene-mar, estimado abr-dic)</t>
  </si>
  <si>
    <t>Promedio COP 2023 (real ene-mar, estimado abr-dic)</t>
  </si>
  <si>
    <t>Q1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</si>
</sst>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6" formatCode="&quot;$&quot;\ #,##0;[Red]\-&quot;$&quot;\ #,##0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* #,##0.000000_);_(* \(#,##0.000000\);_(* &quot;-&quot;??_);_(@_)"/>
    <numFmt numFmtId="166" formatCode="0.0%"/>
    <numFmt numFmtId="167" formatCode="_(* #,##0.00000_);_(* \(#,##0.00000\);_(* &quot;-&quot;??_);_(@_)"/>
    <numFmt numFmtId="168" formatCode="_(* #,##0.0_);_(* \(#,##0.0\);_(* &quot;-&quot;??_);_(@_)"/>
    <numFmt numFmtId="169" formatCode="0.0"/>
    <numFmt numFmtId="170" formatCode="_(* #,##0_);_(* \(#,##0\);_(* &quot;-&quot;??_);_(@_)"/>
    <numFmt numFmtId="171" formatCode="_-* #,##0_-;\-* #,##0_-;_-* &quot;-&quot;??_-;_-@_-"/>
    <numFmt numFmtId="172" formatCode="0.00000"/>
    <numFmt numFmtId="173" formatCode="_(* #,##0.0000_);_(* \(#,##0.0000\);_(* &quot;-&quot;??_);_(@_)"/>
    <numFmt numFmtId="174" formatCode="0.0000"/>
    <numFmt numFmtId="175" formatCode="0.000%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62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u/>
      <sz val="11"/>
      <color theme="10"/>
      <name val="Calibri"/>
      <family val="2"/>
    </font>
    <font>
      <i/>
      <u/>
      <sz val="16"/>
      <color theme="0"/>
      <name val="Calibri"/>
      <family val="2"/>
    </font>
    <font>
      <sz val="11"/>
      <color theme="9" tint="-0.249977111117893"/>
      <name val="Calibri"/>
      <family val="2"/>
      <scheme val="minor"/>
    </font>
    <font>
      <sz val="10"/>
      <color theme="9" tint="-0.24994659260841701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0"/>
      <color theme="0" tint="-0.499984740745262"/>
      <name val="Calibri"/>
      <family val="2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5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rgb="FFFFFD9B"/>
        <bgColor indexed="64"/>
      </patternFill>
    </fill>
    <fill>
      <patternFill patternType="solid">
        <fgColor rgb="FFEAF1F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theme="4" tint="0.59996337778862885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6699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rgb="FF848484"/>
      </left>
      <right style="thin">
        <color rgb="FF848484"/>
      </right>
      <top style="thin">
        <color rgb="FF848484"/>
      </top>
      <bottom style="thin">
        <color rgb="FF84848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auto="1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92">
    <xf numFmtId="0" fontId="0" fillId="0" borderId="0"/>
    <xf numFmtId="9" fontId="1" fillId="0" borderId="0" applyFont="0" applyFill="0" applyBorder="0" applyAlignment="0" applyProtection="0"/>
    <xf numFmtId="4" fontId="4" fillId="4" borderId="8" applyNumberFormat="0" applyProtection="0">
      <alignment horizontal="left" vertical="center" indent="1"/>
    </xf>
    <xf numFmtId="4" fontId="4" fillId="4" borderId="8" applyNumberFormat="0" applyProtection="0">
      <alignment horizontal="left" vertical="center" indent="1"/>
    </xf>
    <xf numFmtId="4" fontId="4" fillId="0" borderId="8" applyNumberFormat="0" applyProtection="0">
      <alignment horizontal="right" vertical="center"/>
    </xf>
    <xf numFmtId="4" fontId="4" fillId="5" borderId="8" applyNumberFormat="0" applyProtection="0">
      <alignment horizontal="left" vertical="center" indent="1"/>
    </xf>
    <xf numFmtId="4" fontId="4" fillId="6" borderId="8" applyNumberFormat="0" applyProtection="0">
      <alignment vertical="center"/>
    </xf>
    <xf numFmtId="0" fontId="5" fillId="7" borderId="9" applyBorder="0"/>
    <xf numFmtId="164" fontId="1" fillId="0" borderId="0" applyFont="0" applyFill="0" applyBorder="0" applyAlignment="0" applyProtection="0"/>
    <xf numFmtId="0" fontId="8" fillId="0" borderId="0"/>
    <xf numFmtId="0" fontId="14" fillId="0" borderId="0"/>
    <xf numFmtId="4" fontId="4" fillId="0" borderId="8" applyNumberFormat="0" applyProtection="0">
      <alignment horizontal="right" vertical="center"/>
    </xf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8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23" borderId="0" applyNumberFormat="0" applyBorder="0" applyAlignment="0" applyProtection="0"/>
    <xf numFmtId="0" fontId="18" fillId="18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16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8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4" fontId="4" fillId="6" borderId="8" applyNumberFormat="0" applyProtection="0">
      <alignment vertical="center"/>
    </xf>
    <xf numFmtId="4" fontId="4" fillId="6" borderId="8" applyNumberFormat="0" applyProtection="0">
      <alignment vertical="center"/>
    </xf>
    <xf numFmtId="4" fontId="4" fillId="33" borderId="8" applyNumberFormat="0" applyProtection="0">
      <alignment vertical="center"/>
    </xf>
    <xf numFmtId="4" fontId="4" fillId="5" borderId="8" applyNumberFormat="0" applyProtection="0">
      <alignment horizontal="left" vertical="center" indent="1"/>
    </xf>
    <xf numFmtId="4" fontId="4" fillId="5" borderId="8" applyNumberFormat="0" applyProtection="0">
      <alignment horizontal="left" vertical="center" indent="1"/>
    </xf>
    <xf numFmtId="0" fontId="21" fillId="6" borderId="12" applyNumberFormat="0" applyProtection="0">
      <alignment horizontal="left" vertical="top" indent="1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5" borderId="8" applyNumberFormat="0" applyProtection="0">
      <alignment vertical="center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6" borderId="8" applyNumberFormat="0" applyProtection="0">
      <alignment horizontal="right" vertical="center"/>
    </xf>
    <xf numFmtId="4" fontId="4" fillId="36" borderId="8" applyNumberFormat="0" applyProtection="0">
      <alignment horizontal="right" vertical="center"/>
    </xf>
    <xf numFmtId="4" fontId="4" fillId="36" borderId="8" applyNumberFormat="0" applyProtection="0">
      <alignment horizontal="right" vertical="center"/>
    </xf>
    <xf numFmtId="4" fontId="4" fillId="37" borderId="8" applyNumberFormat="0" applyProtection="0">
      <alignment horizontal="right" vertical="center"/>
    </xf>
    <xf numFmtId="4" fontId="4" fillId="37" borderId="8" applyNumberFormat="0" applyProtection="0">
      <alignment horizontal="right" vertical="center"/>
    </xf>
    <xf numFmtId="4" fontId="4" fillId="37" borderId="8" applyNumberFormat="0" applyProtection="0">
      <alignment horizontal="right" vertical="center"/>
    </xf>
    <xf numFmtId="4" fontId="4" fillId="38" borderId="14" applyNumberFormat="0" applyProtection="0">
      <alignment horizontal="right" vertical="center"/>
    </xf>
    <xf numFmtId="4" fontId="4" fillId="38" borderId="14" applyNumberFormat="0" applyProtection="0">
      <alignment horizontal="right" vertical="center"/>
    </xf>
    <xf numFmtId="4" fontId="4" fillId="38" borderId="14" applyNumberFormat="0" applyProtection="0">
      <alignment horizontal="right" vertical="center"/>
    </xf>
    <xf numFmtId="4" fontId="4" fillId="39" borderId="8" applyNumberFormat="0" applyProtection="0">
      <alignment horizontal="right" vertical="center"/>
    </xf>
    <xf numFmtId="4" fontId="4" fillId="39" borderId="8" applyNumberFormat="0" applyProtection="0">
      <alignment horizontal="right" vertical="center"/>
    </xf>
    <xf numFmtId="4" fontId="4" fillId="39" borderId="8" applyNumberFormat="0" applyProtection="0">
      <alignment horizontal="right" vertical="center"/>
    </xf>
    <xf numFmtId="4" fontId="4" fillId="40" borderId="8" applyNumberFormat="0" applyProtection="0">
      <alignment horizontal="right" vertical="center"/>
    </xf>
    <xf numFmtId="4" fontId="4" fillId="40" borderId="8" applyNumberFormat="0" applyProtection="0">
      <alignment horizontal="right" vertical="center"/>
    </xf>
    <xf numFmtId="4" fontId="4" fillId="40" borderId="8" applyNumberFormat="0" applyProtection="0">
      <alignment horizontal="right" vertical="center"/>
    </xf>
    <xf numFmtId="4" fontId="4" fillId="41" borderId="8" applyNumberFormat="0" applyProtection="0">
      <alignment horizontal="right" vertical="center"/>
    </xf>
    <xf numFmtId="4" fontId="4" fillId="41" borderId="8" applyNumberFormat="0" applyProtection="0">
      <alignment horizontal="right" vertical="center"/>
    </xf>
    <xf numFmtId="4" fontId="4" fillId="41" borderId="8" applyNumberFormat="0" applyProtection="0">
      <alignment horizontal="right" vertical="center"/>
    </xf>
    <xf numFmtId="4" fontId="4" fillId="42" borderId="8" applyNumberFormat="0" applyProtection="0">
      <alignment horizontal="right" vertical="center"/>
    </xf>
    <xf numFmtId="4" fontId="4" fillId="42" borderId="8" applyNumberFormat="0" applyProtection="0">
      <alignment horizontal="right" vertical="center"/>
    </xf>
    <xf numFmtId="4" fontId="4" fillId="42" borderId="8" applyNumberFormat="0" applyProtection="0">
      <alignment horizontal="right" vertical="center"/>
    </xf>
    <xf numFmtId="4" fontId="4" fillId="43" borderId="8" applyNumberFormat="0" applyProtection="0">
      <alignment horizontal="right" vertical="center"/>
    </xf>
    <xf numFmtId="4" fontId="4" fillId="43" borderId="8" applyNumberFormat="0" applyProtection="0">
      <alignment horizontal="right" vertical="center"/>
    </xf>
    <xf numFmtId="4" fontId="4" fillId="43" borderId="8" applyNumberFormat="0" applyProtection="0">
      <alignment horizontal="right" vertical="center"/>
    </xf>
    <xf numFmtId="4" fontId="4" fillId="44" borderId="8" applyNumberFormat="0" applyProtection="0">
      <alignment horizontal="right" vertical="center"/>
    </xf>
    <xf numFmtId="4" fontId="4" fillId="44" borderId="8" applyNumberFormat="0" applyProtection="0">
      <alignment horizontal="right" vertical="center"/>
    </xf>
    <xf numFmtId="4" fontId="4" fillId="44" borderId="8" applyNumberFormat="0" applyProtection="0">
      <alignment horizontal="right" vertical="center"/>
    </xf>
    <xf numFmtId="4" fontId="4" fillId="45" borderId="14" applyNumberFormat="0" applyProtection="0">
      <alignment horizontal="left" vertical="center" indent="1"/>
    </xf>
    <xf numFmtId="4" fontId="4" fillId="45" borderId="14" applyNumberFormat="0" applyProtection="0">
      <alignment horizontal="left" vertical="center" indent="1"/>
    </xf>
    <xf numFmtId="4" fontId="4" fillId="45" borderId="14" applyNumberFormat="0" applyProtection="0">
      <alignment horizontal="left" vertical="center" indent="1"/>
    </xf>
    <xf numFmtId="4" fontId="4" fillId="46" borderId="13" applyNumberFormat="0" applyProtection="0">
      <alignment horizontal="left" vertical="center"/>
    </xf>
    <xf numFmtId="4" fontId="4" fillId="46" borderId="14" applyNumberFormat="0" applyProtection="0">
      <alignment horizontal="left" vertical="center"/>
    </xf>
    <xf numFmtId="4" fontId="4" fillId="47" borderId="14" applyNumberFormat="0" applyProtection="0">
      <alignment vertical="center"/>
    </xf>
    <xf numFmtId="4" fontId="4" fillId="46" borderId="15" applyNumberFormat="0" applyProtection="0">
      <alignment horizontal="left" vertical="center"/>
    </xf>
    <xf numFmtId="4" fontId="8" fillId="7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/>
    </xf>
    <xf numFmtId="4" fontId="4" fillId="48" borderId="8" applyNumberFormat="0" applyProtection="0">
      <alignment horizontal="right" vertical="center"/>
    </xf>
    <xf numFmtId="4" fontId="4" fillId="48" borderId="8" applyNumberFormat="0" applyProtection="0">
      <alignment horizontal="right" vertical="center"/>
    </xf>
    <xf numFmtId="4" fontId="4" fillId="48" borderId="8" applyNumberFormat="0" applyProtection="0">
      <alignment horizontal="right" vertical="center"/>
    </xf>
    <xf numFmtId="4" fontId="4" fillId="49" borderId="14" applyNumberFormat="0" applyProtection="0">
      <alignment horizontal="left" vertical="center" indent="1"/>
    </xf>
    <xf numFmtId="4" fontId="4" fillId="49" borderId="14" applyNumberFormat="0" applyProtection="0">
      <alignment horizontal="left" vertical="center" indent="1"/>
    </xf>
    <xf numFmtId="4" fontId="4" fillId="49" borderId="14" applyNumberFormat="0" applyProtection="0">
      <alignment horizontal="left" vertical="center" indent="1"/>
    </xf>
    <xf numFmtId="4" fontId="4" fillId="48" borderId="14" applyNumberFormat="0" applyProtection="0">
      <alignment horizontal="left" vertical="center" indent="1"/>
    </xf>
    <xf numFmtId="4" fontId="4" fillId="48" borderId="14" applyNumberFormat="0" applyProtection="0">
      <alignment horizontal="left" vertical="center" indent="1"/>
    </xf>
    <xf numFmtId="4" fontId="4" fillId="48" borderId="14" applyNumberFormat="0" applyProtection="0">
      <alignment horizontal="left" vertical="center" indent="1"/>
    </xf>
    <xf numFmtId="0" fontId="4" fillId="50" borderId="8" applyNumberFormat="0" applyProtection="0">
      <alignment horizontal="left" vertical="center" indent="1"/>
    </xf>
    <xf numFmtId="0" fontId="4" fillId="51" borderId="8" applyNumberFormat="0" applyProtection="0">
      <alignment horizontal="left" vertical="center" indent="1"/>
    </xf>
    <xf numFmtId="0" fontId="4" fillId="51" borderId="8" applyNumberFormat="0" applyProtection="0">
      <alignment horizontal="left" vertical="center" indent="1"/>
    </xf>
    <xf numFmtId="0" fontId="4" fillId="7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9" borderId="8" applyNumberFormat="0" applyProtection="0">
      <alignment horizontal="left" vertical="center"/>
    </xf>
    <xf numFmtId="0" fontId="4" fillId="52" borderId="8" applyNumberFormat="0" applyProtection="0">
      <alignment horizontal="left" vertical="center" indent="1"/>
    </xf>
    <xf numFmtId="0" fontId="4" fillId="52" borderId="8" applyNumberFormat="0" applyProtection="0">
      <alignment horizontal="left" vertical="center" indent="1"/>
    </xf>
    <xf numFmtId="0" fontId="4" fillId="48" borderId="12" applyNumberFormat="0" applyProtection="0">
      <alignment horizontal="left" vertical="top" indent="1"/>
    </xf>
    <xf numFmtId="0" fontId="4" fillId="50" borderId="8" applyNumberFormat="0" applyProtection="0">
      <alignment horizontal="left" vertical="center" indent="1"/>
    </xf>
    <xf numFmtId="0" fontId="4" fillId="53" borderId="8" applyNumberFormat="0" applyProtection="0">
      <alignment horizontal="left" vertical="center" indent="1"/>
    </xf>
    <xf numFmtId="0" fontId="4" fillId="53" borderId="8" applyNumberFormat="0" applyProtection="0">
      <alignment horizontal="left" vertical="center" indent="1"/>
    </xf>
    <xf numFmtId="0" fontId="4" fillId="53" borderId="12" applyNumberFormat="0" applyProtection="0">
      <alignment horizontal="left" vertical="top" indent="1"/>
    </xf>
    <xf numFmtId="0" fontId="4" fillId="49" borderId="8" applyNumberFormat="0" applyProtection="0">
      <alignment horizontal="left" vertical="center" indent="1"/>
    </xf>
    <xf numFmtId="0" fontId="4" fillId="49" borderId="8" applyNumberFormat="0" applyProtection="0">
      <alignment horizontal="left" vertical="center" indent="1"/>
    </xf>
    <xf numFmtId="0" fontId="4" fillId="49" borderId="8" applyNumberFormat="0" applyProtection="0">
      <alignment horizontal="left" vertical="center" indent="1"/>
    </xf>
    <xf numFmtId="0" fontId="4" fillId="49" borderId="12" applyNumberFormat="0" applyProtection="0">
      <alignment horizontal="left" vertical="top" indent="1"/>
    </xf>
    <xf numFmtId="4" fontId="4" fillId="47" borderId="8">
      <protection locked="0"/>
    </xf>
    <xf numFmtId="2" fontId="4" fillId="46" borderId="16">
      <protection locked="0"/>
    </xf>
    <xf numFmtId="0" fontId="4" fillId="54" borderId="17" applyNumberFormat="0">
      <protection locked="0"/>
    </xf>
    <xf numFmtId="4" fontId="4" fillId="54" borderId="16">
      <protection locked="0"/>
    </xf>
    <xf numFmtId="4" fontId="22" fillId="55" borderId="12" applyNumberFormat="0" applyProtection="0">
      <alignment vertical="center"/>
    </xf>
    <xf numFmtId="4" fontId="23" fillId="56" borderId="4" applyNumberFormat="0" applyProtection="0">
      <alignment vertical="center"/>
    </xf>
    <xf numFmtId="4" fontId="22" fillId="51" borderId="12" applyNumberFormat="0" applyProtection="0">
      <alignment horizontal="left" vertical="center" indent="1"/>
    </xf>
    <xf numFmtId="0" fontId="22" fillId="55" borderId="12" applyNumberFormat="0" applyProtection="0">
      <alignment horizontal="left" vertical="top" indent="1"/>
    </xf>
    <xf numFmtId="4" fontId="4" fillId="9" borderId="8" applyProtection="0">
      <alignment horizontal="right" vertical="center"/>
    </xf>
    <xf numFmtId="4" fontId="4" fillId="50" borderId="8" applyNumberFormat="0" applyProtection="0">
      <alignment horizontal="right" vertical="center"/>
    </xf>
    <xf numFmtId="4" fontId="4" fillId="35" borderId="8" applyNumberFormat="0" applyProtection="0">
      <alignment vertical="center"/>
    </xf>
    <xf numFmtId="4" fontId="4" fillId="4" borderId="8" applyNumberFormat="0" applyProtection="0">
      <alignment horizontal="left" vertical="center" indent="1"/>
    </xf>
    <xf numFmtId="4" fontId="4" fillId="4" borderId="8" applyNumberFormat="0" applyProtection="0">
      <alignment horizontal="left" vertical="center" indent="1"/>
    </xf>
    <xf numFmtId="0" fontId="22" fillId="48" borderId="12" applyNumberFormat="0" applyProtection="0">
      <alignment horizontal="left" vertical="top" indent="1"/>
    </xf>
    <xf numFmtId="4" fontId="24" fillId="57" borderId="14" applyNumberFormat="0" applyProtection="0">
      <alignment horizontal="left" vertical="center" indent="1"/>
    </xf>
    <xf numFmtId="0" fontId="4" fillId="58" borderId="4"/>
    <xf numFmtId="0" fontId="4" fillId="58" borderId="4"/>
    <xf numFmtId="0" fontId="4" fillId="58" borderId="4"/>
    <xf numFmtId="4" fontId="25" fillId="54" borderId="8" applyNumberFormat="0" applyProtection="0">
      <alignment horizontal="right" vertical="center"/>
    </xf>
    <xf numFmtId="4" fontId="4" fillId="34" borderId="8" applyNumberFormat="0" applyProtection="0">
      <alignment horizontal="left" vertical="center"/>
    </xf>
    <xf numFmtId="0" fontId="26" fillId="0" borderId="0" applyNumberFormat="0" applyFill="0" applyBorder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18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" fillId="32" borderId="0"/>
    <xf numFmtId="0" fontId="1" fillId="0" borderId="0"/>
    <xf numFmtId="0" fontId="1" fillId="0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9" fontId="8" fillId="0" borderId="0" applyFont="0" applyFill="0" applyBorder="0" applyAlignment="0" applyProtection="0"/>
    <xf numFmtId="4" fontId="4" fillId="6" borderId="8" applyNumberFormat="0" applyProtection="0">
      <alignment vertical="center"/>
    </xf>
    <xf numFmtId="4" fontId="4" fillId="0" borderId="8" applyNumberFormat="0" applyProtection="0">
      <alignment horizontal="right" vertical="center"/>
    </xf>
    <xf numFmtId="4" fontId="4" fillId="4" borderId="8" applyNumberFormat="0" applyProtection="0">
      <alignment horizontal="left" vertical="center" indent="1"/>
    </xf>
    <xf numFmtId="0" fontId="8" fillId="0" borderId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59">
    <xf numFmtId="0" fontId="0" fillId="0" borderId="0" xfId="0"/>
    <xf numFmtId="3" fontId="0" fillId="0" borderId="7" xfId="0" applyNumberFormat="1" applyBorder="1"/>
    <xf numFmtId="9" fontId="0" fillId="0" borderId="7" xfId="1" applyFont="1" applyBorder="1"/>
    <xf numFmtId="0" fontId="0" fillId="0" borderId="0" xfId="0" applyBorder="1"/>
    <xf numFmtId="0" fontId="3" fillId="2" borderId="4" xfId="0" applyFont="1" applyFill="1" applyBorder="1" applyAlignment="1">
      <alignment horizontal="center"/>
    </xf>
    <xf numFmtId="0" fontId="9" fillId="0" borderId="0" xfId="0" applyFont="1"/>
    <xf numFmtId="0" fontId="9" fillId="0" borderId="0" xfId="0" applyFont="1" applyFill="1" applyBorder="1"/>
    <xf numFmtId="0" fontId="9" fillId="0" borderId="0" xfId="0" applyFont="1" applyFill="1"/>
    <xf numFmtId="164" fontId="9" fillId="0" borderId="0" xfId="8" applyFont="1" applyFill="1"/>
    <xf numFmtId="0" fontId="10" fillId="0" borderId="0" xfId="0" applyFont="1" applyFill="1" applyBorder="1"/>
    <xf numFmtId="164" fontId="9" fillId="0" borderId="0" xfId="0" applyNumberFormat="1" applyFont="1" applyFill="1"/>
    <xf numFmtId="164" fontId="9" fillId="8" borderId="0" xfId="8" applyFont="1" applyFill="1"/>
    <xf numFmtId="0" fontId="9" fillId="8" borderId="0" xfId="0" applyFont="1" applyFill="1"/>
    <xf numFmtId="17" fontId="9" fillId="0" borderId="0" xfId="0" applyNumberFormat="1" applyFont="1"/>
    <xf numFmtId="0" fontId="10" fillId="0" borderId="0" xfId="0" applyFont="1"/>
    <xf numFmtId="164" fontId="10" fillId="0" borderId="0" xfId="8" applyFont="1"/>
    <xf numFmtId="0" fontId="10" fillId="0" borderId="0" xfId="0" applyFont="1" applyFill="1"/>
    <xf numFmtId="164" fontId="10" fillId="0" borderId="0" xfId="8" applyFont="1" applyFill="1"/>
    <xf numFmtId="0" fontId="11" fillId="10" borderId="0" xfId="0" applyFont="1" applyFill="1"/>
    <xf numFmtId="17" fontId="11" fillId="10" borderId="0" xfId="0" applyNumberFormat="1" applyFont="1" applyFill="1"/>
    <xf numFmtId="0" fontId="9" fillId="0" borderId="11" xfId="0" applyFont="1" applyBorder="1"/>
    <xf numFmtId="0" fontId="11" fillId="10" borderId="11" xfId="0" applyFont="1" applyFill="1" applyBorder="1"/>
    <xf numFmtId="0" fontId="10" fillId="0" borderId="11" xfId="0" applyFont="1" applyFill="1" applyBorder="1"/>
    <xf numFmtId="165" fontId="9" fillId="0" borderId="11" xfId="8" applyNumberFormat="1" applyFont="1" applyFill="1" applyBorder="1"/>
    <xf numFmtId="165" fontId="9" fillId="0" borderId="11" xfId="8" applyNumberFormat="1" applyFont="1" applyBorder="1"/>
    <xf numFmtId="0" fontId="9" fillId="0" borderId="11" xfId="0" applyFont="1" applyFill="1" applyBorder="1"/>
    <xf numFmtId="166" fontId="0" fillId="0" borderId="0" xfId="1" applyNumberFormat="1" applyFont="1"/>
    <xf numFmtId="164" fontId="9" fillId="0" borderId="0" xfId="8" applyFont="1"/>
    <xf numFmtId="166" fontId="10" fillId="0" borderId="0" xfId="1" applyNumberFormat="1" applyFont="1"/>
    <xf numFmtId="49" fontId="11" fillId="10" borderId="10" xfId="0" applyNumberFormat="1" applyFont="1" applyFill="1" applyBorder="1"/>
    <xf numFmtId="0" fontId="9" fillId="8" borderId="11" xfId="0" applyFont="1" applyFill="1" applyBorder="1"/>
    <xf numFmtId="0" fontId="0" fillId="0" borderId="0" xfId="0" applyFill="1"/>
    <xf numFmtId="0" fontId="13" fillId="0" borderId="0" xfId="0" applyFont="1"/>
    <xf numFmtId="0" fontId="0" fillId="0" borderId="0" xfId="0"/>
    <xf numFmtId="0" fontId="15" fillId="3" borderId="0" xfId="0" applyFont="1" applyFill="1"/>
    <xf numFmtId="0" fontId="15" fillId="3" borderId="11" xfId="0" applyFont="1" applyFill="1" applyBorder="1"/>
    <xf numFmtId="164" fontId="15" fillId="3" borderId="0" xfId="8" applyFont="1" applyFill="1" applyBorder="1"/>
    <xf numFmtId="164" fontId="15" fillId="3" borderId="0" xfId="8" applyFont="1" applyFill="1"/>
    <xf numFmtId="0" fontId="9" fillId="2" borderId="0" xfId="0" applyFont="1" applyFill="1"/>
    <xf numFmtId="0" fontId="9" fillId="2" borderId="11" xfId="0" applyFont="1" applyFill="1" applyBorder="1"/>
    <xf numFmtId="169" fontId="9" fillId="2" borderId="0" xfId="0" applyNumberFormat="1" applyFont="1" applyFill="1"/>
    <xf numFmtId="9" fontId="0" fillId="0" borderId="0" xfId="1" applyFont="1"/>
    <xf numFmtId="0" fontId="3" fillId="2" borderId="4" xfId="0" applyFont="1" applyFill="1" applyBorder="1" applyAlignment="1">
      <alignment vertical="center"/>
    </xf>
    <xf numFmtId="0" fontId="3" fillId="2" borderId="4" xfId="0" applyFont="1" applyFill="1" applyBorder="1"/>
    <xf numFmtId="9" fontId="3" fillId="2" borderId="4" xfId="1" applyFont="1" applyFill="1" applyBorder="1"/>
    <xf numFmtId="0" fontId="16" fillId="0" borderId="2" xfId="0" applyFont="1" applyBorder="1"/>
    <xf numFmtId="9" fontId="3" fillId="2" borderId="4" xfId="1" applyFont="1" applyFill="1" applyBorder="1" applyAlignment="1">
      <alignment horizontal="center" vertical="center"/>
    </xf>
    <xf numFmtId="0" fontId="16" fillId="0" borderId="0" xfId="0" applyFont="1"/>
    <xf numFmtId="0" fontId="0" fillId="0" borderId="5" xfId="0" applyFont="1" applyBorder="1"/>
    <xf numFmtId="166" fontId="0" fillId="0" borderId="7" xfId="1" applyNumberFormat="1" applyFont="1" applyBorder="1"/>
    <xf numFmtId="10" fontId="0" fillId="0" borderId="0" xfId="1" applyNumberFormat="1" applyFont="1" applyBorder="1"/>
    <xf numFmtId="166" fontId="13" fillId="0" borderId="6" xfId="1" applyNumberFormat="1" applyFont="1" applyFill="1" applyBorder="1" applyAlignment="1">
      <alignment horizontal="right"/>
    </xf>
    <xf numFmtId="166" fontId="13" fillId="0" borderId="6" xfId="1" applyNumberFormat="1" applyFont="1" applyBorder="1" applyAlignment="1">
      <alignment horizontal="right"/>
    </xf>
    <xf numFmtId="0" fontId="0" fillId="13" borderId="5" xfId="0" applyFont="1" applyFill="1" applyBorder="1"/>
    <xf numFmtId="3" fontId="0" fillId="13" borderId="7" xfId="0" applyNumberFormat="1" applyFill="1" applyBorder="1"/>
    <xf numFmtId="166" fontId="13" fillId="13" borderId="6" xfId="1" applyNumberFormat="1" applyFont="1" applyFill="1" applyBorder="1" applyAlignment="1">
      <alignment horizontal="right"/>
    </xf>
    <xf numFmtId="0" fontId="0" fillId="13" borderId="5" xfId="0" applyFill="1" applyBorder="1"/>
    <xf numFmtId="0" fontId="13" fillId="13" borderId="6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3" fontId="2" fillId="2" borderId="4" xfId="0" applyNumberFormat="1" applyFont="1" applyFill="1" applyBorder="1"/>
    <xf numFmtId="170" fontId="2" fillId="2" borderId="4" xfId="8" applyNumberFormat="1" applyFont="1" applyFill="1" applyBorder="1" applyAlignment="1">
      <alignment horizontal="right"/>
    </xf>
    <xf numFmtId="170" fontId="2" fillId="2" borderId="1" xfId="8" applyNumberFormat="1" applyFont="1" applyFill="1" applyBorder="1" applyAlignment="1">
      <alignment horizontal="right"/>
    </xf>
    <xf numFmtId="166" fontId="13" fillId="0" borderId="7" xfId="1" applyNumberFormat="1" applyFont="1" applyFill="1" applyBorder="1" applyAlignment="1">
      <alignment horizontal="right"/>
    </xf>
    <xf numFmtId="166" fontId="13" fillId="0" borderId="7" xfId="1" applyNumberFormat="1" applyFont="1" applyBorder="1" applyAlignment="1">
      <alignment horizontal="right"/>
    </xf>
    <xf numFmtId="166" fontId="13" fillId="13" borderId="7" xfId="1" applyNumberFormat="1" applyFont="1" applyFill="1" applyBorder="1" applyAlignment="1">
      <alignment horizontal="right"/>
    </xf>
    <xf numFmtId="0" fontId="13" fillId="13" borderId="7" xfId="0" applyFont="1" applyFill="1" applyBorder="1" applyAlignment="1">
      <alignment horizontal="right"/>
    </xf>
    <xf numFmtId="0" fontId="15" fillId="0" borderId="0" xfId="0" applyFont="1" applyFill="1"/>
    <xf numFmtId="168" fontId="9" fillId="0" borderId="0" xfId="8" applyNumberFormat="1" applyFont="1" applyFill="1"/>
    <xf numFmtId="0" fontId="9" fillId="59" borderId="0" xfId="0" applyFont="1" applyFill="1"/>
    <xf numFmtId="0" fontId="15" fillId="59" borderId="0" xfId="0" applyFont="1" applyFill="1"/>
    <xf numFmtId="0" fontId="15" fillId="59" borderId="11" xfId="0" applyFont="1" applyFill="1" applyBorder="1"/>
    <xf numFmtId="164" fontId="15" fillId="59" borderId="0" xfId="8" applyFont="1" applyFill="1" applyBorder="1"/>
    <xf numFmtId="164" fontId="15" fillId="12" borderId="0" xfId="0" applyNumberFormat="1" applyFont="1" applyFill="1"/>
    <xf numFmtId="0" fontId="27" fillId="12" borderId="0" xfId="0" applyFont="1" applyFill="1"/>
    <xf numFmtId="0" fontId="15" fillId="12" borderId="0" xfId="0" applyFont="1" applyFill="1"/>
    <xf numFmtId="0" fontId="15" fillId="12" borderId="11" xfId="0" applyFont="1" applyFill="1" applyBorder="1"/>
    <xf numFmtId="164" fontId="15" fillId="12" borderId="0" xfId="8" applyFont="1" applyFill="1"/>
    <xf numFmtId="164" fontId="9" fillId="0" borderId="0" xfId="0" applyNumberFormat="1" applyFont="1"/>
    <xf numFmtId="166" fontId="9" fillId="0" borderId="0" xfId="1" applyNumberFormat="1" applyFont="1" applyFill="1"/>
    <xf numFmtId="0" fontId="0" fillId="0" borderId="5" xfId="0" applyBorder="1"/>
    <xf numFmtId="0" fontId="29" fillId="0" borderId="0" xfId="0" applyFont="1"/>
    <xf numFmtId="164" fontId="29" fillId="0" borderId="0" xfId="8" applyFont="1"/>
    <xf numFmtId="0" fontId="29" fillId="0" borderId="0" xfId="0" applyFont="1" applyFill="1"/>
    <xf numFmtId="0" fontId="11" fillId="0" borderId="0" xfId="0" applyFont="1" applyFill="1"/>
    <xf numFmtId="0" fontId="11" fillId="0" borderId="11" xfId="0" applyFont="1" applyFill="1" applyBorder="1"/>
    <xf numFmtId="17" fontId="11" fillId="0" borderId="0" xfId="0" applyNumberFormat="1" applyFont="1" applyFill="1"/>
    <xf numFmtId="9" fontId="29" fillId="0" borderId="0" xfId="1" applyFont="1"/>
    <xf numFmtId="9" fontId="29" fillId="0" borderId="0" xfId="1" applyFont="1" applyFill="1"/>
    <xf numFmtId="9" fontId="10" fillId="0" borderId="0" xfId="1" applyFont="1"/>
    <xf numFmtId="9" fontId="10" fillId="0" borderId="0" xfId="1" applyFont="1" applyFill="1"/>
    <xf numFmtId="0" fontId="10" fillId="0" borderId="0" xfId="0" applyFont="1" applyBorder="1"/>
    <xf numFmtId="164" fontId="10" fillId="0" borderId="0" xfId="8" applyFont="1" applyBorder="1"/>
    <xf numFmtId="0" fontId="31" fillId="60" borderId="0" xfId="371" applyFont="1" applyFill="1" applyAlignment="1" applyProtection="1"/>
    <xf numFmtId="0" fontId="12" fillId="0" borderId="0" xfId="0" applyFont="1"/>
    <xf numFmtId="0" fontId="2" fillId="2" borderId="22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0" borderId="5" xfId="0" applyBorder="1" applyAlignment="1">
      <alignment horizontal="left"/>
    </xf>
    <xf numFmtId="2" fontId="0" fillId="0" borderId="0" xfId="0" applyNumberFormat="1" applyFill="1"/>
    <xf numFmtId="0" fontId="0" fillId="0" borderId="7" xfId="0" applyBorder="1" applyAlignment="1">
      <alignment horizontal="left"/>
    </xf>
    <xf numFmtId="3" fontId="0" fillId="0" borderId="0" xfId="0" applyNumberFormat="1" applyBorder="1"/>
    <xf numFmtId="0" fontId="32" fillId="0" borderId="7" xfId="0" applyFont="1" applyBorder="1" applyAlignment="1">
      <alignment horizontal="left"/>
    </xf>
    <xf numFmtId="0" fontId="32" fillId="0" borderId="0" xfId="0" applyFont="1" applyBorder="1" applyAlignment="1">
      <alignment horizontal="left"/>
    </xf>
    <xf numFmtId="3" fontId="32" fillId="0" borderId="5" xfId="0" applyNumberFormat="1" applyFont="1" applyBorder="1"/>
    <xf numFmtId="166" fontId="32" fillId="0" borderId="7" xfId="1" applyNumberFormat="1" applyFont="1" applyBorder="1"/>
    <xf numFmtId="9" fontId="0" fillId="0" borderId="0" xfId="0" applyNumberFormat="1"/>
    <xf numFmtId="0" fontId="0" fillId="13" borderId="5" xfId="0" applyFill="1" applyBorder="1" applyAlignment="1">
      <alignment horizontal="left"/>
    </xf>
    <xf numFmtId="166" fontId="0" fillId="13" borderId="7" xfId="1" applyNumberFormat="1" applyFont="1" applyFill="1" applyBorder="1"/>
    <xf numFmtId="0" fontId="0" fillId="0" borderId="7" xfId="0" applyFill="1" applyBorder="1" applyAlignment="1">
      <alignment horizontal="left"/>
    </xf>
    <xf numFmtId="3" fontId="0" fillId="0" borderId="0" xfId="0" applyNumberFormat="1" applyFill="1" applyBorder="1"/>
    <xf numFmtId="166" fontId="0" fillId="0" borderId="7" xfId="1" applyNumberFormat="1" applyFont="1" applyFill="1" applyBorder="1"/>
    <xf numFmtId="0" fontId="32" fillId="0" borderId="7" xfId="0" applyFont="1" applyFill="1" applyBorder="1" applyAlignment="1">
      <alignment horizontal="left"/>
    </xf>
    <xf numFmtId="0" fontId="32" fillId="0" borderId="0" xfId="0" applyFont="1" applyFill="1" applyBorder="1" applyAlignment="1">
      <alignment horizontal="left"/>
    </xf>
    <xf numFmtId="3" fontId="32" fillId="0" borderId="5" xfId="0" applyNumberFormat="1" applyFont="1" applyFill="1" applyBorder="1"/>
    <xf numFmtId="166" fontId="32" fillId="0" borderId="7" xfId="1" applyNumberFormat="1" applyFont="1" applyFill="1" applyBorder="1"/>
    <xf numFmtId="0" fontId="0" fillId="13" borderId="7" xfId="0" applyFill="1" applyBorder="1" applyAlignment="1">
      <alignment horizontal="left"/>
    </xf>
    <xf numFmtId="3" fontId="0" fillId="13" borderId="0" xfId="0" applyNumberFormat="1" applyFill="1" applyBorder="1"/>
    <xf numFmtId="0" fontId="0" fillId="13" borderId="0" xfId="0" applyFill="1" applyBorder="1" applyAlignment="1">
      <alignment horizontal="left"/>
    </xf>
    <xf numFmtId="3" fontId="0" fillId="13" borderId="5" xfId="0" applyNumberFormat="1" applyFill="1" applyBorder="1"/>
    <xf numFmtId="0" fontId="0" fillId="0" borderId="0" xfId="0" applyBorder="1" applyAlignment="1">
      <alignment horizontal="left"/>
    </xf>
    <xf numFmtId="3" fontId="0" fillId="0" borderId="5" xfId="0" applyNumberFormat="1" applyBorder="1"/>
    <xf numFmtId="10" fontId="32" fillId="0" borderId="7" xfId="1" applyNumberFormat="1" applyFont="1" applyBorder="1"/>
    <xf numFmtId="0" fontId="0" fillId="13" borderId="5" xfId="0" applyFill="1" applyBorder="1" applyAlignment="1">
      <alignment horizontal="left" indent="2"/>
    </xf>
    <xf numFmtId="0" fontId="0" fillId="13" borderId="7" xfId="0" applyFill="1" applyBorder="1" applyAlignment="1">
      <alignment horizontal="left" indent="2"/>
    </xf>
    <xf numFmtId="170" fontId="32" fillId="0" borderId="5" xfId="8" applyNumberFormat="1" applyFont="1" applyBorder="1"/>
    <xf numFmtId="0" fontId="2" fillId="2" borderId="21" xfId="0" applyFont="1" applyFill="1" applyBorder="1" applyAlignment="1">
      <alignment horizontal="left"/>
    </xf>
    <xf numFmtId="3" fontId="2" fillId="2" borderId="22" xfId="0" applyNumberFormat="1" applyFont="1" applyFill="1" applyBorder="1"/>
    <xf numFmtId="166" fontId="2" fillId="2" borderId="22" xfId="1" applyNumberFormat="1" applyFont="1" applyFill="1" applyBorder="1"/>
    <xf numFmtId="0" fontId="0" fillId="0" borderId="7" xfId="0" applyBorder="1"/>
    <xf numFmtId="170" fontId="32" fillId="0" borderId="5" xfId="8" applyNumberFormat="1" applyFont="1" applyFill="1" applyBorder="1"/>
    <xf numFmtId="0" fontId="2" fillId="0" borderId="0" xfId="0" applyFont="1" applyFill="1" applyBorder="1" applyAlignment="1">
      <alignment horizontal="left"/>
    </xf>
    <xf numFmtId="3" fontId="2" fillId="0" borderId="0" xfId="0" applyNumberFormat="1" applyFont="1" applyFill="1" applyBorder="1"/>
    <xf numFmtId="2" fontId="0" fillId="0" borderId="0" xfId="0" applyNumberFormat="1" applyFill="1" applyBorder="1"/>
    <xf numFmtId="166" fontId="2" fillId="0" borderId="0" xfId="1" applyNumberFormat="1" applyFont="1" applyFill="1" applyBorder="1"/>
    <xf numFmtId="0" fontId="0" fillId="0" borderId="0" xfId="0" applyFill="1" applyBorder="1"/>
    <xf numFmtId="0" fontId="0" fillId="0" borderId="7" xfId="0" applyFill="1" applyBorder="1"/>
    <xf numFmtId="0" fontId="2" fillId="2" borderId="4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3" fontId="2" fillId="2" borderId="1" xfId="0" applyNumberFormat="1" applyFont="1" applyFill="1" applyBorder="1"/>
    <xf numFmtId="0" fontId="12" fillId="0" borderId="0" xfId="0" applyFont="1" applyBorder="1"/>
    <xf numFmtId="0" fontId="2" fillId="2" borderId="22" xfId="0" applyFont="1" applyFill="1" applyBorder="1" applyAlignment="1">
      <alignment horizontal="left"/>
    </xf>
    <xf numFmtId="3" fontId="2" fillId="2" borderId="23" xfId="0" applyNumberFormat="1" applyFont="1" applyFill="1" applyBorder="1"/>
    <xf numFmtId="0" fontId="0" fillId="0" borderId="3" xfId="0" applyBorder="1"/>
    <xf numFmtId="0" fontId="0" fillId="0" borderId="20" xfId="0" applyBorder="1"/>
    <xf numFmtId="170" fontId="0" fillId="0" borderId="20" xfId="8" applyNumberFormat="1" applyFont="1" applyBorder="1"/>
    <xf numFmtId="0" fontId="0" fillId="0" borderId="24" xfId="0" applyBorder="1"/>
    <xf numFmtId="170" fontId="0" fillId="0" borderId="7" xfId="8" applyNumberFormat="1" applyFont="1" applyBorder="1"/>
    <xf numFmtId="0" fontId="0" fillId="0" borderId="6" xfId="0" applyBorder="1"/>
    <xf numFmtId="0" fontId="0" fillId="0" borderId="22" xfId="0" applyFill="1" applyBorder="1"/>
    <xf numFmtId="170" fontId="0" fillId="0" borderId="22" xfId="8" applyNumberFormat="1" applyFont="1" applyBorder="1"/>
    <xf numFmtId="0" fontId="0" fillId="0" borderId="25" xfId="0" applyBorder="1"/>
    <xf numFmtId="164" fontId="9" fillId="8" borderId="0" xfId="8" applyNumberFormat="1" applyFont="1" applyFill="1"/>
    <xf numFmtId="0" fontId="29" fillId="0" borderId="11" xfId="0" applyFont="1" applyFill="1" applyBorder="1"/>
    <xf numFmtId="0" fontId="9" fillId="62" borderId="0" xfId="0" applyFont="1" applyFill="1"/>
    <xf numFmtId="0" fontId="10" fillId="62" borderId="0" xfId="0" applyFont="1" applyFill="1"/>
    <xf numFmtId="0" fontId="10" fillId="62" borderId="11" xfId="0" applyFont="1" applyFill="1" applyBorder="1"/>
    <xf numFmtId="164" fontId="10" fillId="62" borderId="0" xfId="8" applyFont="1" applyFill="1"/>
    <xf numFmtId="2" fontId="10" fillId="62" borderId="0" xfId="0" applyNumberFormat="1" applyFont="1" applyFill="1"/>
    <xf numFmtId="2" fontId="28" fillId="62" borderId="0" xfId="0" applyNumberFormat="1" applyFont="1" applyFill="1"/>
    <xf numFmtId="2" fontId="10" fillId="62" borderId="0" xfId="8" applyNumberFormat="1" applyFont="1" applyFill="1"/>
    <xf numFmtId="167" fontId="10" fillId="62" borderId="11" xfId="0" applyNumberFormat="1" applyFont="1" applyFill="1" applyBorder="1"/>
    <xf numFmtId="167" fontId="9" fillId="62" borderId="11" xfId="8" applyNumberFormat="1" applyFont="1" applyFill="1" applyBorder="1"/>
    <xf numFmtId="165" fontId="9" fillId="62" borderId="11" xfId="8" applyNumberFormat="1" applyFont="1" applyFill="1" applyBorder="1"/>
    <xf numFmtId="166" fontId="9" fillId="62" borderId="0" xfId="1" applyNumberFormat="1" applyFont="1" applyFill="1"/>
    <xf numFmtId="10" fontId="29" fillId="0" borderId="0" xfId="1" applyNumberFormat="1" applyFont="1" applyFill="1" applyAlignment="1">
      <alignment horizontal="left"/>
    </xf>
    <xf numFmtId="9" fontId="29" fillId="0" borderId="11" xfId="1" applyFont="1" applyFill="1" applyBorder="1"/>
    <xf numFmtId="9" fontId="10" fillId="0" borderId="11" xfId="1" applyFont="1" applyFill="1" applyBorder="1"/>
    <xf numFmtId="0" fontId="9" fillId="0" borderId="26" xfId="0" applyFont="1" applyBorder="1"/>
    <xf numFmtId="0" fontId="9" fillId="0" borderId="27" xfId="0" applyFont="1" applyBorder="1"/>
    <xf numFmtId="0" fontId="9" fillId="0" borderId="26" xfId="0" applyFont="1" applyFill="1" applyBorder="1"/>
    <xf numFmtId="0" fontId="9" fillId="0" borderId="27" xfId="0" applyFont="1" applyFill="1" applyBorder="1"/>
    <xf numFmtId="164" fontId="9" fillId="0" borderId="26" xfId="8" applyFont="1" applyFill="1" applyBorder="1"/>
    <xf numFmtId="168" fontId="9" fillId="0" borderId="26" xfId="8" applyNumberFormat="1" applyFont="1" applyFill="1" applyBorder="1"/>
    <xf numFmtId="164" fontId="10" fillId="8" borderId="0" xfId="0" applyNumberFormat="1" applyFont="1" applyFill="1"/>
    <xf numFmtId="1" fontId="9" fillId="0" borderId="4" xfId="1" applyNumberFormat="1" applyFont="1" applyBorder="1"/>
    <xf numFmtId="0" fontId="9" fillId="0" borderId="28" xfId="0" applyFont="1" applyBorder="1"/>
    <xf numFmtId="0" fontId="35" fillId="0" borderId="29" xfId="0" applyFont="1" applyBorder="1" applyAlignment="1">
      <alignment horizontal="center"/>
    </xf>
    <xf numFmtId="0" fontId="35" fillId="0" borderId="30" xfId="0" applyFont="1" applyBorder="1" applyAlignment="1">
      <alignment horizontal="center"/>
    </xf>
    <xf numFmtId="0" fontId="9" fillId="0" borderId="31" xfId="0" applyFont="1" applyBorder="1"/>
    <xf numFmtId="9" fontId="9" fillId="0" borderId="32" xfId="1" applyNumberFormat="1" applyFont="1" applyBorder="1"/>
    <xf numFmtId="0" fontId="9" fillId="0" borderId="33" xfId="0" applyFont="1" applyBorder="1"/>
    <xf numFmtId="1" fontId="9" fillId="0" borderId="34" xfId="1" applyNumberFormat="1" applyFont="1" applyBorder="1"/>
    <xf numFmtId="9" fontId="9" fillId="0" borderId="35" xfId="1" applyNumberFormat="1" applyFont="1" applyBorder="1"/>
    <xf numFmtId="1" fontId="9" fillId="0" borderId="22" xfId="1" applyNumberFormat="1" applyFont="1" applyBorder="1"/>
    <xf numFmtId="9" fontId="9" fillId="0" borderId="37" xfId="1" applyNumberFormat="1" applyFont="1" applyBorder="1"/>
    <xf numFmtId="0" fontId="35" fillId="0" borderId="33" xfId="0" applyFont="1" applyBorder="1"/>
    <xf numFmtId="1" fontId="35" fillId="0" borderId="34" xfId="1" applyNumberFormat="1" applyFont="1" applyBorder="1"/>
    <xf numFmtId="9" fontId="35" fillId="0" borderId="35" xfId="1" applyNumberFormat="1" applyFont="1" applyBorder="1"/>
    <xf numFmtId="0" fontId="35" fillId="0" borderId="38" xfId="0" applyFont="1" applyBorder="1" applyAlignment="1">
      <alignment horizontal="center"/>
    </xf>
    <xf numFmtId="9" fontId="35" fillId="0" borderId="39" xfId="1" applyNumberFormat="1" applyFont="1" applyBorder="1"/>
    <xf numFmtId="9" fontId="9" fillId="0" borderId="21" xfId="1" applyNumberFormat="1" applyFont="1" applyBorder="1"/>
    <xf numFmtId="9" fontId="9" fillId="0" borderId="1" xfId="1" applyNumberFormat="1" applyFont="1" applyBorder="1"/>
    <xf numFmtId="9" fontId="9" fillId="0" borderId="39" xfId="1" applyNumberFormat="1" applyFont="1" applyBorder="1"/>
    <xf numFmtId="0" fontId="35" fillId="0" borderId="40" xfId="0" applyFont="1" applyBorder="1" applyAlignment="1">
      <alignment horizontal="center"/>
    </xf>
    <xf numFmtId="1" fontId="35" fillId="0" borderId="41" xfId="1" applyNumberFormat="1" applyFont="1" applyBorder="1"/>
    <xf numFmtId="1" fontId="9" fillId="0" borderId="25" xfId="1" applyNumberFormat="1" applyFont="1" applyBorder="1"/>
    <xf numFmtId="1" fontId="9" fillId="0" borderId="3" xfId="1" applyNumberFormat="1" applyFont="1" applyBorder="1"/>
    <xf numFmtId="1" fontId="9" fillId="0" borderId="41" xfId="1" applyNumberFormat="1" applyFont="1" applyBorder="1"/>
    <xf numFmtId="0" fontId="35" fillId="0" borderId="28" xfId="0" applyFont="1" applyBorder="1" applyAlignment="1">
      <alignment horizontal="center"/>
    </xf>
    <xf numFmtId="1" fontId="35" fillId="0" borderId="33" xfId="1" applyNumberFormat="1" applyFont="1" applyBorder="1"/>
    <xf numFmtId="1" fontId="9" fillId="0" borderId="36" xfId="1" applyNumberFormat="1" applyFont="1" applyBorder="1"/>
    <xf numFmtId="1" fontId="9" fillId="0" borderId="31" xfId="1" applyNumberFormat="1" applyFont="1" applyBorder="1"/>
    <xf numFmtId="1" fontId="9" fillId="0" borderId="33" xfId="1" applyNumberFormat="1" applyFont="1" applyBorder="1"/>
    <xf numFmtId="0" fontId="0" fillId="0" borderId="4" xfId="0" applyFill="1" applyBorder="1"/>
    <xf numFmtId="0" fontId="9" fillId="0" borderId="42" xfId="0" applyFont="1" applyBorder="1"/>
    <xf numFmtId="0" fontId="9" fillId="0" borderId="43" xfId="0" applyFont="1" applyBorder="1"/>
    <xf numFmtId="0" fontId="9" fillId="0" borderId="42" xfId="0" applyFont="1" applyFill="1" applyBorder="1"/>
    <xf numFmtId="0" fontId="9" fillId="0" borderId="0" xfId="0" applyFont="1" applyBorder="1"/>
    <xf numFmtId="9" fontId="9" fillId="0" borderId="0" xfId="1" applyNumberFormat="1" applyFont="1" applyBorder="1"/>
    <xf numFmtId="1" fontId="9" fillId="0" borderId="0" xfId="1" applyNumberFormat="1" applyFont="1" applyBorder="1"/>
    <xf numFmtId="9" fontId="9" fillId="62" borderId="11" xfId="1" applyNumberFormat="1" applyFont="1" applyFill="1" applyBorder="1"/>
    <xf numFmtId="9" fontId="10" fillId="62" borderId="0" xfId="1" applyNumberFormat="1" applyFont="1" applyFill="1"/>
    <xf numFmtId="9" fontId="9" fillId="62" borderId="0" xfId="1" applyNumberFormat="1" applyFont="1" applyFill="1"/>
    <xf numFmtId="1" fontId="9" fillId="0" borderId="0" xfId="0" applyNumberFormat="1" applyFont="1" applyFill="1" applyBorder="1"/>
    <xf numFmtId="172" fontId="10" fillId="0" borderId="11" xfId="0" applyNumberFormat="1" applyFont="1" applyFill="1" applyBorder="1"/>
    <xf numFmtId="173" fontId="9" fillId="62" borderId="11" xfId="8" applyNumberFormat="1" applyFont="1" applyFill="1" applyBorder="1"/>
    <xf numFmtId="9" fontId="10" fillId="62" borderId="11" xfId="1" applyFont="1" applyFill="1" applyBorder="1"/>
    <xf numFmtId="0" fontId="2" fillId="2" borderId="4" xfId="0" applyFont="1" applyFill="1" applyBorder="1"/>
    <xf numFmtId="0" fontId="0" fillId="61" borderId="0" xfId="0" applyFill="1"/>
    <xf numFmtId="0" fontId="2" fillId="61" borderId="0" xfId="0" applyFont="1" applyFill="1"/>
    <xf numFmtId="0" fontId="2" fillId="0" borderId="4" xfId="0" applyFont="1" applyFill="1" applyBorder="1"/>
    <xf numFmtId="3" fontId="0" fillId="0" borderId="4" xfId="0" applyNumberFormat="1" applyFill="1" applyBorder="1"/>
    <xf numFmtId="9" fontId="0" fillId="63" borderId="4" xfId="1" applyFont="1" applyFill="1" applyBorder="1"/>
    <xf numFmtId="0" fontId="0" fillId="0" borderId="4" xfId="0" quotePrefix="1" applyFill="1" applyBorder="1"/>
    <xf numFmtId="9" fontId="0" fillId="0" borderId="4" xfId="1" applyFont="1" applyFill="1" applyBorder="1"/>
    <xf numFmtId="0" fontId="0" fillId="61" borderId="0" xfId="0" applyFill="1" applyAlignment="1">
      <alignment horizontal="left"/>
    </xf>
    <xf numFmtId="3" fontId="0" fillId="61" borderId="0" xfId="0" applyNumberFormat="1" applyFill="1"/>
    <xf numFmtId="9" fontId="0" fillId="61" borderId="0" xfId="1" applyFont="1" applyFill="1"/>
    <xf numFmtId="0" fontId="0" fillId="0" borderId="4" xfId="0" quotePrefix="1" applyFill="1" applyBorder="1" applyAlignment="1">
      <alignment horizontal="left" indent="2"/>
    </xf>
    <xf numFmtId="170" fontId="0" fillId="0" borderId="0" xfId="8" applyNumberFormat="1" applyFont="1"/>
    <xf numFmtId="0" fontId="0" fillId="64" borderId="0" xfId="0" applyFill="1"/>
    <xf numFmtId="0" fontId="2" fillId="64" borderId="0" xfId="0" applyFont="1" applyFill="1"/>
    <xf numFmtId="3" fontId="2" fillId="0" borderId="4" xfId="0" applyNumberFormat="1" applyFont="1" applyFill="1" applyBorder="1"/>
    <xf numFmtId="9" fontId="2" fillId="63" borderId="4" xfId="1" applyFont="1" applyFill="1" applyBorder="1"/>
    <xf numFmtId="9" fontId="0" fillId="61" borderId="0" xfId="0" applyNumberFormat="1" applyFill="1"/>
    <xf numFmtId="0" fontId="0" fillId="64" borderId="0" xfId="0" applyFill="1" applyAlignment="1">
      <alignment horizontal="left"/>
    </xf>
    <xf numFmtId="3" fontId="0" fillId="64" borderId="0" xfId="0" applyNumberFormat="1" applyFill="1"/>
    <xf numFmtId="9" fontId="0" fillId="64" borderId="0" xfId="1" applyFont="1" applyFill="1"/>
    <xf numFmtId="9" fontId="0" fillId="0" borderId="0" xfId="0" applyNumberFormat="1" applyAlignment="1">
      <alignment horizontal="left"/>
    </xf>
    <xf numFmtId="0" fontId="0" fillId="0" borderId="4" xfId="0" quotePrefix="1" applyFont="1" applyFill="1" applyBorder="1"/>
    <xf numFmtId="9" fontId="0" fillId="61" borderId="0" xfId="1" applyNumberFormat="1" applyFont="1" applyFill="1"/>
    <xf numFmtId="166" fontId="0" fillId="61" borderId="0" xfId="1" applyNumberFormat="1" applyFont="1" applyFill="1"/>
    <xf numFmtId="3" fontId="0" fillId="61" borderId="0" xfId="0" applyNumberFormat="1" applyFill="1" applyAlignment="1">
      <alignment horizontal="left"/>
    </xf>
    <xf numFmtId="0" fontId="0" fillId="0" borderId="4" xfId="0" applyFill="1" applyBorder="1" applyAlignment="1">
      <alignment horizontal="left" indent="2"/>
    </xf>
    <xf numFmtId="0" fontId="0" fillId="0" borderId="4" xfId="0" applyFont="1" applyFill="1" applyBorder="1" applyAlignment="1">
      <alignment horizontal="left" indent="2"/>
    </xf>
    <xf numFmtId="9" fontId="1" fillId="63" borderId="4" xfId="1" applyFont="1" applyFill="1" applyBorder="1"/>
    <xf numFmtId="9" fontId="1" fillId="0" borderId="4" xfId="1" applyFont="1" applyFill="1" applyBorder="1"/>
    <xf numFmtId="170" fontId="0" fillId="0" borderId="4" xfId="8" applyNumberFormat="1" applyFont="1" applyFill="1" applyBorder="1"/>
    <xf numFmtId="0" fontId="0" fillId="0" borderId="4" xfId="0" quotePrefix="1" applyFill="1" applyBorder="1" applyAlignment="1">
      <alignment horizontal="left"/>
    </xf>
    <xf numFmtId="0" fontId="0" fillId="0" borderId="4" xfId="0" applyFill="1" applyBorder="1" applyAlignment="1">
      <alignment horizontal="left"/>
    </xf>
    <xf numFmtId="174" fontId="10" fillId="0" borderId="11" xfId="0" applyNumberFormat="1" applyFont="1" applyFill="1" applyBorder="1"/>
    <xf numFmtId="164" fontId="29" fillId="0" borderId="0" xfId="8" applyFont="1" applyBorder="1"/>
    <xf numFmtId="164" fontId="10" fillId="0" borderId="0" xfId="8" applyFont="1" applyFill="1" applyBorder="1"/>
    <xf numFmtId="0" fontId="9" fillId="2" borderId="0" xfId="0" applyFont="1" applyFill="1" applyBorder="1"/>
    <xf numFmtId="169" fontId="9" fillId="2" borderId="0" xfId="0" applyNumberFormat="1" applyFont="1" applyFill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9" fontId="35" fillId="0" borderId="0" xfId="1" applyNumberFormat="1" applyFont="1" applyBorder="1"/>
    <xf numFmtId="1" fontId="35" fillId="0" borderId="0" xfId="1" applyNumberFormat="1" applyFont="1" applyBorder="1"/>
    <xf numFmtId="168" fontId="9" fillId="2" borderId="0" xfId="0" applyNumberFormat="1" applyFont="1" applyFill="1" applyBorder="1"/>
    <xf numFmtId="0" fontId="15" fillId="65" borderId="0" xfId="0" applyFont="1" applyFill="1"/>
    <xf numFmtId="0" fontId="15" fillId="65" borderId="11" xfId="0" applyFont="1" applyFill="1" applyBorder="1"/>
    <xf numFmtId="164" fontId="15" fillId="65" borderId="0" xfId="8" applyFont="1" applyFill="1" applyBorder="1"/>
    <xf numFmtId="3" fontId="0" fillId="0" borderId="0" xfId="0" applyNumberFormat="1"/>
    <xf numFmtId="2" fontId="9" fillId="0" borderId="0" xfId="0" applyNumberFormat="1" applyFont="1" applyBorder="1"/>
    <xf numFmtId="164" fontId="9" fillId="0" borderId="0" xfId="0" applyNumberFormat="1" applyFont="1" applyBorder="1"/>
    <xf numFmtId="0" fontId="13" fillId="0" borderId="0" xfId="0" applyFont="1" applyBorder="1"/>
    <xf numFmtId="0" fontId="13" fillId="0" borderId="0" xfId="0" applyFont="1" applyFill="1"/>
    <xf numFmtId="49" fontId="11" fillId="10" borderId="0" xfId="0" applyNumberFormat="1" applyFont="1" applyFill="1" applyBorder="1"/>
    <xf numFmtId="169" fontId="9" fillId="0" borderId="0" xfId="0" applyNumberFormat="1" applyFont="1" applyFill="1"/>
    <xf numFmtId="0" fontId="2" fillId="0" borderId="0" xfId="0" applyFont="1"/>
    <xf numFmtId="49" fontId="2" fillId="0" borderId="0" xfId="8" applyNumberFormat="1" applyFont="1"/>
    <xf numFmtId="166" fontId="2" fillId="0" borderId="0" xfId="1" applyNumberFormat="1" applyFont="1"/>
    <xf numFmtId="0" fontId="0" fillId="0" borderId="0" xfId="0" applyAlignment="1">
      <alignment wrapText="1"/>
    </xf>
    <xf numFmtId="0" fontId="29" fillId="62" borderId="0" xfId="0" applyFont="1" applyFill="1"/>
    <xf numFmtId="10" fontId="29" fillId="62" borderId="0" xfId="1" applyNumberFormat="1" applyFont="1" applyFill="1" applyAlignment="1">
      <alignment horizontal="left"/>
    </xf>
    <xf numFmtId="0" fontId="29" fillId="62" borderId="11" xfId="0" applyFont="1" applyFill="1" applyBorder="1"/>
    <xf numFmtId="164" fontId="29" fillId="62" borderId="0" xfId="8" applyFont="1" applyFill="1"/>
    <xf numFmtId="0" fontId="10" fillId="62" borderId="0" xfId="0" applyFont="1" applyFill="1" applyBorder="1"/>
    <xf numFmtId="164" fontId="10" fillId="62" borderId="0" xfId="8" applyFont="1" applyFill="1" applyBorder="1"/>
    <xf numFmtId="0" fontId="33" fillId="62" borderId="0" xfId="0" applyFont="1" applyFill="1" applyBorder="1"/>
    <xf numFmtId="0" fontId="33" fillId="62" borderId="11" xfId="0" applyFont="1" applyFill="1" applyBorder="1"/>
    <xf numFmtId="164" fontId="33" fillId="62" borderId="0" xfId="8" applyFont="1" applyFill="1" applyBorder="1"/>
    <xf numFmtId="164" fontId="29" fillId="62" borderId="0" xfId="8" applyFont="1" applyFill="1" applyBorder="1"/>
    <xf numFmtId="10" fontId="10" fillId="0" borderId="0" xfId="1" applyNumberFormat="1" applyFont="1" applyFill="1" applyAlignment="1">
      <alignment horizontal="left"/>
    </xf>
    <xf numFmtId="10" fontId="10" fillId="0" borderId="0" xfId="0" applyNumberFormat="1" applyFont="1"/>
    <xf numFmtId="9" fontId="10" fillId="62" borderId="0" xfId="1" applyFont="1" applyFill="1"/>
    <xf numFmtId="10" fontId="29" fillId="62" borderId="0" xfId="0" applyNumberFormat="1" applyFont="1" applyFill="1"/>
    <xf numFmtId="9" fontId="29" fillId="62" borderId="11" xfId="1" applyFont="1" applyFill="1" applyBorder="1"/>
    <xf numFmtId="9" fontId="29" fillId="62" borderId="0" xfId="1" applyFont="1" applyFill="1"/>
    <xf numFmtId="9" fontId="29" fillId="62" borderId="0" xfId="1" applyNumberFormat="1" applyFont="1" applyFill="1"/>
    <xf numFmtId="9" fontId="10" fillId="62" borderId="11" xfId="1" applyNumberFormat="1" applyFont="1" applyFill="1" applyBorder="1"/>
    <xf numFmtId="164" fontId="9" fillId="0" borderId="0" xfId="8" applyFont="1" applyBorder="1"/>
    <xf numFmtId="172" fontId="10" fillId="62" borderId="11" xfId="0" applyNumberFormat="1" applyFont="1" applyFill="1" applyBorder="1"/>
    <xf numFmtId="0" fontId="29" fillId="0" borderId="11" xfId="0" applyFont="1" applyBorder="1"/>
    <xf numFmtId="164" fontId="29" fillId="0" borderId="0" xfId="0" applyNumberFormat="1" applyFont="1" applyBorder="1"/>
    <xf numFmtId="0" fontId="10" fillId="0" borderId="11" xfId="0" applyFont="1" applyBorder="1"/>
    <xf numFmtId="164" fontId="10" fillId="0" borderId="0" xfId="0" applyNumberFormat="1" applyFont="1" applyBorder="1"/>
    <xf numFmtId="174" fontId="10" fillId="62" borderId="11" xfId="0" applyNumberFormat="1" applyFont="1" applyFill="1" applyBorder="1"/>
    <xf numFmtId="174" fontId="29" fillId="62" borderId="11" xfId="0" applyNumberFormat="1" applyFont="1" applyFill="1" applyBorder="1"/>
    <xf numFmtId="0" fontId="29" fillId="62" borderId="0" xfId="0" applyFont="1" applyFill="1" applyBorder="1"/>
    <xf numFmtId="175" fontId="0" fillId="64" borderId="0" xfId="0" applyNumberFormat="1" applyFill="1"/>
    <xf numFmtId="175" fontId="0" fillId="64" borderId="0" xfId="1" applyNumberFormat="1" applyFont="1" applyFill="1"/>
    <xf numFmtId="0" fontId="13" fillId="0" borderId="0" xfId="0" applyFont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0" fillId="0" borderId="0" xfId="0" applyFont="1" applyBorder="1"/>
    <xf numFmtId="0" fontId="2" fillId="2" borderId="0" xfId="0" applyFont="1" applyFill="1" applyBorder="1" applyAlignment="1">
      <alignment horizontal="center"/>
    </xf>
    <xf numFmtId="0" fontId="36" fillId="0" borderId="0" xfId="0" applyFont="1" applyFill="1" applyBorder="1"/>
    <xf numFmtId="0" fontId="2" fillId="0" borderId="0" xfId="0" applyFont="1" applyBorder="1"/>
    <xf numFmtId="10" fontId="13" fillId="0" borderId="0" xfId="1" applyNumberFormat="1" applyFont="1" applyFill="1" applyBorder="1"/>
    <xf numFmtId="10" fontId="13" fillId="0" borderId="0" xfId="1" applyNumberFormat="1" applyFont="1" applyBorder="1"/>
    <xf numFmtId="10" fontId="36" fillId="0" borderId="0" xfId="1" applyNumberFormat="1" applyFont="1" applyFill="1" applyBorder="1"/>
    <xf numFmtId="0" fontId="0" fillId="0" borderId="0" xfId="0" applyFont="1" applyBorder="1" applyAlignment="1">
      <alignment horizontal="left"/>
    </xf>
    <xf numFmtId="3" fontId="0" fillId="0" borderId="0" xfId="0" applyNumberFormat="1" applyFont="1" applyBorder="1"/>
    <xf numFmtId="9" fontId="13" fillId="0" borderId="0" xfId="0" applyNumberFormat="1" applyFont="1" applyBorder="1"/>
    <xf numFmtId="0" fontId="0" fillId="13" borderId="0" xfId="0" applyFont="1" applyFill="1" applyBorder="1" applyAlignment="1">
      <alignment horizontal="left"/>
    </xf>
    <xf numFmtId="3" fontId="0" fillId="13" borderId="0" xfId="0" applyNumberFormat="1" applyFont="1" applyFill="1" applyBorder="1"/>
    <xf numFmtId="0" fontId="0" fillId="13" borderId="0" xfId="0" applyFont="1" applyFill="1" applyBorder="1" applyAlignment="1">
      <alignment horizontal="right"/>
    </xf>
    <xf numFmtId="9" fontId="13" fillId="0" borderId="0" xfId="1" applyFont="1" applyBorder="1"/>
    <xf numFmtId="3" fontId="0" fillId="0" borderId="0" xfId="0" applyNumberFormat="1" applyFont="1" applyFill="1" applyBorder="1"/>
    <xf numFmtId="0" fontId="0" fillId="0" borderId="0" xfId="0" applyFont="1" applyFill="1" applyBorder="1" applyAlignment="1">
      <alignment horizontal="left"/>
    </xf>
    <xf numFmtId="2" fontId="0" fillId="0" borderId="0" xfId="0" applyNumberFormat="1" applyFont="1" applyBorder="1"/>
    <xf numFmtId="166" fontId="36" fillId="0" borderId="0" xfId="0" applyNumberFormat="1" applyFont="1" applyFill="1" applyBorder="1"/>
    <xf numFmtId="0" fontId="0" fillId="0" borderId="0" xfId="0" applyFont="1" applyFill="1" applyBorder="1"/>
    <xf numFmtId="0" fontId="13" fillId="0" borderId="0" xfId="0" applyFont="1" applyFill="1" applyBorder="1"/>
    <xf numFmtId="170" fontId="0" fillId="0" borderId="0" xfId="8" applyNumberFormat="1" applyFont="1" applyBorder="1"/>
    <xf numFmtId="3" fontId="0" fillId="13" borderId="0" xfId="0" applyNumberFormat="1" applyFont="1" applyFill="1" applyBorder="1" applyAlignment="1">
      <alignment horizontal="left"/>
    </xf>
    <xf numFmtId="0" fontId="0" fillId="13" borderId="0" xfId="0" applyFont="1" applyFill="1" applyBorder="1" applyAlignment="1">
      <alignment horizontal="left" indent="2"/>
    </xf>
    <xf numFmtId="0" fontId="2" fillId="2" borderId="0" xfId="0" applyFont="1" applyFill="1" applyBorder="1" applyAlignment="1">
      <alignment horizontal="left"/>
    </xf>
    <xf numFmtId="3" fontId="2" fillId="2" borderId="0" xfId="0" applyNumberFormat="1" applyFont="1" applyFill="1" applyBorder="1"/>
    <xf numFmtId="0" fontId="2" fillId="61" borderId="0" xfId="0" applyFont="1" applyFill="1" applyAlignment="1">
      <alignment horizontal="center"/>
    </xf>
    <xf numFmtId="10" fontId="0" fillId="61" borderId="0" xfId="1" applyNumberFormat="1" applyFont="1" applyFill="1"/>
    <xf numFmtId="3" fontId="0" fillId="46" borderId="4" xfId="0" applyNumberFormat="1" applyFill="1" applyBorder="1"/>
    <xf numFmtId="3" fontId="2" fillId="46" borderId="4" xfId="0" applyNumberFormat="1" applyFont="1" applyFill="1" applyBorder="1"/>
    <xf numFmtId="10" fontId="0" fillId="61" borderId="0" xfId="0" applyNumberFormat="1" applyFill="1"/>
    <xf numFmtId="166" fontId="0" fillId="61" borderId="0" xfId="0" applyNumberFormat="1" applyFill="1"/>
    <xf numFmtId="170" fontId="0" fillId="0" borderId="0" xfId="0" applyNumberFormat="1"/>
    <xf numFmtId="9" fontId="9" fillId="0" borderId="30" xfId="1" applyNumberFormat="1" applyFont="1" applyBorder="1"/>
    <xf numFmtId="9" fontId="9" fillId="0" borderId="44" xfId="1" applyNumberFormat="1" applyFont="1" applyBorder="1"/>
    <xf numFmtId="0" fontId="36" fillId="0" borderId="0" xfId="0" applyFont="1" applyFill="1" applyBorder="1" applyAlignment="1">
      <alignment horizontal="center" vertical="center" wrapText="1"/>
    </xf>
    <xf numFmtId="0" fontId="36" fillId="2" borderId="29" xfId="0" applyFont="1" applyFill="1" applyBorder="1" applyAlignment="1">
      <alignment horizontal="center" vertical="center" wrapText="1"/>
    </xf>
    <xf numFmtId="0" fontId="36" fillId="2" borderId="30" xfId="0" applyFont="1" applyFill="1" applyBorder="1" applyAlignment="1">
      <alignment horizontal="center" vertical="center" wrapText="1"/>
    </xf>
    <xf numFmtId="0" fontId="36" fillId="2" borderId="45" xfId="0" applyFont="1" applyFill="1" applyBorder="1" applyAlignment="1">
      <alignment horizontal="center" vertical="center" wrapText="1"/>
    </xf>
    <xf numFmtId="0" fontId="36" fillId="2" borderId="46" xfId="0" applyFont="1" applyFill="1" applyBorder="1" applyAlignment="1">
      <alignment horizontal="center" vertical="center" wrapText="1"/>
    </xf>
    <xf numFmtId="9" fontId="29" fillId="0" borderId="52" xfId="1" applyNumberFormat="1" applyFont="1" applyFill="1" applyBorder="1"/>
    <xf numFmtId="9" fontId="10" fillId="0" borderId="52" xfId="1" applyNumberFormat="1" applyFont="1" applyFill="1" applyBorder="1"/>
    <xf numFmtId="166" fontId="13" fillId="0" borderId="32" xfId="1" applyNumberFormat="1" applyFont="1" applyFill="1" applyBorder="1" applyAlignment="1">
      <alignment horizontal="center" vertical="center"/>
    </xf>
    <xf numFmtId="166" fontId="36" fillId="2" borderId="35" xfId="1" applyNumberFormat="1" applyFont="1" applyFill="1" applyBorder="1" applyAlignment="1">
      <alignment horizontal="center" vertical="center"/>
    </xf>
    <xf numFmtId="9" fontId="34" fillId="0" borderId="0" xfId="1" applyFont="1" applyFill="1"/>
    <xf numFmtId="0" fontId="34" fillId="0" borderId="0" xfId="0" applyFont="1" applyFill="1"/>
    <xf numFmtId="0" fontId="37" fillId="0" borderId="0" xfId="0" applyFont="1" applyFill="1"/>
    <xf numFmtId="0" fontId="36" fillId="2" borderId="53" xfId="0" applyFont="1" applyFill="1" applyBorder="1" applyAlignment="1">
      <alignment horizontal="center" vertical="center" wrapText="1"/>
    </xf>
    <xf numFmtId="0" fontId="11" fillId="10" borderId="0" xfId="0" applyFont="1" applyFill="1" applyAlignment="1">
      <alignment horizontal="center"/>
    </xf>
    <xf numFmtId="0" fontId="11" fillId="10" borderId="11" xfId="0" applyFont="1" applyFill="1" applyBorder="1" applyAlignment="1">
      <alignment horizontal="center"/>
    </xf>
    <xf numFmtId="49" fontId="11" fillId="10" borderId="10" xfId="0" applyNumberFormat="1" applyFont="1" applyFill="1" applyBorder="1" applyAlignment="1">
      <alignment horizontal="center"/>
    </xf>
    <xf numFmtId="49" fontId="11" fillId="10" borderId="0" xfId="0" applyNumberFormat="1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164" fontId="9" fillId="2" borderId="0" xfId="8" applyFont="1" applyFill="1"/>
    <xf numFmtId="17" fontId="15" fillId="12" borderId="0" xfId="0" applyNumberFormat="1" applyFont="1" applyFill="1"/>
    <xf numFmtId="0" fontId="9" fillId="12" borderId="0" xfId="0" applyFont="1" applyFill="1"/>
    <xf numFmtId="164" fontId="15" fillId="12" borderId="0" xfId="8" applyFont="1" applyFill="1" applyBorder="1"/>
    <xf numFmtId="49" fontId="11" fillId="12" borderId="0" xfId="0" applyNumberFormat="1" applyFont="1" applyFill="1" applyBorder="1" applyAlignment="1">
      <alignment horizontal="center"/>
    </xf>
    <xf numFmtId="164" fontId="15" fillId="0" borderId="0" xfId="8" applyFont="1" applyFill="1" applyBorder="1"/>
    <xf numFmtId="164" fontId="9" fillId="0" borderId="0" xfId="8" applyNumberFormat="1" applyFont="1" applyFill="1"/>
    <xf numFmtId="164" fontId="10" fillId="0" borderId="0" xfId="0" applyNumberFormat="1" applyFont="1" applyFill="1"/>
    <xf numFmtId="1" fontId="9" fillId="0" borderId="55" xfId="1" applyNumberFormat="1" applyFont="1" applyBorder="1"/>
    <xf numFmtId="1" fontId="9" fillId="0" borderId="28" xfId="1" applyNumberFormat="1" applyFont="1" applyBorder="1"/>
    <xf numFmtId="1" fontId="9" fillId="0" borderId="29" xfId="1" applyNumberFormat="1" applyFont="1" applyBorder="1"/>
    <xf numFmtId="0" fontId="36" fillId="2" borderId="28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3" fillId="0" borderId="47" xfId="0" applyFont="1" applyFill="1" applyBorder="1" applyAlignment="1">
      <alignment vertical="center"/>
    </xf>
    <xf numFmtId="170" fontId="13" fillId="0" borderId="5" xfId="390" applyNumberFormat="1" applyFont="1" applyFill="1" applyBorder="1" applyAlignment="1">
      <alignment vertical="center"/>
    </xf>
    <xf numFmtId="170" fontId="13" fillId="0" borderId="48" xfId="390" applyNumberFormat="1" applyFont="1" applyFill="1" applyBorder="1" applyAlignment="1">
      <alignment vertical="center"/>
    </xf>
    <xf numFmtId="164" fontId="13" fillId="0" borderId="0" xfId="0" applyNumberFormat="1" applyFont="1" applyFill="1" applyBorder="1" applyAlignment="1">
      <alignment vertical="center"/>
    </xf>
    <xf numFmtId="3" fontId="13" fillId="0" borderId="54" xfId="0" applyNumberFormat="1" applyFont="1" applyFill="1" applyBorder="1" applyAlignment="1">
      <alignment vertical="center"/>
    </xf>
    <xf numFmtId="170" fontId="13" fillId="0" borderId="32" xfId="390" applyNumberFormat="1" applyFont="1" applyFill="1" applyBorder="1" applyAlignment="1">
      <alignment vertical="center"/>
    </xf>
    <xf numFmtId="170" fontId="13" fillId="0" borderId="31" xfId="0" applyNumberFormat="1" applyFont="1" applyFill="1" applyBorder="1" applyAlignment="1">
      <alignment vertical="center"/>
    </xf>
    <xf numFmtId="170" fontId="13" fillId="0" borderId="3" xfId="0" applyNumberFormat="1" applyFont="1" applyFill="1" applyBorder="1" applyAlignment="1">
      <alignment vertical="center"/>
    </xf>
    <xf numFmtId="170" fontId="13" fillId="0" borderId="56" xfId="0" applyNumberFormat="1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3" fontId="13" fillId="0" borderId="54" xfId="0" applyNumberFormat="1" applyFont="1" applyBorder="1" applyAlignment="1">
      <alignment vertical="center"/>
    </xf>
    <xf numFmtId="0" fontId="13" fillId="0" borderId="49" xfId="0" applyFont="1" applyFill="1" applyBorder="1" applyAlignment="1">
      <alignment vertical="center"/>
    </xf>
    <xf numFmtId="0" fontId="13" fillId="0" borderId="50" xfId="0" applyFont="1" applyFill="1" applyBorder="1" applyAlignment="1">
      <alignment vertical="center"/>
    </xf>
    <xf numFmtId="170" fontId="13" fillId="0" borderId="19" xfId="390" applyNumberFormat="1" applyFont="1" applyFill="1" applyBorder="1" applyAlignment="1">
      <alignment vertical="center"/>
    </xf>
    <xf numFmtId="170" fontId="13" fillId="0" borderId="51" xfId="390" applyNumberFormat="1" applyFont="1" applyFill="1" applyBorder="1" applyAlignment="1">
      <alignment vertical="center"/>
    </xf>
    <xf numFmtId="0" fontId="13" fillId="0" borderId="0" xfId="0" applyFont="1" applyBorder="1" applyAlignment="1">
      <alignment vertical="center"/>
    </xf>
    <xf numFmtId="3" fontId="36" fillId="2" borderId="55" xfId="0" applyNumberFormat="1" applyFont="1" applyFill="1" applyBorder="1" applyAlignment="1">
      <alignment vertical="center"/>
    </xf>
    <xf numFmtId="170" fontId="36" fillId="2" borderId="34" xfId="0" applyNumberFormat="1" applyFont="1" applyFill="1" applyBorder="1" applyAlignment="1">
      <alignment vertical="center"/>
    </xf>
    <xf numFmtId="170" fontId="36" fillId="2" borderId="35" xfId="0" applyNumberFormat="1" applyFont="1" applyFill="1" applyBorder="1" applyAlignment="1">
      <alignment vertical="center"/>
    </xf>
    <xf numFmtId="170" fontId="36" fillId="2" borderId="33" xfId="0" applyNumberFormat="1" applyFont="1" applyFill="1" applyBorder="1" applyAlignment="1">
      <alignment vertical="center"/>
    </xf>
    <xf numFmtId="170" fontId="36" fillId="2" borderId="41" xfId="0" applyNumberFormat="1" applyFont="1" applyFill="1" applyBorder="1" applyAlignment="1">
      <alignment vertical="center"/>
    </xf>
    <xf numFmtId="170" fontId="13" fillId="0" borderId="37" xfId="390" applyNumberFormat="1" applyFont="1" applyFill="1" applyBorder="1" applyAlignment="1">
      <alignment vertical="center"/>
    </xf>
    <xf numFmtId="164" fontId="36" fillId="0" borderId="0" xfId="0" applyNumberFormat="1" applyFont="1" applyFill="1" applyBorder="1" applyAlignment="1">
      <alignment vertical="center"/>
    </xf>
    <xf numFmtId="170" fontId="13" fillId="0" borderId="20" xfId="390" applyNumberFormat="1" applyFont="1" applyFill="1" applyBorder="1" applyAlignment="1">
      <alignment vertical="center"/>
    </xf>
    <xf numFmtId="0" fontId="13" fillId="0" borderId="47" xfId="0" applyFont="1" applyBorder="1" applyAlignment="1">
      <alignment vertical="center"/>
    </xf>
    <xf numFmtId="170" fontId="13" fillId="0" borderId="7" xfId="390" applyNumberFormat="1" applyFont="1" applyFill="1" applyBorder="1" applyAlignment="1">
      <alignment vertical="center"/>
    </xf>
    <xf numFmtId="170" fontId="13" fillId="0" borderId="22" xfId="390" applyNumberFormat="1" applyFont="1" applyFill="1" applyBorder="1" applyAlignment="1">
      <alignment vertical="center"/>
    </xf>
    <xf numFmtId="41" fontId="13" fillId="0" borderId="0" xfId="0" applyNumberFormat="1" applyFont="1" applyAlignment="1">
      <alignment vertical="center"/>
    </xf>
    <xf numFmtId="3" fontId="13" fillId="0" borderId="0" xfId="0" applyNumberFormat="1" applyFont="1" applyAlignment="1">
      <alignment vertical="center"/>
    </xf>
    <xf numFmtId="170" fontId="13" fillId="0" borderId="0" xfId="0" applyNumberFormat="1" applyFont="1" applyAlignment="1">
      <alignment vertical="center"/>
    </xf>
    <xf numFmtId="0" fontId="13" fillId="0" borderId="54" xfId="0" applyFont="1" applyFill="1" applyBorder="1" applyAlignment="1">
      <alignment vertical="center"/>
    </xf>
    <xf numFmtId="170" fontId="13" fillId="0" borderId="4" xfId="390" applyNumberFormat="1" applyFont="1" applyFill="1" applyBorder="1" applyAlignment="1">
      <alignment vertical="center"/>
    </xf>
    <xf numFmtId="166" fontId="13" fillId="0" borderId="32" xfId="1" applyNumberFormat="1" applyFont="1" applyFill="1" applyBorder="1" applyAlignment="1">
      <alignment vertical="center"/>
    </xf>
    <xf numFmtId="170" fontId="13" fillId="0" borderId="50" xfId="390" applyNumberFormat="1" applyFont="1" applyFill="1" applyBorder="1" applyAlignment="1">
      <alignment vertical="center"/>
    </xf>
    <xf numFmtId="0" fontId="13" fillId="0" borderId="0" xfId="0" applyFont="1" applyAlignment="1">
      <alignment vertical="center" wrapText="1"/>
    </xf>
    <xf numFmtId="170" fontId="13" fillId="0" borderId="47" xfId="390" applyNumberFormat="1" applyFont="1" applyFill="1" applyBorder="1" applyAlignment="1">
      <alignment vertical="center"/>
    </xf>
    <xf numFmtId="6" fontId="13" fillId="0" borderId="0" xfId="0" applyNumberFormat="1" applyFont="1" applyAlignment="1">
      <alignment vertical="center"/>
    </xf>
    <xf numFmtId="170" fontId="13" fillId="0" borderId="47" xfId="373" applyNumberFormat="1" applyFont="1" applyFill="1" applyBorder="1" applyAlignment="1">
      <alignment vertical="center"/>
    </xf>
    <xf numFmtId="170" fontId="13" fillId="0" borderId="48" xfId="373" applyNumberFormat="1" applyFont="1" applyFill="1" applyBorder="1" applyAlignment="1">
      <alignment vertical="center"/>
    </xf>
    <xf numFmtId="6" fontId="13" fillId="0" borderId="0" xfId="0" applyNumberFormat="1" applyFont="1" applyFill="1" applyAlignment="1">
      <alignment vertical="center"/>
    </xf>
    <xf numFmtId="170" fontId="13" fillId="0" borderId="49" xfId="390" applyNumberFormat="1" applyFont="1" applyFill="1" applyBorder="1" applyAlignment="1">
      <alignment vertical="center"/>
    </xf>
    <xf numFmtId="170" fontId="13" fillId="0" borderId="52" xfId="390" applyNumberFormat="1" applyFont="1" applyFill="1" applyBorder="1" applyAlignment="1">
      <alignment vertical="center"/>
    </xf>
    <xf numFmtId="170" fontId="13" fillId="0" borderId="57" xfId="390" applyNumberFormat="1" applyFont="1" applyFill="1" applyBorder="1" applyAlignment="1">
      <alignment vertical="center"/>
    </xf>
    <xf numFmtId="0" fontId="36" fillId="2" borderId="55" xfId="0" applyFont="1" applyFill="1" applyBorder="1" applyAlignment="1">
      <alignment vertical="center"/>
    </xf>
    <xf numFmtId="166" fontId="36" fillId="2" borderId="35" xfId="1" applyNumberFormat="1" applyFont="1" applyFill="1" applyBorder="1" applyAlignment="1">
      <alignment vertical="center"/>
    </xf>
    <xf numFmtId="43" fontId="13" fillId="0" borderId="0" xfId="0" applyNumberFormat="1" applyFont="1" applyAlignment="1">
      <alignment vertical="center"/>
    </xf>
    <xf numFmtId="43" fontId="13" fillId="0" borderId="0" xfId="0" applyNumberFormat="1" applyFont="1" applyFill="1" applyBorder="1" applyAlignment="1">
      <alignment vertical="center"/>
    </xf>
    <xf numFmtId="171" fontId="13" fillId="0" borderId="0" xfId="0" applyNumberFormat="1" applyFont="1" applyFill="1" applyBorder="1" applyAlignment="1">
      <alignment vertical="center"/>
    </xf>
    <xf numFmtId="170" fontId="13" fillId="0" borderId="54" xfId="390" applyNumberFormat="1" applyFont="1" applyFill="1" applyBorder="1" applyAlignment="1">
      <alignment vertical="center"/>
    </xf>
    <xf numFmtId="164" fontId="9" fillId="2" borderId="0" xfId="8" applyFont="1" applyFill="1" applyAlignment="1">
      <alignment wrapText="1"/>
    </xf>
    <xf numFmtId="44" fontId="13" fillId="0" borderId="0" xfId="391" applyFont="1" applyAlignment="1">
      <alignment vertical="center"/>
    </xf>
    <xf numFmtId="164" fontId="10" fillId="11" borderId="0" xfId="8" applyFont="1" applyFill="1" applyBorder="1"/>
    <xf numFmtId="164" fontId="10" fillId="66" borderId="0" xfId="8" applyFont="1" applyFill="1" applyBorder="1"/>
    <xf numFmtId="164" fontId="10" fillId="61" borderId="0" xfId="8" applyFont="1" applyFill="1" applyBorder="1"/>
    <xf numFmtId="164" fontId="10" fillId="67" borderId="0" xfId="8" applyFont="1" applyFill="1" applyBorder="1"/>
    <xf numFmtId="164" fontId="10" fillId="8" borderId="0" xfId="8" applyFont="1" applyFill="1" applyBorder="1"/>
    <xf numFmtId="164" fontId="10" fillId="9" borderId="0" xfId="8" applyFont="1" applyFill="1" applyBorder="1"/>
    <xf numFmtId="164" fontId="10" fillId="68" borderId="0" xfId="8" applyFont="1" applyFill="1" applyBorder="1"/>
    <xf numFmtId="164" fontId="10" fillId="61" borderId="0" xfId="8" applyFont="1" applyFill="1"/>
    <xf numFmtId="164" fontId="10" fillId="67" borderId="0" xfId="8" applyFont="1" applyFill="1"/>
    <xf numFmtId="2" fontId="10" fillId="8" borderId="0" xfId="0" applyNumberFormat="1" applyFont="1" applyFill="1"/>
    <xf numFmtId="164" fontId="10" fillId="66" borderId="0" xfId="8" applyFont="1" applyFill="1"/>
    <xf numFmtId="2" fontId="10" fillId="66" borderId="0" xfId="0" applyNumberFormat="1" applyFont="1" applyFill="1"/>
    <xf numFmtId="2" fontId="10" fillId="61" borderId="0" xfId="0" applyNumberFormat="1" applyFont="1" applyFill="1"/>
    <xf numFmtId="2" fontId="10" fillId="11" borderId="0" xfId="0" applyNumberFormat="1" applyFont="1" applyFill="1"/>
    <xf numFmtId="2" fontId="10" fillId="67" borderId="0" xfId="0" applyNumberFormat="1" applyFont="1" applyFill="1"/>
    <xf numFmtId="164" fontId="10" fillId="8" borderId="0" xfId="8" applyFont="1" applyFill="1"/>
    <xf numFmtId="164" fontId="10" fillId="11" borderId="0" xfId="8" applyFont="1" applyFill="1"/>
    <xf numFmtId="0" fontId="11" fillId="12" borderId="0" xfId="0" applyFont="1" applyFill="1"/>
    <xf numFmtId="164" fontId="15" fillId="0" borderId="0" xfId="0" applyNumberFormat="1" applyFont="1" applyFill="1"/>
    <xf numFmtId="166" fontId="13" fillId="0" borderId="54" xfId="1" applyNumberFormat="1" applyFont="1" applyFill="1" applyBorder="1" applyAlignment="1">
      <alignment vertical="center"/>
    </xf>
    <xf numFmtId="166" fontId="36" fillId="2" borderId="55" xfId="1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19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</cellXfs>
  <cellStyles count="392">
    <cellStyle name="Accent1 - 20%" xfId="12"/>
    <cellStyle name="Accent1 - 40%" xfId="13"/>
    <cellStyle name="Accent1 - 60%" xfId="14"/>
    <cellStyle name="Accent2 - 20%" xfId="15"/>
    <cellStyle name="Accent2 - 40%" xfId="16"/>
    <cellStyle name="Accent2 - 60%" xfId="17"/>
    <cellStyle name="Accent3 - 20%" xfId="18"/>
    <cellStyle name="Accent3 - 40%" xfId="19"/>
    <cellStyle name="Accent3 - 60%" xfId="20"/>
    <cellStyle name="Accent4 - 20%" xfId="21"/>
    <cellStyle name="Accent4 - 40%" xfId="22"/>
    <cellStyle name="Accent4 - 60%" xfId="23"/>
    <cellStyle name="Accent5 - 20%" xfId="24"/>
    <cellStyle name="Accent5 - 40%" xfId="25"/>
    <cellStyle name="Accent5 - 60%" xfId="26"/>
    <cellStyle name="Accent5 54" xfId="372"/>
    <cellStyle name="Accent6 - 20%" xfId="27"/>
    <cellStyle name="Accent6 - 40%" xfId="28"/>
    <cellStyle name="Accent6 - 60%" xfId="29"/>
    <cellStyle name="Cancel_Mod Estimado de Cierre - Vinculos" xfId="389"/>
    <cellStyle name="Emphasis 1" xfId="30"/>
    <cellStyle name="Emphasis 2" xfId="31"/>
    <cellStyle name="Emphasis 3" xfId="32"/>
    <cellStyle name="Good 2" xfId="33"/>
    <cellStyle name="Good 2 2" xfId="34"/>
    <cellStyle name="Good 3" xfId="35"/>
    <cellStyle name="Hipervínculo" xfId="371" builtinId="8"/>
    <cellStyle name="Millares" xfId="8" builtinId="3"/>
    <cellStyle name="Millares [0]" xfId="390" builtinId="6"/>
    <cellStyle name="Millares 2" xfId="373"/>
    <cellStyle name="Moneda" xfId="391" builtinId="4"/>
    <cellStyle name="Neutral 10" xfId="36"/>
    <cellStyle name="Neutral 11" xfId="37"/>
    <cellStyle name="Neutral 12" xfId="38"/>
    <cellStyle name="Neutral 13" xfId="39"/>
    <cellStyle name="Neutral 14" xfId="40"/>
    <cellStyle name="Neutral 15" xfId="41"/>
    <cellStyle name="Neutral 16" xfId="42"/>
    <cellStyle name="Neutral 17" xfId="43"/>
    <cellStyle name="Neutral 18" xfId="44"/>
    <cellStyle name="Neutral 19" xfId="45"/>
    <cellStyle name="Neutral 2" xfId="46"/>
    <cellStyle name="Neutral 2 10" xfId="47"/>
    <cellStyle name="Neutral 2 11" xfId="48"/>
    <cellStyle name="Neutral 2 12" xfId="49"/>
    <cellStyle name="Neutral 2 13" xfId="50"/>
    <cellStyle name="Neutral 2 14" xfId="51"/>
    <cellStyle name="Neutral 2 15" xfId="52"/>
    <cellStyle name="Neutral 2 16" xfId="53"/>
    <cellStyle name="Neutral 2 17" xfId="54"/>
    <cellStyle name="Neutral 2 18" xfId="55"/>
    <cellStyle name="Neutral 2 19" xfId="56"/>
    <cellStyle name="Neutral 2 2" xfId="57"/>
    <cellStyle name="Neutral 2 20" xfId="58"/>
    <cellStyle name="Neutral 2 21" xfId="59"/>
    <cellStyle name="Neutral 2 22" xfId="60"/>
    <cellStyle name="Neutral 2 23" xfId="61"/>
    <cellStyle name="Neutral 2 24" xfId="62"/>
    <cellStyle name="Neutral 2 25" xfId="63"/>
    <cellStyle name="Neutral 2 26" xfId="64"/>
    <cellStyle name="Neutral 2 27" xfId="65"/>
    <cellStyle name="Neutral 2 28" xfId="66"/>
    <cellStyle name="Neutral 2 29" xfId="67"/>
    <cellStyle name="Neutral 2 3" xfId="68"/>
    <cellStyle name="Neutral 2 30" xfId="69"/>
    <cellStyle name="Neutral 2 31" xfId="70"/>
    <cellStyle name="Neutral 2 32" xfId="71"/>
    <cellStyle name="Neutral 2 33" xfId="72"/>
    <cellStyle name="Neutral 2 34" xfId="73"/>
    <cellStyle name="Neutral 2 35" xfId="74"/>
    <cellStyle name="Neutral 2 36" xfId="75"/>
    <cellStyle name="Neutral 2 4" xfId="76"/>
    <cellStyle name="Neutral 2 5" xfId="77"/>
    <cellStyle name="Neutral 2 6" xfId="78"/>
    <cellStyle name="Neutral 2 7" xfId="79"/>
    <cellStyle name="Neutral 2 8" xfId="80"/>
    <cellStyle name="Neutral 2 9" xfId="81"/>
    <cellStyle name="Neutral 20" xfId="82"/>
    <cellStyle name="Neutral 21" xfId="83"/>
    <cellStyle name="Neutral 22" xfId="84"/>
    <cellStyle name="Neutral 23" xfId="85"/>
    <cellStyle name="Neutral 24" xfId="86"/>
    <cellStyle name="Neutral 25" xfId="87"/>
    <cellStyle name="Neutral 26" xfId="88"/>
    <cellStyle name="Neutral 27" xfId="89"/>
    <cellStyle name="Neutral 28" xfId="90"/>
    <cellStyle name="Neutral 29" xfId="91"/>
    <cellStyle name="Neutral 3" xfId="92"/>
    <cellStyle name="Neutral 30" xfId="93"/>
    <cellStyle name="Neutral 31" xfId="94"/>
    <cellStyle name="Neutral 32" xfId="95"/>
    <cellStyle name="Neutral 33" xfId="96"/>
    <cellStyle name="Neutral 34" xfId="97"/>
    <cellStyle name="Neutral 35" xfId="98"/>
    <cellStyle name="Neutral 36" xfId="99"/>
    <cellStyle name="Neutral 37" xfId="100"/>
    <cellStyle name="Neutral 4" xfId="101"/>
    <cellStyle name="Neutral 5" xfId="102"/>
    <cellStyle name="Neutral 6" xfId="103"/>
    <cellStyle name="Neutral 7" xfId="104"/>
    <cellStyle name="Neutral 8" xfId="105"/>
    <cellStyle name="Neutral 9" xfId="106"/>
    <cellStyle name="Normal" xfId="0" builtinId="0"/>
    <cellStyle name="Normal 124" xfId="374"/>
    <cellStyle name="Normal 146" xfId="375"/>
    <cellStyle name="Normal 193" xfId="376"/>
    <cellStyle name="Normal 194" xfId="377"/>
    <cellStyle name="Normal 2" xfId="9"/>
    <cellStyle name="Normal 2 10" xfId="107"/>
    <cellStyle name="Normal 2 11" xfId="108"/>
    <cellStyle name="Normal 2 12" xfId="109"/>
    <cellStyle name="Normal 2 13" xfId="110"/>
    <cellStyle name="Normal 2 14" xfId="111"/>
    <cellStyle name="Normal 2 15" xfId="112"/>
    <cellStyle name="Normal 2 16" xfId="113"/>
    <cellStyle name="Normal 2 17" xfId="114"/>
    <cellStyle name="Normal 2 18" xfId="115"/>
    <cellStyle name="Normal 2 19" xfId="116"/>
    <cellStyle name="Normal 2 2" xfId="10"/>
    <cellStyle name="Normal 2 20" xfId="117"/>
    <cellStyle name="Normal 2 21" xfId="118"/>
    <cellStyle name="Normal 2 22" xfId="119"/>
    <cellStyle name="Normal 2 23" xfId="120"/>
    <cellStyle name="Normal 2 24" xfId="121"/>
    <cellStyle name="Normal 2 25" xfId="122"/>
    <cellStyle name="Normal 2 26" xfId="123"/>
    <cellStyle name="Normal 2 27" xfId="124"/>
    <cellStyle name="Normal 2 28" xfId="125"/>
    <cellStyle name="Normal 2 29" xfId="126"/>
    <cellStyle name="Normal 2 3" xfId="127"/>
    <cellStyle name="Normal 2 30" xfId="128"/>
    <cellStyle name="Normal 2 31" xfId="129"/>
    <cellStyle name="Normal 2 32" xfId="130"/>
    <cellStyle name="Normal 2 33" xfId="131"/>
    <cellStyle name="Normal 2 34" xfId="132"/>
    <cellStyle name="Normal 2 35" xfId="133"/>
    <cellStyle name="Normal 2 36" xfId="134"/>
    <cellStyle name="Normal 2 4" xfId="135"/>
    <cellStyle name="Normal 2 5" xfId="136"/>
    <cellStyle name="Normal 2 6" xfId="137"/>
    <cellStyle name="Normal 2 7" xfId="138"/>
    <cellStyle name="Normal 2 8" xfId="139"/>
    <cellStyle name="Normal 2 9" xfId="140"/>
    <cellStyle name="Normal 3" xfId="141"/>
    <cellStyle name="Normal 4" xfId="142"/>
    <cellStyle name="Normal 76" xfId="378"/>
    <cellStyle name="Normal 78" xfId="379"/>
    <cellStyle name="Normal 83" xfId="380"/>
    <cellStyle name="Normal 85" xfId="381"/>
    <cellStyle name="Normal 87" xfId="382"/>
    <cellStyle name="Normal 88" xfId="383"/>
    <cellStyle name="Normal 89" xfId="384"/>
    <cellStyle name="Porcentaje" xfId="1" builtinId="5"/>
    <cellStyle name="Porcentual 2" xfId="385"/>
    <cellStyle name="SAPBEXaggData" xfId="6"/>
    <cellStyle name="SAPBEXaggData 10" xfId="386"/>
    <cellStyle name="SAPBEXaggData 2" xfId="143"/>
    <cellStyle name="SAPBEXaggData 3" xfId="144"/>
    <cellStyle name="SAPBEXaggDataEmph" xfId="145"/>
    <cellStyle name="SAPBEXaggItem" xfId="5"/>
    <cellStyle name="SAPBEXaggItem 2" xfId="146"/>
    <cellStyle name="SAPBEXaggItem 3" xfId="147"/>
    <cellStyle name="SAPBEXaggItemX" xfId="148"/>
    <cellStyle name="SAPBEXchaText" xfId="2"/>
    <cellStyle name="SAPBEXchaText 10" xfId="149"/>
    <cellStyle name="SAPBEXchaText 11" xfId="150"/>
    <cellStyle name="SAPBEXchaText 12" xfId="151"/>
    <cellStyle name="SAPBEXchaText 13" xfId="152"/>
    <cellStyle name="SAPBEXchaText 14" xfId="153"/>
    <cellStyle name="SAPBEXchaText 15" xfId="154"/>
    <cellStyle name="SAPBEXchaText 16" xfId="155"/>
    <cellStyle name="SAPBEXchaText 17" xfId="156"/>
    <cellStyle name="SAPBEXchaText 18" xfId="157"/>
    <cellStyle name="SAPBEXchaText 19" xfId="158"/>
    <cellStyle name="SAPBEXchaText 2" xfId="159"/>
    <cellStyle name="SAPBEXchaText 2 10" xfId="160"/>
    <cellStyle name="SAPBEXchaText 2 11" xfId="161"/>
    <cellStyle name="SAPBEXchaText 2 12" xfId="162"/>
    <cellStyle name="SAPBEXchaText 2 13" xfId="163"/>
    <cellStyle name="SAPBEXchaText 2 14" xfId="164"/>
    <cellStyle name="SAPBEXchaText 2 15" xfId="165"/>
    <cellStyle name="SAPBEXchaText 2 16" xfId="166"/>
    <cellStyle name="SAPBEXchaText 2 17" xfId="167"/>
    <cellStyle name="SAPBEXchaText 2 18" xfId="168"/>
    <cellStyle name="SAPBEXchaText 2 19" xfId="169"/>
    <cellStyle name="SAPBEXchaText 2 2" xfId="170"/>
    <cellStyle name="SAPBEXchaText 2 20" xfId="171"/>
    <cellStyle name="SAPBEXchaText 2 21" xfId="172"/>
    <cellStyle name="SAPBEXchaText 2 22" xfId="173"/>
    <cellStyle name="SAPBEXchaText 2 23" xfId="174"/>
    <cellStyle name="SAPBEXchaText 2 24" xfId="175"/>
    <cellStyle name="SAPBEXchaText 2 25" xfId="176"/>
    <cellStyle name="SAPBEXchaText 2 26" xfId="177"/>
    <cellStyle name="SAPBEXchaText 2 27" xfId="178"/>
    <cellStyle name="SAPBEXchaText 2 28" xfId="179"/>
    <cellStyle name="SAPBEXchaText 2 29" xfId="180"/>
    <cellStyle name="SAPBEXchaText 2 3" xfId="181"/>
    <cellStyle name="SAPBEXchaText 2 30" xfId="182"/>
    <cellStyle name="SAPBEXchaText 2 31" xfId="183"/>
    <cellStyle name="SAPBEXchaText 2 32" xfId="184"/>
    <cellStyle name="SAPBEXchaText 2 33" xfId="185"/>
    <cellStyle name="SAPBEXchaText 2 34" xfId="186"/>
    <cellStyle name="SAPBEXchaText 2 35" xfId="187"/>
    <cellStyle name="SAPBEXchaText 2 36" xfId="188"/>
    <cellStyle name="SAPBEXchaText 2 4" xfId="189"/>
    <cellStyle name="SAPBEXchaText 2 5" xfId="190"/>
    <cellStyle name="SAPBEXchaText 2 6" xfId="191"/>
    <cellStyle name="SAPBEXchaText 2 7" xfId="192"/>
    <cellStyle name="SAPBEXchaText 2 8" xfId="193"/>
    <cellStyle name="SAPBEXchaText 2 9" xfId="194"/>
    <cellStyle name="SAPBEXchaText 20" xfId="195"/>
    <cellStyle name="SAPBEXchaText 21" xfId="196"/>
    <cellStyle name="SAPBEXchaText 22" xfId="197"/>
    <cellStyle name="SAPBEXchaText 23" xfId="198"/>
    <cellStyle name="SAPBEXchaText 24" xfId="199"/>
    <cellStyle name="SAPBEXchaText 25" xfId="200"/>
    <cellStyle name="SAPBEXchaText 26" xfId="201"/>
    <cellStyle name="SAPBEXchaText 27" xfId="202"/>
    <cellStyle name="SAPBEXchaText 28" xfId="203"/>
    <cellStyle name="SAPBEXchaText 29" xfId="204"/>
    <cellStyle name="SAPBEXchaText 3" xfId="205"/>
    <cellStyle name="SAPBEXchaText 30" xfId="206"/>
    <cellStyle name="SAPBEXchaText 31" xfId="207"/>
    <cellStyle name="SAPBEXchaText 32" xfId="208"/>
    <cellStyle name="SAPBEXchaText 33" xfId="209"/>
    <cellStyle name="SAPBEXchaText 34" xfId="210"/>
    <cellStyle name="SAPBEXchaText 35" xfId="211"/>
    <cellStyle name="SAPBEXchaText 36" xfId="212"/>
    <cellStyle name="SAPBEXchaText 37" xfId="213"/>
    <cellStyle name="SAPBEXchaText 4" xfId="214"/>
    <cellStyle name="SAPBEXchaText 5" xfId="215"/>
    <cellStyle name="SAPBEXchaText 6" xfId="216"/>
    <cellStyle name="SAPBEXchaText 7" xfId="217"/>
    <cellStyle name="SAPBEXchaText 8" xfId="218"/>
    <cellStyle name="SAPBEXchaText 9" xfId="219"/>
    <cellStyle name="SAPBEXexcBad7" xfId="220"/>
    <cellStyle name="SAPBEXexcBad7 2" xfId="221"/>
    <cellStyle name="SAPBEXexcBad7 3" xfId="222"/>
    <cellStyle name="SAPBEXexcBad8" xfId="223"/>
    <cellStyle name="SAPBEXexcBad8 2" xfId="224"/>
    <cellStyle name="SAPBEXexcBad8 3" xfId="225"/>
    <cellStyle name="SAPBEXexcBad9" xfId="226"/>
    <cellStyle name="SAPBEXexcBad9 2" xfId="227"/>
    <cellStyle name="SAPBEXexcBad9 3" xfId="228"/>
    <cellStyle name="SAPBEXexcCritical4" xfId="229"/>
    <cellStyle name="SAPBEXexcCritical4 2" xfId="230"/>
    <cellStyle name="SAPBEXexcCritical4 3" xfId="231"/>
    <cellStyle name="SAPBEXexcCritical5" xfId="232"/>
    <cellStyle name="SAPBEXexcCritical5 2" xfId="233"/>
    <cellStyle name="SAPBEXexcCritical5 3" xfId="234"/>
    <cellStyle name="SAPBEXexcCritical6" xfId="235"/>
    <cellStyle name="SAPBEXexcCritical6 2" xfId="236"/>
    <cellStyle name="SAPBEXexcCritical6 3" xfId="237"/>
    <cellStyle name="SAPBEXexcGood1" xfId="238"/>
    <cellStyle name="SAPBEXexcGood1 2" xfId="239"/>
    <cellStyle name="SAPBEXexcGood1 3" xfId="240"/>
    <cellStyle name="SAPBEXexcGood2" xfId="241"/>
    <cellStyle name="SAPBEXexcGood2 2" xfId="242"/>
    <cellStyle name="SAPBEXexcGood2 3" xfId="243"/>
    <cellStyle name="SAPBEXexcGood3" xfId="244"/>
    <cellStyle name="SAPBEXexcGood3 2" xfId="245"/>
    <cellStyle name="SAPBEXexcGood3 3" xfId="246"/>
    <cellStyle name="SAPBEXfilterDrill" xfId="247"/>
    <cellStyle name="SAPBEXfilterDrill 2" xfId="248"/>
    <cellStyle name="SAPBEXfilterDrill 3" xfId="249"/>
    <cellStyle name="SAPBEXfilterItem" xfId="250"/>
    <cellStyle name="SAPBEXfilterItem 2" xfId="251"/>
    <cellStyle name="SAPBEXfilterItem 2 2" xfId="252"/>
    <cellStyle name="SAPBEXfilterItem 3" xfId="253"/>
    <cellStyle name="SAPBEXfilterText" xfId="254"/>
    <cellStyle name="SAPBEXfilterText 2" xfId="255"/>
    <cellStyle name="SAPBEXformats" xfId="256"/>
    <cellStyle name="SAPBEXformats 2" xfId="257"/>
    <cellStyle name="SAPBEXformats 3" xfId="258"/>
    <cellStyle name="SAPBEXheaderItem" xfId="259"/>
    <cellStyle name="SAPBEXheaderItem 2" xfId="260"/>
    <cellStyle name="SAPBEXheaderItem 3" xfId="261"/>
    <cellStyle name="SAPBEXheaderText" xfId="262"/>
    <cellStyle name="SAPBEXheaderText 2" xfId="263"/>
    <cellStyle name="SAPBEXheaderText 3" xfId="264"/>
    <cellStyle name="SAPBEXHLevel0" xfId="265"/>
    <cellStyle name="SAPBEXHLevel0 2" xfId="266"/>
    <cellStyle name="SAPBEXHLevel0 3" xfId="267"/>
    <cellStyle name="SAPBEXHLevel0X" xfId="268"/>
    <cellStyle name="SAPBEXHLevel0X 10" xfId="269"/>
    <cellStyle name="SAPBEXHLevel0X 11" xfId="270"/>
    <cellStyle name="SAPBEXHLevel0X 12" xfId="271"/>
    <cellStyle name="SAPBEXHLevel0X 13" xfId="272"/>
    <cellStyle name="SAPBEXHLevel0X 14" xfId="273"/>
    <cellStyle name="SAPBEXHLevel0X 15" xfId="274"/>
    <cellStyle name="SAPBEXHLevel0X 16" xfId="275"/>
    <cellStyle name="SAPBEXHLevel0X 17" xfId="276"/>
    <cellStyle name="SAPBEXHLevel0X 18" xfId="277"/>
    <cellStyle name="SAPBEXHLevel0X 19" xfId="278"/>
    <cellStyle name="SAPBEXHLevel0X 2" xfId="279"/>
    <cellStyle name="SAPBEXHLevel0X 20" xfId="280"/>
    <cellStyle name="SAPBEXHLevel0X 21" xfId="281"/>
    <cellStyle name="SAPBEXHLevel0X 22" xfId="282"/>
    <cellStyle name="SAPBEXHLevel0X 23" xfId="283"/>
    <cellStyle name="SAPBEXHLevel0X 24" xfId="284"/>
    <cellStyle name="SAPBEXHLevel0X 25" xfId="285"/>
    <cellStyle name="SAPBEXHLevel0X 26" xfId="286"/>
    <cellStyle name="SAPBEXHLevel0X 27" xfId="287"/>
    <cellStyle name="SAPBEXHLevel0X 28" xfId="288"/>
    <cellStyle name="SAPBEXHLevel0X 29" xfId="289"/>
    <cellStyle name="SAPBEXHLevel0X 3" xfId="290"/>
    <cellStyle name="SAPBEXHLevel0X 30" xfId="291"/>
    <cellStyle name="SAPBEXHLevel0X 31" xfId="292"/>
    <cellStyle name="SAPBEXHLevel0X 32" xfId="293"/>
    <cellStyle name="SAPBEXHLevel0X 33" xfId="294"/>
    <cellStyle name="SAPBEXHLevel0X 34" xfId="295"/>
    <cellStyle name="SAPBEXHLevel0X 35" xfId="296"/>
    <cellStyle name="SAPBEXHLevel0X 4" xfId="297"/>
    <cellStyle name="SAPBEXHLevel0X 5" xfId="298"/>
    <cellStyle name="SAPBEXHLevel0X 6" xfId="299"/>
    <cellStyle name="SAPBEXHLevel0X 7" xfId="300"/>
    <cellStyle name="SAPBEXHLevel0X 8" xfId="301"/>
    <cellStyle name="SAPBEXHLevel0X 9" xfId="302"/>
    <cellStyle name="SAPBEXHLevel1" xfId="303"/>
    <cellStyle name="SAPBEXHLevel1 2" xfId="304"/>
    <cellStyle name="SAPBEXHLevel1 3" xfId="305"/>
    <cellStyle name="SAPBEXHLevel1X" xfId="306"/>
    <cellStyle name="SAPBEXHLevel2" xfId="307"/>
    <cellStyle name="SAPBEXHLevel2 2" xfId="308"/>
    <cellStyle name="SAPBEXHLevel2 3" xfId="309"/>
    <cellStyle name="SAPBEXHLevel2X" xfId="310"/>
    <cellStyle name="SAPBEXHLevel3" xfId="311"/>
    <cellStyle name="SAPBEXHLevel3 2" xfId="312"/>
    <cellStyle name="SAPBEXHLevel3 3" xfId="313"/>
    <cellStyle name="SAPBEXHLevel3X" xfId="314"/>
    <cellStyle name="SAPBEXinputData" xfId="315"/>
    <cellStyle name="SAPBEXinputData 2" xfId="316"/>
    <cellStyle name="SAPBEXinputData 2 2" xfId="317"/>
    <cellStyle name="SAPBEXinputData 3" xfId="318"/>
    <cellStyle name="SAPBEXItemHeader" xfId="7"/>
    <cellStyle name="SAPBEXresData" xfId="319"/>
    <cellStyle name="SAPBEXresDataEmph" xfId="320"/>
    <cellStyle name="SAPBEXresItem" xfId="321"/>
    <cellStyle name="SAPBEXresItemX" xfId="322"/>
    <cellStyle name="SAPBEXstdData" xfId="4"/>
    <cellStyle name="SAPBEXstdData 10" xfId="387"/>
    <cellStyle name="SAPBEXstdData 2" xfId="11"/>
    <cellStyle name="SAPBEXstdData 3" xfId="323"/>
    <cellStyle name="SAPBEXstdDataEmph" xfId="324"/>
    <cellStyle name="SAPBEXstdItem" xfId="3"/>
    <cellStyle name="SAPBEXstdItem 10" xfId="388"/>
    <cellStyle name="SAPBEXstdItem 2" xfId="325"/>
    <cellStyle name="SAPBEXstdItem 2 2" xfId="326"/>
    <cellStyle name="SAPBEXstdItem 3" xfId="327"/>
    <cellStyle name="SAPBEXstdItemX" xfId="328"/>
    <cellStyle name="SAPBEXtitle" xfId="329"/>
    <cellStyle name="SAPBEXunassignedItem" xfId="330"/>
    <cellStyle name="SAPBEXunassignedItem 2" xfId="331"/>
    <cellStyle name="SAPBEXunassignedItem 3" xfId="332"/>
    <cellStyle name="SAPBEXundefined" xfId="333"/>
    <cellStyle name="SAPBEXundefined 2" xfId="334"/>
    <cellStyle name="Sheet Title" xfId="335"/>
    <cellStyle name="Total 10" xfId="336"/>
    <cellStyle name="Total 11" xfId="337"/>
    <cellStyle name="Total 12" xfId="338"/>
    <cellStyle name="Total 13" xfId="339"/>
    <cellStyle name="Total 14" xfId="340"/>
    <cellStyle name="Total 15" xfId="341"/>
    <cellStyle name="Total 16" xfId="342"/>
    <cellStyle name="Total 17" xfId="343"/>
    <cellStyle name="Total 18" xfId="344"/>
    <cellStyle name="Total 19" xfId="345"/>
    <cellStyle name="Total 2" xfId="346"/>
    <cellStyle name="Total 20" xfId="347"/>
    <cellStyle name="Total 21" xfId="348"/>
    <cellStyle name="Total 22" xfId="349"/>
    <cellStyle name="Total 23" xfId="350"/>
    <cellStyle name="Total 24" xfId="351"/>
    <cellStyle name="Total 25" xfId="352"/>
    <cellStyle name="Total 26" xfId="353"/>
    <cellStyle name="Total 27" xfId="354"/>
    <cellStyle name="Total 28" xfId="355"/>
    <cellStyle name="Total 29" xfId="356"/>
    <cellStyle name="Total 3" xfId="357"/>
    <cellStyle name="Total 30" xfId="358"/>
    <cellStyle name="Total 31" xfId="359"/>
    <cellStyle name="Total 32" xfId="360"/>
    <cellStyle name="Total 33" xfId="361"/>
    <cellStyle name="Total 34" xfId="362"/>
    <cellStyle name="Total 35" xfId="363"/>
    <cellStyle name="Total 36" xfId="364"/>
    <cellStyle name="Total 4" xfId="365"/>
    <cellStyle name="Total 5" xfId="366"/>
    <cellStyle name="Total 6" xfId="367"/>
    <cellStyle name="Total 7" xfId="368"/>
    <cellStyle name="Total 8" xfId="369"/>
    <cellStyle name="Total 9" xfId="370"/>
  </cellStyles>
  <dxfs count="0"/>
  <tableStyles count="0" defaultTableStyle="TableStyleMedium9" defaultPivotStyle="PivotStyleLight16"/>
  <colors>
    <mruColors>
      <color rgb="FFFF3300"/>
      <color rgb="FFC0504D"/>
      <color rgb="FFFC2030"/>
      <color rgb="FFFF9900"/>
      <color rgb="FF336600"/>
      <color rgb="FF00CC00"/>
      <color rgb="FF008000"/>
      <color rgb="FFF412D4"/>
      <color rgb="FF04C6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82192760067914E-2"/>
          <c:y val="9.8839841855260596E-2"/>
          <c:w val="0.86899568982784925"/>
          <c:h val="0.78688287545235325"/>
        </c:manualLayout>
      </c:layout>
      <c:lineChart>
        <c:grouping val="standard"/>
        <c:varyColors val="0"/>
        <c:ser>
          <c:idx val="28"/>
          <c:order val="0"/>
          <c:tx>
            <c:strRef>
              <c:f>ICGN!$A$176</c:f>
              <c:strCache>
                <c:ptCount val="1"/>
                <c:pt idx="0">
                  <c:v>INDICE MERCADO BASE 100 AÑO 2012 - USD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ICGN!$AO$164:$FS$164</c15:sqref>
                  </c15:fullRef>
                </c:ext>
              </c:extLst>
              <c:f>ICGN!$BM$164:$FS$164</c:f>
              <c:strCache>
                <c:ptCount val="11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8">
                  <c:v>2023</c:v>
                </c:pt>
                <c:pt idx="10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ICGN!$AO$176:$FS$176</c15:sqref>
                  </c15:fullRef>
                </c:ext>
              </c:extLst>
              <c:f>ICGN!$BM$176:$FS$176</c:f>
              <c:numCache>
                <c:formatCode>_(* #,##0.00_);_(* \(#,##0.00\);_(* "-"??_);_(@_)</c:formatCode>
                <c:ptCount val="111"/>
                <c:pt idx="0">
                  <c:v>92.900622419317244</c:v>
                </c:pt>
                <c:pt idx="1">
                  <c:v>103.037905443521</c:v>
                </c:pt>
                <c:pt idx="2">
                  <c:v>115.70804474920786</c:v>
                </c:pt>
                <c:pt idx="3">
                  <c:v>119.52888176266671</c:v>
                </c:pt>
                <c:pt idx="4">
                  <c:v>116.70586674653289</c:v>
                </c:pt>
                <c:pt idx="5">
                  <c:v>114.54801454270445</c:v>
                </c:pt>
                <c:pt idx="6">
                  <c:v>115.99329367815569</c:v>
                </c:pt>
                <c:pt idx="7">
                  <c:v>117.90613241665406</c:v>
                </c:pt>
                <c:pt idx="8">
                  <c:v>113.93025584177425</c:v>
                </c:pt>
                <c:pt idx="9">
                  <c:v>117.35847409172644</c:v>
                </c:pt>
                <c:pt idx="10">
                  <c:v>109.25583981383001</c:v>
                </c:pt>
                <c:pt idx="11">
                  <c:v>102.73389294887949</c:v>
                </c:pt>
                <c:pt idx="12">
                  <c:v>100.20380517552813</c:v>
                </c:pt>
                <c:pt idx="13">
                  <c:v>95.343661141851626</c:v>
                </c:pt>
                <c:pt idx="14">
                  <c:v>87.768007574826655</c:v>
                </c:pt>
                <c:pt idx="15">
                  <c:v>88.248106453297581</c:v>
                </c:pt>
                <c:pt idx="16">
                  <c:v>88.19072326669199</c:v>
                </c:pt>
                <c:pt idx="17">
                  <c:v>88.002483095643399</c:v>
                </c:pt>
                <c:pt idx="18">
                  <c:v>84.058403088730572</c:v>
                </c:pt>
                <c:pt idx="19">
                  <c:v>82.055378912777272</c:v>
                </c:pt>
                <c:pt idx="20">
                  <c:v>79.619819701267701</c:v>
                </c:pt>
                <c:pt idx="21">
                  <c:v>83.003234769471774</c:v>
                </c:pt>
                <c:pt idx="22">
                  <c:v>81.038855207729128</c:v>
                </c:pt>
                <c:pt idx="23">
                  <c:v>80.529669707459277</c:v>
                </c:pt>
                <c:pt idx="24">
                  <c:v>77.816465811470138</c:v>
                </c:pt>
                <c:pt idx="25">
                  <c:v>76.959460637912741</c:v>
                </c:pt>
                <c:pt idx="26">
                  <c:v>81.426083327816798</c:v>
                </c:pt>
                <c:pt idx="27">
                  <c:v>82.534461359376621</c:v>
                </c:pt>
                <c:pt idx="28">
                  <c:v>83.346470429998405</c:v>
                </c:pt>
                <c:pt idx="29">
                  <c:v>88.05181946300813</c:v>
                </c:pt>
                <c:pt idx="30">
                  <c:v>91.779513720844975</c:v>
                </c:pt>
                <c:pt idx="31">
                  <c:v>90.070125562691473</c:v>
                </c:pt>
                <c:pt idx="32">
                  <c:v>94.349083749625677</c:v>
                </c:pt>
                <c:pt idx="33">
                  <c:v>95.665653492811927</c:v>
                </c:pt>
                <c:pt idx="34">
                  <c:v>94.005861885617463</c:v>
                </c:pt>
                <c:pt idx="35">
                  <c:v>89.339014170310833</c:v>
                </c:pt>
                <c:pt idx="36">
                  <c:v>93.302890314850757</c:v>
                </c:pt>
                <c:pt idx="37">
                  <c:v>90.817472132135507</c:v>
                </c:pt>
                <c:pt idx="38">
                  <c:v>88.723289299915962</c:v>
                </c:pt>
                <c:pt idx="39">
                  <c:v>86.590933561158295</c:v>
                </c:pt>
                <c:pt idx="40">
                  <c:v>85.842019135419022</c:v>
                </c:pt>
                <c:pt idx="41">
                  <c:v>82.950766206280761</c:v>
                </c:pt>
                <c:pt idx="42">
                  <c:v>84.527534262574292</c:v>
                </c:pt>
                <c:pt idx="43">
                  <c:v>85.086392189874701</c:v>
                </c:pt>
                <c:pt idx="44">
                  <c:v>85.018381014105643</c:v>
                </c:pt>
                <c:pt idx="45">
                  <c:v>84.5566695301533</c:v>
                </c:pt>
                <c:pt idx="46">
                  <c:v>84.892376105250463</c:v>
                </c:pt>
                <c:pt idx="47">
                  <c:v>81.89130949171232</c:v>
                </c:pt>
                <c:pt idx="48">
                  <c:v>84.465780479703028</c:v>
                </c:pt>
                <c:pt idx="49">
                  <c:v>84.364057752597091</c:v>
                </c:pt>
                <c:pt idx="50">
                  <c:v>86.575938304033414</c:v>
                </c:pt>
                <c:pt idx="51">
                  <c:v>88.008439128227735</c:v>
                </c:pt>
                <c:pt idx="52">
                  <c:v>87.968969440895307</c:v>
                </c:pt>
                <c:pt idx="53">
                  <c:v>84.870213690774946</c:v>
                </c:pt>
                <c:pt idx="54">
                  <c:v>81.930571776513432</c:v>
                </c:pt>
                <c:pt idx="55">
                  <c:v>76.566279249299868</c:v>
                </c:pt>
                <c:pt idx="56">
                  <c:v>74.922447066000672</c:v>
                </c:pt>
                <c:pt idx="57">
                  <c:v>78.996671308452363</c:v>
                </c:pt>
                <c:pt idx="58">
                  <c:v>77.143746118498058</c:v>
                </c:pt>
                <c:pt idx="59">
                  <c:v>76.039332118003358</c:v>
                </c:pt>
                <c:pt idx="60">
                  <c:v>78.056717719026821</c:v>
                </c:pt>
                <c:pt idx="61">
                  <c:v>76.195410063401724</c:v>
                </c:pt>
                <c:pt idx="62">
                  <c:v>75.054626392066254</c:v>
                </c:pt>
                <c:pt idx="63">
                  <c:v>77.14221491890514</c:v>
                </c:pt>
                <c:pt idx="64">
                  <c:v>75.748401390407409</c:v>
                </c:pt>
                <c:pt idx="65">
                  <c:v>79.061638557518208</c:v>
                </c:pt>
                <c:pt idx="66">
                  <c:v>79.478766106988161</c:v>
                </c:pt>
                <c:pt idx="67">
                  <c:v>73.675235276401537</c:v>
                </c:pt>
                <c:pt idx="68">
                  <c:v>74.848016704658889</c:v>
                </c:pt>
                <c:pt idx="69">
                  <c:v>76.475728980684806</c:v>
                </c:pt>
                <c:pt idx="70">
                  <c:v>82.43497317836075</c:v>
                </c:pt>
                <c:pt idx="71">
                  <c:v>87.363252801847111</c:v>
                </c:pt>
                <c:pt idx="72">
                  <c:v>85.19421537296418</c:v>
                </c:pt>
                <c:pt idx="73">
                  <c:v>82.815811449863347</c:v>
                </c:pt>
                <c:pt idx="74">
                  <c:v>78.987311114810964</c:v>
                </c:pt>
                <c:pt idx="75">
                  <c:v>75.165258572078372</c:v>
                </c:pt>
                <c:pt idx="76">
                  <c:v>76.96433526097546</c:v>
                </c:pt>
                <c:pt idx="77">
                  <c:v>74.025449282131646</c:v>
                </c:pt>
                <c:pt idx="78">
                  <c:v>75.729579531836677</c:v>
                </c:pt>
                <c:pt idx="79">
                  <c:v>82.217460213460583</c:v>
                </c:pt>
                <c:pt idx="80">
                  <c:v>85.289535070219685</c:v>
                </c:pt>
                <c:pt idx="81">
                  <c:v>81.607332004591669</c:v>
                </c:pt>
                <c:pt idx="82">
                  <c:v>85.71218660992372</c:v>
                </c:pt>
                <c:pt idx="83">
                  <c:v>90.859528247669232</c:v>
                </c:pt>
                <c:pt idx="84">
                  <c:v>91.5715052913107</c:v>
                </c:pt>
                <c:pt idx="85">
                  <c:v>92.465726739299015</c:v>
                </c:pt>
                <c:pt idx="86">
                  <c:v>94.390643872713341</c:v>
                </c:pt>
                <c:pt idx="87">
                  <c:v>96.386871587972408</c:v>
                </c:pt>
                <c:pt idx="88">
                  <c:v>102.52266327507289</c:v>
                </c:pt>
                <c:pt idx="89">
                  <c:v>104.11643791622458</c:v>
                </c:pt>
                <c:pt idx="90">
                  <c:v>106.5211430741591</c:v>
                </c:pt>
                <c:pt idx="91">
                  <c:v>112.50037326580544</c:v>
                </c:pt>
                <c:pt idx="92">
                  <c:v>115.2485770440889</c:v>
                </c:pt>
                <c:pt idx="93">
                  <c:v>119.97859262683296</c:v>
                </c:pt>
                <c:pt idx="94">
                  <c:v>121.77484623871939</c:v>
                </c:pt>
                <c:pt idx="95">
                  <c:v>124.31700519485602</c:v>
                </c:pt>
                <c:pt idx="96">
                  <c:v>125.25364558818769</c:v>
                </c:pt>
                <c:pt idx="97">
                  <c:v>130.22804974821554</c:v>
                </c:pt>
                <c:pt idx="98">
                  <c:v>126.99108495868563</c:v>
                </c:pt>
                <c:pt idx="99">
                  <c:v>128.3259211146914</c:v>
                </c:pt>
                <c:pt idx="100">
                  <c:v>125.84867983252278</c:v>
                </c:pt>
                <c:pt idx="101">
                  <c:v>127.89878388330071</c:v>
                </c:pt>
                <c:pt idx="102">
                  <c:v>118.49493652387535</c:v>
                </c:pt>
                <c:pt idx="103">
                  <c:v>121.5058998770763</c:v>
                </c:pt>
                <c:pt idx="104">
                  <c:v>120.3352410943459</c:v>
                </c:pt>
                <c:pt idx="105">
                  <c:v>112.83156367861775</c:v>
                </c:pt>
                <c:pt idx="106">
                  <c:v>105.34495642918375</c:v>
                </c:pt>
                <c:pt idx="107">
                  <c:v>106.35267146655947</c:v>
                </c:pt>
                <c:pt idx="108">
                  <c:v>105.83289703195101</c:v>
                </c:pt>
                <c:pt idx="109">
                  <c:v>111.27669401325508</c:v>
                </c:pt>
                <c:pt idx="110">
                  <c:v>111.4313634950371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B-4650-B378-2C1222CC540C}"/>
            </c:ext>
          </c:extLst>
        </c:ser>
        <c:ser>
          <c:idx val="35"/>
          <c:order val="3"/>
          <c:tx>
            <c:strRef>
              <c:f>ICGN!$A$190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6"/>
              <c:layout>
                <c:manualLayout>
                  <c:x val="-3.3552629840829407E-2"/>
                  <c:y val="3.6120408947496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ICGN!$AO$164:$FS$164</c15:sqref>
                  </c15:fullRef>
                </c:ext>
              </c:extLst>
              <c:f>ICGN!$BM$164:$FS$164</c:f>
              <c:strCache>
                <c:ptCount val="11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8">
                  <c:v>2023</c:v>
                </c:pt>
                <c:pt idx="10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ICGN!$AO$190:$BX$190</c15:sqref>
                  </c15:fullRef>
                </c:ext>
              </c:extLst>
              <c:f>ICGN!$BM$190:$BX$190</c:f>
              <c:numCache>
                <c:formatCode>_(* #,##0.00_);_(* \(#,##0.00\);_(* "-"??_);_(@_)</c:formatCode>
                <c:ptCount val="12"/>
                <c:pt idx="0">
                  <c:v>111.63393537124752</c:v>
                </c:pt>
                <c:pt idx="1">
                  <c:v>111.63393537124752</c:v>
                </c:pt>
                <c:pt idx="2">
                  <c:v>111.63393537124752</c:v>
                </c:pt>
                <c:pt idx="3">
                  <c:v>111.63393537124752</c:v>
                </c:pt>
                <c:pt idx="4">
                  <c:v>111.63393537124752</c:v>
                </c:pt>
                <c:pt idx="5">
                  <c:v>111.63393537124752</c:v>
                </c:pt>
                <c:pt idx="6">
                  <c:v>111.63393537124752</c:v>
                </c:pt>
                <c:pt idx="7">
                  <c:v>111.63393537124752</c:v>
                </c:pt>
                <c:pt idx="8">
                  <c:v>111.63393537124752</c:v>
                </c:pt>
                <c:pt idx="9">
                  <c:v>111.63393537124752</c:v>
                </c:pt>
                <c:pt idx="10">
                  <c:v>111.63393537124752</c:v>
                </c:pt>
                <c:pt idx="11">
                  <c:v>111.63393537124752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8B-4650-B378-2C1222CC540C}"/>
            </c:ext>
          </c:extLst>
        </c:ser>
        <c:ser>
          <c:idx val="36"/>
          <c:order val="4"/>
          <c:tx>
            <c:strRef>
              <c:f>ICGN!$A$192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17"/>
              <c:layout>
                <c:manualLayout>
                  <c:x val="-3.1578945732545292E-2"/>
                  <c:y val="3.6120408947496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F8B-4650-B378-2C1222CC540C}"/>
                </c:ext>
              </c:extLst>
            </c:dLbl>
            <c:dLbl>
              <c:idx val="54"/>
              <c:layout>
                <c:manualLayout>
                  <c:x val="-3.947368216568161E-2"/>
                  <c:y val="3.6120408947496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ICGN!$AO$164:$FS$164</c15:sqref>
                  </c15:fullRef>
                </c:ext>
              </c:extLst>
              <c:f>ICGN!$BM$164:$FS$164</c:f>
              <c:strCache>
                <c:ptCount val="11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8">
                  <c:v>2023</c:v>
                </c:pt>
                <c:pt idx="10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ICGN!$AO$192:$CJ$192</c15:sqref>
                  </c15:fullRef>
                </c:ext>
              </c:extLst>
              <c:f>ICGN!$BM$192:$CJ$192</c:f>
              <c:numCache>
                <c:formatCode>_(* #,##0.00_);_(* \(#,##0.00\);_(* "-"??_);_(@_)</c:formatCode>
                <c:ptCount val="24"/>
                <c:pt idx="12">
                  <c:v>86.505179007939589</c:v>
                </c:pt>
                <c:pt idx="13">
                  <c:v>86.505179007939589</c:v>
                </c:pt>
                <c:pt idx="14">
                  <c:v>86.505179007939589</c:v>
                </c:pt>
                <c:pt idx="15">
                  <c:v>86.505179007939589</c:v>
                </c:pt>
                <c:pt idx="16">
                  <c:v>86.505179007939589</c:v>
                </c:pt>
                <c:pt idx="17">
                  <c:v>86.505179007939589</c:v>
                </c:pt>
                <c:pt idx="18">
                  <c:v>86.505179007939589</c:v>
                </c:pt>
                <c:pt idx="19">
                  <c:v>86.505179007939589</c:v>
                </c:pt>
                <c:pt idx="20">
                  <c:v>86.505179007939589</c:v>
                </c:pt>
                <c:pt idx="21">
                  <c:v>86.505179007939589</c:v>
                </c:pt>
                <c:pt idx="22">
                  <c:v>86.505179007939589</c:v>
                </c:pt>
                <c:pt idx="23">
                  <c:v>86.505179007939589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8B-4650-B378-2C1222CC540C}"/>
            </c:ext>
          </c:extLst>
        </c:ser>
        <c:ser>
          <c:idx val="38"/>
          <c:order val="5"/>
          <c:tx>
            <c:strRef>
              <c:f>ICGN!$A$194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30"/>
              <c:layout>
                <c:manualLayout>
                  <c:x val="-2.9605261624261209E-2"/>
                  <c:y val="3.6120408947496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ICGN!$AO$164:$FS$164</c15:sqref>
                  </c15:fullRef>
                </c:ext>
              </c:extLst>
              <c:f>ICGN!$BM$164:$FS$164</c:f>
              <c:strCache>
                <c:ptCount val="11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8">
                  <c:v>2023</c:v>
                </c:pt>
                <c:pt idx="10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ICGN!$AO$194:$CV$194</c15:sqref>
                  </c15:fullRef>
                </c:ext>
              </c:extLst>
              <c:f>ICGN!$BM$194:$CV$194</c:f>
              <c:numCache>
                <c:formatCode>_(* #,##0.00_);_(* \(#,##0.00\);_(* "-"??_);_(@_)</c:formatCode>
                <c:ptCount val="36"/>
                <c:pt idx="24">
                  <c:v>87.112001134290438</c:v>
                </c:pt>
                <c:pt idx="25">
                  <c:v>87.112001134290438</c:v>
                </c:pt>
                <c:pt idx="26">
                  <c:v>87.112001134290438</c:v>
                </c:pt>
                <c:pt idx="27">
                  <c:v>87.112001134290438</c:v>
                </c:pt>
                <c:pt idx="28">
                  <c:v>87.112001134290438</c:v>
                </c:pt>
                <c:pt idx="29">
                  <c:v>87.112001134290438</c:v>
                </c:pt>
                <c:pt idx="30">
                  <c:v>87.112001134290438</c:v>
                </c:pt>
                <c:pt idx="31">
                  <c:v>87.112001134290438</c:v>
                </c:pt>
                <c:pt idx="32">
                  <c:v>87.112001134290438</c:v>
                </c:pt>
                <c:pt idx="33">
                  <c:v>87.112001134290438</c:v>
                </c:pt>
                <c:pt idx="34">
                  <c:v>87.112001134290438</c:v>
                </c:pt>
                <c:pt idx="35">
                  <c:v>87.112001134290438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8B-4650-B378-2C1222CC540C}"/>
            </c:ext>
          </c:extLst>
        </c:ser>
        <c:ser>
          <c:idx val="39"/>
          <c:order val="6"/>
          <c:tx>
            <c:strRef>
              <c:f>ICGN!$A$196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43"/>
              <c:layout>
                <c:manualLayout>
                  <c:x val="-3.74999980573976E-2"/>
                  <c:y val="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F8B-4650-B378-2C1222CC540C}"/>
                </c:ext>
              </c:extLst>
            </c:dLbl>
            <c:dLbl>
              <c:idx val="78"/>
              <c:layout>
                <c:manualLayout>
                  <c:x val="-2.9605261624261209E-2"/>
                  <c:y val="4.4147166491384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ICGN!$AO$164:$FS$164</c15:sqref>
                  </c15:fullRef>
                </c:ext>
              </c:extLst>
              <c:f>ICGN!$BM$164:$FS$164</c:f>
              <c:strCache>
                <c:ptCount val="11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8">
                  <c:v>2023</c:v>
                </c:pt>
                <c:pt idx="10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ICGN!$AO$196:$DH$196</c15:sqref>
                  </c15:fullRef>
                </c:ext>
              </c:extLst>
              <c:f>ICGN!$BM$196:$DH$196</c:f>
              <c:numCache>
                <c:formatCode>_(* #,##0.00_);_(* \(#,##0.00\);_(* "-"??_);_(@_)</c:formatCode>
                <c:ptCount val="48"/>
                <c:pt idx="36">
                  <c:v>86.18333610361924</c:v>
                </c:pt>
                <c:pt idx="37">
                  <c:v>86.18333610361924</c:v>
                </c:pt>
                <c:pt idx="38">
                  <c:v>86.18333610361924</c:v>
                </c:pt>
                <c:pt idx="39">
                  <c:v>86.18333610361924</c:v>
                </c:pt>
                <c:pt idx="40">
                  <c:v>86.18333610361924</c:v>
                </c:pt>
                <c:pt idx="41">
                  <c:v>86.18333610361924</c:v>
                </c:pt>
                <c:pt idx="42">
                  <c:v>86.18333610361924</c:v>
                </c:pt>
                <c:pt idx="43">
                  <c:v>86.18333610361924</c:v>
                </c:pt>
                <c:pt idx="44">
                  <c:v>86.18333610361924</c:v>
                </c:pt>
                <c:pt idx="45">
                  <c:v>86.18333610361924</c:v>
                </c:pt>
                <c:pt idx="46">
                  <c:v>86.18333610361924</c:v>
                </c:pt>
                <c:pt idx="47">
                  <c:v>86.18333610361924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8B-4650-B378-2C1222CC540C}"/>
            </c:ext>
          </c:extLst>
        </c:ser>
        <c:ser>
          <c:idx val="56"/>
          <c:order val="7"/>
          <c:tx>
            <c:strRef>
              <c:f>ICGN!$A$198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54"/>
              <c:layout>
                <c:manualLayout>
                  <c:x val="-3.3552629840829518E-2"/>
                  <c:y val="3.210703017555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2F8B-4650-B378-2C1222CC540C}"/>
                </c:ext>
              </c:extLst>
            </c:dLbl>
            <c:dLbl>
              <c:idx val="89"/>
              <c:layout>
                <c:manualLayout>
                  <c:x val="-3.5526313949113597E-2"/>
                  <c:y val="2.8093651403608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ICGN!$AO$164:$FS$164</c15:sqref>
                  </c15:fullRef>
                </c:ext>
              </c:extLst>
              <c:f>ICGN!$BM$164:$FS$164</c:f>
              <c:strCache>
                <c:ptCount val="11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8">
                  <c:v>2023</c:v>
                </c:pt>
                <c:pt idx="10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ICGN!$AO$198:$DT$198</c15:sqref>
                  </c15:fullRef>
                </c:ext>
              </c:extLst>
              <c:f>ICGN!$BM$198:$DT$198</c:f>
              <c:numCache>
                <c:formatCode>_(* #,##0.00_);_(* \(#,##0.00\);_(* "-"??_);_(@_)</c:formatCode>
                <c:ptCount val="60"/>
                <c:pt idx="48">
                  <c:v>81.821037202749949</c:v>
                </c:pt>
                <c:pt idx="49">
                  <c:v>81.821037202749949</c:v>
                </c:pt>
                <c:pt idx="50">
                  <c:v>81.821037202749949</c:v>
                </c:pt>
                <c:pt idx="51">
                  <c:v>81.821037202749949</c:v>
                </c:pt>
                <c:pt idx="52">
                  <c:v>81.821037202749949</c:v>
                </c:pt>
                <c:pt idx="53">
                  <c:v>81.821037202749949</c:v>
                </c:pt>
                <c:pt idx="54">
                  <c:v>81.821037202749949</c:v>
                </c:pt>
                <c:pt idx="55">
                  <c:v>81.821037202749949</c:v>
                </c:pt>
                <c:pt idx="56">
                  <c:v>81.821037202749949</c:v>
                </c:pt>
                <c:pt idx="57">
                  <c:v>81.821037202749949</c:v>
                </c:pt>
                <c:pt idx="58">
                  <c:v>81.821037202749949</c:v>
                </c:pt>
                <c:pt idx="59">
                  <c:v>81.821037202749949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8B-4650-B378-2C1222CC540C}"/>
            </c:ext>
          </c:extLst>
        </c:ser>
        <c:ser>
          <c:idx val="12"/>
          <c:order val="8"/>
          <c:tx>
            <c:strRef>
              <c:f>ICGN!$A$200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6"/>
              <c:layout>
                <c:manualLayout>
                  <c:x val="-3.5526313949113451E-2"/>
                  <c:y val="4.0133787719440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2F8B-4650-B378-2C1222CC540C}"/>
                </c:ext>
              </c:extLst>
            </c:dLbl>
            <c:dLbl>
              <c:idx val="97"/>
              <c:layout>
                <c:manualLayout>
                  <c:x val="-7.8816821445460965E-3"/>
                  <c:y val="-3.612040894749630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ICGN!$AO$164:$FS$164</c15:sqref>
                  </c15:fullRef>
                </c:ext>
              </c:extLst>
              <c:f>ICGN!$BM$164:$FS$164</c:f>
              <c:strCache>
                <c:ptCount val="11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8">
                  <c:v>2023</c:v>
                </c:pt>
                <c:pt idx="10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ICGN!$AO$200:$EF$200</c15:sqref>
                  </c15:fullRef>
                </c:ext>
              </c:extLst>
              <c:f>ICGN!$BM$200:$EF$200</c:f>
              <c:numCache>
                <c:formatCode>_(* #,##0.00_);_(* \(#,##0.00\);_(* "-"??_);_(@_)</c:formatCode>
                <c:ptCount val="72"/>
                <c:pt idx="60">
                  <c:v>77.961248507522242</c:v>
                </c:pt>
                <c:pt idx="61">
                  <c:v>77.961248507522242</c:v>
                </c:pt>
                <c:pt idx="62">
                  <c:v>77.961248507522242</c:v>
                </c:pt>
                <c:pt idx="63">
                  <c:v>77.961248507522242</c:v>
                </c:pt>
                <c:pt idx="64">
                  <c:v>77.961248507522242</c:v>
                </c:pt>
                <c:pt idx="65">
                  <c:v>77.961248507522242</c:v>
                </c:pt>
                <c:pt idx="66">
                  <c:v>77.961248507522242</c:v>
                </c:pt>
                <c:pt idx="67">
                  <c:v>77.961248507522242</c:v>
                </c:pt>
                <c:pt idx="68">
                  <c:v>77.961248507522242</c:v>
                </c:pt>
                <c:pt idx="69">
                  <c:v>77.961248507522242</c:v>
                </c:pt>
                <c:pt idx="70">
                  <c:v>77.961248507522242</c:v>
                </c:pt>
                <c:pt idx="71">
                  <c:v>77.961248507522242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F8B-4650-B378-2C1222CC540C}"/>
            </c:ext>
          </c:extLst>
        </c:ser>
        <c:ser>
          <c:idx val="62"/>
          <c:order val="9"/>
          <c:tx>
            <c:strRef>
              <c:f>ICGN!$A$202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77"/>
              <c:layout>
                <c:manualLayout>
                  <c:x val="-2.7711380900304877E-2"/>
                  <c:y val="7.2459021681013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2F8B-4650-B378-2C1222CC540C}"/>
                </c:ext>
              </c:extLst>
            </c:dLbl>
            <c:dLbl>
              <c:idx val="109"/>
              <c:layout>
                <c:manualLayout>
                  <c:x val="-7.8947364331363231E-3"/>
                  <c:y val="-2.8093651403608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ICGN!$AO$164:$FS$164</c15:sqref>
                  </c15:fullRef>
                </c:ext>
              </c:extLst>
              <c:f>ICGN!$BM$164:$FS$164</c:f>
              <c:strCache>
                <c:ptCount val="11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8">
                  <c:v>2023</c:v>
                </c:pt>
                <c:pt idx="10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ICGN!$AO$202:$ER$202</c15:sqref>
                  </c15:fullRef>
                </c:ext>
              </c:extLst>
              <c:f>ICGN!$BM$202:$ER$202</c:f>
              <c:numCache>
                <c:formatCode>_(* #,##0.00_);_(* \(#,##0.00\);_(* "-"??_);_(@_)</c:formatCode>
                <c:ptCount val="84"/>
                <c:pt idx="72">
                  <c:v>81.214000227543792</c:v>
                </c:pt>
                <c:pt idx="73">
                  <c:v>81.214000227543792</c:v>
                </c:pt>
                <c:pt idx="74">
                  <c:v>81.214000227543792</c:v>
                </c:pt>
                <c:pt idx="75">
                  <c:v>81.214000227543792</c:v>
                </c:pt>
                <c:pt idx="76">
                  <c:v>81.214000227543792</c:v>
                </c:pt>
                <c:pt idx="77">
                  <c:v>81.214000227543792</c:v>
                </c:pt>
                <c:pt idx="78">
                  <c:v>81.214000227543792</c:v>
                </c:pt>
                <c:pt idx="79">
                  <c:v>81.214000227543792</c:v>
                </c:pt>
                <c:pt idx="80">
                  <c:v>81.214000227543792</c:v>
                </c:pt>
                <c:pt idx="81">
                  <c:v>81.214000227543792</c:v>
                </c:pt>
                <c:pt idx="82">
                  <c:v>81.214000227543792</c:v>
                </c:pt>
                <c:pt idx="83">
                  <c:v>81.214000227543792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8B-4650-B378-2C1222CC540C}"/>
            </c:ext>
          </c:extLst>
        </c:ser>
        <c:ser>
          <c:idx val="2"/>
          <c:order val="10"/>
          <c:tx>
            <c:strRef>
              <c:f>ICGN!$A$204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90"/>
              <c:layout>
                <c:manualLayout>
                  <c:x val="-2.5657893407693047E-2"/>
                  <c:y val="3.2107030175551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ICGN!$AO$164:$FS$164</c15:sqref>
                  </c15:fullRef>
                </c:ext>
              </c:extLst>
              <c:f>ICGN!$BM$164:$FS$164</c:f>
              <c:strCache>
                <c:ptCount val="11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8">
                  <c:v>2023</c:v>
                </c:pt>
                <c:pt idx="10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ICGN!$AO$204:$FD$204</c15:sqref>
                  </c15:fullRef>
                </c:ext>
              </c:extLst>
              <c:f>ICGN!$BM$204:$FD$204</c:f>
              <c:numCache>
                <c:formatCode>_(* #,##0.00_);_(* \(#,##0.00\);_(* "-"??_);_(@_)</c:formatCode>
                <c:ptCount val="96"/>
                <c:pt idx="84">
                  <c:v>106.81619884392124</c:v>
                </c:pt>
                <c:pt idx="85">
                  <c:v>106.81619884392124</c:v>
                </c:pt>
                <c:pt idx="86">
                  <c:v>106.81619884392124</c:v>
                </c:pt>
                <c:pt idx="87">
                  <c:v>106.81619884392124</c:v>
                </c:pt>
                <c:pt idx="88">
                  <c:v>106.81619884392124</c:v>
                </c:pt>
                <c:pt idx="89">
                  <c:v>106.81619884392124</c:v>
                </c:pt>
                <c:pt idx="90">
                  <c:v>106.81619884392124</c:v>
                </c:pt>
                <c:pt idx="91">
                  <c:v>106.81619884392124</c:v>
                </c:pt>
                <c:pt idx="92">
                  <c:v>106.81619884392124</c:v>
                </c:pt>
                <c:pt idx="93">
                  <c:v>106.81619884392124</c:v>
                </c:pt>
                <c:pt idx="94">
                  <c:v>106.81619884392124</c:v>
                </c:pt>
                <c:pt idx="95">
                  <c:v>106.81619884392124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F8B-4650-B378-2C1222CC540C}"/>
            </c:ext>
          </c:extLst>
        </c:ser>
        <c:ser>
          <c:idx val="0"/>
          <c:order val="13"/>
          <c:tx>
            <c:strRef>
              <c:f>ICGN!$A$206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9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F8B-4650-B378-2C1222CC540C}"/>
                </c:ext>
              </c:extLst>
            </c:dLbl>
            <c:dLbl>
              <c:idx val="9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F8B-4650-B378-2C1222CC540C}"/>
                </c:ext>
              </c:extLst>
            </c:dLbl>
            <c:dLbl>
              <c:idx val="9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F8B-4650-B378-2C1222CC540C}"/>
                </c:ext>
              </c:extLst>
            </c:dLbl>
            <c:dLbl>
              <c:idx val="9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F-450C-A393-95334E617E02}"/>
                </c:ext>
              </c:extLst>
            </c:dLbl>
            <c:dLbl>
              <c:idx val="10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8F-428D-B534-1272B4C97E0F}"/>
                </c:ext>
              </c:extLst>
            </c:dLbl>
            <c:dLbl>
              <c:idx val="101"/>
              <c:layout>
                <c:manualLayout>
                  <c:x val="-4.2321258949908687E-2"/>
                  <c:y val="2.8846164766113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72E-44DA-8C4F-9358AE7083DD}"/>
                </c:ext>
              </c:extLst>
            </c:dLbl>
            <c:dLbl>
              <c:idx val="10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63-4BE4-AB79-E80BC8A316E0}"/>
                </c:ext>
              </c:extLst>
            </c:dLbl>
            <c:dLbl>
              <c:idx val="10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2-4C89-8E28-3B2A83BB4C97}"/>
                </c:ext>
              </c:extLst>
            </c:dLbl>
            <c:dLbl>
              <c:idx val="10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B8-438C-8CD2-3AB6B9C67A19}"/>
                </c:ext>
              </c:extLst>
            </c:dLbl>
            <c:dLbl>
              <c:idx val="10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37-4039-86CB-AC8DEE179A7B}"/>
                </c:ext>
              </c:extLst>
            </c:dLbl>
            <c:dLbl>
              <c:idx val="10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23-404C-9704-B1005B61560C}"/>
                </c:ext>
              </c:extLst>
            </c:dLbl>
            <c:dLbl>
              <c:idx val="10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B5-479F-8999-651398E18C70}"/>
                </c:ext>
              </c:extLst>
            </c:dLbl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F8B-4650-B378-2C1222CC540C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F8B-4650-B378-2C1222CC540C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F8B-4650-B378-2C1222CC540C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F8B-4650-B378-2C1222CC540C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F8B-4650-B378-2C1222CC540C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F8B-4650-B378-2C1222CC540C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F8B-4650-B378-2C1222CC540C}"/>
                </c:ext>
              </c:extLst>
            </c:dLbl>
            <c:dLbl>
              <c:idx val="127"/>
              <c:layout>
                <c:manualLayout>
                  <c:x val="-3.1578945732545292E-2"/>
                  <c:y val="3.2107030175551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F8B-4650-B378-2C1222CC540C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F8B-4650-B378-2C1222CC540C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F8B-4650-B378-2C1222CC540C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F8B-4650-B378-2C1222CC540C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ICGN!$AO$164:$FS$164</c15:sqref>
                  </c15:fullRef>
                </c:ext>
              </c:extLst>
              <c:f>ICGN!$BM$164:$FS$164</c:f>
              <c:strCache>
                <c:ptCount val="11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8">
                  <c:v>2023</c:v>
                </c:pt>
                <c:pt idx="10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ICGN!$AO$206:$FP$206</c15:sqref>
                  </c15:fullRef>
                </c:ext>
              </c:extLst>
              <c:f>ICGN!$BM$206:$FP$206</c:f>
              <c:numCache>
                <c:formatCode>_(* #,##0.00_);_(* \(#,##0.00\);_(* "-"??_);_(@_)</c:formatCode>
                <c:ptCount val="108"/>
                <c:pt idx="96">
                  <c:v>120.78428618293852</c:v>
                </c:pt>
                <c:pt idx="97">
                  <c:v>120.78428618293852</c:v>
                </c:pt>
                <c:pt idx="98">
                  <c:v>120.78428618293852</c:v>
                </c:pt>
                <c:pt idx="99">
                  <c:v>120.78428618293852</c:v>
                </c:pt>
                <c:pt idx="100">
                  <c:v>120.78428618293852</c:v>
                </c:pt>
                <c:pt idx="101">
                  <c:v>120.78428618293852</c:v>
                </c:pt>
                <c:pt idx="102">
                  <c:v>120.78428618293852</c:v>
                </c:pt>
                <c:pt idx="103">
                  <c:v>120.78428618293852</c:v>
                </c:pt>
                <c:pt idx="104">
                  <c:v>120.78428618293852</c:v>
                </c:pt>
                <c:pt idx="105">
                  <c:v>120.78428618293852</c:v>
                </c:pt>
                <c:pt idx="106">
                  <c:v>120.78428618293852</c:v>
                </c:pt>
                <c:pt idx="107">
                  <c:v>120.78428618293852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2F8B-4650-B378-2C1222CC540C}"/>
            </c:ext>
          </c:extLst>
        </c:ser>
        <c:ser>
          <c:idx val="4"/>
          <c:order val="14"/>
          <c:tx>
            <c:strRef>
              <c:f>ICGN!$A$208</c:f>
              <c:strCache>
                <c:ptCount val="1"/>
                <c:pt idx="0">
                  <c:v>Promedio 2023 (real ene-mar)</c:v>
                </c:pt>
              </c:strCache>
            </c:strRef>
          </c:tx>
          <c:marker>
            <c:symbol val="none"/>
          </c:marker>
          <c:dLbls>
            <c:dLbl>
              <c:idx val="10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38-4B8E-97CC-51D1CB376F5C}"/>
                </c:ext>
              </c:extLst>
            </c:dLbl>
            <c:dLbl>
              <c:idx val="109"/>
              <c:layout>
                <c:manualLayout>
                  <c:x val="-1.54494888840445E-2"/>
                  <c:y val="7.6110877475043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B13-4458-AFC7-94498ECD9E4B}"/>
                </c:ext>
              </c:extLst>
            </c:dLbl>
            <c:dLbl>
              <c:idx val="1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8D-4EB0-A06C-5EDCB52007B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ICGN!$AO$164:$FS$164</c15:sqref>
                  </c15:fullRef>
                </c:ext>
              </c:extLst>
              <c:f>ICGN!$BM$164:$FS$164</c:f>
              <c:strCache>
                <c:ptCount val="11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8">
                  <c:v>2023</c:v>
                </c:pt>
                <c:pt idx="10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ICGN!$AO$208:$FS$208</c15:sqref>
                  </c15:fullRef>
                </c:ext>
              </c:extLst>
              <c:f>ICGN!$BM$208:$FS$208</c:f>
              <c:numCache>
                <c:formatCode>_(* #,##0.00_);_(* \(#,##0.00\);_(* "-"??_);_(@_)</c:formatCode>
                <c:ptCount val="111"/>
                <c:pt idx="108">
                  <c:v>109.5136515134144</c:v>
                </c:pt>
                <c:pt idx="109">
                  <c:v>109.5136515134144</c:v>
                </c:pt>
                <c:pt idx="110">
                  <c:v>109.5136515134144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538-4B8E-97CC-51D1CB376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599832"/>
        <c:axId val="105601008"/>
        <c:extLst>
          <c:ext xmlns:c15="http://schemas.microsoft.com/office/drawing/2012/chart" uri="{02D57815-91ED-43cb-92C2-25804820EDAC}">
            <c15:filteredLineSeries>
              <c15:ser>
                <c:idx val="33"/>
                <c:order val="1"/>
                <c:tx>
                  <c:strRef>
                    <c:extLst>
                      <c:ext uri="{02D57815-91ED-43cb-92C2-25804820EDAC}">
                        <c15:formulaRef>
                          <c15:sqref>ICGN!$A$186</c15:sqref>
                        </c15:formulaRef>
                      </c:ext>
                    </c:extLst>
                    <c:strCache>
                      <c:ptCount val="1"/>
                      <c:pt idx="0">
                        <c:v>Promedio 2012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ullRef>
                          <c15:sqref>ICGN!$AO$164:$FS$164</c15:sqref>
                        </c15:fullRef>
                        <c15:formulaRef>
                          <c15:sqref>ICGN!$BM$164:$FS$164</c15:sqref>
                        </c15:formulaRef>
                      </c:ext>
                    </c:extLst>
                    <c:strCache>
                      <c:ptCount val="110"/>
                      <c:pt idx="6">
                        <c:v>2013</c:v>
                      </c:pt>
                      <c:pt idx="7">
                        <c:v>2013</c:v>
                      </c:pt>
                      <c:pt idx="8">
                        <c:v>2013</c:v>
                      </c:pt>
                      <c:pt idx="9">
                        <c:v>2013</c:v>
                      </c:pt>
                      <c:pt idx="10">
                        <c:v>2013</c:v>
                      </c:pt>
                      <c:pt idx="11">
                        <c:v>2013</c:v>
                      </c:pt>
                      <c:pt idx="18">
                        <c:v>2014</c:v>
                      </c:pt>
                      <c:pt idx="19">
                        <c:v>2014</c:v>
                      </c:pt>
                      <c:pt idx="20">
                        <c:v>2014</c:v>
                      </c:pt>
                      <c:pt idx="21">
                        <c:v>2014</c:v>
                      </c:pt>
                      <c:pt idx="22">
                        <c:v>2014</c:v>
                      </c:pt>
                      <c:pt idx="23">
                        <c:v>2014</c:v>
                      </c:pt>
                      <c:pt idx="30">
                        <c:v>2015</c:v>
                      </c:pt>
                      <c:pt idx="31">
                        <c:v>2015</c:v>
                      </c:pt>
                      <c:pt idx="32">
                        <c:v>2015</c:v>
                      </c:pt>
                      <c:pt idx="33">
                        <c:v>2015</c:v>
                      </c:pt>
                      <c:pt idx="34">
                        <c:v>2015</c:v>
                      </c:pt>
                      <c:pt idx="35">
                        <c:v>2015</c:v>
                      </c:pt>
                      <c:pt idx="42">
                        <c:v>2016</c:v>
                      </c:pt>
                      <c:pt idx="54">
                        <c:v>2017</c:v>
                      </c:pt>
                      <c:pt idx="55">
                        <c:v>2017</c:v>
                      </c:pt>
                      <c:pt idx="56">
                        <c:v>2017</c:v>
                      </c:pt>
                      <c:pt idx="57">
                        <c:v>2017</c:v>
                      </c:pt>
                      <c:pt idx="58">
                        <c:v>2017</c:v>
                      </c:pt>
                      <c:pt idx="59">
                        <c:v>2017</c:v>
                      </c:pt>
                      <c:pt idx="66">
                        <c:v>2018</c:v>
                      </c:pt>
                      <c:pt idx="67">
                        <c:v>2018</c:v>
                      </c:pt>
                      <c:pt idx="68">
                        <c:v>2018</c:v>
                      </c:pt>
                      <c:pt idx="69">
                        <c:v>2018</c:v>
                      </c:pt>
                      <c:pt idx="70">
                        <c:v>2018</c:v>
                      </c:pt>
                      <c:pt idx="71">
                        <c:v>2018</c:v>
                      </c:pt>
                      <c:pt idx="73">
                        <c:v>2019</c:v>
                      </c:pt>
                      <c:pt idx="74">
                        <c:v>2019</c:v>
                      </c:pt>
                      <c:pt idx="75">
                        <c:v>2019</c:v>
                      </c:pt>
                      <c:pt idx="76">
                        <c:v>2019</c:v>
                      </c:pt>
                      <c:pt idx="77">
                        <c:v>2019</c:v>
                      </c:pt>
                      <c:pt idx="78">
                        <c:v>2019</c:v>
                      </c:pt>
                      <c:pt idx="79">
                        <c:v>2019</c:v>
                      </c:pt>
                      <c:pt idx="80">
                        <c:v>2019</c:v>
                      </c:pt>
                      <c:pt idx="81">
                        <c:v>2019</c:v>
                      </c:pt>
                      <c:pt idx="82">
                        <c:v>2019</c:v>
                      </c:pt>
                      <c:pt idx="83">
                        <c:v>2019</c:v>
                      </c:pt>
                      <c:pt idx="90">
                        <c:v>2020</c:v>
                      </c:pt>
                      <c:pt idx="102">
                        <c:v>2021</c:v>
                      </c:pt>
                      <c:pt idx="103">
                        <c:v>2021</c:v>
                      </c:pt>
                      <c:pt idx="104">
                        <c:v>2021</c:v>
                      </c:pt>
                      <c:pt idx="105">
                        <c:v>2021</c:v>
                      </c:pt>
                      <c:pt idx="106">
                        <c:v>2021</c:v>
                      </c:pt>
                      <c:pt idx="107">
                        <c:v>2021</c:v>
                      </c:pt>
                      <c:pt idx="114">
                        <c:v>2022</c:v>
                      </c:pt>
                      <c:pt idx="115">
                        <c:v>2022</c:v>
                      </c:pt>
                      <c:pt idx="120">
                        <c:v>2023</c:v>
                      </c:pt>
                      <c:pt idx="121">
                        <c:v>2023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ICGN!$AO$186:$AZ$186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_(* #,##0.00_);_(* \(#,##0.00\);_(* "-"??_);_(@_)</c:formatCode>
                      <c:ptCount val="0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F8B-4650-B378-2C1222CC540C}"/>
                  </c:ext>
                </c:extLst>
              </c15:ser>
            </c15:filteredLineSeries>
            <c15:filteredLineSeries>
              <c15:ser>
                <c:idx val="34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ICGN!$A$188</c15:sqref>
                        </c15:formulaRef>
                      </c:ext>
                    </c:extLst>
                    <c:strCache>
                      <c:ptCount val="1"/>
                      <c:pt idx="0">
                        <c:v>Promedio 2013</c:v>
                      </c:pt>
                    </c:strCache>
                  </c:strRef>
                </c:tx>
                <c:spPr>
                  <a:ln>
                    <a:solidFill>
                      <a:schemeClr val="accent2">
                        <a:lumMod val="75000"/>
                      </a:schemeClr>
                    </a:solidFill>
                  </a:ln>
                </c:spPr>
                <c:marker>
                  <c:symbol val="none"/>
                </c:marker>
                <c:dLbls>
                  <c:dLbl>
                    <c:idx val="30"/>
                    <c:layout>
                      <c:manualLayout>
                        <c:x val="-3.5526313949113451E-2"/>
                        <c:y val="3.612040894749601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4-2F8B-4650-B378-2C1222CC540C}"/>
                      </c:ext>
                    </c:extLst>
                  </c:dLbl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ICGN!$AO$164:$FS$164</c15:sqref>
                        </c15:fullRef>
                        <c15:formulaRef>
                          <c15:sqref>ICGN!$BM$164:$FS$164</c15:sqref>
                        </c15:formulaRef>
                      </c:ext>
                    </c:extLst>
                    <c:strCache>
                      <c:ptCount val="110"/>
                      <c:pt idx="6">
                        <c:v>2014</c:v>
                      </c:pt>
                      <c:pt idx="7">
                        <c:v>2014</c:v>
                      </c:pt>
                      <c:pt idx="8">
                        <c:v>2014</c:v>
                      </c:pt>
                      <c:pt idx="9">
                        <c:v>2014</c:v>
                      </c:pt>
                      <c:pt idx="10">
                        <c:v>2014</c:v>
                      </c:pt>
                      <c:pt idx="11">
                        <c:v>2014</c:v>
                      </c:pt>
                      <c:pt idx="18">
                        <c:v>2015</c:v>
                      </c:pt>
                      <c:pt idx="19">
                        <c:v>2015</c:v>
                      </c:pt>
                      <c:pt idx="20">
                        <c:v>2015</c:v>
                      </c:pt>
                      <c:pt idx="21">
                        <c:v>2015</c:v>
                      </c:pt>
                      <c:pt idx="22">
                        <c:v>2015</c:v>
                      </c:pt>
                      <c:pt idx="23">
                        <c:v>2015</c:v>
                      </c:pt>
                      <c:pt idx="30">
                        <c:v>2016</c:v>
                      </c:pt>
                      <c:pt idx="42">
                        <c:v>2017</c:v>
                      </c:pt>
                      <c:pt idx="43">
                        <c:v>2017</c:v>
                      </c:pt>
                      <c:pt idx="44">
                        <c:v>2017</c:v>
                      </c:pt>
                      <c:pt idx="45">
                        <c:v>2017</c:v>
                      </c:pt>
                      <c:pt idx="46">
                        <c:v>2017</c:v>
                      </c:pt>
                      <c:pt idx="47">
                        <c:v>2017</c:v>
                      </c:pt>
                      <c:pt idx="54">
                        <c:v>2018</c:v>
                      </c:pt>
                      <c:pt idx="55">
                        <c:v>2018</c:v>
                      </c:pt>
                      <c:pt idx="56">
                        <c:v>2018</c:v>
                      </c:pt>
                      <c:pt idx="57">
                        <c:v>2018</c:v>
                      </c:pt>
                      <c:pt idx="58">
                        <c:v>2018</c:v>
                      </c:pt>
                      <c:pt idx="59">
                        <c:v>2018</c:v>
                      </c:pt>
                      <c:pt idx="61">
                        <c:v>2019</c:v>
                      </c:pt>
                      <c:pt idx="62">
                        <c:v>2019</c:v>
                      </c:pt>
                      <c:pt idx="63">
                        <c:v>2019</c:v>
                      </c:pt>
                      <c:pt idx="64">
                        <c:v>2019</c:v>
                      </c:pt>
                      <c:pt idx="65">
                        <c:v>2019</c:v>
                      </c:pt>
                      <c:pt idx="66">
                        <c:v>2019</c:v>
                      </c:pt>
                      <c:pt idx="67">
                        <c:v>2019</c:v>
                      </c:pt>
                      <c:pt idx="68">
                        <c:v>2019</c:v>
                      </c:pt>
                      <c:pt idx="69">
                        <c:v>2019</c:v>
                      </c:pt>
                      <c:pt idx="70">
                        <c:v>2019</c:v>
                      </c:pt>
                      <c:pt idx="71">
                        <c:v>2019</c:v>
                      </c:pt>
                      <c:pt idx="78">
                        <c:v>2020</c:v>
                      </c:pt>
                      <c:pt idx="90">
                        <c:v>2021</c:v>
                      </c:pt>
                      <c:pt idx="91">
                        <c:v>2021</c:v>
                      </c:pt>
                      <c:pt idx="92">
                        <c:v>2021</c:v>
                      </c:pt>
                      <c:pt idx="93">
                        <c:v>2021</c:v>
                      </c:pt>
                      <c:pt idx="94">
                        <c:v>2021</c:v>
                      </c:pt>
                      <c:pt idx="95">
                        <c:v>2021</c:v>
                      </c:pt>
                      <c:pt idx="102">
                        <c:v>2022</c:v>
                      </c:pt>
                      <c:pt idx="103">
                        <c:v>2022</c:v>
                      </c:pt>
                      <c:pt idx="108">
                        <c:v>2023</c:v>
                      </c:pt>
                      <c:pt idx="109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ICGN!$AO$188:$BL$188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_(* #,##0.00_);_(* \(#,##0.00\);_(* "-"??_);_(@_)</c:formatCode>
                      <c:ptCount val="0"/>
                    </c:numCache>
                  </c:numRef>
                </c:val>
                <c:smooth val="0"/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ICGN!$BG$188</c15:sqref>
                        <c15:dLbl>
                          <c:idx val="-1"/>
                          <c:layout>
                            <c:manualLayout>
                              <c:x val="-3.3552700040276391E-2"/>
                              <c:y val="3.3329812738420936E-2"/>
                            </c:manualLayout>
                          </c:layout>
                          <c:showLegendKey val="0"/>
                          <c:showVal val="1"/>
                          <c:showCatName val="0"/>
                          <c:showSerName val="0"/>
                          <c:showPercent val="0"/>
                          <c:showBubbleSize val="0"/>
                          <c:extLst>
                            <c:ext uri="{CE6537A1-D6FC-4f65-9D91-7224C49458BB}"/>
                            <c:ext xmlns:c16="http://schemas.microsoft.com/office/drawing/2014/chart" uri="{C3380CC4-5D6E-409C-BE32-E72D297353CC}">
                              <c16:uniqueId val="{00000000-DDA2-4C72-AF7F-36E1599D9E2F}"/>
                            </c:ext>
                          </c:extLst>
                        </c15:dLbl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5-2F8B-4650-B378-2C1222CC540C}"/>
                  </c:ext>
                </c:extLst>
              </c15:ser>
            </c15:filteredLineSeries>
            <c15:filteredLineSeries>
              <c15:ser>
                <c:idx val="40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ICGN!$A$187</c15:sqref>
                        </c15:formulaRef>
                      </c:ext>
                    </c:extLst>
                    <c:strCache>
                      <c:ptCount val="1"/>
                      <c:pt idx="0">
                        <c:v>Promedio COP 2012</c:v>
                      </c:pt>
                    </c:strCache>
                  </c:strRef>
                </c:tx>
                <c:marker>
                  <c:symbol val="none"/>
                </c:marker>
                <c:dLbls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ICGN!$AO$164:$FS$164</c15:sqref>
                        </c15:fullRef>
                        <c15:formulaRef>
                          <c15:sqref>ICGN!$BM$164:$FS$164</c15:sqref>
                        </c15:formulaRef>
                      </c:ext>
                    </c:extLst>
                    <c:strCache>
                      <c:ptCount val="110"/>
                      <c:pt idx="6">
                        <c:v>2013</c:v>
                      </c:pt>
                      <c:pt idx="7">
                        <c:v>2013</c:v>
                      </c:pt>
                      <c:pt idx="8">
                        <c:v>2013</c:v>
                      </c:pt>
                      <c:pt idx="9">
                        <c:v>2013</c:v>
                      </c:pt>
                      <c:pt idx="10">
                        <c:v>2013</c:v>
                      </c:pt>
                      <c:pt idx="11">
                        <c:v>2013</c:v>
                      </c:pt>
                      <c:pt idx="18">
                        <c:v>2014</c:v>
                      </c:pt>
                      <c:pt idx="19">
                        <c:v>2014</c:v>
                      </c:pt>
                      <c:pt idx="20">
                        <c:v>2014</c:v>
                      </c:pt>
                      <c:pt idx="21">
                        <c:v>2014</c:v>
                      </c:pt>
                      <c:pt idx="22">
                        <c:v>2014</c:v>
                      </c:pt>
                      <c:pt idx="23">
                        <c:v>2014</c:v>
                      </c:pt>
                      <c:pt idx="30">
                        <c:v>2015</c:v>
                      </c:pt>
                      <c:pt idx="31">
                        <c:v>2015</c:v>
                      </c:pt>
                      <c:pt idx="32">
                        <c:v>2015</c:v>
                      </c:pt>
                      <c:pt idx="33">
                        <c:v>2015</c:v>
                      </c:pt>
                      <c:pt idx="34">
                        <c:v>2015</c:v>
                      </c:pt>
                      <c:pt idx="35">
                        <c:v>2015</c:v>
                      </c:pt>
                      <c:pt idx="42">
                        <c:v>2016</c:v>
                      </c:pt>
                      <c:pt idx="54">
                        <c:v>2017</c:v>
                      </c:pt>
                      <c:pt idx="55">
                        <c:v>2017</c:v>
                      </c:pt>
                      <c:pt idx="56">
                        <c:v>2017</c:v>
                      </c:pt>
                      <c:pt idx="57">
                        <c:v>2017</c:v>
                      </c:pt>
                      <c:pt idx="58">
                        <c:v>2017</c:v>
                      </c:pt>
                      <c:pt idx="59">
                        <c:v>2017</c:v>
                      </c:pt>
                      <c:pt idx="66">
                        <c:v>2018</c:v>
                      </c:pt>
                      <c:pt idx="67">
                        <c:v>2018</c:v>
                      </c:pt>
                      <c:pt idx="68">
                        <c:v>2018</c:v>
                      </c:pt>
                      <c:pt idx="69">
                        <c:v>2018</c:v>
                      </c:pt>
                      <c:pt idx="70">
                        <c:v>2018</c:v>
                      </c:pt>
                      <c:pt idx="71">
                        <c:v>2018</c:v>
                      </c:pt>
                      <c:pt idx="73">
                        <c:v>2019</c:v>
                      </c:pt>
                      <c:pt idx="74">
                        <c:v>2019</c:v>
                      </c:pt>
                      <c:pt idx="75">
                        <c:v>2019</c:v>
                      </c:pt>
                      <c:pt idx="76">
                        <c:v>2019</c:v>
                      </c:pt>
                      <c:pt idx="77">
                        <c:v>2019</c:v>
                      </c:pt>
                      <c:pt idx="78">
                        <c:v>2019</c:v>
                      </c:pt>
                      <c:pt idx="79">
                        <c:v>2019</c:v>
                      </c:pt>
                      <c:pt idx="80">
                        <c:v>2019</c:v>
                      </c:pt>
                      <c:pt idx="81">
                        <c:v>2019</c:v>
                      </c:pt>
                      <c:pt idx="82">
                        <c:v>2019</c:v>
                      </c:pt>
                      <c:pt idx="83">
                        <c:v>2019</c:v>
                      </c:pt>
                      <c:pt idx="90">
                        <c:v>2020</c:v>
                      </c:pt>
                      <c:pt idx="102">
                        <c:v>2021</c:v>
                      </c:pt>
                      <c:pt idx="103">
                        <c:v>2021</c:v>
                      </c:pt>
                      <c:pt idx="104">
                        <c:v>2021</c:v>
                      </c:pt>
                      <c:pt idx="105">
                        <c:v>2021</c:v>
                      </c:pt>
                      <c:pt idx="106">
                        <c:v>2021</c:v>
                      </c:pt>
                      <c:pt idx="107">
                        <c:v>2021</c:v>
                      </c:pt>
                      <c:pt idx="114">
                        <c:v>2022</c:v>
                      </c:pt>
                      <c:pt idx="115">
                        <c:v>2022</c:v>
                      </c:pt>
                      <c:pt idx="120">
                        <c:v>2023</c:v>
                      </c:pt>
                      <c:pt idx="121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ICGN!$AO$187:$AZ$187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_(* #,##0.00_);_(* \(#,##0.00\);_(* "-"??_);_(@_)</c:formatCode>
                      <c:ptCount val="0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2F8B-4650-B378-2C1222CC540C}"/>
                  </c:ext>
                </c:extLst>
              </c15:ser>
            </c15:filteredLineSeries>
            <c15:filteredLineSeries>
              <c15:ser>
                <c:idx val="41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ICGN!$A$189</c15:sqref>
                        </c15:formulaRef>
                      </c:ext>
                    </c:extLst>
                    <c:strCache>
                      <c:ptCount val="1"/>
                      <c:pt idx="0">
                        <c:v>Promedio COP 2013</c:v>
                      </c:pt>
                    </c:strCache>
                  </c:strRef>
                </c:tx>
                <c:spPr>
                  <a:ln>
                    <a:solidFill>
                      <a:schemeClr val="accent2">
                        <a:lumMod val="75000"/>
                      </a:schemeClr>
                    </a:solidFill>
                  </a:ln>
                </c:spPr>
                <c:marker>
                  <c:symbol val="none"/>
                </c:marker>
                <c:dLbls>
                  <c:dLbl>
                    <c:idx val="29"/>
                    <c:layout>
                      <c:manualLayout>
                        <c:x val="-2.1674936713896809E-2"/>
                        <c:y val="-4.678335591780614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2F8B-4650-B378-2C1222CC540C}"/>
                      </c:ext>
                    </c:extLst>
                  </c:dLbl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ICGN!$AO$164:$FS$164</c15:sqref>
                        </c15:fullRef>
                        <c15:formulaRef>
                          <c15:sqref>ICGN!$BM$164:$FS$164</c15:sqref>
                        </c15:formulaRef>
                      </c:ext>
                    </c:extLst>
                    <c:strCache>
                      <c:ptCount val="110"/>
                      <c:pt idx="6">
                        <c:v>2014</c:v>
                      </c:pt>
                      <c:pt idx="7">
                        <c:v>2014</c:v>
                      </c:pt>
                      <c:pt idx="8">
                        <c:v>2014</c:v>
                      </c:pt>
                      <c:pt idx="9">
                        <c:v>2014</c:v>
                      </c:pt>
                      <c:pt idx="10">
                        <c:v>2014</c:v>
                      </c:pt>
                      <c:pt idx="11">
                        <c:v>2014</c:v>
                      </c:pt>
                      <c:pt idx="18">
                        <c:v>2015</c:v>
                      </c:pt>
                      <c:pt idx="19">
                        <c:v>2015</c:v>
                      </c:pt>
                      <c:pt idx="20">
                        <c:v>2015</c:v>
                      </c:pt>
                      <c:pt idx="21">
                        <c:v>2015</c:v>
                      </c:pt>
                      <c:pt idx="22">
                        <c:v>2015</c:v>
                      </c:pt>
                      <c:pt idx="23">
                        <c:v>2015</c:v>
                      </c:pt>
                      <c:pt idx="30">
                        <c:v>2016</c:v>
                      </c:pt>
                      <c:pt idx="42">
                        <c:v>2017</c:v>
                      </c:pt>
                      <c:pt idx="43">
                        <c:v>2017</c:v>
                      </c:pt>
                      <c:pt idx="44">
                        <c:v>2017</c:v>
                      </c:pt>
                      <c:pt idx="45">
                        <c:v>2017</c:v>
                      </c:pt>
                      <c:pt idx="46">
                        <c:v>2017</c:v>
                      </c:pt>
                      <c:pt idx="47">
                        <c:v>2017</c:v>
                      </c:pt>
                      <c:pt idx="54">
                        <c:v>2018</c:v>
                      </c:pt>
                      <c:pt idx="55">
                        <c:v>2018</c:v>
                      </c:pt>
                      <c:pt idx="56">
                        <c:v>2018</c:v>
                      </c:pt>
                      <c:pt idx="57">
                        <c:v>2018</c:v>
                      </c:pt>
                      <c:pt idx="58">
                        <c:v>2018</c:v>
                      </c:pt>
                      <c:pt idx="59">
                        <c:v>2018</c:v>
                      </c:pt>
                      <c:pt idx="61">
                        <c:v>2019</c:v>
                      </c:pt>
                      <c:pt idx="62">
                        <c:v>2019</c:v>
                      </c:pt>
                      <c:pt idx="63">
                        <c:v>2019</c:v>
                      </c:pt>
                      <c:pt idx="64">
                        <c:v>2019</c:v>
                      </c:pt>
                      <c:pt idx="65">
                        <c:v>2019</c:v>
                      </c:pt>
                      <c:pt idx="66">
                        <c:v>2019</c:v>
                      </c:pt>
                      <c:pt idx="67">
                        <c:v>2019</c:v>
                      </c:pt>
                      <c:pt idx="68">
                        <c:v>2019</c:v>
                      </c:pt>
                      <c:pt idx="69">
                        <c:v>2019</c:v>
                      </c:pt>
                      <c:pt idx="70">
                        <c:v>2019</c:v>
                      </c:pt>
                      <c:pt idx="71">
                        <c:v>2019</c:v>
                      </c:pt>
                      <c:pt idx="78">
                        <c:v>2020</c:v>
                      </c:pt>
                      <c:pt idx="90">
                        <c:v>2021</c:v>
                      </c:pt>
                      <c:pt idx="91">
                        <c:v>2021</c:v>
                      </c:pt>
                      <c:pt idx="92">
                        <c:v>2021</c:v>
                      </c:pt>
                      <c:pt idx="93">
                        <c:v>2021</c:v>
                      </c:pt>
                      <c:pt idx="94">
                        <c:v>2021</c:v>
                      </c:pt>
                      <c:pt idx="95">
                        <c:v>2021</c:v>
                      </c:pt>
                      <c:pt idx="102">
                        <c:v>2022</c:v>
                      </c:pt>
                      <c:pt idx="103">
                        <c:v>2022</c:v>
                      </c:pt>
                      <c:pt idx="108">
                        <c:v>2023</c:v>
                      </c:pt>
                      <c:pt idx="109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ICGN!$AO$189:$BL$189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_(* #,##0.00_);_(* \(#,##0.00\);_(* "-"??_);_(@_)</c:formatCode>
                      <c:ptCount val="0"/>
                    </c:numCache>
                  </c:numRef>
                </c:val>
                <c:smooth val="0"/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ICGN!$BG$189</c15:sqref>
                        <c15:dLbl>
                          <c:idx val="-1"/>
                          <c:layout>
                            <c:manualLayout>
                              <c:x val="-3.157902071272696E-2"/>
                              <c:y val="-4.0949061534320819E-2"/>
                            </c:manualLayout>
                          </c:layout>
                          <c:showLegendKey val="0"/>
                          <c:showVal val="1"/>
                          <c:showCatName val="0"/>
                          <c:showSerName val="0"/>
                          <c:showPercent val="0"/>
                          <c:showBubbleSize val="0"/>
                          <c:extLst>
                            <c:ext uri="{CE6537A1-D6FC-4f65-9D91-7224C49458BB}"/>
                            <c:ext xmlns:c16="http://schemas.microsoft.com/office/drawing/2014/chart" uri="{C3380CC4-5D6E-409C-BE32-E72D297353CC}">
                              <c16:uniqueId val="{00000001-DDA2-4C72-AF7F-36E1599D9E2F}"/>
                            </c:ext>
                          </c:extLst>
                        </c15:dLbl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2A-2F8B-4650-B378-2C1222CC540C}"/>
                  </c:ext>
                </c:extLst>
              </c15:ser>
            </c15:filteredLineSeries>
          </c:ext>
        </c:extLst>
      </c:lineChart>
      <c:dateAx>
        <c:axId val="105599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/>
          <a:lstStyle/>
          <a:p>
            <a:pPr>
              <a:defRPr sz="1050"/>
            </a:pPr>
            <a:endParaRPr lang="es-CO"/>
          </a:p>
        </c:txPr>
        <c:crossAx val="10560100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05601008"/>
        <c:scaling>
          <c:orientation val="minMax"/>
          <c:max val="18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05599832"/>
        <c:crosses val="autoZero"/>
        <c:crossBetween val="between"/>
        <c:majorUnit val="35"/>
        <c:minorUnit val="3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445118049"/>
          <c:y val="0.13108684886149979"/>
          <c:w val="0.86664312170509561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ICGN!$E$552:$FS$552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ICGN!$E$553:$FS$553</c:f>
              <c:numCache>
                <c:formatCode>_(* #,##0.00_);_(* \(#,##0.00\);_(* "-"??_);_(@_)</c:formatCode>
                <c:ptCount val="171"/>
                <c:pt idx="0">
                  <c:v>72.95476717716835</c:v>
                </c:pt>
                <c:pt idx="1">
                  <c:v>66.217155692551472</c:v>
                </c:pt>
                <c:pt idx="2">
                  <c:v>64.558588971305568</c:v>
                </c:pt>
                <c:pt idx="3">
                  <c:v>65.209712731276142</c:v>
                </c:pt>
                <c:pt idx="4">
                  <c:v>72.556792666119534</c:v>
                </c:pt>
                <c:pt idx="5">
                  <c:v>71.902886898938121</c:v>
                </c:pt>
                <c:pt idx="6">
                  <c:v>63.756164240856918</c:v>
                </c:pt>
                <c:pt idx="7">
                  <c:v>60.266210068895241</c:v>
                </c:pt>
                <c:pt idx="8">
                  <c:v>55.900781422251924</c:v>
                </c:pt>
                <c:pt idx="9">
                  <c:v>61.310880457016069</c:v>
                </c:pt>
                <c:pt idx="10">
                  <c:v>66.494262663177295</c:v>
                </c:pt>
                <c:pt idx="11">
                  <c:v>66.000137960743132</c:v>
                </c:pt>
                <c:pt idx="12">
                  <c:v>64.68165706708352</c:v>
                </c:pt>
                <c:pt idx="13">
                  <c:v>60.552763204758406</c:v>
                </c:pt>
                <c:pt idx="14">
                  <c:v>59.401954256159307</c:v>
                </c:pt>
                <c:pt idx="15">
                  <c:v>59.055376490376588</c:v>
                </c:pt>
                <c:pt idx="16">
                  <c:v>59.059727147436391</c:v>
                </c:pt>
                <c:pt idx="17">
                  <c:v>55.672790903600635</c:v>
                </c:pt>
                <c:pt idx="18">
                  <c:v>69.939393134958124</c:v>
                </c:pt>
                <c:pt idx="19">
                  <c:v>85.118962985695759</c:v>
                </c:pt>
                <c:pt idx="20">
                  <c:v>87.100154337715708</c:v>
                </c:pt>
                <c:pt idx="21">
                  <c:v>85.054608120095835</c:v>
                </c:pt>
                <c:pt idx="22">
                  <c:v>83.625527885868252</c:v>
                </c:pt>
                <c:pt idx="23">
                  <c:v>93.778111261116038</c:v>
                </c:pt>
                <c:pt idx="24">
                  <c:v>99.609768183718671</c:v>
                </c:pt>
                <c:pt idx="25">
                  <c:v>103.10987372887364</c:v>
                </c:pt>
                <c:pt idx="26">
                  <c:v>90.767274120345718</c:v>
                </c:pt>
                <c:pt idx="27">
                  <c:v>96.351642225560184</c:v>
                </c:pt>
                <c:pt idx="28">
                  <c:v>94.932044948924016</c:v>
                </c:pt>
                <c:pt idx="29">
                  <c:v>86.21138682925384</c:v>
                </c:pt>
                <c:pt idx="30">
                  <c:v>82.839091317342067</c:v>
                </c:pt>
                <c:pt idx="31">
                  <c:v>88.874016930243712</c:v>
                </c:pt>
                <c:pt idx="32">
                  <c:v>84.115161154974089</c:v>
                </c:pt>
                <c:pt idx="33">
                  <c:v>77.626045540318401</c:v>
                </c:pt>
                <c:pt idx="34">
                  <c:v>75.875459123364749</c:v>
                </c:pt>
                <c:pt idx="35">
                  <c:v>75.070218867546103</c:v>
                </c:pt>
                <c:pt idx="36">
                  <c:v>78.108304814407617</c:v>
                </c:pt>
                <c:pt idx="37">
                  <c:v>80.355234835932293</c:v>
                </c:pt>
                <c:pt idx="38">
                  <c:v>80.419851143173688</c:v>
                </c:pt>
                <c:pt idx="39">
                  <c:v>78.153212444059037</c:v>
                </c:pt>
                <c:pt idx="40">
                  <c:v>78.817817207646399</c:v>
                </c:pt>
                <c:pt idx="41">
                  <c:v>81.255525887515603</c:v>
                </c:pt>
                <c:pt idx="42">
                  <c:v>106.65156472487256</c:v>
                </c:pt>
                <c:pt idx="43">
                  <c:v>108.63606708809372</c:v>
                </c:pt>
                <c:pt idx="44">
                  <c:v>108.53302014812184</c:v>
                </c:pt>
                <c:pt idx="45">
                  <c:v>107.3649185906141</c:v>
                </c:pt>
                <c:pt idx="46">
                  <c:v>106.72677947404242</c:v>
                </c:pt>
                <c:pt idx="47">
                  <c:v>100</c:v>
                </c:pt>
                <c:pt idx="48">
                  <c:v>95.174678880952001</c:v>
                </c:pt>
                <c:pt idx="49">
                  <c:v>91.063870711667747</c:v>
                </c:pt>
                <c:pt idx="50">
                  <c:v>88.018954116790795</c:v>
                </c:pt>
                <c:pt idx="51">
                  <c:v>86.608375906423177</c:v>
                </c:pt>
                <c:pt idx="52">
                  <c:v>86.528133433378343</c:v>
                </c:pt>
                <c:pt idx="53">
                  <c:v>85.208355916193085</c:v>
                </c:pt>
                <c:pt idx="54">
                  <c:v>81.861400132611251</c:v>
                </c:pt>
                <c:pt idx="55">
                  <c:v>79.458349229320319</c:v>
                </c:pt>
                <c:pt idx="56">
                  <c:v>80.251482726047968</c:v>
                </c:pt>
                <c:pt idx="57">
                  <c:v>85.348734338716653</c:v>
                </c:pt>
                <c:pt idx="58">
                  <c:v>80.598355451631392</c:v>
                </c:pt>
                <c:pt idx="59">
                  <c:v>77.164433452275873</c:v>
                </c:pt>
                <c:pt idx="60">
                  <c:v>71.136929925662756</c:v>
                </c:pt>
                <c:pt idx="61">
                  <c:v>73.822927015729078</c:v>
                </c:pt>
                <c:pt idx="62">
                  <c:v>84.119585551984073</c:v>
                </c:pt>
                <c:pt idx="63">
                  <c:v>84.576773243016646</c:v>
                </c:pt>
                <c:pt idx="64">
                  <c:v>84.532529272916719</c:v>
                </c:pt>
                <c:pt idx="65">
                  <c:v>73.344704033649009</c:v>
                </c:pt>
                <c:pt idx="66">
                  <c:v>66.691349439076959</c:v>
                </c:pt>
                <c:pt idx="67">
                  <c:v>67.691799453881913</c:v>
                </c:pt>
                <c:pt idx="68">
                  <c:v>61.966629722951637</c:v>
                </c:pt>
                <c:pt idx="69">
                  <c:v>63.331203531207436</c:v>
                </c:pt>
                <c:pt idx="70">
                  <c:v>67.116938326583593</c:v>
                </c:pt>
                <c:pt idx="71">
                  <c:v>76.178262173275883</c:v>
                </c:pt>
                <c:pt idx="72">
                  <c:v>67.34131347074036</c:v>
                </c:pt>
                <c:pt idx="73">
                  <c:v>64.107882633787654</c:v>
                </c:pt>
                <c:pt idx="74">
                  <c:v>63.004418967068219</c:v>
                </c:pt>
                <c:pt idx="75">
                  <c:v>62.159828392387986</c:v>
                </c:pt>
                <c:pt idx="76">
                  <c:v>60.701178438143607</c:v>
                </c:pt>
                <c:pt idx="77">
                  <c:v>64.281259722361057</c:v>
                </c:pt>
                <c:pt idx="78">
                  <c:v>67.759841316990162</c:v>
                </c:pt>
                <c:pt idx="79">
                  <c:v>61.795553038565252</c:v>
                </c:pt>
                <c:pt idx="80">
                  <c:v>60.205719712974613</c:v>
                </c:pt>
                <c:pt idx="81">
                  <c:v>62.807332191168555</c:v>
                </c:pt>
                <c:pt idx="82">
                  <c:v>61.380987038728954</c:v>
                </c:pt>
                <c:pt idx="83">
                  <c:v>58.771276573280382</c:v>
                </c:pt>
                <c:pt idx="84">
                  <c:v>58.621164615395891</c:v>
                </c:pt>
                <c:pt idx="85">
                  <c:v>57.001718878238371</c:v>
                </c:pt>
                <c:pt idx="86">
                  <c:v>57.452202937437605</c:v>
                </c:pt>
                <c:pt idx="87">
                  <c:v>58.344523370771086</c:v>
                </c:pt>
                <c:pt idx="88">
                  <c:v>57.618922261132333</c:v>
                </c:pt>
                <c:pt idx="89">
                  <c:v>58.876858774655219</c:v>
                </c:pt>
                <c:pt idx="90">
                  <c:v>51.891540331697051</c:v>
                </c:pt>
                <c:pt idx="91">
                  <c:v>50.43254732638016</c:v>
                </c:pt>
                <c:pt idx="92">
                  <c:v>48.435348867391234</c:v>
                </c:pt>
                <c:pt idx="93">
                  <c:v>50.640173377370836</c:v>
                </c:pt>
                <c:pt idx="94">
                  <c:v>49.952917041818665</c:v>
                </c:pt>
                <c:pt idx="95">
                  <c:v>49.236164726199874</c:v>
                </c:pt>
                <c:pt idx="96">
                  <c:v>52.54192669216593</c:v>
                </c:pt>
                <c:pt idx="97">
                  <c:v>54.195603290400761</c:v>
                </c:pt>
                <c:pt idx="98">
                  <c:v>52.931754541763752</c:v>
                </c:pt>
                <c:pt idx="99">
                  <c:v>52.040689083533906</c:v>
                </c:pt>
                <c:pt idx="100">
                  <c:v>53.24158474660976</c:v>
                </c:pt>
                <c:pt idx="101">
                  <c:v>56.204925198529743</c:v>
                </c:pt>
                <c:pt idx="102">
                  <c:v>62.452575994549143</c:v>
                </c:pt>
                <c:pt idx="103">
                  <c:v>53.129698216689071</c:v>
                </c:pt>
                <c:pt idx="104">
                  <c:v>54.140018892175235</c:v>
                </c:pt>
                <c:pt idx="105">
                  <c:v>53.866631378748686</c:v>
                </c:pt>
                <c:pt idx="106">
                  <c:v>52.309645849141347</c:v>
                </c:pt>
                <c:pt idx="107">
                  <c:v>50.892732706691227</c:v>
                </c:pt>
                <c:pt idx="108">
                  <c:v>53.57797299200584</c:v>
                </c:pt>
                <c:pt idx="109">
                  <c:v>56.446689916484836</c:v>
                </c:pt>
                <c:pt idx="110">
                  <c:v>58.809085056820322</c:v>
                </c:pt>
                <c:pt idx="111">
                  <c:v>58.831207041870279</c:v>
                </c:pt>
                <c:pt idx="112">
                  <c:v>64.018008100266485</c:v>
                </c:pt>
                <c:pt idx="113">
                  <c:v>62.040369673118164</c:v>
                </c:pt>
                <c:pt idx="114">
                  <c:v>62.852983923953452</c:v>
                </c:pt>
                <c:pt idx="115">
                  <c:v>66.688166671267396</c:v>
                </c:pt>
                <c:pt idx="116">
                  <c:v>62.41263998995894</c:v>
                </c:pt>
                <c:pt idx="117">
                  <c:v>63.331203531207422</c:v>
                </c:pt>
                <c:pt idx="118">
                  <c:v>62.600793294383905</c:v>
                </c:pt>
                <c:pt idx="119">
                  <c:v>64.104867057930846</c:v>
                </c:pt>
                <c:pt idx="120">
                  <c:v>64.021024734591506</c:v>
                </c:pt>
                <c:pt idx="121">
                  <c:v>61.874726458744064</c:v>
                </c:pt>
                <c:pt idx="122">
                  <c:v>56.16034604683815</c:v>
                </c:pt>
                <c:pt idx="123">
                  <c:v>55.815243080058721</c:v>
                </c:pt>
                <c:pt idx="124">
                  <c:v>56.706088714388883</c:v>
                </c:pt>
                <c:pt idx="125">
                  <c:v>65.018505040494304</c:v>
                </c:pt>
                <c:pt idx="126">
                  <c:v>62.718643142013697</c:v>
                </c:pt>
                <c:pt idx="127">
                  <c:v>58.895159689560174</c:v>
                </c:pt>
                <c:pt idx="128">
                  <c:v>59.338464159065921</c:v>
                </c:pt>
                <c:pt idx="129">
                  <c:v>62.932623070133317</c:v>
                </c:pt>
                <c:pt idx="130">
                  <c:v>63.917493844557647</c:v>
                </c:pt>
                <c:pt idx="131">
                  <c:v>67.200691385772743</c:v>
                </c:pt>
                <c:pt idx="132">
                  <c:v>69.999859894094683</c:v>
                </c:pt>
                <c:pt idx="133">
                  <c:v>68.037911493663643</c:v>
                </c:pt>
                <c:pt idx="134">
                  <c:v>66.297175887277618</c:v>
                </c:pt>
                <c:pt idx="135">
                  <c:v>67.059110681452978</c:v>
                </c:pt>
                <c:pt idx="136">
                  <c:v>63.818387351533822</c:v>
                </c:pt>
                <c:pt idx="137">
                  <c:v>61.606510620865571</c:v>
                </c:pt>
                <c:pt idx="138">
                  <c:v>64.859850185895056</c:v>
                </c:pt>
                <c:pt idx="139">
                  <c:v>63.708367345885328</c:v>
                </c:pt>
                <c:pt idx="140">
                  <c:v>67.964637269498127</c:v>
                </c:pt>
                <c:pt idx="141">
                  <c:v>75.098508193882722</c:v>
                </c:pt>
                <c:pt idx="142">
                  <c:v>74.140948015547323</c:v>
                </c:pt>
                <c:pt idx="143">
                  <c:v>74.329869767874015</c:v>
                </c:pt>
                <c:pt idx="144">
                  <c:v>81.159741573299272</c:v>
                </c:pt>
                <c:pt idx="145">
                  <c:v>80.753861363382583</c:v>
                </c:pt>
                <c:pt idx="146">
                  <c:v>78.762730841711715</c:v>
                </c:pt>
                <c:pt idx="147">
                  <c:v>82.41324310513032</c:v>
                </c:pt>
                <c:pt idx="148">
                  <c:v>87.958561097604417</c:v>
                </c:pt>
                <c:pt idx="149">
                  <c:v>82.644116185469926</c:v>
                </c:pt>
                <c:pt idx="150">
                  <c:v>82.397020316093688</c:v>
                </c:pt>
                <c:pt idx="151">
                  <c:v>89.906763877372626</c:v>
                </c:pt>
                <c:pt idx="152">
                  <c:v>87.185692679908882</c:v>
                </c:pt>
                <c:pt idx="153">
                  <c:v>92.360762382596789</c:v>
                </c:pt>
                <c:pt idx="154">
                  <c:v>99.908783681643982</c:v>
                </c:pt>
                <c:pt idx="155">
                  <c:v>97.564992883759629</c:v>
                </c:pt>
                <c:pt idx="156">
                  <c:v>95.670285086021352</c:v>
                </c:pt>
                <c:pt idx="157">
                  <c:v>99.840011475488666</c:v>
                </c:pt>
                <c:pt idx="158">
                  <c:v>139.3402281469173</c:v>
                </c:pt>
                <c:pt idx="159">
                  <c:v>132.11360081762862</c:v>
                </c:pt>
                <c:pt idx="160">
                  <c:v>141.34178688122043</c:v>
                </c:pt>
                <c:pt idx="161">
                  <c:v>125.22223377481443</c:v>
                </c:pt>
                <c:pt idx="162">
                  <c:v>99.936509902906593</c:v>
                </c:pt>
                <c:pt idx="163">
                  <c:v>97.164759831707457</c:v>
                </c:pt>
                <c:pt idx="164">
                  <c:v>106.01445155543365</c:v>
                </c:pt>
                <c:pt idx="165">
                  <c:v>107.75028998235399</c:v>
                </c:pt>
                <c:pt idx="166">
                  <c:v>100.60488881121614</c:v>
                </c:pt>
                <c:pt idx="167">
                  <c:v>92.692592158346216</c:v>
                </c:pt>
                <c:pt idx="168">
                  <c:v>92.24646545983866</c:v>
                </c:pt>
                <c:pt idx="169">
                  <c:v>93.13565282734686</c:v>
                </c:pt>
                <c:pt idx="170">
                  <c:v>85.166949331132187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61-4FF1-9FA6-B4A88D096BDC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0595140469990598E-2"/>
                  <c:y val="5.046187579137911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ICGN!$E$552:$FS$552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61-4FF1-9FA6-B4A88D096BDC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7.7622386170627861E-2"/>
                  <c:y val="3.776224192084590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61-4FF1-9FA6-B4A88D096BDC}"/>
                </c:ext>
              </c:extLst>
            </c:dLbl>
            <c:dLbl>
              <c:idx val="23"/>
              <c:layout>
                <c:manualLayout>
                  <c:x val="-8.2323136797318217E-2"/>
                  <c:y val="4.638238015126525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ICGN!$E$552:$FS$552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ICGN!$E$554:$AZ$554</c:f>
              <c:numCache>
                <c:formatCode>_(* #,##0.00_);_(* \(#,##0.00\);_(* "-"??_);_(@_)</c:formatCode>
                <c:ptCount val="48"/>
                <c:pt idx="0">
                  <c:v>65.594028412524992</c:v>
                </c:pt>
                <c:pt idx="1">
                  <c:v>65.594028412524992</c:v>
                </c:pt>
                <c:pt idx="2">
                  <c:v>65.594028412524992</c:v>
                </c:pt>
                <c:pt idx="3">
                  <c:v>65.594028412524992</c:v>
                </c:pt>
                <c:pt idx="4">
                  <c:v>65.594028412524992</c:v>
                </c:pt>
                <c:pt idx="5">
                  <c:v>65.594028412524992</c:v>
                </c:pt>
                <c:pt idx="6">
                  <c:v>65.594028412524992</c:v>
                </c:pt>
                <c:pt idx="7">
                  <c:v>65.594028412524992</c:v>
                </c:pt>
                <c:pt idx="8">
                  <c:v>65.594028412524992</c:v>
                </c:pt>
                <c:pt idx="9">
                  <c:v>65.594028412524992</c:v>
                </c:pt>
                <c:pt idx="10">
                  <c:v>65.594028412524992</c:v>
                </c:pt>
                <c:pt idx="11">
                  <c:v>65.594028412524992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61-4FF1-9FA6-B4A88D096BDC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3"/>
              <c:layout>
                <c:manualLayout>
                  <c:x val="1.8881120960422989E-2"/>
                  <c:y val="3.776224192084590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61-4FF1-9FA6-B4A88D096BDC}"/>
                </c:ext>
              </c:extLst>
            </c:dLbl>
            <c:dLbl>
              <c:idx val="35"/>
              <c:layout>
                <c:manualLayout>
                  <c:x val="-7.9386276018531585E-2"/>
                  <c:y val="-3.147877666194327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ICGN!$E$552:$FS$552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ICGN!$E$555:$AZ$555</c:f>
              <c:numCache>
                <c:formatCode>_(* #,##0.00_);_(* \(#,##0.00\);_(* "-"??_);_(@_)</c:formatCode>
                <c:ptCount val="48"/>
                <c:pt idx="12">
                  <c:v>71.920085566238711</c:v>
                </c:pt>
                <c:pt idx="13">
                  <c:v>71.920085566238711</c:v>
                </c:pt>
                <c:pt idx="14">
                  <c:v>71.920085566238711</c:v>
                </c:pt>
                <c:pt idx="15">
                  <c:v>71.920085566238711</c:v>
                </c:pt>
                <c:pt idx="16">
                  <c:v>71.920085566238711</c:v>
                </c:pt>
                <c:pt idx="17">
                  <c:v>71.920085566238711</c:v>
                </c:pt>
                <c:pt idx="18">
                  <c:v>71.920085566238711</c:v>
                </c:pt>
                <c:pt idx="19">
                  <c:v>71.920085566238711</c:v>
                </c:pt>
                <c:pt idx="20">
                  <c:v>71.920085566238711</c:v>
                </c:pt>
                <c:pt idx="21">
                  <c:v>71.920085566238711</c:v>
                </c:pt>
                <c:pt idx="22">
                  <c:v>71.920085566238711</c:v>
                </c:pt>
                <c:pt idx="23">
                  <c:v>71.920085566238711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61-4FF1-9FA6-B4A88D096BDC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5"/>
              <c:layout>
                <c:manualLayout>
                  <c:x val="-1.6783218631487101E-2"/>
                  <c:y val="4.195804657871775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61-4FF1-9FA6-B4A88D096BDC}"/>
                </c:ext>
              </c:extLst>
            </c:dLbl>
            <c:dLbl>
              <c:idx val="47"/>
              <c:layout>
                <c:manualLayout>
                  <c:x val="-8.6747427422587689E-2"/>
                  <c:y val="3.389440555435280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ICGN!$E$552:$FS$552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ICGN!$E$556:$AZ$556</c:f>
              <c:numCache>
                <c:formatCode>_(* #,##0.00_);_(* \(#,##0.00\);_(* "-"??_);_(@_)</c:formatCode>
                <c:ptCount val="48"/>
                <c:pt idx="24">
                  <c:v>87.948498580872084</c:v>
                </c:pt>
                <c:pt idx="25">
                  <c:v>87.948498580872084</c:v>
                </c:pt>
                <c:pt idx="26">
                  <c:v>87.948498580872084</c:v>
                </c:pt>
                <c:pt idx="27">
                  <c:v>87.948498580872084</c:v>
                </c:pt>
                <c:pt idx="28">
                  <c:v>87.948498580872084</c:v>
                </c:pt>
                <c:pt idx="29">
                  <c:v>87.948498580872084</c:v>
                </c:pt>
                <c:pt idx="30">
                  <c:v>87.948498580872084</c:v>
                </c:pt>
                <c:pt idx="31">
                  <c:v>87.948498580872084</c:v>
                </c:pt>
                <c:pt idx="32">
                  <c:v>87.948498580872084</c:v>
                </c:pt>
                <c:pt idx="33">
                  <c:v>87.948498580872084</c:v>
                </c:pt>
                <c:pt idx="34">
                  <c:v>87.948498580872084</c:v>
                </c:pt>
                <c:pt idx="35">
                  <c:v>87.948498580872084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761-4FF1-9FA6-B4A88D096BDC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4.4055948907653644E-2"/>
                  <c:y val="3.776224192084597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61-4FF1-9FA6-B4A88D096BDC}"/>
                </c:ext>
              </c:extLst>
            </c:dLbl>
            <c:dLbl>
              <c:idx val="59"/>
              <c:layout>
                <c:manualLayout>
                  <c:x val="-8.492688562599926E-2"/>
                  <c:y val="-3.414426894381024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ICGN!$E$552:$FS$552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ICGN!$E$557:$AZ$557</c:f>
              <c:numCache>
                <c:formatCode>_(* #,##0.00_);_(* \(#,##0.00\);_(* "-"??_);_(@_)</c:formatCode>
                <c:ptCount val="48"/>
                <c:pt idx="36">
                  <c:v>92.918524696539933</c:v>
                </c:pt>
                <c:pt idx="37">
                  <c:v>92.918524696539933</c:v>
                </c:pt>
                <c:pt idx="38">
                  <c:v>92.918524696539933</c:v>
                </c:pt>
                <c:pt idx="39">
                  <c:v>92.918524696539933</c:v>
                </c:pt>
                <c:pt idx="40">
                  <c:v>92.918524696539933</c:v>
                </c:pt>
                <c:pt idx="41">
                  <c:v>92.918524696539933</c:v>
                </c:pt>
                <c:pt idx="42">
                  <c:v>92.918524696539933</c:v>
                </c:pt>
                <c:pt idx="43">
                  <c:v>92.918524696539933</c:v>
                </c:pt>
                <c:pt idx="44">
                  <c:v>92.918524696539933</c:v>
                </c:pt>
                <c:pt idx="45">
                  <c:v>92.918524696539933</c:v>
                </c:pt>
                <c:pt idx="46">
                  <c:v>92.918524696539933</c:v>
                </c:pt>
                <c:pt idx="47">
                  <c:v>92.918524696539933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761-4FF1-9FA6-B4A88D096BDC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8.6013995486371397E-2"/>
                  <c:y val="3.35664372629742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61-4FF1-9FA6-B4A88D096BDC}"/>
                </c:ext>
              </c:extLst>
            </c:dLbl>
            <c:dLbl>
              <c:idx val="61"/>
              <c:layout>
                <c:manualLayout>
                  <c:x val="1.6949948397135949E-2"/>
                  <c:y val="-2.89147105241683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ICGN!$E$552:$FS$552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ICGN!$E$558:$BL$558</c:f>
              <c:numCache>
                <c:formatCode>_(* #,##0.00_);_(* \(#,##0.00\);_(* "-"??_);_(@_)</c:formatCode>
                <c:ptCount val="60"/>
                <c:pt idx="48">
                  <c:v>84.773760358000715</c:v>
                </c:pt>
                <c:pt idx="49">
                  <c:v>84.773760358000715</c:v>
                </c:pt>
                <c:pt idx="50">
                  <c:v>84.773760358000715</c:v>
                </c:pt>
                <c:pt idx="51">
                  <c:v>84.773760358000715</c:v>
                </c:pt>
                <c:pt idx="52">
                  <c:v>84.773760358000715</c:v>
                </c:pt>
                <c:pt idx="53">
                  <c:v>84.773760358000715</c:v>
                </c:pt>
                <c:pt idx="54">
                  <c:v>84.773760358000715</c:v>
                </c:pt>
                <c:pt idx="55">
                  <c:v>84.773760358000715</c:v>
                </c:pt>
                <c:pt idx="56">
                  <c:v>84.773760358000715</c:v>
                </c:pt>
                <c:pt idx="57">
                  <c:v>84.773760358000715</c:v>
                </c:pt>
                <c:pt idx="58">
                  <c:v>84.773760358000715</c:v>
                </c:pt>
                <c:pt idx="59">
                  <c:v>84.773760358000715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761-4FF1-9FA6-B4A88D096BDC}"/>
            </c:ext>
          </c:extLst>
        </c:ser>
        <c:ser>
          <c:idx val="7"/>
          <c:order val="7"/>
          <c:tx>
            <c:strRef>
              <c:f>ICGN!$A$559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8.3916093157435506E-2"/>
                  <c:y val="3.3566437262974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61-4FF1-9FA6-B4A88D096BDC}"/>
                </c:ext>
              </c:extLst>
            </c:dLbl>
            <c:dLbl>
              <c:idx val="72"/>
              <c:layout>
                <c:manualLayout>
                  <c:x val="-7.3319750897588732E-3"/>
                  <c:y val="3.3566437262974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61-4FF1-9FA6-B4A88D096BD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ICGN!$E$552:$FS$552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ICGN!$E$559:$BX$559</c:f>
              <c:numCache>
                <c:formatCode>_(* #,##0.00_);_(* \(#,##0.00\);_(* "-"??_);_(@_)</c:formatCode>
                <c:ptCount val="72"/>
                <c:pt idx="60">
                  <c:v>72.875802640827985</c:v>
                </c:pt>
                <c:pt idx="61">
                  <c:v>72.875802640827985</c:v>
                </c:pt>
                <c:pt idx="62">
                  <c:v>72.875802640827985</c:v>
                </c:pt>
                <c:pt idx="63">
                  <c:v>72.875802640827985</c:v>
                </c:pt>
                <c:pt idx="64">
                  <c:v>72.875802640827985</c:v>
                </c:pt>
                <c:pt idx="65">
                  <c:v>72.875802640827985</c:v>
                </c:pt>
                <c:pt idx="66">
                  <c:v>72.875802640827985</c:v>
                </c:pt>
                <c:pt idx="67">
                  <c:v>72.875802640827985</c:v>
                </c:pt>
                <c:pt idx="68">
                  <c:v>72.875802640827985</c:v>
                </c:pt>
                <c:pt idx="69">
                  <c:v>72.875802640827985</c:v>
                </c:pt>
                <c:pt idx="70">
                  <c:v>72.875802640827985</c:v>
                </c:pt>
                <c:pt idx="71">
                  <c:v>72.875802640827985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761-4FF1-9FA6-B4A88D096BDC}"/>
            </c:ext>
          </c:extLst>
        </c:ser>
        <c:ser>
          <c:idx val="8"/>
          <c:order val="8"/>
          <c:tx>
            <c:strRef>
              <c:f>ICGN!$A$560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61-4FF1-9FA6-B4A88D096BDC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61-4FF1-9FA6-B4A88D096BDC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61-4FF1-9FA6-B4A88D096BDC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61-4FF1-9FA6-B4A88D096BDC}"/>
                </c:ext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61-4FF1-9FA6-B4A88D096BDC}"/>
                </c:ext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61-4FF1-9FA6-B4A88D096BDC}"/>
                </c:ext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61-4FF1-9FA6-B4A88D096BDC}"/>
                </c:ext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61-4FF1-9FA6-B4A88D096BDC}"/>
                </c:ext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61-4FF1-9FA6-B4A88D096BDC}"/>
                </c:ext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61-4FF1-9FA6-B4A88D096BDC}"/>
                </c:ext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761-4FF1-9FA6-B4A88D096BDC}"/>
                </c:ext>
              </c:extLst>
            </c:dLbl>
            <c:dLbl>
              <c:idx val="83"/>
              <c:layout>
                <c:manualLayout>
                  <c:x val="-7.1328679183820104E-2"/>
                  <c:y val="5.0349655894461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61-4FF1-9FA6-B4A88D096BD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ICGN!$E$552:$FS$552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ICGN!$E$560:$CJ$560</c:f>
              <c:numCache>
                <c:formatCode>_(* #,##0.00_);_(* \(#,##0.00\);_(* "-"??_);_(@_)</c:formatCode>
                <c:ptCount val="84"/>
                <c:pt idx="72">
                  <c:v>62.859715958016388</c:v>
                </c:pt>
                <c:pt idx="73">
                  <c:v>62.859715958016388</c:v>
                </c:pt>
                <c:pt idx="74">
                  <c:v>62.859715958016388</c:v>
                </c:pt>
                <c:pt idx="75">
                  <c:v>62.859715958016388</c:v>
                </c:pt>
                <c:pt idx="76">
                  <c:v>62.859715958016388</c:v>
                </c:pt>
                <c:pt idx="77">
                  <c:v>62.859715958016388</c:v>
                </c:pt>
                <c:pt idx="78">
                  <c:v>62.859715958016388</c:v>
                </c:pt>
                <c:pt idx="79">
                  <c:v>62.859715958016388</c:v>
                </c:pt>
                <c:pt idx="80">
                  <c:v>62.859715958016388</c:v>
                </c:pt>
                <c:pt idx="81">
                  <c:v>62.859715958016388</c:v>
                </c:pt>
                <c:pt idx="82">
                  <c:v>62.859715958016388</c:v>
                </c:pt>
                <c:pt idx="83">
                  <c:v>62.859715958016388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761-4FF1-9FA6-B4A88D096BDC}"/>
            </c:ext>
          </c:extLst>
        </c:ser>
        <c:ser>
          <c:idx val="9"/>
          <c:order val="9"/>
          <c:tx>
            <c:strRef>
              <c:f>ICGN!$A$561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-6.293706986807663E-3"/>
                  <c:y val="2.517482794723049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ICGN!$E$552:$FS$552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ICGN!$E$561:$CV$561</c:f>
              <c:numCache>
                <c:formatCode>_(* #,##0.00_);_(* \(#,##0.00\);_(* "-"??_);_(@_)</c:formatCode>
                <c:ptCount val="96"/>
                <c:pt idx="84">
                  <c:v>54.478901616571676</c:v>
                </c:pt>
                <c:pt idx="85">
                  <c:v>54.478901616571676</c:v>
                </c:pt>
                <c:pt idx="86">
                  <c:v>54.478901616571676</c:v>
                </c:pt>
                <c:pt idx="87">
                  <c:v>54.478901616571676</c:v>
                </c:pt>
                <c:pt idx="88">
                  <c:v>54.478901616571676</c:v>
                </c:pt>
                <c:pt idx="89">
                  <c:v>54.478901616571676</c:v>
                </c:pt>
                <c:pt idx="90">
                  <c:v>54.478901616571676</c:v>
                </c:pt>
                <c:pt idx="91">
                  <c:v>54.478901616571676</c:v>
                </c:pt>
                <c:pt idx="92">
                  <c:v>54.478901616571676</c:v>
                </c:pt>
                <c:pt idx="93">
                  <c:v>54.478901616571676</c:v>
                </c:pt>
                <c:pt idx="94">
                  <c:v>54.478901616571676</c:v>
                </c:pt>
                <c:pt idx="95">
                  <c:v>54.478901616571676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761-4FF1-9FA6-B4A88D096BDC}"/>
            </c:ext>
          </c:extLst>
        </c:ser>
        <c:ser>
          <c:idx val="10"/>
          <c:order val="10"/>
          <c:tx>
            <c:strRef>
              <c:f>ICGN!$A$562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-1.0489511644679438E-2"/>
                  <c:y val="-4.195804657871791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ICGN!$E$552:$FS$552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ICGN!$E$562:$DH$562</c:f>
              <c:numCache>
                <c:formatCode>_(* #,##0.00_);_(* \(#,##0.00\);_(* "-"??_);_(@_)</c:formatCode>
                <c:ptCount val="108"/>
                <c:pt idx="96">
                  <c:v>53.995648882583218</c:v>
                </c:pt>
                <c:pt idx="97">
                  <c:v>53.995648882583218</c:v>
                </c:pt>
                <c:pt idx="98">
                  <c:v>53.995648882583218</c:v>
                </c:pt>
                <c:pt idx="99">
                  <c:v>53.995648882583218</c:v>
                </c:pt>
                <c:pt idx="100">
                  <c:v>53.995648882583218</c:v>
                </c:pt>
                <c:pt idx="101">
                  <c:v>53.995648882583218</c:v>
                </c:pt>
                <c:pt idx="102">
                  <c:v>53.995648882583218</c:v>
                </c:pt>
                <c:pt idx="103">
                  <c:v>53.995648882583218</c:v>
                </c:pt>
                <c:pt idx="104">
                  <c:v>53.995648882583218</c:v>
                </c:pt>
                <c:pt idx="105">
                  <c:v>53.995648882583218</c:v>
                </c:pt>
                <c:pt idx="106">
                  <c:v>53.995648882583218</c:v>
                </c:pt>
                <c:pt idx="107">
                  <c:v>53.995648882583218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761-4FF1-9FA6-B4A88D096BDC}"/>
            </c:ext>
          </c:extLst>
        </c:ser>
        <c:ser>
          <c:idx val="11"/>
          <c:order val="11"/>
          <c:tx>
            <c:strRef>
              <c:f>ICGN!$A$563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6.293706986807663E-3"/>
                  <c:y val="4.61538512365895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ICGN!$E$552:$FS$552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ICGN!$E$563:$DT$563</c:f>
              <c:numCache>
                <c:formatCode>_(* #,##0.00_);_(* \(#,##0.00\);_(* "-"??_);_(@_)</c:formatCode>
                <c:ptCount val="120"/>
                <c:pt idx="108">
                  <c:v>61.309498937438995</c:v>
                </c:pt>
                <c:pt idx="109">
                  <c:v>61.309498937438995</c:v>
                </c:pt>
                <c:pt idx="110">
                  <c:v>61.309498937438995</c:v>
                </c:pt>
                <c:pt idx="111">
                  <c:v>61.309498937438995</c:v>
                </c:pt>
                <c:pt idx="112">
                  <c:v>61.309498937438995</c:v>
                </c:pt>
                <c:pt idx="113">
                  <c:v>61.309498937438995</c:v>
                </c:pt>
                <c:pt idx="114">
                  <c:v>61.309498937438995</c:v>
                </c:pt>
                <c:pt idx="115">
                  <c:v>61.309498937438995</c:v>
                </c:pt>
                <c:pt idx="116">
                  <c:v>61.309498937438995</c:v>
                </c:pt>
                <c:pt idx="117">
                  <c:v>61.309498937438995</c:v>
                </c:pt>
                <c:pt idx="118">
                  <c:v>61.309498937438995</c:v>
                </c:pt>
                <c:pt idx="119">
                  <c:v>61.309498937438995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761-4FF1-9FA6-B4A88D096BDC}"/>
            </c:ext>
          </c:extLst>
        </c:ser>
        <c:ser>
          <c:idx val="12"/>
          <c:order val="12"/>
          <c:tx>
            <c:strRef>
              <c:f>ICGN!$A$564</c:f>
              <c:strCache>
                <c:ptCount val="1"/>
                <c:pt idx="0">
                  <c:v>Promedio 2019 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28-E761-4FF1-9FA6-B4A88D096BDC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9-E761-4FF1-9FA6-B4A88D096BDC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761-4FF1-9FA6-B4A88D096BDC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761-4FF1-9FA6-B4A88D096BDC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761-4FF1-9FA6-B4A88D096BDC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761-4FF1-9FA6-B4A88D096BDC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761-4FF1-9FA6-B4A88D096BDC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761-4FF1-9FA6-B4A88D096BDC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761-4FF1-9FA6-B4A88D096BDC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761-4FF1-9FA6-B4A88D096BDC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761-4FF1-9FA6-B4A88D096BDC}"/>
                </c:ext>
              </c:extLst>
            </c:dLbl>
            <c:dLbl>
              <c:idx val="129"/>
              <c:layout>
                <c:manualLayout>
                  <c:x val="-3.5664339591910094E-2"/>
                  <c:y val="4.6153851236589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761-4FF1-9FA6-B4A88D096BDC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761-4FF1-9FA6-B4A88D096BDC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761-4FF1-9FA6-B4A88D096BD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ICGN!$E$552:$FS$552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ICGN!$E$564:$EF$564</c:f>
              <c:numCache>
                <c:formatCode>_(* #,##0.00_);_(* \(#,##0.00\);_(* "-"??_);_(@_)</c:formatCode>
                <c:ptCount val="132"/>
                <c:pt idx="120">
                  <c:v>61.216584113851589</c:v>
                </c:pt>
                <c:pt idx="121">
                  <c:v>61.216584113851589</c:v>
                </c:pt>
                <c:pt idx="122">
                  <c:v>61.216584113851589</c:v>
                </c:pt>
                <c:pt idx="123">
                  <c:v>61.216584113851589</c:v>
                </c:pt>
                <c:pt idx="124">
                  <c:v>61.216584113851589</c:v>
                </c:pt>
                <c:pt idx="125">
                  <c:v>61.216584113851589</c:v>
                </c:pt>
                <c:pt idx="126">
                  <c:v>61.216584113851589</c:v>
                </c:pt>
                <c:pt idx="127">
                  <c:v>61.216584113851589</c:v>
                </c:pt>
                <c:pt idx="128">
                  <c:v>61.216584113851589</c:v>
                </c:pt>
                <c:pt idx="129">
                  <c:v>61.216584113851589</c:v>
                </c:pt>
                <c:pt idx="130">
                  <c:v>61.216584113851589</c:v>
                </c:pt>
                <c:pt idx="131">
                  <c:v>61.216584113851589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E761-4FF1-9FA6-B4A88D096BDC}"/>
            </c:ext>
          </c:extLst>
        </c:ser>
        <c:ser>
          <c:idx val="13"/>
          <c:order val="13"/>
          <c:tx>
            <c:strRef>
              <c:f>ICGN!$A$565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6.2937069868078174E-3"/>
                  <c:y val="-4.1958046578717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761-4FF1-9FA6-B4A88D096BD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ICGN!$E$552:$FS$552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ICGN!$E$565:$ER$565</c:f>
              <c:numCache>
                <c:formatCode>_(* #,##0.00_);_(* \(#,##0.00\);_(* "-"??_);_(@_)</c:formatCode>
                <c:ptCount val="144"/>
                <c:pt idx="132">
                  <c:v>68.076761392289242</c:v>
                </c:pt>
                <c:pt idx="133">
                  <c:v>68.076761392289242</c:v>
                </c:pt>
                <c:pt idx="134">
                  <c:v>68.076761392289242</c:v>
                </c:pt>
                <c:pt idx="135">
                  <c:v>68.076761392289242</c:v>
                </c:pt>
                <c:pt idx="136">
                  <c:v>68.076761392289242</c:v>
                </c:pt>
                <c:pt idx="137">
                  <c:v>68.076761392289242</c:v>
                </c:pt>
                <c:pt idx="138">
                  <c:v>68.076761392289242</c:v>
                </c:pt>
                <c:pt idx="139">
                  <c:v>68.076761392289242</c:v>
                </c:pt>
                <c:pt idx="140">
                  <c:v>68.076761392289242</c:v>
                </c:pt>
                <c:pt idx="141">
                  <c:v>68.076761392289242</c:v>
                </c:pt>
                <c:pt idx="142">
                  <c:v>68.076761392289242</c:v>
                </c:pt>
                <c:pt idx="143">
                  <c:v>68.076761392289242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E761-4FF1-9FA6-B4A88D096BDC}"/>
            </c:ext>
          </c:extLst>
        </c:ser>
        <c:ser>
          <c:idx val="14"/>
          <c:order val="14"/>
          <c:tx>
            <c:strRef>
              <c:f>ICGN!$A$566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761-4FF1-9FA6-B4A88D096BDC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761-4FF1-9FA6-B4A88D096BDC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761-4FF1-9FA6-B4A88D096BDC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761-4FF1-9FA6-B4A88D096BDC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761-4FF1-9FA6-B4A88D096BDC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761-4FF1-9FA6-B4A88D096BDC}"/>
                </c:ext>
              </c:extLst>
            </c:dLbl>
            <c:dLbl>
              <c:idx val="150"/>
              <c:layout>
                <c:manualLayout>
                  <c:x val="-4.1958046578717753E-2"/>
                  <c:y val="-4.1958046578717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761-4FF1-9FA6-B4A88D096BDC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761-4FF1-9FA6-B4A88D096BDC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761-4FF1-9FA6-B4A88D096BDC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761-4FF1-9FA6-B4A88D096BDC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761-4FF1-9FA6-B4A88D096BDC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761-4FF1-9FA6-B4A88D096BD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ICGN!$E$552:$FS$552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ICGN!$E$566:$FD$566</c:f>
              <c:numCache>
                <c:formatCode>_(* #,##0.00_);_(* \(#,##0.00\);_(* "-"??_);_(@_)</c:formatCode>
                <c:ptCount val="156"/>
                <c:pt idx="144">
                  <c:v>86.918022498997843</c:v>
                </c:pt>
                <c:pt idx="145">
                  <c:v>86.918022498997843</c:v>
                </c:pt>
                <c:pt idx="146">
                  <c:v>86.918022498997843</c:v>
                </c:pt>
                <c:pt idx="147">
                  <c:v>86.918022498997843</c:v>
                </c:pt>
                <c:pt idx="148">
                  <c:v>86.918022498997843</c:v>
                </c:pt>
                <c:pt idx="149">
                  <c:v>86.918022498997843</c:v>
                </c:pt>
                <c:pt idx="150">
                  <c:v>86.918022498997843</c:v>
                </c:pt>
                <c:pt idx="151">
                  <c:v>86.918022498997843</c:v>
                </c:pt>
                <c:pt idx="152">
                  <c:v>86.918022498997843</c:v>
                </c:pt>
                <c:pt idx="153">
                  <c:v>86.918022498997843</c:v>
                </c:pt>
                <c:pt idx="154">
                  <c:v>86.918022498997843</c:v>
                </c:pt>
                <c:pt idx="155">
                  <c:v>86.918022498997843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E761-4FF1-9FA6-B4A88D096BDC}"/>
            </c:ext>
          </c:extLst>
        </c:ser>
        <c:ser>
          <c:idx val="15"/>
          <c:order val="15"/>
          <c:tx>
            <c:strRef>
              <c:f>ICGN!$A$567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761-4FF1-9FA6-B4A88D096BDC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761-4FF1-9FA6-B4A88D096BDC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761-4FF1-9FA6-B4A88D096BDC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D-4AFA-98F0-25824DAD8D7E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40-40C1-B25E-373A0154FAA4}"/>
                </c:ext>
              </c:extLst>
            </c:dLbl>
            <c:dLbl>
              <c:idx val="161"/>
              <c:layout>
                <c:manualLayout>
                  <c:x val="-4.083022310984348E-3"/>
                  <c:y val="-2.981366751246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DE-41DA-B061-7F3EB1ED33D6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93-4960-BC08-698B9EAE6D80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FC-4869-B683-1C9C44247194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0F-4B3B-B83A-4AAD564A5A26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A0-4EE3-B6DF-F07DE19F55DA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A-45FD-978E-70D787526ADD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AB-42B0-B660-9F3AE194C1D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ICGN!$E$552:$FS$552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ICGN!$E$567:$FP$567</c:f>
              <c:numCache>
                <c:formatCode>_(* #,##0.00_);_(* \(#,##0.00\);_(* "-"??_);_(@_)</c:formatCode>
                <c:ptCount val="168"/>
                <c:pt idx="156">
                  <c:v>113.18173147870078</c:v>
                </c:pt>
                <c:pt idx="157">
                  <c:v>113.18173147870078</c:v>
                </c:pt>
                <c:pt idx="158">
                  <c:v>113.18173147870078</c:v>
                </c:pt>
                <c:pt idx="159">
                  <c:v>113.18173147870078</c:v>
                </c:pt>
                <c:pt idx="160">
                  <c:v>113.18173147870078</c:v>
                </c:pt>
                <c:pt idx="161">
                  <c:v>113.18173147870078</c:v>
                </c:pt>
                <c:pt idx="162">
                  <c:v>113.18173147870078</c:v>
                </c:pt>
                <c:pt idx="163">
                  <c:v>113.18173147870078</c:v>
                </c:pt>
                <c:pt idx="164">
                  <c:v>113.18173147870078</c:v>
                </c:pt>
                <c:pt idx="165">
                  <c:v>113.18173147870078</c:v>
                </c:pt>
                <c:pt idx="166">
                  <c:v>113.18173147870078</c:v>
                </c:pt>
                <c:pt idx="167">
                  <c:v>113.18173147870078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E761-4FF1-9FA6-B4A88D096BDC}"/>
            </c:ext>
          </c:extLst>
        </c:ser>
        <c:ser>
          <c:idx val="16"/>
          <c:order val="16"/>
          <c:tx>
            <c:strRef>
              <c:f>ICGN!$A$568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79-4AAD-A9C3-AAA39F6A633E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A7-40A2-ADF7-9FDCB675FA53}"/>
                </c:ext>
              </c:extLst>
            </c:dLbl>
            <c:dLbl>
              <c:idx val="170"/>
              <c:layout>
                <c:manualLayout>
                  <c:x val="-1.2249066932952595E-2"/>
                  <c:y val="-4.4720501268694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18-441E-9918-0D96E6CBBD8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ICGN!$E$552:$FS$552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ICGN!$E$568:$FS$568</c:f>
              <c:numCache>
                <c:formatCode>_(* #,##0.00_);_(* \(#,##0.00\);_(* "-"??_);_(@_)</c:formatCode>
                <c:ptCount val="171"/>
                <c:pt idx="168">
                  <c:v>90.183022539439222</c:v>
                </c:pt>
                <c:pt idx="169">
                  <c:v>90.183022539439222</c:v>
                </c:pt>
                <c:pt idx="170">
                  <c:v>90.183022539439222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B-49A0-A395-E4D2BB64F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795256"/>
        <c:axId val="172795648"/>
      </c:lineChart>
      <c:dateAx>
        <c:axId val="172795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279564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2795648"/>
        <c:scaling>
          <c:orientation val="minMax"/>
          <c:max val="145"/>
          <c:min val="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795256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ICGN!$E$590:$FS$590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ICGN!$E$591:$FS$591</c:f>
              <c:numCache>
                <c:formatCode>_(* #,##0.00_);_(* \(#,##0.00\);_(* "-"??_);_(@_)</c:formatCode>
                <c:ptCount val="171"/>
                <c:pt idx="0">
                  <c:v>71.677645450711822</c:v>
                </c:pt>
                <c:pt idx="1">
                  <c:v>66.232413472716829</c:v>
                </c:pt>
                <c:pt idx="2">
                  <c:v>66.593166318333203</c:v>
                </c:pt>
                <c:pt idx="3">
                  <c:v>66.929381940506161</c:v>
                </c:pt>
                <c:pt idx="4">
                  <c:v>74.14241882243455</c:v>
                </c:pt>
                <c:pt idx="5">
                  <c:v>73.919406074883113</c:v>
                </c:pt>
                <c:pt idx="6">
                  <c:v>64.386833919617601</c:v>
                </c:pt>
                <c:pt idx="7">
                  <c:v>60.219547982929733</c:v>
                </c:pt>
                <c:pt idx="8">
                  <c:v>55.095422979207818</c:v>
                </c:pt>
                <c:pt idx="9">
                  <c:v>59.030297742508189</c:v>
                </c:pt>
                <c:pt idx="10">
                  <c:v>62.782649158777957</c:v>
                </c:pt>
                <c:pt idx="11">
                  <c:v>61.581658754803634</c:v>
                </c:pt>
                <c:pt idx="12">
                  <c:v>60.80769257261727</c:v>
                </c:pt>
                <c:pt idx="13">
                  <c:v>57.894813375978018</c:v>
                </c:pt>
                <c:pt idx="14">
                  <c:v>56.870923261049768</c:v>
                </c:pt>
                <c:pt idx="15">
                  <c:v>57.240630987522778</c:v>
                </c:pt>
                <c:pt idx="16">
                  <c:v>57.762945513239991</c:v>
                </c:pt>
                <c:pt idx="17">
                  <c:v>55.737323503322735</c:v>
                </c:pt>
                <c:pt idx="18">
                  <c:v>67.785249305992679</c:v>
                </c:pt>
                <c:pt idx="19">
                  <c:v>82.210668390487783</c:v>
                </c:pt>
                <c:pt idx="20">
                  <c:v>86.208556042347425</c:v>
                </c:pt>
                <c:pt idx="21">
                  <c:v>84.891517426525951</c:v>
                </c:pt>
                <c:pt idx="22">
                  <c:v>85.949579994862063</c:v>
                </c:pt>
                <c:pt idx="23">
                  <c:v>96.025032420792115</c:v>
                </c:pt>
                <c:pt idx="24">
                  <c:v>102.51857668426183</c:v>
                </c:pt>
                <c:pt idx="25">
                  <c:v>108.73626503986269</c:v>
                </c:pt>
                <c:pt idx="26">
                  <c:v>99.395139493464939</c:v>
                </c:pt>
                <c:pt idx="27">
                  <c:v>106.3735113205078</c:v>
                </c:pt>
                <c:pt idx="28">
                  <c:v>105.14981487367304</c:v>
                </c:pt>
                <c:pt idx="29">
                  <c:v>96.095095702476925</c:v>
                </c:pt>
                <c:pt idx="30">
                  <c:v>88.106559641699008</c:v>
                </c:pt>
                <c:pt idx="31">
                  <c:v>94.711532686302704</c:v>
                </c:pt>
                <c:pt idx="32">
                  <c:v>90.666544795585523</c:v>
                </c:pt>
                <c:pt idx="33">
                  <c:v>82.930500938615054</c:v>
                </c:pt>
                <c:pt idx="34">
                  <c:v>79.959893335106017</c:v>
                </c:pt>
                <c:pt idx="35">
                  <c:v>77.439377792734675</c:v>
                </c:pt>
                <c:pt idx="36">
                  <c:v>80.052058340240549</c:v>
                </c:pt>
                <c:pt idx="37">
                  <c:v>80.65698207040964</c:v>
                </c:pt>
                <c:pt idx="38">
                  <c:v>79.956745838174982</c:v>
                </c:pt>
                <c:pt idx="39">
                  <c:v>75.265017667844532</c:v>
                </c:pt>
                <c:pt idx="40">
                  <c:v>75.821690270060898</c:v>
                </c:pt>
                <c:pt idx="41">
                  <c:v>78.56253059760455</c:v>
                </c:pt>
                <c:pt idx="42">
                  <c:v>100.57826443116326</c:v>
                </c:pt>
                <c:pt idx="43">
                  <c:v>102.97739059624314</c:v>
                </c:pt>
                <c:pt idx="44">
                  <c:v>104.60955862150252</c:v>
                </c:pt>
                <c:pt idx="45">
                  <c:v>104.60350246287669</c:v>
                </c:pt>
                <c:pt idx="46">
                  <c:v>104.74265467067461</c:v>
                </c:pt>
                <c:pt idx="47">
                  <c:v>100</c:v>
                </c:pt>
                <c:pt idx="48">
                  <c:v>95.761586927664681</c:v>
                </c:pt>
                <c:pt idx="49">
                  <c:v>90.340583387098391</c:v>
                </c:pt>
                <c:pt idx="50">
                  <c:v>86.935974058078529</c:v>
                </c:pt>
                <c:pt idx="51">
                  <c:v>86.421075035130784</c:v>
                </c:pt>
                <c:pt idx="52">
                  <c:v>88.456876050123029</c:v>
                </c:pt>
                <c:pt idx="53">
                  <c:v>84.018962032311109</c:v>
                </c:pt>
                <c:pt idx="54">
                  <c:v>81.089655883531037</c:v>
                </c:pt>
                <c:pt idx="55">
                  <c:v>81.529864804305333</c:v>
                </c:pt>
                <c:pt idx="56">
                  <c:v>82.051505765679323</c:v>
                </c:pt>
                <c:pt idx="57">
                  <c:v>87.950397265704311</c:v>
                </c:pt>
                <c:pt idx="58">
                  <c:v>82.326338902703256</c:v>
                </c:pt>
                <c:pt idx="59">
                  <c:v>78.145676104058509</c:v>
                </c:pt>
                <c:pt idx="60">
                  <c:v>72.984158836795942</c:v>
                </c:pt>
                <c:pt idx="61">
                  <c:v>77.813519096349282</c:v>
                </c:pt>
                <c:pt idx="62">
                  <c:v>86.913469455021598</c:v>
                </c:pt>
                <c:pt idx="63">
                  <c:v>87.485432597328966</c:v>
                </c:pt>
                <c:pt idx="64">
                  <c:v>91.586117498956128</c:v>
                </c:pt>
                <c:pt idx="65">
                  <c:v>83.43598894573897</c:v>
                </c:pt>
                <c:pt idx="66">
                  <c:v>75.08536483801501</c:v>
                </c:pt>
                <c:pt idx="67">
                  <c:v>72.92322329621112</c:v>
                </c:pt>
                <c:pt idx="68">
                  <c:v>68.016527380485002</c:v>
                </c:pt>
                <c:pt idx="69">
                  <c:v>68.622932350079381</c:v>
                </c:pt>
                <c:pt idx="70">
                  <c:v>69.456020192696982</c:v>
                </c:pt>
                <c:pt idx="71">
                  <c:v>74.967711402732988</c:v>
                </c:pt>
                <c:pt idx="72">
                  <c:v>67.483895359827855</c:v>
                </c:pt>
                <c:pt idx="73">
                  <c:v>63.740470576169947</c:v>
                </c:pt>
                <c:pt idx="74">
                  <c:v>63.479977103848341</c:v>
                </c:pt>
                <c:pt idx="75">
                  <c:v>61.391172240537514</c:v>
                </c:pt>
                <c:pt idx="76">
                  <c:v>60.364408381683646</c:v>
                </c:pt>
                <c:pt idx="77">
                  <c:v>61.741614548838761</c:v>
                </c:pt>
                <c:pt idx="78">
                  <c:v>62.496447262839119</c:v>
                </c:pt>
                <c:pt idx="79">
                  <c:v>55.771253520239249</c:v>
                </c:pt>
                <c:pt idx="80">
                  <c:v>55.312852067203586</c:v>
                </c:pt>
                <c:pt idx="81">
                  <c:v>57.397691084381307</c:v>
                </c:pt>
                <c:pt idx="82">
                  <c:v>54.459131294624044</c:v>
                </c:pt>
                <c:pt idx="83">
                  <c:v>54.551535509525308</c:v>
                </c:pt>
                <c:pt idx="84">
                  <c:v>54.550283137062216</c:v>
                </c:pt>
                <c:pt idx="85">
                  <c:v>52.519303756052892</c:v>
                </c:pt>
                <c:pt idx="86">
                  <c:v>54.514520945616354</c:v>
                </c:pt>
                <c:pt idx="87">
                  <c:v>54.089986559558625</c:v>
                </c:pt>
                <c:pt idx="88">
                  <c:v>52.030642267522268</c:v>
                </c:pt>
                <c:pt idx="89">
                  <c:v>52.292325162368371</c:v>
                </c:pt>
                <c:pt idx="90">
                  <c:v>47.49232939260424</c:v>
                </c:pt>
                <c:pt idx="91">
                  <c:v>47.158508605052724</c:v>
                </c:pt>
                <c:pt idx="92">
                  <c:v>47.240277838367099</c:v>
                </c:pt>
                <c:pt idx="93">
                  <c:v>48.061522737612265</c:v>
                </c:pt>
                <c:pt idx="94">
                  <c:v>47.662671926511749</c:v>
                </c:pt>
                <c:pt idx="95">
                  <c:v>46.824808243470734</c:v>
                </c:pt>
                <c:pt idx="96">
                  <c:v>50.919745815701859</c:v>
                </c:pt>
                <c:pt idx="97">
                  <c:v>52.568055832990858</c:v>
                </c:pt>
                <c:pt idx="98">
                  <c:v>51.41725259169484</c:v>
                </c:pt>
                <c:pt idx="99">
                  <c:v>48.681665775047065</c:v>
                </c:pt>
                <c:pt idx="100">
                  <c:v>50.503728556339468</c:v>
                </c:pt>
                <c:pt idx="101">
                  <c:v>53.349884131195488</c:v>
                </c:pt>
                <c:pt idx="102">
                  <c:v>58.980063691488901</c:v>
                </c:pt>
                <c:pt idx="103">
                  <c:v>49.863215667828086</c:v>
                </c:pt>
                <c:pt idx="104">
                  <c:v>50.543122627928284</c:v>
                </c:pt>
                <c:pt idx="105">
                  <c:v>50.130939019827927</c:v>
                </c:pt>
                <c:pt idx="106">
                  <c:v>48.985250136931867</c:v>
                </c:pt>
                <c:pt idx="107">
                  <c:v>48.164143727551668</c:v>
                </c:pt>
                <c:pt idx="108">
                  <c:v>50.914413955900685</c:v>
                </c:pt>
                <c:pt idx="109">
                  <c:v>55.180922248473344</c:v>
                </c:pt>
                <c:pt idx="110">
                  <c:v>57.732270008150145</c:v>
                </c:pt>
                <c:pt idx="111">
                  <c:v>57.880454163663188</c:v>
                </c:pt>
                <c:pt idx="112">
                  <c:v>61.658331780043611</c:v>
                </c:pt>
                <c:pt idx="113">
                  <c:v>58.986988184737186</c:v>
                </c:pt>
                <c:pt idx="114">
                  <c:v>57.942774602897643</c:v>
                </c:pt>
                <c:pt idx="115">
                  <c:v>63.409511489947121</c:v>
                </c:pt>
                <c:pt idx="116">
                  <c:v>58.983125046398669</c:v>
                </c:pt>
                <c:pt idx="117">
                  <c:v>59.63632501247087</c:v>
                </c:pt>
                <c:pt idx="118">
                  <c:v>56.221345581376994</c:v>
                </c:pt>
                <c:pt idx="119">
                  <c:v>57.374689176809333</c:v>
                </c:pt>
                <c:pt idx="120">
                  <c:v>58.568748792541491</c:v>
                </c:pt>
                <c:pt idx="121">
                  <c:v>55.412054544160426</c:v>
                </c:pt>
                <c:pt idx="122">
                  <c:v>50.752380813891108</c:v>
                </c:pt>
                <c:pt idx="123">
                  <c:v>48.863379055762252</c:v>
                </c:pt>
                <c:pt idx="124">
                  <c:v>48.655644258314084</c:v>
                </c:pt>
                <c:pt idx="125">
                  <c:v>53.823670549230037</c:v>
                </c:pt>
                <c:pt idx="126">
                  <c:v>51.03911778430821</c:v>
                </c:pt>
                <c:pt idx="127">
                  <c:v>46.366029090803345</c:v>
                </c:pt>
                <c:pt idx="128">
                  <c:v>45.833151565385585</c:v>
                </c:pt>
                <c:pt idx="129">
                  <c:v>48.549428553184057</c:v>
                </c:pt>
                <c:pt idx="130">
                  <c:v>49.590658581628375</c:v>
                </c:pt>
                <c:pt idx="131">
                  <c:v>51.894922199856119</c:v>
                </c:pt>
                <c:pt idx="132">
                  <c:v>56.451238757219656</c:v>
                </c:pt>
                <c:pt idx="133">
                  <c:v>54.169144450796772</c:v>
                </c:pt>
                <c:pt idx="134">
                  <c:v>53.279820849510706</c:v>
                </c:pt>
                <c:pt idx="135">
                  <c:v>55.801721290531667</c:v>
                </c:pt>
                <c:pt idx="136">
                  <c:v>54.257005336706953</c:v>
                </c:pt>
                <c:pt idx="137">
                  <c:v>51.618131319741067</c:v>
                </c:pt>
                <c:pt idx="138">
                  <c:v>51.538814397079015</c:v>
                </c:pt>
                <c:pt idx="139">
                  <c:v>50.552955408340836</c:v>
                </c:pt>
                <c:pt idx="140">
                  <c:v>55.970678925789528</c:v>
                </c:pt>
                <c:pt idx="141">
                  <c:v>63.23409464359603</c:v>
                </c:pt>
                <c:pt idx="142">
                  <c:v>64.46363913972867</c:v>
                </c:pt>
                <c:pt idx="143">
                  <c:v>66.035303962276885</c:v>
                </c:pt>
                <c:pt idx="144">
                  <c:v>72.408697003163155</c:v>
                </c:pt>
                <c:pt idx="145">
                  <c:v>73.285775184810177</c:v>
                </c:pt>
                <c:pt idx="146">
                  <c:v>69.20458978293432</c:v>
                </c:pt>
                <c:pt idx="147">
                  <c:v>72.153282596941821</c:v>
                </c:pt>
                <c:pt idx="148">
                  <c:v>76.512672861318336</c:v>
                </c:pt>
                <c:pt idx="149">
                  <c:v>72.196906904405949</c:v>
                </c:pt>
                <c:pt idx="150">
                  <c:v>73.64891018863014</c:v>
                </c:pt>
                <c:pt idx="151">
                  <c:v>82.763242951699979</c:v>
                </c:pt>
                <c:pt idx="152">
                  <c:v>81.936143708163115</c:v>
                </c:pt>
                <c:pt idx="153">
                  <c:v>87.755487834011589</c:v>
                </c:pt>
                <c:pt idx="154">
                  <c:v>95.931929461572182</c:v>
                </c:pt>
                <c:pt idx="155">
                  <c:v>95.287385040035218</c:v>
                </c:pt>
                <c:pt idx="156">
                  <c:v>91.823350637641994</c:v>
                </c:pt>
                <c:pt idx="157">
                  <c:v>97.006683703106759</c:v>
                </c:pt>
                <c:pt idx="158">
                  <c:v>127.82680770594945</c:v>
                </c:pt>
                <c:pt idx="159">
                  <c:v>130.92963399206042</c:v>
                </c:pt>
                <c:pt idx="160">
                  <c:v>141.75545598134272</c:v>
                </c:pt>
                <c:pt idx="161">
                  <c:v>126.53818961893828</c:v>
                </c:pt>
                <c:pt idx="162">
                  <c:v>101.58792479169396</c:v>
                </c:pt>
                <c:pt idx="163">
                  <c:v>101.19827753531516</c:v>
                </c:pt>
                <c:pt idx="164">
                  <c:v>108.67992153164249</c:v>
                </c:pt>
                <c:pt idx="165">
                  <c:v>111.93581825698043</c:v>
                </c:pt>
                <c:pt idx="166">
                  <c:v>109.15494176847405</c:v>
                </c:pt>
                <c:pt idx="167">
                  <c:v>100.87463274218935</c:v>
                </c:pt>
                <c:pt idx="168">
                  <c:v>98.199770245314042</c:v>
                </c:pt>
                <c:pt idx="169">
                  <c:v>102.39619902174404</c:v>
                </c:pt>
                <c:pt idx="170">
                  <c:v>96.470414184348769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FC-4052-BE9F-371F7B7EA07A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4481863045793235E-2"/>
                  <c:y val="2.976816752395107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ICGN!$E$590:$FS$590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FC-4052-BE9F-371F7B7EA07A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7.2597881043042239E-2"/>
                  <c:y val="4.210526315789473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FC-4052-BE9F-371F7B7EA07A}"/>
                </c:ext>
              </c:extLst>
            </c:dLbl>
            <c:dLbl>
              <c:idx val="23"/>
              <c:layout>
                <c:manualLayout>
                  <c:x val="-9.0336673194594735E-2"/>
                  <c:y val="3.090460008288437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ICGN!$E$590:$FS$590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ICGN!$E$592:$AZ$592</c:f>
              <c:numCache>
                <c:formatCode>_(* #,##0.00_);_(* \(#,##0.00\);_(* "-"??_);_(@_)</c:formatCode>
                <c:ptCount val="48"/>
                <c:pt idx="0">
                  <c:v>65.215903551452541</c:v>
                </c:pt>
                <c:pt idx="1">
                  <c:v>65.215903551452541</c:v>
                </c:pt>
                <c:pt idx="2">
                  <c:v>65.215903551452541</c:v>
                </c:pt>
                <c:pt idx="3">
                  <c:v>65.215903551452541</c:v>
                </c:pt>
                <c:pt idx="4">
                  <c:v>65.215903551452541</c:v>
                </c:pt>
                <c:pt idx="5">
                  <c:v>65.215903551452541</c:v>
                </c:pt>
                <c:pt idx="6">
                  <c:v>65.215903551452541</c:v>
                </c:pt>
                <c:pt idx="7">
                  <c:v>65.215903551452541</c:v>
                </c:pt>
                <c:pt idx="8">
                  <c:v>65.215903551452541</c:v>
                </c:pt>
                <c:pt idx="9">
                  <c:v>65.215903551452541</c:v>
                </c:pt>
                <c:pt idx="10">
                  <c:v>65.215903551452541</c:v>
                </c:pt>
                <c:pt idx="11">
                  <c:v>65.215903551452541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FC-4052-BE9F-371F7B7EA07A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3"/>
              <c:layout>
                <c:manualLayout>
                  <c:x val="-3.629894052152112E-2"/>
                  <c:y val="4.210526315789481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FC-4052-BE9F-371F7B7EA07A}"/>
                </c:ext>
              </c:extLst>
            </c:dLbl>
            <c:dLbl>
              <c:idx val="35"/>
              <c:layout>
                <c:manualLayout>
                  <c:x val="-9.1540619443258017E-2"/>
                  <c:y val="-3.972501889276224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ICGN!$E$590:$FS$590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ICGN!$E$593:$AZ$593</c:f>
              <c:numCache>
                <c:formatCode>_(* #,##0.00_);_(* \(#,##0.00\);_(* "-"??_);_(@_)</c:formatCode>
                <c:ptCount val="48"/>
                <c:pt idx="12">
                  <c:v>70.782077732894876</c:v>
                </c:pt>
                <c:pt idx="13">
                  <c:v>70.782077732894876</c:v>
                </c:pt>
                <c:pt idx="14">
                  <c:v>70.782077732894876</c:v>
                </c:pt>
                <c:pt idx="15">
                  <c:v>70.782077732894876</c:v>
                </c:pt>
                <c:pt idx="16">
                  <c:v>70.782077732894876</c:v>
                </c:pt>
                <c:pt idx="17">
                  <c:v>70.782077732894876</c:v>
                </c:pt>
                <c:pt idx="18">
                  <c:v>70.782077732894876</c:v>
                </c:pt>
                <c:pt idx="19">
                  <c:v>70.782077732894876</c:v>
                </c:pt>
                <c:pt idx="20">
                  <c:v>70.782077732894876</c:v>
                </c:pt>
                <c:pt idx="21">
                  <c:v>70.782077732894876</c:v>
                </c:pt>
                <c:pt idx="22">
                  <c:v>70.782077732894876</c:v>
                </c:pt>
                <c:pt idx="23">
                  <c:v>70.782077732894876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FC-4052-BE9F-371F7B7EA07A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1.4946622567685166E-2"/>
                  <c:y val="5.052631578947368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FC-4052-BE9F-371F7B7EA07A}"/>
                </c:ext>
              </c:extLst>
            </c:dLbl>
            <c:dLbl>
              <c:idx val="47"/>
              <c:layout>
                <c:manualLayout>
                  <c:x val="-5.8982302530175855E-2"/>
                  <c:y val="-3.608288437629506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ICGN!$E$590:$FS$590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ICGN!$E$594:$AZ$594</c:f>
              <c:numCache>
                <c:formatCode>_(* #,##0.00_);_(* \(#,##0.00\);_(* "-"??_);_(@_)</c:formatCode>
                <c:ptCount val="48"/>
                <c:pt idx="24">
                  <c:v>94.34023435869085</c:v>
                </c:pt>
                <c:pt idx="25">
                  <c:v>94.34023435869085</c:v>
                </c:pt>
                <c:pt idx="26">
                  <c:v>94.34023435869085</c:v>
                </c:pt>
                <c:pt idx="27">
                  <c:v>94.34023435869085</c:v>
                </c:pt>
                <c:pt idx="28">
                  <c:v>94.34023435869085</c:v>
                </c:pt>
                <c:pt idx="29">
                  <c:v>94.34023435869085</c:v>
                </c:pt>
                <c:pt idx="30">
                  <c:v>94.34023435869085</c:v>
                </c:pt>
                <c:pt idx="31">
                  <c:v>94.34023435869085</c:v>
                </c:pt>
                <c:pt idx="32">
                  <c:v>94.34023435869085</c:v>
                </c:pt>
                <c:pt idx="33">
                  <c:v>94.34023435869085</c:v>
                </c:pt>
                <c:pt idx="34">
                  <c:v>94.34023435869085</c:v>
                </c:pt>
                <c:pt idx="35">
                  <c:v>94.34023435869085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FC-4052-BE9F-371F7B7EA07A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4.0569404112288307E-2"/>
                  <c:y val="3.368421052631578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FC-4052-BE9F-371F7B7EA07A}"/>
                </c:ext>
              </c:extLst>
            </c:dLbl>
            <c:dLbl>
              <c:idx val="59"/>
              <c:layout>
                <c:manualLayout>
                  <c:x val="-5.2436080911498512E-2"/>
                  <c:y val="3.623870700372979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ICGN!$E$590:$FS$590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ICGN!$E$595:$AZ$595</c:f>
              <c:numCache>
                <c:formatCode>_(* #,##0.00_);_(* \(#,##0.00\);_(* "-"??_);_(@_)</c:formatCode>
                <c:ptCount val="48"/>
                <c:pt idx="36">
                  <c:v>90.652199630566273</c:v>
                </c:pt>
                <c:pt idx="37">
                  <c:v>90.652199630566273</c:v>
                </c:pt>
                <c:pt idx="38">
                  <c:v>90.652199630566273</c:v>
                </c:pt>
                <c:pt idx="39">
                  <c:v>90.652199630566273</c:v>
                </c:pt>
                <c:pt idx="40">
                  <c:v>90.652199630566273</c:v>
                </c:pt>
                <c:pt idx="41">
                  <c:v>90.652199630566273</c:v>
                </c:pt>
                <c:pt idx="42">
                  <c:v>90.652199630566273</c:v>
                </c:pt>
                <c:pt idx="43">
                  <c:v>90.652199630566273</c:v>
                </c:pt>
                <c:pt idx="44">
                  <c:v>90.652199630566273</c:v>
                </c:pt>
                <c:pt idx="45">
                  <c:v>90.652199630566273</c:v>
                </c:pt>
                <c:pt idx="46">
                  <c:v>90.652199630566273</c:v>
                </c:pt>
                <c:pt idx="47">
                  <c:v>90.652199630566273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BFC-4052-BE9F-371F7B7EA07A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7.8290928073916552E-17"/>
                  <c:y val="0.12210526315789473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FC-4052-BE9F-371F7B7EA07A}"/>
                </c:ext>
              </c:extLst>
            </c:dLbl>
            <c:dLbl>
              <c:idx val="61"/>
              <c:layout>
                <c:manualLayout>
                  <c:x val="3.2663048814156113E-3"/>
                  <c:y val="-4.526819596466850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ICGN!$E$590:$FS$590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ICGN!$E$596:$BL$596</c:f>
              <c:numCache>
                <c:formatCode>_(* #,##0.00_);_(* \(#,##0.00\);_(* "-"??_);_(@_)</c:formatCode>
                <c:ptCount val="60"/>
                <c:pt idx="48">
                  <c:v>85.419041351365692</c:v>
                </c:pt>
                <c:pt idx="49">
                  <c:v>85.419041351365692</c:v>
                </c:pt>
                <c:pt idx="50">
                  <c:v>85.419041351365692</c:v>
                </c:pt>
                <c:pt idx="51">
                  <c:v>85.419041351365692</c:v>
                </c:pt>
                <c:pt idx="52">
                  <c:v>85.419041351365692</c:v>
                </c:pt>
                <c:pt idx="53">
                  <c:v>85.419041351365692</c:v>
                </c:pt>
                <c:pt idx="54">
                  <c:v>85.419041351365692</c:v>
                </c:pt>
                <c:pt idx="55">
                  <c:v>85.419041351365692</c:v>
                </c:pt>
                <c:pt idx="56">
                  <c:v>85.419041351365692</c:v>
                </c:pt>
                <c:pt idx="57">
                  <c:v>85.419041351365692</c:v>
                </c:pt>
                <c:pt idx="58">
                  <c:v>85.419041351365692</c:v>
                </c:pt>
                <c:pt idx="59">
                  <c:v>85.419041351365692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BFC-4052-BE9F-371F7B7EA07A}"/>
            </c:ext>
          </c:extLst>
        </c:ser>
        <c:ser>
          <c:idx val="7"/>
          <c:order val="7"/>
          <c:tx>
            <c:strRef>
              <c:f>ICGN!$A$597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-1.8564668624122434E-2"/>
                  <c:y val="3.3601651186790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FC-4052-BE9F-371F7B7EA07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ICGN!$E$590:$FS$590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ICGN!$E$597:$BX$597</c:f>
              <c:numCache>
                <c:formatCode>_(* #,##0.00_);_(* \(#,##0.00\);_(* "-"??_);_(@_)</c:formatCode>
                <c:ptCount val="72"/>
                <c:pt idx="60">
                  <c:v>77.440872157534287</c:v>
                </c:pt>
                <c:pt idx="61">
                  <c:v>77.440872157534287</c:v>
                </c:pt>
                <c:pt idx="62">
                  <c:v>77.440872157534287</c:v>
                </c:pt>
                <c:pt idx="63">
                  <c:v>77.440872157534287</c:v>
                </c:pt>
                <c:pt idx="64">
                  <c:v>77.440872157534287</c:v>
                </c:pt>
                <c:pt idx="65">
                  <c:v>77.440872157534287</c:v>
                </c:pt>
                <c:pt idx="66">
                  <c:v>77.440872157534287</c:v>
                </c:pt>
                <c:pt idx="67">
                  <c:v>77.440872157534287</c:v>
                </c:pt>
                <c:pt idx="68">
                  <c:v>77.440872157534287</c:v>
                </c:pt>
                <c:pt idx="69">
                  <c:v>77.440872157534287</c:v>
                </c:pt>
                <c:pt idx="70">
                  <c:v>77.440872157534287</c:v>
                </c:pt>
                <c:pt idx="71">
                  <c:v>77.440872157534287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BFC-4052-BE9F-371F7B7EA07A}"/>
            </c:ext>
          </c:extLst>
        </c:ser>
        <c:ser>
          <c:idx val="8"/>
          <c:order val="8"/>
          <c:tx>
            <c:strRef>
              <c:f>ICGN!$A$598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0"/>
                  <c:y val="4.631578947368405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ICGN!$E$590:$FS$590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ICGN!$E$598:$CJ$598</c:f>
              <c:numCache>
                <c:formatCode>_(* #,##0.00_);_(* \(#,##0.00\);_(* "-"??_);_(@_)</c:formatCode>
                <c:ptCount val="84"/>
                <c:pt idx="72">
                  <c:v>59.849204079143227</c:v>
                </c:pt>
                <c:pt idx="73">
                  <c:v>59.849204079143227</c:v>
                </c:pt>
                <c:pt idx="74">
                  <c:v>59.849204079143227</c:v>
                </c:pt>
                <c:pt idx="75">
                  <c:v>59.849204079143227</c:v>
                </c:pt>
                <c:pt idx="76">
                  <c:v>59.849204079143227</c:v>
                </c:pt>
                <c:pt idx="77">
                  <c:v>59.849204079143227</c:v>
                </c:pt>
                <c:pt idx="78">
                  <c:v>59.849204079143227</c:v>
                </c:pt>
                <c:pt idx="79">
                  <c:v>59.849204079143227</c:v>
                </c:pt>
                <c:pt idx="80">
                  <c:v>59.849204079143227</c:v>
                </c:pt>
                <c:pt idx="81">
                  <c:v>59.849204079143227</c:v>
                </c:pt>
                <c:pt idx="82">
                  <c:v>59.849204079143227</c:v>
                </c:pt>
                <c:pt idx="83">
                  <c:v>59.849204079143227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FC-4052-BE9F-371F7B7EA07A}"/>
            </c:ext>
          </c:extLst>
        </c:ser>
        <c:ser>
          <c:idx val="9"/>
          <c:order val="9"/>
          <c:tx>
            <c:strRef>
              <c:f>ICGN!$A$599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2.3487549749219468E-2"/>
                  <c:y val="-3.78947368421052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ICGN!$E$590:$FS$590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ICGN!$E$599:$CV$599</c:f>
              <c:numCache>
                <c:formatCode>_(* #,##0.00_);_(* \(#,##0.00\);_(* "-"??_);_(@_)</c:formatCode>
                <c:ptCount val="96"/>
                <c:pt idx="84">
                  <c:v>50.692033848029887</c:v>
                </c:pt>
                <c:pt idx="85">
                  <c:v>50.692033848029887</c:v>
                </c:pt>
                <c:pt idx="86">
                  <c:v>50.692033848029887</c:v>
                </c:pt>
                <c:pt idx="87">
                  <c:v>50.692033848029887</c:v>
                </c:pt>
                <c:pt idx="88">
                  <c:v>50.692033848029887</c:v>
                </c:pt>
                <c:pt idx="89">
                  <c:v>50.692033848029887</c:v>
                </c:pt>
                <c:pt idx="90">
                  <c:v>50.692033848029887</c:v>
                </c:pt>
                <c:pt idx="91">
                  <c:v>50.692033848029887</c:v>
                </c:pt>
                <c:pt idx="92">
                  <c:v>50.692033848029887</c:v>
                </c:pt>
                <c:pt idx="93">
                  <c:v>50.692033848029887</c:v>
                </c:pt>
                <c:pt idx="94">
                  <c:v>50.692033848029887</c:v>
                </c:pt>
                <c:pt idx="95">
                  <c:v>50.692033848029887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BFC-4052-BE9F-371F7B7EA07A}"/>
            </c:ext>
          </c:extLst>
        </c:ser>
        <c:ser>
          <c:idx val="10"/>
          <c:order val="10"/>
          <c:tx>
            <c:strRef>
              <c:f>ICGN!$A$600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4.270463590767206E-2"/>
                  <c:y val="-4.210526315789473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ICGN!$E$590:$FS$590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ICGN!$E$600:$DH$600</c:f>
              <c:numCache>
                <c:formatCode>_(* #,##0.00_);_(* \(#,##0.00\);_(* "-"??_);_(@_)</c:formatCode>
                <c:ptCount val="108"/>
                <c:pt idx="96">
                  <c:v>51.175588964543856</c:v>
                </c:pt>
                <c:pt idx="97">
                  <c:v>51.175588964543856</c:v>
                </c:pt>
                <c:pt idx="98">
                  <c:v>51.175588964543856</c:v>
                </c:pt>
                <c:pt idx="99">
                  <c:v>51.175588964543856</c:v>
                </c:pt>
                <c:pt idx="100">
                  <c:v>51.175588964543856</c:v>
                </c:pt>
                <c:pt idx="101">
                  <c:v>51.175588964543856</c:v>
                </c:pt>
                <c:pt idx="102">
                  <c:v>51.175588964543856</c:v>
                </c:pt>
                <c:pt idx="103">
                  <c:v>51.175588964543856</c:v>
                </c:pt>
                <c:pt idx="104">
                  <c:v>51.175588964543856</c:v>
                </c:pt>
                <c:pt idx="105">
                  <c:v>51.175588964543856</c:v>
                </c:pt>
                <c:pt idx="106">
                  <c:v>51.175588964543856</c:v>
                </c:pt>
                <c:pt idx="107">
                  <c:v>51.175588964543856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FC-4052-BE9F-371F7B7EA07A}"/>
            </c:ext>
          </c:extLst>
        </c:ser>
        <c:ser>
          <c:idx val="11"/>
          <c:order val="11"/>
          <c:tx>
            <c:strRef>
              <c:f>ICGN!$A$601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6.4056953861507853E-3"/>
                  <c:y val="3.368421052631578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ICGN!$E$590:$FS$590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ICGN!$E$601:$DT$601</c:f>
              <c:numCache>
                <c:formatCode>_(* #,##0.00_);_(* \(#,##0.00\);_(* "-"??_);_(@_)</c:formatCode>
                <c:ptCount val="120"/>
                <c:pt idx="108">
                  <c:v>57.993429270905729</c:v>
                </c:pt>
                <c:pt idx="109">
                  <c:v>57.993429270905729</c:v>
                </c:pt>
                <c:pt idx="110">
                  <c:v>57.993429270905729</c:v>
                </c:pt>
                <c:pt idx="111">
                  <c:v>57.993429270905729</c:v>
                </c:pt>
                <c:pt idx="112">
                  <c:v>57.993429270905729</c:v>
                </c:pt>
                <c:pt idx="113">
                  <c:v>57.993429270905729</c:v>
                </c:pt>
                <c:pt idx="114">
                  <c:v>57.993429270905729</c:v>
                </c:pt>
                <c:pt idx="115">
                  <c:v>57.993429270905729</c:v>
                </c:pt>
                <c:pt idx="116">
                  <c:v>57.993429270905729</c:v>
                </c:pt>
                <c:pt idx="117">
                  <c:v>57.993429270905729</c:v>
                </c:pt>
                <c:pt idx="118">
                  <c:v>57.993429270905729</c:v>
                </c:pt>
                <c:pt idx="119">
                  <c:v>57.993429270905729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FC-4052-BE9F-371F7B7EA07A}"/>
            </c:ext>
          </c:extLst>
        </c:ser>
        <c:ser>
          <c:idx val="12"/>
          <c:order val="12"/>
          <c:tx>
            <c:strRef>
              <c:f>ICGN!$A$602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1C-4BFC-4052-BE9F-371F7B7EA07A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D-4BFC-4052-BE9F-371F7B7EA07A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E-4BFC-4052-BE9F-371F7B7EA07A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FC-4052-BE9F-371F7B7EA07A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FC-4052-BE9F-371F7B7EA07A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FC-4052-BE9F-371F7B7EA07A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FC-4052-BE9F-371F7B7EA07A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FC-4052-BE9F-371F7B7EA07A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BFC-4052-BE9F-371F7B7EA07A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BFC-4052-BE9F-371F7B7EA07A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BFC-4052-BE9F-371F7B7EA07A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BFC-4052-BE9F-371F7B7EA07A}"/>
                </c:ext>
              </c:extLst>
            </c:dLbl>
            <c:dLbl>
              <c:idx val="129"/>
              <c:layout>
                <c:manualLayout>
                  <c:x val="-3.8434172316904713E-2"/>
                  <c:y val="-3.7894736842105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BFC-4052-BE9F-371F7B7EA07A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BFC-4052-BE9F-371F7B7EA07A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BFC-4052-BE9F-371F7B7EA07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ICGN!$E$590:$FS$590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ICGN!$E$602:$EF$602</c:f>
              <c:numCache>
                <c:formatCode>_(* #,##0.00_);_(* \(#,##0.00\);_(* "-"??_);_(@_)</c:formatCode>
                <c:ptCount val="132"/>
                <c:pt idx="120">
                  <c:v>50.779098815755418</c:v>
                </c:pt>
                <c:pt idx="121">
                  <c:v>50.779098815755418</c:v>
                </c:pt>
                <c:pt idx="122">
                  <c:v>50.779098815755418</c:v>
                </c:pt>
                <c:pt idx="123">
                  <c:v>50.779098815755418</c:v>
                </c:pt>
                <c:pt idx="124">
                  <c:v>50.779098815755418</c:v>
                </c:pt>
                <c:pt idx="125">
                  <c:v>50.779098815755418</c:v>
                </c:pt>
                <c:pt idx="126">
                  <c:v>50.779098815755418</c:v>
                </c:pt>
                <c:pt idx="127">
                  <c:v>50.779098815755418</c:v>
                </c:pt>
                <c:pt idx="128">
                  <c:v>50.779098815755418</c:v>
                </c:pt>
                <c:pt idx="129">
                  <c:v>50.779098815755418</c:v>
                </c:pt>
                <c:pt idx="130">
                  <c:v>50.779098815755418</c:v>
                </c:pt>
                <c:pt idx="131">
                  <c:v>50.779098815755418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BFC-4052-BE9F-371F7B7EA07A}"/>
            </c:ext>
          </c:extLst>
        </c:ser>
        <c:ser>
          <c:idx val="13"/>
          <c:order val="13"/>
          <c:tx>
            <c:strRef>
              <c:f>ICGN!$A$603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2811390772301571E-2"/>
                  <c:y val="-3.3684210526315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BFC-4052-BE9F-371F7B7EA07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ICGN!$E$590:$FS$590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ICGN!$E$603:$ER$603</c:f>
              <c:numCache>
                <c:formatCode>_(* #,##0.00_);_(* \(#,##0.00\);_(* "-"??_);_(@_)</c:formatCode>
                <c:ptCount val="144"/>
                <c:pt idx="132">
                  <c:v>56.447712373443146</c:v>
                </c:pt>
                <c:pt idx="133">
                  <c:v>56.447712373443146</c:v>
                </c:pt>
                <c:pt idx="134">
                  <c:v>56.447712373443146</c:v>
                </c:pt>
                <c:pt idx="135">
                  <c:v>56.447712373443146</c:v>
                </c:pt>
                <c:pt idx="136">
                  <c:v>56.447712373443146</c:v>
                </c:pt>
                <c:pt idx="137">
                  <c:v>56.447712373443146</c:v>
                </c:pt>
                <c:pt idx="138">
                  <c:v>56.447712373443146</c:v>
                </c:pt>
                <c:pt idx="139">
                  <c:v>56.447712373443146</c:v>
                </c:pt>
                <c:pt idx="140">
                  <c:v>56.447712373443146</c:v>
                </c:pt>
                <c:pt idx="141">
                  <c:v>56.447712373443146</c:v>
                </c:pt>
                <c:pt idx="142">
                  <c:v>56.447712373443146</c:v>
                </c:pt>
                <c:pt idx="143">
                  <c:v>56.447712373443146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BFC-4052-BE9F-371F7B7EA07A}"/>
            </c:ext>
          </c:extLst>
        </c:ser>
        <c:ser>
          <c:idx val="14"/>
          <c:order val="14"/>
          <c:tx>
            <c:strRef>
              <c:f>ICGN!$A$604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BFC-4052-BE9F-371F7B7EA07A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BFC-4052-BE9F-371F7B7EA07A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BFC-4052-BE9F-371F7B7EA07A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BFC-4052-BE9F-371F7B7EA07A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BFC-4052-BE9F-371F7B7EA07A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BFC-4052-BE9F-371F7B7EA07A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BFC-4052-BE9F-371F7B7EA07A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BFC-4052-BE9F-371F7B7EA07A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BFC-4052-BE9F-371F7B7EA07A}"/>
                </c:ext>
              </c:extLst>
            </c:dLbl>
            <c:dLbl>
              <c:idx val="153"/>
              <c:layout>
                <c:manualLayout>
                  <c:x val="-2.7758013339986738E-2"/>
                  <c:y val="3.3684210526315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BFC-4052-BE9F-371F7B7EA07A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BFC-4052-BE9F-371F7B7EA07A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BFC-4052-BE9F-371F7B7EA07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ICGN!$E$590:$FS$590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ICGN!$E$604:$FD$604</c:f>
              <c:numCache>
                <c:formatCode>_(* #,##0.00_);_(* \(#,##0.00\);_(* "-"??_);_(@_)</c:formatCode>
                <c:ptCount val="156"/>
                <c:pt idx="144">
                  <c:v>79.423751959807177</c:v>
                </c:pt>
                <c:pt idx="145">
                  <c:v>79.423751959807177</c:v>
                </c:pt>
                <c:pt idx="146">
                  <c:v>79.423751959807177</c:v>
                </c:pt>
                <c:pt idx="147">
                  <c:v>79.423751959807177</c:v>
                </c:pt>
                <c:pt idx="148">
                  <c:v>79.423751959807177</c:v>
                </c:pt>
                <c:pt idx="149">
                  <c:v>79.423751959807177</c:v>
                </c:pt>
                <c:pt idx="150">
                  <c:v>79.423751959807177</c:v>
                </c:pt>
                <c:pt idx="151">
                  <c:v>79.423751959807177</c:v>
                </c:pt>
                <c:pt idx="152">
                  <c:v>79.423751959807177</c:v>
                </c:pt>
                <c:pt idx="153">
                  <c:v>79.423751959807177</c:v>
                </c:pt>
                <c:pt idx="154">
                  <c:v>79.423751959807177</c:v>
                </c:pt>
                <c:pt idx="155">
                  <c:v>79.423751959807177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BFC-4052-BE9F-371F7B7EA07A}"/>
            </c:ext>
          </c:extLst>
        </c:ser>
        <c:ser>
          <c:idx val="15"/>
          <c:order val="15"/>
          <c:tx>
            <c:strRef>
              <c:f>ICGN!$A$605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BFC-4052-BE9F-371F7B7EA07A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BFC-4052-BE9F-371F7B7EA07A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BFC-4052-BE9F-371F7B7EA07A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90-47A4-A14C-3AFBFA9FA468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86-4ACB-9272-21CCB1DD5320}"/>
                </c:ext>
              </c:extLst>
            </c:dLbl>
            <c:dLbl>
              <c:idx val="161"/>
              <c:layout>
                <c:manualLayout>
                  <c:x val="-1.038421938797552E-2"/>
                  <c:y val="-3.7593984962406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13-4549-A655-F39347A2E737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A-462D-A160-14CC56623121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46-4330-BD5D-67B8C2D3A6C7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C7-469A-B12A-7A098FF31853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7D-4563-B187-9D9DF3738678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82-467F-B424-B009D8D93590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A-4825-904D-5806D3BF0A9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ICGN!$E$590:$FS$590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ICGN!$E$605:$FP$605</c:f>
              <c:numCache>
                <c:formatCode>_(* #,##0.00_);_(* \(#,##0.00\);_(* "-"??_);_(@_)</c:formatCode>
                <c:ptCount val="168"/>
                <c:pt idx="156">
                  <c:v>113.49427322937687</c:v>
                </c:pt>
                <c:pt idx="157">
                  <c:v>113.49427322937687</c:v>
                </c:pt>
                <c:pt idx="158">
                  <c:v>113.49427322937687</c:v>
                </c:pt>
                <c:pt idx="159">
                  <c:v>113.49427322937687</c:v>
                </c:pt>
                <c:pt idx="160">
                  <c:v>113.49427322937687</c:v>
                </c:pt>
                <c:pt idx="161">
                  <c:v>113.49427322937687</c:v>
                </c:pt>
                <c:pt idx="162">
                  <c:v>113.49427322937687</c:v>
                </c:pt>
                <c:pt idx="163">
                  <c:v>113.49427322937687</c:v>
                </c:pt>
                <c:pt idx="164">
                  <c:v>113.49427322937687</c:v>
                </c:pt>
                <c:pt idx="165">
                  <c:v>113.49427322937687</c:v>
                </c:pt>
                <c:pt idx="166">
                  <c:v>113.49427322937687</c:v>
                </c:pt>
                <c:pt idx="167">
                  <c:v>113.49427322937687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BFC-4052-BE9F-371F7B7EA07A}"/>
            </c:ext>
          </c:extLst>
        </c:ser>
        <c:ser>
          <c:idx val="16"/>
          <c:order val="16"/>
          <c:tx>
            <c:strRef>
              <c:f>ICGN!$A$606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layout>
                <c:manualLayout>
                  <c:x val="-3.1152658163926105E-2"/>
                  <c:y val="4.1353383458646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60-40F1-963E-F2DE64905999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F1-483A-9768-35D99FF85AA9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89-42C2-B52B-3E95F581252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ICGN!$E$590:$FS$590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ICGN!$E$606:$FS$606</c:f>
              <c:numCache>
                <c:formatCode>_(* #,##0.00_);_(* \(#,##0.00\);_(* "-"??_);_(@_)</c:formatCode>
                <c:ptCount val="171"/>
                <c:pt idx="168">
                  <c:v>99.022127817135626</c:v>
                </c:pt>
                <c:pt idx="169">
                  <c:v>99.022127817135626</c:v>
                </c:pt>
                <c:pt idx="170">
                  <c:v>99.022127817135626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9C-4E8A-B855-BD0E46915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794472"/>
        <c:axId val="172797216"/>
      </c:lineChart>
      <c:dateAx>
        <c:axId val="172794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2797216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2797216"/>
        <c:scaling>
          <c:orientation val="minMax"/>
          <c:max val="145"/>
          <c:min val="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794472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ICGN!$E$628:$FS$628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ICGN!$E$629:$FS$629</c:f>
              <c:numCache>
                <c:formatCode>_(* #,##0.00_);_(* \(#,##0.00\);_(* "-"??_);_(@_)</c:formatCode>
                <c:ptCount val="171"/>
                <c:pt idx="0">
                  <c:v>69.318538466989949</c:v>
                </c:pt>
                <c:pt idx="1">
                  <c:v>64.623456122411454</c:v>
                </c:pt>
                <c:pt idx="2">
                  <c:v>63.65928119848725</c:v>
                </c:pt>
                <c:pt idx="3">
                  <c:v>72.310102095569789</c:v>
                </c:pt>
                <c:pt idx="4">
                  <c:v>77.627489293632863</c:v>
                </c:pt>
                <c:pt idx="5">
                  <c:v>76.389112593338425</c:v>
                </c:pt>
                <c:pt idx="6">
                  <c:v>68.925718566814794</c:v>
                </c:pt>
                <c:pt idx="7">
                  <c:v>74.491149258545235</c:v>
                </c:pt>
                <c:pt idx="8">
                  <c:v>68.829297383659423</c:v>
                </c:pt>
                <c:pt idx="9">
                  <c:v>73.257966153798009</c:v>
                </c:pt>
                <c:pt idx="10">
                  <c:v>78.457675680600985</c:v>
                </c:pt>
                <c:pt idx="11">
                  <c:v>79.666600092222467</c:v>
                </c:pt>
                <c:pt idx="12">
                  <c:v>77.000586672151499</c:v>
                </c:pt>
                <c:pt idx="13">
                  <c:v>77.187085539570518</c:v>
                </c:pt>
                <c:pt idx="14">
                  <c:v>79.84051265550039</c:v>
                </c:pt>
                <c:pt idx="15">
                  <c:v>79.722962656557883</c:v>
                </c:pt>
                <c:pt idx="16">
                  <c:v>76.476364998531992</c:v>
                </c:pt>
                <c:pt idx="17">
                  <c:v>75.404301690837443</c:v>
                </c:pt>
                <c:pt idx="18">
                  <c:v>76.850575610358135</c:v>
                </c:pt>
                <c:pt idx="19">
                  <c:v>82.227108438724983</c:v>
                </c:pt>
                <c:pt idx="20">
                  <c:v>85.383850319612094</c:v>
                </c:pt>
                <c:pt idx="21">
                  <c:v>95.046217083615957</c:v>
                </c:pt>
                <c:pt idx="22">
                  <c:v>103.16970176445943</c:v>
                </c:pt>
                <c:pt idx="23">
                  <c:v>110.9799052556689</c:v>
                </c:pt>
                <c:pt idx="24">
                  <c:v>115.46272766849242</c:v>
                </c:pt>
                <c:pt idx="25">
                  <c:v>116.49252112898954</c:v>
                </c:pt>
                <c:pt idx="26">
                  <c:v>114.36675838626908</c:v>
                </c:pt>
                <c:pt idx="27">
                  <c:v>117.48352282506352</c:v>
                </c:pt>
                <c:pt idx="28">
                  <c:v>115.32744874852534</c:v>
                </c:pt>
                <c:pt idx="29">
                  <c:v>114.98633689920781</c:v>
                </c:pt>
                <c:pt idx="30">
                  <c:v>114.17492634626876</c:v>
                </c:pt>
                <c:pt idx="31">
                  <c:v>112.53559435138716</c:v>
                </c:pt>
                <c:pt idx="32">
                  <c:v>111.94692206709662</c:v>
                </c:pt>
                <c:pt idx="33">
                  <c:v>103.48885588070387</c:v>
                </c:pt>
                <c:pt idx="34">
                  <c:v>102.71266535630279</c:v>
                </c:pt>
                <c:pt idx="35">
                  <c:v>101.42447834934647</c:v>
                </c:pt>
                <c:pt idx="36">
                  <c:v>103.94844745021412</c:v>
                </c:pt>
                <c:pt idx="37">
                  <c:v>107.47977686209795</c:v>
                </c:pt>
                <c:pt idx="38">
                  <c:v>109.89569287889675</c:v>
                </c:pt>
                <c:pt idx="39">
                  <c:v>113.13314367286607</c:v>
                </c:pt>
                <c:pt idx="40">
                  <c:v>104.20587886089592</c:v>
                </c:pt>
                <c:pt idx="41">
                  <c:v>100.82763122561444</c:v>
                </c:pt>
                <c:pt idx="42">
                  <c:v>107.94351454248385</c:v>
                </c:pt>
                <c:pt idx="43">
                  <c:v>109.15938566207363</c:v>
                </c:pt>
                <c:pt idx="44">
                  <c:v>111.43573755239953</c:v>
                </c:pt>
                <c:pt idx="45">
                  <c:v>102.84891268032675</c:v>
                </c:pt>
                <c:pt idx="46">
                  <c:v>98.436385883360245</c:v>
                </c:pt>
                <c:pt idx="47">
                  <c:v>100</c:v>
                </c:pt>
                <c:pt idx="48">
                  <c:v>103.12727644387103</c:v>
                </c:pt>
                <c:pt idx="49">
                  <c:v>103.96725719312813</c:v>
                </c:pt>
                <c:pt idx="50">
                  <c:v>101.29590070160874</c:v>
                </c:pt>
                <c:pt idx="51">
                  <c:v>99.812885928524821</c:v>
                </c:pt>
                <c:pt idx="52">
                  <c:v>99.448413856197377</c:v>
                </c:pt>
                <c:pt idx="53">
                  <c:v>97.226974983041913</c:v>
                </c:pt>
                <c:pt idx="54">
                  <c:v>91.922433716243773</c:v>
                </c:pt>
                <c:pt idx="55">
                  <c:v>86.726865917535406</c:v>
                </c:pt>
                <c:pt idx="56">
                  <c:v>85.872657507618499</c:v>
                </c:pt>
                <c:pt idx="57">
                  <c:v>82.446399935909255</c:v>
                </c:pt>
                <c:pt idx="58">
                  <c:v>82.414222510200162</c:v>
                </c:pt>
                <c:pt idx="59">
                  <c:v>80.132752684968395</c:v>
                </c:pt>
                <c:pt idx="60">
                  <c:v>76.355934940770879</c:v>
                </c:pt>
                <c:pt idx="61">
                  <c:v>80.241404133987189</c:v>
                </c:pt>
                <c:pt idx="62">
                  <c:v>85.282608077298931</c:v>
                </c:pt>
                <c:pt idx="63">
                  <c:v>85.792676136191062</c:v>
                </c:pt>
                <c:pt idx="64">
                  <c:v>82.06696161906595</c:v>
                </c:pt>
                <c:pt idx="65">
                  <c:v>80.049830467454711</c:v>
                </c:pt>
                <c:pt idx="66">
                  <c:v>74.748988267864874</c:v>
                </c:pt>
                <c:pt idx="67">
                  <c:v>68.502429572762551</c:v>
                </c:pt>
                <c:pt idx="68">
                  <c:v>65.36970533204321</c:v>
                </c:pt>
                <c:pt idx="69">
                  <c:v>66.255564471720177</c:v>
                </c:pt>
                <c:pt idx="70">
                  <c:v>66.257186201002071</c:v>
                </c:pt>
                <c:pt idx="71">
                  <c:v>64.802398152605193</c:v>
                </c:pt>
                <c:pt idx="72">
                  <c:v>65.015743168679691</c:v>
                </c:pt>
                <c:pt idx="73">
                  <c:v>64.102325001452016</c:v>
                </c:pt>
                <c:pt idx="74">
                  <c:v>62.770190234173299</c:v>
                </c:pt>
                <c:pt idx="75">
                  <c:v>63.527096521943285</c:v>
                </c:pt>
                <c:pt idx="76">
                  <c:v>65.806445081145654</c:v>
                </c:pt>
                <c:pt idx="77">
                  <c:v>67.785362764759967</c:v>
                </c:pt>
                <c:pt idx="78">
                  <c:v>63.905023732101981</c:v>
                </c:pt>
                <c:pt idx="79">
                  <c:v>57.747610803607884</c:v>
                </c:pt>
                <c:pt idx="80">
                  <c:v>54.211846017298924</c:v>
                </c:pt>
                <c:pt idx="81">
                  <c:v>57.293905309051162</c:v>
                </c:pt>
                <c:pt idx="82">
                  <c:v>56.460773693215756</c:v>
                </c:pt>
                <c:pt idx="83">
                  <c:v>62.197711373093298</c:v>
                </c:pt>
                <c:pt idx="84">
                  <c:v>60.60893478774031</c:v>
                </c:pt>
                <c:pt idx="85">
                  <c:v>63.089103297459815</c:v>
                </c:pt>
                <c:pt idx="86">
                  <c:v>65.56447612201714</c:v>
                </c:pt>
                <c:pt idx="87">
                  <c:v>68.749267801640386</c:v>
                </c:pt>
                <c:pt idx="88">
                  <c:v>64.937738431506958</c:v>
                </c:pt>
                <c:pt idx="89">
                  <c:v>64.62292326850455</c:v>
                </c:pt>
                <c:pt idx="90">
                  <c:v>61.523898231298013</c:v>
                </c:pt>
                <c:pt idx="91">
                  <c:v>65.369914943310931</c:v>
                </c:pt>
                <c:pt idx="92">
                  <c:v>66.368628789533275</c:v>
                </c:pt>
                <c:pt idx="93">
                  <c:v>69.55052783366186</c:v>
                </c:pt>
                <c:pt idx="94">
                  <c:v>70.942849718426032</c:v>
                </c:pt>
                <c:pt idx="95">
                  <c:v>73.499939495707565</c:v>
                </c:pt>
                <c:pt idx="96">
                  <c:v>70.893867757383092</c:v>
                </c:pt>
                <c:pt idx="97">
                  <c:v>68.2340741956437</c:v>
                </c:pt>
                <c:pt idx="98">
                  <c:v>66.441321977181772</c:v>
                </c:pt>
                <c:pt idx="99">
                  <c:v>63.86040932771423</c:v>
                </c:pt>
                <c:pt idx="100">
                  <c:v>65.583804186458735</c:v>
                </c:pt>
                <c:pt idx="101">
                  <c:v>64.735210119070089</c:v>
                </c:pt>
                <c:pt idx="102">
                  <c:v>67.848501108602548</c:v>
                </c:pt>
                <c:pt idx="103">
                  <c:v>68.575332371678755</c:v>
                </c:pt>
                <c:pt idx="104">
                  <c:v>69.403581950533024</c:v>
                </c:pt>
                <c:pt idx="105">
                  <c:v>68.03386645043777</c:v>
                </c:pt>
                <c:pt idx="106">
                  <c:v>69.675875371763922</c:v>
                </c:pt>
                <c:pt idx="107">
                  <c:v>67.099308515485006</c:v>
                </c:pt>
                <c:pt idx="108">
                  <c:v>66.740814556513172</c:v>
                </c:pt>
                <c:pt idx="109">
                  <c:v>65.153112905881486</c:v>
                </c:pt>
                <c:pt idx="110">
                  <c:v>64.497093624486752</c:v>
                </c:pt>
                <c:pt idx="111">
                  <c:v>63.475993294870925</c:v>
                </c:pt>
                <c:pt idx="112">
                  <c:v>62.771110618194335</c:v>
                </c:pt>
                <c:pt idx="113">
                  <c:v>60.382801739245295</c:v>
                </c:pt>
                <c:pt idx="114">
                  <c:v>57.326250233218737</c:v>
                </c:pt>
                <c:pt idx="115">
                  <c:v>57.22475645738426</c:v>
                </c:pt>
                <c:pt idx="116">
                  <c:v>56.596544868696796</c:v>
                </c:pt>
                <c:pt idx="117">
                  <c:v>58.552350382673659</c:v>
                </c:pt>
                <c:pt idx="118">
                  <c:v>56.069882216703725</c:v>
                </c:pt>
                <c:pt idx="119">
                  <c:v>57.116823423405172</c:v>
                </c:pt>
                <c:pt idx="120">
                  <c:v>58.498731820388542</c:v>
                </c:pt>
                <c:pt idx="121">
                  <c:v>61.202534040039701</c:v>
                </c:pt>
                <c:pt idx="122">
                  <c:v>59.246960201674568</c:v>
                </c:pt>
                <c:pt idx="123">
                  <c:v>57.822819326469109</c:v>
                </c:pt>
                <c:pt idx="124">
                  <c:v>54.879738021892251</c:v>
                </c:pt>
                <c:pt idx="125">
                  <c:v>56.398003502981588</c:v>
                </c:pt>
                <c:pt idx="126">
                  <c:v>56.69105377527719</c:v>
                </c:pt>
                <c:pt idx="127">
                  <c:v>57.785390376280596</c:v>
                </c:pt>
                <c:pt idx="128">
                  <c:v>58.815668249420398</c:v>
                </c:pt>
                <c:pt idx="129">
                  <c:v>61.236590354959695</c:v>
                </c:pt>
                <c:pt idx="130">
                  <c:v>62.685146750630224</c:v>
                </c:pt>
                <c:pt idx="131">
                  <c:v>65.979087209585416</c:v>
                </c:pt>
                <c:pt idx="132">
                  <c:v>66.866162094615206</c:v>
                </c:pt>
                <c:pt idx="133">
                  <c:v>61.248359476034096</c:v>
                </c:pt>
                <c:pt idx="134">
                  <c:v>54.458202140261001</c:v>
                </c:pt>
                <c:pt idx="135">
                  <c:v>53.056720243097089</c:v>
                </c:pt>
                <c:pt idx="136">
                  <c:v>53.765705202838824</c:v>
                </c:pt>
                <c:pt idx="137">
                  <c:v>56.475683914356445</c:v>
                </c:pt>
                <c:pt idx="138">
                  <c:v>59.056440709321556</c:v>
                </c:pt>
                <c:pt idx="139">
                  <c:v>64.404529288657557</c:v>
                </c:pt>
                <c:pt idx="140">
                  <c:v>68.053106859258321</c:v>
                </c:pt>
                <c:pt idx="141">
                  <c:v>67.522132934745713</c:v>
                </c:pt>
                <c:pt idx="142">
                  <c:v>74.640843145393973</c:v>
                </c:pt>
                <c:pt idx="143">
                  <c:v>80.942252345368601</c:v>
                </c:pt>
                <c:pt idx="144">
                  <c:v>87.860149295007631</c:v>
                </c:pt>
                <c:pt idx="145">
                  <c:v>95.059005577381839</c:v>
                </c:pt>
                <c:pt idx="146">
                  <c:v>109.50977185720974</c:v>
                </c:pt>
                <c:pt idx="147">
                  <c:v>117.35632575335735</c:v>
                </c:pt>
                <c:pt idx="148">
                  <c:v>135.59980966458443</c:v>
                </c:pt>
                <c:pt idx="149">
                  <c:v>132.1073204583881</c:v>
                </c:pt>
                <c:pt idx="150">
                  <c:v>133.33121206730394</c:v>
                </c:pt>
                <c:pt idx="151">
                  <c:v>125.9609959659568</c:v>
                </c:pt>
                <c:pt idx="152">
                  <c:v>115.85294419672235</c:v>
                </c:pt>
                <c:pt idx="153">
                  <c:v>123.77201596927631</c:v>
                </c:pt>
                <c:pt idx="154">
                  <c:v>119.9412023625118</c:v>
                </c:pt>
                <c:pt idx="155">
                  <c:v>111.69136210392423</c:v>
                </c:pt>
                <c:pt idx="156">
                  <c:v>122.70863495084687</c:v>
                </c:pt>
                <c:pt idx="157">
                  <c:v>135.69018168719663</c:v>
                </c:pt>
                <c:pt idx="158">
                  <c:v>153.6047300375609</c:v>
                </c:pt>
                <c:pt idx="159">
                  <c:v>160.371761513774</c:v>
                </c:pt>
                <c:pt idx="160">
                  <c:v>169.26160175833672</c:v>
                </c:pt>
                <c:pt idx="161">
                  <c:v>154.55640711530478</c:v>
                </c:pt>
                <c:pt idx="162">
                  <c:v>125.58695189981069</c:v>
                </c:pt>
                <c:pt idx="163">
                  <c:v>139.48803998980534</c:v>
                </c:pt>
                <c:pt idx="164">
                  <c:v>138.32872199024891</c:v>
                </c:pt>
                <c:pt idx="165">
                  <c:v>142.17881983364452</c:v>
                </c:pt>
                <c:pt idx="166">
                  <c:v>152.12562908795687</c:v>
                </c:pt>
                <c:pt idx="167">
                  <c:v>132.09316407558839</c:v>
                </c:pt>
                <c:pt idx="168">
                  <c:v>126.61051096959693</c:v>
                </c:pt>
                <c:pt idx="169">
                  <c:v>123.07646400278787</c:v>
                </c:pt>
                <c:pt idx="170">
                  <c:v>114.76468441692612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7A-4594-9AEC-B03ADDB97227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9403342888413173E-2"/>
                  <c:y val="-3.671228153689887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ICGN!$E$628:$FS$628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7A-4594-9AEC-B03ADDB97227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5.4504631413564084E-2"/>
                  <c:y val="5.070431162592325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7A-4594-9AEC-B03ADDB97227}"/>
                </c:ext>
              </c:extLst>
            </c:dLbl>
            <c:dLbl>
              <c:idx val="23"/>
              <c:layout>
                <c:manualLayout>
                  <c:x val="-7.0578067985404266E-2"/>
                  <c:y val="5.523765606768821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ICGN!$E$628:$FS$628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ICGN!$E$630:$AZ$630</c:f>
              <c:numCache>
                <c:formatCode>_(* #,##0.00_);_(* \(#,##0.00\);_(* "-"??_);_(@_)</c:formatCode>
                <c:ptCount val="48"/>
                <c:pt idx="0">
                  <c:v>72.296365575505888</c:v>
                </c:pt>
                <c:pt idx="1">
                  <c:v>72.296365575505888</c:v>
                </c:pt>
                <c:pt idx="2">
                  <c:v>72.296365575505888</c:v>
                </c:pt>
                <c:pt idx="3">
                  <c:v>72.296365575505888</c:v>
                </c:pt>
                <c:pt idx="4">
                  <c:v>72.296365575505888</c:v>
                </c:pt>
                <c:pt idx="5">
                  <c:v>72.296365575505888</c:v>
                </c:pt>
                <c:pt idx="6">
                  <c:v>72.296365575505888</c:v>
                </c:pt>
                <c:pt idx="7">
                  <c:v>72.296365575505888</c:v>
                </c:pt>
                <c:pt idx="8">
                  <c:v>72.296365575505888</c:v>
                </c:pt>
                <c:pt idx="9">
                  <c:v>72.296365575505888</c:v>
                </c:pt>
                <c:pt idx="10">
                  <c:v>72.296365575505888</c:v>
                </c:pt>
                <c:pt idx="11">
                  <c:v>72.296365575505888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7A-4594-9AEC-B03ADDB97227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-8.4986026888332414E-3"/>
                  <c:y val="-3.231658622681659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7A-4594-9AEC-B03ADDB97227}"/>
                </c:ext>
              </c:extLst>
            </c:dLbl>
            <c:dLbl>
              <c:idx val="35"/>
              <c:layout>
                <c:manualLayout>
                  <c:x val="-7.4302613147584073E-2"/>
                  <c:y val="-3.148119868235577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ICGN!$E$628:$FS$628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ICGN!$E$631:$AZ$631</c:f>
              <c:numCache>
                <c:formatCode>_(* #,##0.00_);_(* \(#,##0.00\);_(* "-"??_);_(@_)</c:formatCode>
                <c:ptCount val="48"/>
                <c:pt idx="12">
                  <c:v>84.940764390465759</c:v>
                </c:pt>
                <c:pt idx="13">
                  <c:v>84.940764390465759</c:v>
                </c:pt>
                <c:pt idx="14">
                  <c:v>84.940764390465759</c:v>
                </c:pt>
                <c:pt idx="15">
                  <c:v>84.940764390465759</c:v>
                </c:pt>
                <c:pt idx="16">
                  <c:v>84.940764390465759</c:v>
                </c:pt>
                <c:pt idx="17">
                  <c:v>84.940764390465759</c:v>
                </c:pt>
                <c:pt idx="18">
                  <c:v>84.940764390465759</c:v>
                </c:pt>
                <c:pt idx="19">
                  <c:v>84.940764390465759</c:v>
                </c:pt>
                <c:pt idx="20">
                  <c:v>84.940764390465759</c:v>
                </c:pt>
                <c:pt idx="21">
                  <c:v>84.940764390465759</c:v>
                </c:pt>
                <c:pt idx="22">
                  <c:v>84.940764390465759</c:v>
                </c:pt>
                <c:pt idx="23">
                  <c:v>84.940764390465759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7A-4594-9AEC-B03ADDB97227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1.213294585841051E-2"/>
                  <c:y val="3.811555382942668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7A-4594-9AEC-B03ADDB97227}"/>
                </c:ext>
              </c:extLst>
            </c:dLbl>
            <c:dLbl>
              <c:idx val="47"/>
              <c:layout>
                <c:manualLayout>
                  <c:x val="-8.3866464285334785E-2"/>
                  <c:y val="3.442810980871527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ICGN!$E$628:$FS$628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ICGN!$E$632:$AZ$632</c:f>
              <c:numCache>
                <c:formatCode>_(* #,##0.00_);_(* \(#,##0.00\);_(* "-"??_);_(@_)</c:formatCode>
                <c:ptCount val="48"/>
                <c:pt idx="24">
                  <c:v>111.70022983397109</c:v>
                </c:pt>
                <c:pt idx="25">
                  <c:v>111.70022983397109</c:v>
                </c:pt>
                <c:pt idx="26">
                  <c:v>111.70022983397109</c:v>
                </c:pt>
                <c:pt idx="27">
                  <c:v>111.70022983397109</c:v>
                </c:pt>
                <c:pt idx="28">
                  <c:v>111.70022983397109</c:v>
                </c:pt>
                <c:pt idx="29">
                  <c:v>111.70022983397109</c:v>
                </c:pt>
                <c:pt idx="30">
                  <c:v>111.70022983397109</c:v>
                </c:pt>
                <c:pt idx="31">
                  <c:v>111.70022983397109</c:v>
                </c:pt>
                <c:pt idx="32">
                  <c:v>111.70022983397109</c:v>
                </c:pt>
                <c:pt idx="33">
                  <c:v>111.70022983397109</c:v>
                </c:pt>
                <c:pt idx="34">
                  <c:v>111.70022983397109</c:v>
                </c:pt>
                <c:pt idx="35">
                  <c:v>111.70022983397109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57A-4594-9AEC-B03ADDB97227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6.8803586157319768E-2"/>
                  <c:y val="-6.877110303870731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4110928175532561E-2"/>
                      <c:h val="6.002128645655024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857A-4594-9AEC-B03ADDB97227}"/>
                </c:ext>
              </c:extLst>
            </c:dLbl>
            <c:dLbl>
              <c:idx val="59"/>
              <c:layout>
                <c:manualLayout>
                  <c:x val="-8.7503937007874011E-2"/>
                  <c:y val="6.789740846208179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ICGN!$E$628:$FS$628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ICGN!$E$633:$AZ$633</c:f>
              <c:numCache>
                <c:formatCode>_(* #,##0.00_);_(* \(#,##0.00\);_(* "-"??_);_(@_)</c:formatCode>
                <c:ptCount val="48"/>
                <c:pt idx="36">
                  <c:v>105.77620893926911</c:v>
                </c:pt>
                <c:pt idx="37">
                  <c:v>105.77620893926911</c:v>
                </c:pt>
                <c:pt idx="38">
                  <c:v>105.77620893926911</c:v>
                </c:pt>
                <c:pt idx="39">
                  <c:v>105.77620893926911</c:v>
                </c:pt>
                <c:pt idx="40">
                  <c:v>105.77620893926911</c:v>
                </c:pt>
                <c:pt idx="41">
                  <c:v>105.77620893926911</c:v>
                </c:pt>
                <c:pt idx="42">
                  <c:v>105.77620893926911</c:v>
                </c:pt>
                <c:pt idx="43">
                  <c:v>105.77620893926911</c:v>
                </c:pt>
                <c:pt idx="44">
                  <c:v>105.77620893926911</c:v>
                </c:pt>
                <c:pt idx="45">
                  <c:v>105.77620893926911</c:v>
                </c:pt>
                <c:pt idx="46">
                  <c:v>105.77620893926911</c:v>
                </c:pt>
                <c:pt idx="47">
                  <c:v>105.77620893926911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57A-4594-9AEC-B03ADDB97227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0398615788668686E-2"/>
                  <c:y val="4.22535164407766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7A-4594-9AEC-B03ADDB97227}"/>
                </c:ext>
              </c:extLst>
            </c:dLbl>
            <c:dLbl>
              <c:idx val="61"/>
              <c:layout>
                <c:manualLayout>
                  <c:x val="1.2849086444757477E-2"/>
                  <c:y val="-2.914461249366613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ICGN!$E$628:$FS$628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ICGN!$E$634:$BL$634</c:f>
              <c:numCache>
                <c:formatCode>_(* #,##0.00_);_(* \(#,##0.00\);_(* "-"??_);_(@_)</c:formatCode>
                <c:ptCount val="60"/>
                <c:pt idx="48">
                  <c:v>92.86617011490398</c:v>
                </c:pt>
                <c:pt idx="49">
                  <c:v>92.86617011490398</c:v>
                </c:pt>
                <c:pt idx="50">
                  <c:v>92.86617011490398</c:v>
                </c:pt>
                <c:pt idx="51">
                  <c:v>92.86617011490398</c:v>
                </c:pt>
                <c:pt idx="52">
                  <c:v>92.86617011490398</c:v>
                </c:pt>
                <c:pt idx="53">
                  <c:v>92.86617011490398</c:v>
                </c:pt>
                <c:pt idx="54">
                  <c:v>92.86617011490398</c:v>
                </c:pt>
                <c:pt idx="55">
                  <c:v>92.86617011490398</c:v>
                </c:pt>
                <c:pt idx="56">
                  <c:v>92.86617011490398</c:v>
                </c:pt>
                <c:pt idx="57">
                  <c:v>92.86617011490398</c:v>
                </c:pt>
                <c:pt idx="58">
                  <c:v>92.86617011490398</c:v>
                </c:pt>
                <c:pt idx="59">
                  <c:v>92.86617011490398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57A-4594-9AEC-B03ADDB97227}"/>
            </c:ext>
          </c:extLst>
        </c:ser>
        <c:ser>
          <c:idx val="7"/>
          <c:order val="7"/>
          <c:tx>
            <c:strRef>
              <c:f>ICGN!$A$635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6.5076010431373302E-2"/>
                  <c:y val="3.3802657203078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7A-4594-9AEC-B03ADDB97227}"/>
                </c:ext>
              </c:extLst>
            </c:dLbl>
            <c:dLbl>
              <c:idx val="73"/>
              <c:layout>
                <c:manualLayout>
                  <c:x val="-1.3545490435520452E-2"/>
                  <c:y val="3.3802541908315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7A-4594-9AEC-B03ADDB9722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ICGN!$E$628:$FS$628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ICGN!$E$635:$BX$635</c:f>
              <c:numCache>
                <c:formatCode>_(* #,##0.00_);_(* \(#,##0.00\);_(* "-"??_);_(@_)</c:formatCode>
                <c:ptCount val="72"/>
                <c:pt idx="60">
                  <c:v>74.6438072810639</c:v>
                </c:pt>
                <c:pt idx="61">
                  <c:v>74.6438072810639</c:v>
                </c:pt>
                <c:pt idx="62">
                  <c:v>74.6438072810639</c:v>
                </c:pt>
                <c:pt idx="63">
                  <c:v>74.6438072810639</c:v>
                </c:pt>
                <c:pt idx="64">
                  <c:v>74.6438072810639</c:v>
                </c:pt>
                <c:pt idx="65">
                  <c:v>74.6438072810639</c:v>
                </c:pt>
                <c:pt idx="66">
                  <c:v>74.6438072810639</c:v>
                </c:pt>
                <c:pt idx="67">
                  <c:v>74.6438072810639</c:v>
                </c:pt>
                <c:pt idx="68">
                  <c:v>74.6438072810639</c:v>
                </c:pt>
                <c:pt idx="69">
                  <c:v>74.6438072810639</c:v>
                </c:pt>
                <c:pt idx="70">
                  <c:v>74.6438072810639</c:v>
                </c:pt>
                <c:pt idx="71">
                  <c:v>74.6438072810639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57A-4594-9AEC-B03ADDB97227}"/>
            </c:ext>
          </c:extLst>
        </c:ser>
        <c:ser>
          <c:idx val="8"/>
          <c:order val="8"/>
          <c:tx>
            <c:strRef>
              <c:f>ICGN!$A$636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4.159446315467474E-3"/>
                  <c:y val="4.225351644077670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ICGN!$E$628:$FS$628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ICGN!$E$636:$CJ$636</c:f>
              <c:numCache>
                <c:formatCode>_(* #,##0.00_);_(* \(#,##0.00\);_(* "-"??_);_(@_)</c:formatCode>
                <c:ptCount val="84"/>
                <c:pt idx="72">
                  <c:v>61.735336141710242</c:v>
                </c:pt>
                <c:pt idx="73">
                  <c:v>61.735336141710242</c:v>
                </c:pt>
                <c:pt idx="74">
                  <c:v>61.735336141710242</c:v>
                </c:pt>
                <c:pt idx="75">
                  <c:v>61.735336141710242</c:v>
                </c:pt>
                <c:pt idx="76">
                  <c:v>61.735336141710242</c:v>
                </c:pt>
                <c:pt idx="77">
                  <c:v>61.735336141710242</c:v>
                </c:pt>
                <c:pt idx="78">
                  <c:v>61.735336141710242</c:v>
                </c:pt>
                <c:pt idx="79">
                  <c:v>61.735336141710242</c:v>
                </c:pt>
                <c:pt idx="80">
                  <c:v>61.735336141710242</c:v>
                </c:pt>
                <c:pt idx="81">
                  <c:v>61.735336141710242</c:v>
                </c:pt>
                <c:pt idx="82">
                  <c:v>61.735336141710242</c:v>
                </c:pt>
                <c:pt idx="83">
                  <c:v>61.735336141710242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7A-4594-9AEC-B03ADDB97227}"/>
            </c:ext>
          </c:extLst>
        </c:ser>
        <c:ser>
          <c:idx val="9"/>
          <c:order val="9"/>
          <c:tx>
            <c:strRef>
              <c:f>ICGN!$A$637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5.4072802101077164E-2"/>
                  <c:y val="-4.225351644077670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ICGN!$E$628:$FS$628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ICGN!$E$637:$CV$637</c:f>
              <c:numCache>
                <c:formatCode>_(* #,##0.00_);_(* \(#,##0.00\);_(* "-"??_);_(@_)</c:formatCode>
                <c:ptCount val="96"/>
                <c:pt idx="84">
                  <c:v>65.575296656827206</c:v>
                </c:pt>
                <c:pt idx="85">
                  <c:v>65.575296656827206</c:v>
                </c:pt>
                <c:pt idx="86">
                  <c:v>65.575296656827206</c:v>
                </c:pt>
                <c:pt idx="87">
                  <c:v>65.575296656827206</c:v>
                </c:pt>
                <c:pt idx="88">
                  <c:v>65.575296656827206</c:v>
                </c:pt>
                <c:pt idx="89">
                  <c:v>65.575296656827206</c:v>
                </c:pt>
                <c:pt idx="90">
                  <c:v>65.575296656827206</c:v>
                </c:pt>
                <c:pt idx="91">
                  <c:v>65.575296656827206</c:v>
                </c:pt>
                <c:pt idx="92">
                  <c:v>65.575296656827206</c:v>
                </c:pt>
                <c:pt idx="93">
                  <c:v>65.575296656827206</c:v>
                </c:pt>
                <c:pt idx="94">
                  <c:v>65.575296656827206</c:v>
                </c:pt>
                <c:pt idx="95">
                  <c:v>65.575296656827206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57A-4594-9AEC-B03ADDB97227}"/>
            </c:ext>
          </c:extLst>
        </c:ser>
        <c:ser>
          <c:idx val="10"/>
          <c:order val="10"/>
          <c:tx>
            <c:strRef>
              <c:f>ICGN!$A$638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4.5667472118521568E-2"/>
                  <c:y val="3.82028739394107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ICGN!$E$628:$FS$628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ICGN!$E$638:$DH$638</c:f>
              <c:numCache>
                <c:formatCode>_(* #,##0.00_);_(* \(#,##0.00\);_(* "-"??_);_(@_)</c:formatCode>
                <c:ptCount val="108"/>
                <c:pt idx="96">
                  <c:v>67.532096110996065</c:v>
                </c:pt>
                <c:pt idx="97">
                  <c:v>67.532096110996065</c:v>
                </c:pt>
                <c:pt idx="98">
                  <c:v>67.532096110996065</c:v>
                </c:pt>
                <c:pt idx="99">
                  <c:v>67.532096110996065</c:v>
                </c:pt>
                <c:pt idx="100">
                  <c:v>67.532096110996065</c:v>
                </c:pt>
                <c:pt idx="101">
                  <c:v>67.532096110996065</c:v>
                </c:pt>
                <c:pt idx="102">
                  <c:v>67.532096110996065</c:v>
                </c:pt>
                <c:pt idx="103">
                  <c:v>67.532096110996065</c:v>
                </c:pt>
                <c:pt idx="104">
                  <c:v>67.532096110996065</c:v>
                </c:pt>
                <c:pt idx="105">
                  <c:v>67.532096110996065</c:v>
                </c:pt>
                <c:pt idx="106">
                  <c:v>67.532096110996065</c:v>
                </c:pt>
                <c:pt idx="107">
                  <c:v>67.532096110996065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57A-4594-9AEC-B03ADDB97227}"/>
            </c:ext>
          </c:extLst>
        </c:ser>
        <c:ser>
          <c:idx val="11"/>
          <c:order val="11"/>
          <c:tx>
            <c:strRef>
              <c:f>ICGN!$A$639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18"/>
              <c:layout>
                <c:manualLayout>
                  <c:x val="-4.4969640560242906E-2"/>
                  <c:y val="-2.80040154217740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ICGN!$E$628:$FS$628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ICGN!$E$639:$DT$639</c:f>
              <c:numCache>
                <c:formatCode>_(* #,##0.00_);_(* \(#,##0.00\);_(* "-"??_);_(@_)</c:formatCode>
                <c:ptCount val="120"/>
                <c:pt idx="108">
                  <c:v>60.492294526772859</c:v>
                </c:pt>
                <c:pt idx="109">
                  <c:v>60.492294526772859</c:v>
                </c:pt>
                <c:pt idx="110">
                  <c:v>60.492294526772859</c:v>
                </c:pt>
                <c:pt idx="111">
                  <c:v>60.492294526772859</c:v>
                </c:pt>
                <c:pt idx="112">
                  <c:v>60.492294526772859</c:v>
                </c:pt>
                <c:pt idx="113">
                  <c:v>60.492294526772859</c:v>
                </c:pt>
                <c:pt idx="114">
                  <c:v>60.492294526772859</c:v>
                </c:pt>
                <c:pt idx="115">
                  <c:v>60.492294526772859</c:v>
                </c:pt>
                <c:pt idx="116">
                  <c:v>60.492294526772859</c:v>
                </c:pt>
                <c:pt idx="117">
                  <c:v>60.492294526772859</c:v>
                </c:pt>
                <c:pt idx="118">
                  <c:v>60.492294526772859</c:v>
                </c:pt>
                <c:pt idx="119">
                  <c:v>60.492294526772859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7A-4594-9AEC-B03ADDB97227}"/>
            </c:ext>
          </c:extLst>
        </c:ser>
        <c:ser>
          <c:idx val="12"/>
          <c:order val="12"/>
          <c:tx>
            <c:strRef>
              <c:f>ICGN!$A$640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rgbClr val="C0504D"/>
              </a:solidFill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1D-857A-4594-9AEC-B03ADDB97227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857A-4594-9AEC-B03ADDB97227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857A-4594-9AEC-B03ADDB97227}"/>
              </c:ext>
            </c:extLst>
          </c:dPt>
          <c:dPt>
            <c:idx val="123"/>
            <c:bubble3D val="0"/>
            <c:extLst>
              <c:ext xmlns:c16="http://schemas.microsoft.com/office/drawing/2014/chart" uri="{C3380CC4-5D6E-409C-BE32-E72D297353CC}">
                <c16:uniqueId val="{00000020-857A-4594-9AEC-B03ADDB97227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7A-4594-9AEC-B03ADDB97227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7A-4594-9AEC-B03ADDB97227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57A-4594-9AEC-B03ADDB97227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7A-4594-9AEC-B03ADDB97227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57A-4594-9AEC-B03ADDB97227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57A-4594-9AEC-B03ADDB97227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57A-4594-9AEC-B03ADDB97227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57A-4594-9AEC-B03ADDB97227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57A-4594-9AEC-B03ADDB97227}"/>
                </c:ext>
              </c:extLst>
            </c:dLbl>
            <c:dLbl>
              <c:idx val="129"/>
              <c:layout>
                <c:manualLayout>
                  <c:x val="-5.1993078943343429E-2"/>
                  <c:y val="-4.2253516440776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57A-4594-9AEC-B03ADDB97227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57A-4594-9AEC-B03ADDB97227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57A-4594-9AEC-B03ADDB9722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ICGN!$E$628:$FS$628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ICGN!$E$640:$EF$640</c:f>
              <c:numCache>
                <c:formatCode>_(* #,##0.00_);_(* \(#,##0.00\);_(* "-"??_);_(@_)</c:formatCode>
                <c:ptCount val="132"/>
                <c:pt idx="120">
                  <c:v>59.270143635799933</c:v>
                </c:pt>
                <c:pt idx="121">
                  <c:v>59.270143635799933</c:v>
                </c:pt>
                <c:pt idx="122">
                  <c:v>59.270143635799933</c:v>
                </c:pt>
                <c:pt idx="123">
                  <c:v>59.270143635799933</c:v>
                </c:pt>
                <c:pt idx="124">
                  <c:v>59.270143635799933</c:v>
                </c:pt>
                <c:pt idx="125">
                  <c:v>59.270143635799933</c:v>
                </c:pt>
                <c:pt idx="126">
                  <c:v>59.270143635799933</c:v>
                </c:pt>
                <c:pt idx="127">
                  <c:v>59.270143635799933</c:v>
                </c:pt>
                <c:pt idx="128">
                  <c:v>59.270143635799933</c:v>
                </c:pt>
                <c:pt idx="129">
                  <c:v>59.270143635799933</c:v>
                </c:pt>
                <c:pt idx="130">
                  <c:v>59.270143635799933</c:v>
                </c:pt>
                <c:pt idx="131">
                  <c:v>59.270143635799933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57A-4594-9AEC-B03ADDB97227}"/>
            </c:ext>
          </c:extLst>
        </c:ser>
        <c:ser>
          <c:idx val="13"/>
          <c:order val="13"/>
          <c:tx>
            <c:strRef>
              <c:f>ICGN!$A$641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2478338946402422E-2"/>
                  <c:y val="-2.9577461508543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57A-4594-9AEC-B03ADDB9722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ICGN!$E$628:$FS$628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ICGN!$E$641:$ER$641</c:f>
              <c:numCache>
                <c:formatCode>_(* #,##0.00_);_(* \(#,##0.00\);_(* "-"??_);_(@_)</c:formatCode>
                <c:ptCount val="144"/>
                <c:pt idx="132">
                  <c:v>63.374178196162369</c:v>
                </c:pt>
                <c:pt idx="133">
                  <c:v>63.374178196162369</c:v>
                </c:pt>
                <c:pt idx="134">
                  <c:v>63.374178196162369</c:v>
                </c:pt>
                <c:pt idx="135">
                  <c:v>63.374178196162369</c:v>
                </c:pt>
                <c:pt idx="136">
                  <c:v>63.374178196162369</c:v>
                </c:pt>
                <c:pt idx="137">
                  <c:v>63.374178196162369</c:v>
                </c:pt>
                <c:pt idx="138">
                  <c:v>63.374178196162369</c:v>
                </c:pt>
                <c:pt idx="139">
                  <c:v>63.374178196162369</c:v>
                </c:pt>
                <c:pt idx="140">
                  <c:v>63.374178196162369</c:v>
                </c:pt>
                <c:pt idx="141">
                  <c:v>63.374178196162369</c:v>
                </c:pt>
                <c:pt idx="142">
                  <c:v>63.374178196162369</c:v>
                </c:pt>
                <c:pt idx="143">
                  <c:v>63.374178196162369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857A-4594-9AEC-B03ADDB97227}"/>
            </c:ext>
          </c:extLst>
        </c:ser>
        <c:ser>
          <c:idx val="14"/>
          <c:order val="14"/>
          <c:tx>
            <c:strRef>
              <c:f>ICGN!$A$642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57A-4594-9AEC-B03ADDB97227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57A-4594-9AEC-B03ADDB97227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57A-4594-9AEC-B03ADDB97227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57A-4594-9AEC-B03ADDB97227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57A-4594-9AEC-B03ADDB97227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57A-4594-9AEC-B03ADDB97227}"/>
                </c:ext>
              </c:extLst>
            </c:dLbl>
            <c:dLbl>
              <c:idx val="150"/>
              <c:layout>
                <c:manualLayout>
                  <c:x val="-2.911612420827232E-2"/>
                  <c:y val="3.802816479669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57A-4594-9AEC-B03ADDB97227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57A-4594-9AEC-B03ADDB97227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57A-4594-9AEC-B03ADDB97227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57A-4594-9AEC-B03ADDB97227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57A-4594-9AEC-B03ADDB97227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57A-4594-9AEC-B03ADDB9722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ICGN!$E$628:$FS$628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ICGN!$E$642:$FD$642</c:f>
              <c:numCache>
                <c:formatCode>_(* #,##0.00_);_(* \(#,##0.00\);_(* "-"??_);_(@_)</c:formatCode>
                <c:ptCount val="156"/>
                <c:pt idx="144">
                  <c:v>117.33684293930203</c:v>
                </c:pt>
                <c:pt idx="145">
                  <c:v>117.33684293930203</c:v>
                </c:pt>
                <c:pt idx="146">
                  <c:v>117.33684293930203</c:v>
                </c:pt>
                <c:pt idx="147">
                  <c:v>117.33684293930203</c:v>
                </c:pt>
                <c:pt idx="148">
                  <c:v>117.33684293930203</c:v>
                </c:pt>
                <c:pt idx="149">
                  <c:v>117.33684293930203</c:v>
                </c:pt>
                <c:pt idx="150">
                  <c:v>117.33684293930203</c:v>
                </c:pt>
                <c:pt idx="151">
                  <c:v>117.33684293930203</c:v>
                </c:pt>
                <c:pt idx="152">
                  <c:v>117.33684293930203</c:v>
                </c:pt>
                <c:pt idx="153">
                  <c:v>117.33684293930203</c:v>
                </c:pt>
                <c:pt idx="154">
                  <c:v>117.33684293930203</c:v>
                </c:pt>
                <c:pt idx="155">
                  <c:v>117.33684293930203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857A-4594-9AEC-B03ADDB97227}"/>
            </c:ext>
          </c:extLst>
        </c:ser>
        <c:ser>
          <c:idx val="15"/>
          <c:order val="15"/>
          <c:tx>
            <c:strRef>
              <c:f>ICGN!$A$643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57A-4594-9AEC-B03ADDB97227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57A-4594-9AEC-B03ADDB97227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57A-4594-9AEC-B03ADDB97227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1-424A-9720-29537387DE8B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04-4093-9685-50248B03E121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21-45EF-8FE3-D9CFABE6CACD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99-45B5-82E9-58631D5883E9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E4-436E-ABCC-379175A17A17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C9-4438-AF3B-6910A54ABA95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F8-45C8-8F32-1478D6043C39}"/>
                </c:ext>
              </c:extLst>
            </c:dLbl>
            <c:dLbl>
              <c:idx val="166"/>
              <c:layout>
                <c:manualLayout>
                  <c:x val="-1.2145752859750983E-2"/>
                  <c:y val="2.2756002791641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4-4D66-B3DA-4EAB3C85D38A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F-4F23-B453-3DE0EDE1F5E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ICGN!$E$628:$FS$628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ICGN!$E$643:$FP$643</c:f>
              <c:numCache>
                <c:formatCode>_(* #,##0.00_);_(* \(#,##0.00\);_(* "-"??_);_(@_)</c:formatCode>
                <c:ptCount val="168"/>
                <c:pt idx="156">
                  <c:v>144.90013453313512</c:v>
                </c:pt>
                <c:pt idx="157">
                  <c:v>144.90013453313512</c:v>
                </c:pt>
                <c:pt idx="158">
                  <c:v>144.90013453313512</c:v>
                </c:pt>
                <c:pt idx="159">
                  <c:v>144.90013453313512</c:v>
                </c:pt>
                <c:pt idx="160">
                  <c:v>144.90013453313512</c:v>
                </c:pt>
                <c:pt idx="161">
                  <c:v>144.90013453313512</c:v>
                </c:pt>
                <c:pt idx="162">
                  <c:v>144.90013453313512</c:v>
                </c:pt>
                <c:pt idx="163">
                  <c:v>144.90013453313512</c:v>
                </c:pt>
                <c:pt idx="164">
                  <c:v>144.90013453313512</c:v>
                </c:pt>
                <c:pt idx="165">
                  <c:v>144.90013453313512</c:v>
                </c:pt>
                <c:pt idx="166">
                  <c:v>144.90013453313512</c:v>
                </c:pt>
                <c:pt idx="167">
                  <c:v>144.90013453313512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857A-4594-9AEC-B03ADDB97227}"/>
            </c:ext>
          </c:extLst>
        </c:ser>
        <c:ser>
          <c:idx val="16"/>
          <c:order val="16"/>
          <c:tx>
            <c:strRef>
              <c:f>ICGN!$A$644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4D-4153-933F-CA63BE21375F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8D-47CD-937F-CB3934B81F3D}"/>
                </c:ext>
              </c:extLst>
            </c:dLbl>
            <c:dLbl>
              <c:idx val="170"/>
              <c:layout>
                <c:manualLayout>
                  <c:x val="-2.0242921432918455E-2"/>
                  <c:y val="-3.4134004187462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68-4E1C-B8C7-AF3F47C5D48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ICGN!$E$628:$FS$628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ICGN!$E$644:$FS$644</c:f>
              <c:numCache>
                <c:formatCode>_(* #,##0.00_);_(* \(#,##0.00\);_(* "-"??_);_(@_)</c:formatCode>
                <c:ptCount val="171"/>
                <c:pt idx="168">
                  <c:v>121.48388646310364</c:v>
                </c:pt>
                <c:pt idx="169">
                  <c:v>121.48388646310364</c:v>
                </c:pt>
                <c:pt idx="170">
                  <c:v>121.48388646310364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1D-4450-AD35-A4D1D3D03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434696"/>
        <c:axId val="172868560"/>
      </c:lineChart>
      <c:dateAx>
        <c:axId val="172434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2868560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2868560"/>
        <c:scaling>
          <c:orientation val="minMax"/>
          <c:max val="170"/>
          <c:min val="5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434696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ICGN!$E$666:$FS$666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ICGN!$E$667:$FS$667</c:f>
              <c:numCache>
                <c:formatCode>_(* #,##0.00_);_(* \(#,##0.00\);_(* "-"??_);_(@_)</c:formatCode>
                <c:ptCount val="171"/>
                <c:pt idx="0">
                  <c:v>73.136398016640044</c:v>
                </c:pt>
                <c:pt idx="1">
                  <c:v>74.151889514525024</c:v>
                </c:pt>
                <c:pt idx="2">
                  <c:v>78.047174832618978</c:v>
                </c:pt>
                <c:pt idx="3">
                  <c:v>97.096394655013015</c:v>
                </c:pt>
                <c:pt idx="4">
                  <c:v>108.18696248984507</c:v>
                </c:pt>
                <c:pt idx="5">
                  <c:v>96.76163263019302</c:v>
                </c:pt>
                <c:pt idx="6">
                  <c:v>84.313807883015386</c:v>
                </c:pt>
                <c:pt idx="7">
                  <c:v>96.197159425161772</c:v>
                </c:pt>
                <c:pt idx="8">
                  <c:v>89.141944701235388</c:v>
                </c:pt>
                <c:pt idx="9">
                  <c:v>89.161554192229019</c:v>
                </c:pt>
                <c:pt idx="10">
                  <c:v>94.451914726727736</c:v>
                </c:pt>
                <c:pt idx="11">
                  <c:v>101.91332604980809</c:v>
                </c:pt>
                <c:pt idx="12">
                  <c:v>103.93030226629688</c:v>
                </c:pt>
                <c:pt idx="13">
                  <c:v>105.6559374737373</c:v>
                </c:pt>
                <c:pt idx="14">
                  <c:v>111.19982071322518</c:v>
                </c:pt>
                <c:pt idx="15">
                  <c:v>111.84833459394345</c:v>
                </c:pt>
                <c:pt idx="16">
                  <c:v>108.63237807098636</c:v>
                </c:pt>
                <c:pt idx="17">
                  <c:v>107.1392553996134</c:v>
                </c:pt>
                <c:pt idx="18">
                  <c:v>108.48250553267779</c:v>
                </c:pt>
                <c:pt idx="19">
                  <c:v>121.19085637448524</c:v>
                </c:pt>
                <c:pt idx="20">
                  <c:v>123.94458918116366</c:v>
                </c:pt>
                <c:pt idx="21">
                  <c:v>130.99420119337759</c:v>
                </c:pt>
                <c:pt idx="22">
                  <c:v>148.3331932655405</c:v>
                </c:pt>
                <c:pt idx="23">
                  <c:v>164.0502002969437</c:v>
                </c:pt>
                <c:pt idx="24">
                  <c:v>173.4837661428131</c:v>
                </c:pt>
                <c:pt idx="25">
                  <c:v>174.88164271507407</c:v>
                </c:pt>
                <c:pt idx="26">
                  <c:v>159.98963498333191</c:v>
                </c:pt>
                <c:pt idx="27">
                  <c:v>157.40678488388377</c:v>
                </c:pt>
                <c:pt idx="28">
                  <c:v>160.15911701263411</c:v>
                </c:pt>
                <c:pt idx="29">
                  <c:v>150.7003389640586</c:v>
                </c:pt>
                <c:pt idx="30">
                  <c:v>144.76986861641032</c:v>
                </c:pt>
                <c:pt idx="31">
                  <c:v>146.72241364820573</c:v>
                </c:pt>
                <c:pt idx="32">
                  <c:v>139.39266605036835</c:v>
                </c:pt>
                <c:pt idx="33">
                  <c:v>128.08359245875002</c:v>
                </c:pt>
                <c:pt idx="34">
                  <c:v>138.07462812001009</c:v>
                </c:pt>
                <c:pt idx="35">
                  <c:v>135.73549598005434</c:v>
                </c:pt>
                <c:pt idx="36">
                  <c:v>142.94478527607359</c:v>
                </c:pt>
                <c:pt idx="37">
                  <c:v>146.74762585091185</c:v>
                </c:pt>
                <c:pt idx="38">
                  <c:v>154.87856122363223</c:v>
                </c:pt>
                <c:pt idx="39">
                  <c:v>162.12146678992633</c:v>
                </c:pt>
                <c:pt idx="40">
                  <c:v>144.42670252402161</c:v>
                </c:pt>
                <c:pt idx="41">
                  <c:v>129.93108664593663</c:v>
                </c:pt>
                <c:pt idx="42">
                  <c:v>133.42017536487657</c:v>
                </c:pt>
                <c:pt idx="43">
                  <c:v>130.34848866851556</c:v>
                </c:pt>
                <c:pt idx="44">
                  <c:v>123.19382581169285</c:v>
                </c:pt>
                <c:pt idx="45">
                  <c:v>107.58467098075468</c:v>
                </c:pt>
                <c:pt idx="46">
                  <c:v>104.08857887217412</c:v>
                </c:pt>
                <c:pt idx="47">
                  <c:v>100</c:v>
                </c:pt>
                <c:pt idx="48">
                  <c:v>108.76824383001372</c:v>
                </c:pt>
                <c:pt idx="49">
                  <c:v>110.98691766815139</c:v>
                </c:pt>
                <c:pt idx="50">
                  <c:v>108.11412723758298</c:v>
                </c:pt>
                <c:pt idx="51">
                  <c:v>105.95568255035437</c:v>
                </c:pt>
                <c:pt idx="52">
                  <c:v>106.92495167661147</c:v>
                </c:pt>
                <c:pt idx="53">
                  <c:v>107.86970893912653</c:v>
                </c:pt>
                <c:pt idx="54">
                  <c:v>100.10127510410692</c:v>
                </c:pt>
                <c:pt idx="55">
                  <c:v>99.192509174440417</c:v>
                </c:pt>
                <c:pt idx="56">
                  <c:v>101.22874471244081</c:v>
                </c:pt>
                <c:pt idx="57">
                  <c:v>106.33692161551645</c:v>
                </c:pt>
                <c:pt idx="58">
                  <c:v>113.74030030534779</c:v>
                </c:pt>
                <c:pt idx="59">
                  <c:v>113.03137385161084</c:v>
                </c:pt>
                <c:pt idx="60">
                  <c:v>108.87322095473155</c:v>
                </c:pt>
                <c:pt idx="61">
                  <c:v>113.00522084267732</c:v>
                </c:pt>
                <c:pt idx="62">
                  <c:v>117.32011626960781</c:v>
                </c:pt>
                <c:pt idx="63">
                  <c:v>115.62596296607556</c:v>
                </c:pt>
                <c:pt idx="64">
                  <c:v>112.0664901812477</c:v>
                </c:pt>
                <c:pt idx="65">
                  <c:v>106.22307863672683</c:v>
                </c:pt>
                <c:pt idx="66">
                  <c:v>105.64963442306075</c:v>
                </c:pt>
                <c:pt idx="67">
                  <c:v>95.012652790617324</c:v>
                </c:pt>
                <c:pt idx="68">
                  <c:v>91.872216152617852</c:v>
                </c:pt>
                <c:pt idx="69">
                  <c:v>94.315648774006618</c:v>
                </c:pt>
                <c:pt idx="70">
                  <c:v>92.714373756898325</c:v>
                </c:pt>
                <c:pt idx="71">
                  <c:v>87.521678674296538</c:v>
                </c:pt>
                <c:pt idx="72">
                  <c:v>89.788457613484923</c:v>
                </c:pt>
                <c:pt idx="73">
                  <c:v>88.93429419839201</c:v>
                </c:pt>
                <c:pt idx="74">
                  <c:v>85.134159478642189</c:v>
                </c:pt>
                <c:pt idx="75">
                  <c:v>82.904216549901051</c:v>
                </c:pt>
                <c:pt idx="76">
                  <c:v>84.130982553450607</c:v>
                </c:pt>
                <c:pt idx="77">
                  <c:v>84.963849776018861</c:v>
                </c:pt>
                <c:pt idx="78">
                  <c:v>80.599464686362737</c:v>
                </c:pt>
                <c:pt idx="79">
                  <c:v>67.95914222483681</c:v>
                </c:pt>
                <c:pt idx="80">
                  <c:v>67.714023587416307</c:v>
                </c:pt>
                <c:pt idx="81">
                  <c:v>74.319303876409506</c:v>
                </c:pt>
                <c:pt idx="82">
                  <c:v>70.520631985881167</c:v>
                </c:pt>
                <c:pt idx="83">
                  <c:v>72.956977843943122</c:v>
                </c:pt>
                <c:pt idx="84">
                  <c:v>74.563983704955305</c:v>
                </c:pt>
                <c:pt idx="85">
                  <c:v>83.402589075334674</c:v>
                </c:pt>
                <c:pt idx="86">
                  <c:v>88.850177398904535</c:v>
                </c:pt>
                <c:pt idx="87">
                  <c:v>95.39283679967771</c:v>
                </c:pt>
                <c:pt idx="88">
                  <c:v>90.260352677362505</c:v>
                </c:pt>
                <c:pt idx="89">
                  <c:v>86.988769230974455</c:v>
                </c:pt>
                <c:pt idx="90">
                  <c:v>81.808805988414164</c:v>
                </c:pt>
                <c:pt idx="91">
                  <c:v>93.081415041243588</c:v>
                </c:pt>
                <c:pt idx="92">
                  <c:v>97.112502451186373</c:v>
                </c:pt>
                <c:pt idx="93">
                  <c:v>91.254167016836135</c:v>
                </c:pt>
                <c:pt idx="94">
                  <c:v>93.885213170447216</c:v>
                </c:pt>
                <c:pt idx="95">
                  <c:v>99.680995601871302</c:v>
                </c:pt>
                <c:pt idx="96">
                  <c:v>101.7137294450514</c:v>
                </c:pt>
                <c:pt idx="97">
                  <c:v>98.825609372714169</c:v>
                </c:pt>
                <c:pt idx="98">
                  <c:v>92.904531010400319</c:v>
                </c:pt>
                <c:pt idx="99">
                  <c:v>87.385715739049274</c:v>
                </c:pt>
                <c:pt idx="100">
                  <c:v>91.734399449333466</c:v>
                </c:pt>
                <c:pt idx="101">
                  <c:v>87.018959281555425</c:v>
                </c:pt>
                <c:pt idx="102">
                  <c:v>86.525211535716608</c:v>
                </c:pt>
                <c:pt idx="103">
                  <c:v>87.155592397629533</c:v>
                </c:pt>
                <c:pt idx="104">
                  <c:v>92.639281856863164</c:v>
                </c:pt>
                <c:pt idx="105">
                  <c:v>90.793944269026198</c:v>
                </c:pt>
                <c:pt idx="106">
                  <c:v>89.847122370863858</c:v>
                </c:pt>
                <c:pt idx="107">
                  <c:v>84.414804133621729</c:v>
                </c:pt>
                <c:pt idx="108">
                  <c:v>88.884686855104533</c:v>
                </c:pt>
                <c:pt idx="109">
                  <c:v>90.104443884173264</c:v>
                </c:pt>
                <c:pt idx="110">
                  <c:v>87.435727983252974</c:v>
                </c:pt>
                <c:pt idx="111">
                  <c:v>86.585240589778778</c:v>
                </c:pt>
                <c:pt idx="112">
                  <c:v>84.888863987947943</c:v>
                </c:pt>
                <c:pt idx="113">
                  <c:v>81.69804185225648</c:v>
                </c:pt>
                <c:pt idx="114">
                  <c:v>75.416956352329052</c:v>
                </c:pt>
                <c:pt idx="115">
                  <c:v>74.869570205312698</c:v>
                </c:pt>
                <c:pt idx="116">
                  <c:v>73.772470581643873</c:v>
                </c:pt>
                <c:pt idx="117">
                  <c:v>71.401079861783529</c:v>
                </c:pt>
                <c:pt idx="118">
                  <c:v>64.084516906182586</c:v>
                </c:pt>
                <c:pt idx="119">
                  <c:v>66.880620220186572</c:v>
                </c:pt>
                <c:pt idx="120">
                  <c:v>73.759032705162625</c:v>
                </c:pt>
                <c:pt idx="121">
                  <c:v>73.809547350329325</c:v>
                </c:pt>
                <c:pt idx="122">
                  <c:v>69.018404907975452</c:v>
                </c:pt>
                <c:pt idx="123">
                  <c:v>70.43499963073036</c:v>
                </c:pt>
                <c:pt idx="124">
                  <c:v>66.104994817491658</c:v>
                </c:pt>
                <c:pt idx="125">
                  <c:v>66.434932285003711</c:v>
                </c:pt>
                <c:pt idx="126">
                  <c:v>65.298650001146001</c:v>
                </c:pt>
                <c:pt idx="127">
                  <c:v>71.204462960072661</c:v>
                </c:pt>
                <c:pt idx="128">
                  <c:v>71.000753253463557</c:v>
                </c:pt>
                <c:pt idx="129">
                  <c:v>73.37005656192143</c:v>
                </c:pt>
                <c:pt idx="130">
                  <c:v>85.896573941787821</c:v>
                </c:pt>
                <c:pt idx="131">
                  <c:v>96.008134603814895</c:v>
                </c:pt>
                <c:pt idx="132">
                  <c:v>101.85929990115214</c:v>
                </c:pt>
                <c:pt idx="133">
                  <c:v>90.072345014987249</c:v>
                </c:pt>
                <c:pt idx="134">
                  <c:v>78.19443701660694</c:v>
                </c:pt>
                <c:pt idx="135">
                  <c:v>72.75248492997882</c:v>
                </c:pt>
                <c:pt idx="136">
                  <c:v>69.782212090651868</c:v>
                </c:pt>
                <c:pt idx="137">
                  <c:v>80.358893704552997</c:v>
                </c:pt>
                <c:pt idx="138">
                  <c:v>85.407928346410571</c:v>
                </c:pt>
                <c:pt idx="139">
                  <c:v>94.615794044317454</c:v>
                </c:pt>
                <c:pt idx="140">
                  <c:v>99.077953729605127</c:v>
                </c:pt>
                <c:pt idx="141">
                  <c:v>102.40789875633138</c:v>
                </c:pt>
                <c:pt idx="142">
                  <c:v>117.86037775616731</c:v>
                </c:pt>
                <c:pt idx="143">
                  <c:v>127.40598267743405</c:v>
                </c:pt>
                <c:pt idx="144">
                  <c:v>131.23799287276091</c:v>
                </c:pt>
                <c:pt idx="145">
                  <c:v>135.67122042624186</c:v>
                </c:pt>
                <c:pt idx="146">
                  <c:v>139.32482451941522</c:v>
                </c:pt>
                <c:pt idx="147">
                  <c:v>145.24529872458268</c:v>
                </c:pt>
                <c:pt idx="148">
                  <c:v>154.78852875903047</c:v>
                </c:pt>
                <c:pt idx="149">
                  <c:v>129.44932013761326</c:v>
                </c:pt>
                <c:pt idx="150">
                  <c:v>141.22835452358942</c:v>
                </c:pt>
                <c:pt idx="151">
                  <c:v>151.04210437851918</c:v>
                </c:pt>
                <c:pt idx="152">
                  <c:v>154.73322421385282</c:v>
                </c:pt>
                <c:pt idx="153">
                  <c:v>173.42668851724233</c:v>
                </c:pt>
                <c:pt idx="154">
                  <c:v>179.14003711129519</c:v>
                </c:pt>
                <c:pt idx="155">
                  <c:v>169.8799491681246</c:v>
                </c:pt>
                <c:pt idx="156">
                  <c:v>181.23721881390591</c:v>
                </c:pt>
                <c:pt idx="157">
                  <c:v>204.13713570701552</c:v>
                </c:pt>
                <c:pt idx="158">
                  <c:v>231.65081464646278</c:v>
                </c:pt>
                <c:pt idx="159">
                  <c:v>225.7542650642911</c:v>
                </c:pt>
                <c:pt idx="160">
                  <c:v>220.79742150756522</c:v>
                </c:pt>
                <c:pt idx="161">
                  <c:v>184.17080533644952</c:v>
                </c:pt>
                <c:pt idx="162">
                  <c:v>126.62828809143625</c:v>
                </c:pt>
                <c:pt idx="163">
                  <c:v>129.92083623018996</c:v>
                </c:pt>
                <c:pt idx="164">
                  <c:v>111.05375001500725</c:v>
                </c:pt>
                <c:pt idx="165">
                  <c:v>111.30044836437676</c:v>
                </c:pt>
                <c:pt idx="166">
                  <c:v>123.29642546992746</c:v>
                </c:pt>
                <c:pt idx="167">
                  <c:v>124.5052605461043</c:v>
                </c:pt>
                <c:pt idx="168">
                  <c:v>126.31903314888615</c:v>
                </c:pt>
                <c:pt idx="169">
                  <c:v>126.92476491955438</c:v>
                </c:pt>
                <c:pt idx="170">
                  <c:v>127.49214097884246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0-4964-9BD9-F4A79FDA9B63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4267569382543692E-2"/>
                  <c:y val="2.995508151767969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ICGN!$E$666:$FS$666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0-4964-9BD9-F4A79FDA9B63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5.102041636195026E-2"/>
                  <c:y val="5.070421972893204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E0-4964-9BD9-F4A79FDA9B63}"/>
                </c:ext>
              </c:extLst>
            </c:dLbl>
            <c:dLbl>
              <c:idx val="23"/>
              <c:layout>
                <c:manualLayout>
                  <c:x val="-5.7050467146146096E-2"/>
                  <c:y val="6.559209652965547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ICGN!$E$666:$FS$666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ICGN!$E$668:$AZ$668</c:f>
              <c:numCache>
                <c:formatCode>_(* #,##0.00_);_(* \(#,##0.00\);_(* "-"??_);_(@_)</c:formatCode>
                <c:ptCount val="48"/>
                <c:pt idx="0">
                  <c:v>90.213346593084381</c:v>
                </c:pt>
                <c:pt idx="1">
                  <c:v>90.213346593084381</c:v>
                </c:pt>
                <c:pt idx="2">
                  <c:v>90.213346593084381</c:v>
                </c:pt>
                <c:pt idx="3">
                  <c:v>90.213346593084381</c:v>
                </c:pt>
                <c:pt idx="4">
                  <c:v>90.213346593084381</c:v>
                </c:pt>
                <c:pt idx="5">
                  <c:v>90.213346593084381</c:v>
                </c:pt>
                <c:pt idx="6">
                  <c:v>90.213346593084381</c:v>
                </c:pt>
                <c:pt idx="7">
                  <c:v>90.213346593084381</c:v>
                </c:pt>
                <c:pt idx="8">
                  <c:v>90.213346593084381</c:v>
                </c:pt>
                <c:pt idx="9">
                  <c:v>90.213346593084381</c:v>
                </c:pt>
                <c:pt idx="10">
                  <c:v>90.213346593084381</c:v>
                </c:pt>
                <c:pt idx="11">
                  <c:v>90.213346593084381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E0-4964-9BD9-F4A79FDA9B63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3"/>
              <c:layout>
                <c:manualLayout>
                  <c:x val="-1.0204083272390049E-2"/>
                  <c:y val="-4.225351644077670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E0-4964-9BD9-F4A79FDA9B63}"/>
                </c:ext>
              </c:extLst>
            </c:dLbl>
            <c:dLbl>
              <c:idx val="35"/>
              <c:layout>
                <c:manualLayout>
                  <c:x val="-8.7429388948961781E-2"/>
                  <c:y val="-2.731906096051225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ICGN!$E$666:$FS$666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ICGN!$E$669:$AZ$669</c:f>
              <c:numCache>
                <c:formatCode>_(* #,##0.00_);_(* \(#,##0.00\);_(* "-"??_);_(@_)</c:formatCode>
                <c:ptCount val="48"/>
                <c:pt idx="12">
                  <c:v>120.4501311968326</c:v>
                </c:pt>
                <c:pt idx="13">
                  <c:v>120.4501311968326</c:v>
                </c:pt>
                <c:pt idx="14">
                  <c:v>120.4501311968326</c:v>
                </c:pt>
                <c:pt idx="15">
                  <c:v>120.4501311968326</c:v>
                </c:pt>
                <c:pt idx="16">
                  <c:v>120.4501311968326</c:v>
                </c:pt>
                <c:pt idx="17">
                  <c:v>120.4501311968326</c:v>
                </c:pt>
                <c:pt idx="18">
                  <c:v>120.4501311968326</c:v>
                </c:pt>
                <c:pt idx="19">
                  <c:v>120.4501311968326</c:v>
                </c:pt>
                <c:pt idx="20">
                  <c:v>120.4501311968326</c:v>
                </c:pt>
                <c:pt idx="21">
                  <c:v>120.4501311968326</c:v>
                </c:pt>
                <c:pt idx="22">
                  <c:v>120.4501311968326</c:v>
                </c:pt>
                <c:pt idx="23">
                  <c:v>120.4501311968326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E0-4964-9BD9-F4A79FDA9B63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1.2244899926868058E-2"/>
                  <c:y val="4.225351644077670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E0-4964-9BD9-F4A79FDA9B63}"/>
                </c:ext>
              </c:extLst>
            </c:dLbl>
            <c:dLbl>
              <c:idx val="47"/>
              <c:layout>
                <c:manualLayout>
                  <c:x val="-5.5295494628930845E-2"/>
                  <c:y val="-3.18873115827684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ICGN!$E$666:$FS$666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ICGN!$E$670:$AZ$670</c:f>
              <c:numCache>
                <c:formatCode>_(* #,##0.00_);_(* \(#,##0.00\);_(* "-"??_);_(@_)</c:formatCode>
                <c:ptCount val="48"/>
                <c:pt idx="24">
                  <c:v>150.78332913129952</c:v>
                </c:pt>
                <c:pt idx="25">
                  <c:v>150.78332913129952</c:v>
                </c:pt>
                <c:pt idx="26">
                  <c:v>150.78332913129952</c:v>
                </c:pt>
                <c:pt idx="27">
                  <c:v>150.78332913129952</c:v>
                </c:pt>
                <c:pt idx="28">
                  <c:v>150.78332913129952</c:v>
                </c:pt>
                <c:pt idx="29">
                  <c:v>150.78332913129952</c:v>
                </c:pt>
                <c:pt idx="30">
                  <c:v>150.78332913129952</c:v>
                </c:pt>
                <c:pt idx="31">
                  <c:v>150.78332913129952</c:v>
                </c:pt>
                <c:pt idx="32">
                  <c:v>150.78332913129952</c:v>
                </c:pt>
                <c:pt idx="33">
                  <c:v>150.78332913129952</c:v>
                </c:pt>
                <c:pt idx="34">
                  <c:v>150.78332913129952</c:v>
                </c:pt>
                <c:pt idx="35">
                  <c:v>150.78332913129952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E0-4964-9BD9-F4A79FDA9B63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8.9795932797032421E-2"/>
                  <c:y val="4.64788680848543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E0-4964-9BD9-F4A79FDA9B63}"/>
                </c:ext>
              </c:extLst>
            </c:dLbl>
            <c:dLbl>
              <c:idx val="59"/>
              <c:layout>
                <c:manualLayout>
                  <c:x val="-5.5603576346388614E-2"/>
                  <c:y val="-3.816923165473753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ICGN!$E$666:$FS$666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ICGN!$E$671:$AZ$671</c:f>
              <c:numCache>
                <c:formatCode>_(* #,##0.00_);_(* \(#,##0.00\);_(* "-"??_);_(@_)</c:formatCode>
                <c:ptCount val="48"/>
                <c:pt idx="36">
                  <c:v>131.640497334043</c:v>
                </c:pt>
                <c:pt idx="37">
                  <c:v>131.640497334043</c:v>
                </c:pt>
                <c:pt idx="38">
                  <c:v>131.640497334043</c:v>
                </c:pt>
                <c:pt idx="39">
                  <c:v>131.640497334043</c:v>
                </c:pt>
                <c:pt idx="40">
                  <c:v>131.640497334043</c:v>
                </c:pt>
                <c:pt idx="41">
                  <c:v>131.640497334043</c:v>
                </c:pt>
                <c:pt idx="42">
                  <c:v>131.640497334043</c:v>
                </c:pt>
                <c:pt idx="43">
                  <c:v>131.640497334043</c:v>
                </c:pt>
                <c:pt idx="44">
                  <c:v>131.640497334043</c:v>
                </c:pt>
                <c:pt idx="45">
                  <c:v>131.640497334043</c:v>
                </c:pt>
                <c:pt idx="46">
                  <c:v>131.640497334043</c:v>
                </c:pt>
                <c:pt idx="47">
                  <c:v>131.640497334043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1E0-4964-9BD9-F4A79FDA9B63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7.5510216215686363E-2"/>
                  <c:y val="-4.225351644077678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E0-4964-9BD9-F4A79FDA9B63}"/>
                </c:ext>
              </c:extLst>
            </c:dLbl>
            <c:dLbl>
              <c:idx val="61"/>
              <c:layout>
                <c:manualLayout>
                  <c:x val="7.2951011884473446E-3"/>
                  <c:y val="-4.1214811887012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ICGN!$E$666:$FS$666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ICGN!$E$672:$BL$672</c:f>
              <c:numCache>
                <c:formatCode>_(* #,##0.00_);_(* \(#,##0.00\);_(* "-"??_);_(@_)</c:formatCode>
                <c:ptCount val="60"/>
                <c:pt idx="48">
                  <c:v>106.85422972210864</c:v>
                </c:pt>
                <c:pt idx="49">
                  <c:v>106.85422972210864</c:v>
                </c:pt>
                <c:pt idx="50">
                  <c:v>106.85422972210864</c:v>
                </c:pt>
                <c:pt idx="51">
                  <c:v>106.85422972210864</c:v>
                </c:pt>
                <c:pt idx="52">
                  <c:v>106.85422972210864</c:v>
                </c:pt>
                <c:pt idx="53">
                  <c:v>106.85422972210864</c:v>
                </c:pt>
                <c:pt idx="54">
                  <c:v>106.85422972210864</c:v>
                </c:pt>
                <c:pt idx="55">
                  <c:v>106.85422972210864</c:v>
                </c:pt>
                <c:pt idx="56">
                  <c:v>106.85422972210864</c:v>
                </c:pt>
                <c:pt idx="57">
                  <c:v>106.85422972210864</c:v>
                </c:pt>
                <c:pt idx="58">
                  <c:v>106.85422972210864</c:v>
                </c:pt>
                <c:pt idx="59">
                  <c:v>106.85422972210864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1E0-4964-9BD9-F4A79FDA9B63}"/>
            </c:ext>
          </c:extLst>
        </c:ser>
        <c:ser>
          <c:idx val="7"/>
          <c:order val="7"/>
          <c:tx>
            <c:strRef>
              <c:f>ICGN!$A$673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7.5510216215686432E-2"/>
                  <c:y val="4.2253516440776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E0-4964-9BD9-F4A79FDA9B63}"/>
                </c:ext>
              </c:extLst>
            </c:dLbl>
            <c:dLbl>
              <c:idx val="73"/>
              <c:layout>
                <c:manualLayout>
                  <c:x val="-2.0216787073628048E-2"/>
                  <c:y val="3.38815541379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E0-4964-9BD9-F4A79FDA9B6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ICGN!$E$666:$FS$666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ICGN!$E$673:$BX$673</c:f>
              <c:numCache>
                <c:formatCode>_(* #,##0.00_);_(* \(#,##0.00\);_(* "-"??_);_(@_)</c:formatCode>
                <c:ptCount val="72"/>
                <c:pt idx="60">
                  <c:v>103.35002453521371</c:v>
                </c:pt>
                <c:pt idx="61">
                  <c:v>103.35002453521371</c:v>
                </c:pt>
                <c:pt idx="62">
                  <c:v>103.35002453521371</c:v>
                </c:pt>
                <c:pt idx="63">
                  <c:v>103.35002453521371</c:v>
                </c:pt>
                <c:pt idx="64">
                  <c:v>103.35002453521371</c:v>
                </c:pt>
                <c:pt idx="65">
                  <c:v>103.35002453521371</c:v>
                </c:pt>
                <c:pt idx="66">
                  <c:v>103.35002453521371</c:v>
                </c:pt>
                <c:pt idx="67">
                  <c:v>103.35002453521371</c:v>
                </c:pt>
                <c:pt idx="68">
                  <c:v>103.35002453521371</c:v>
                </c:pt>
                <c:pt idx="69">
                  <c:v>103.35002453521371</c:v>
                </c:pt>
                <c:pt idx="70">
                  <c:v>103.35002453521371</c:v>
                </c:pt>
                <c:pt idx="71">
                  <c:v>103.35002453521371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1E0-4964-9BD9-F4A79FDA9B63}"/>
            </c:ext>
          </c:extLst>
        </c:ser>
        <c:ser>
          <c:idx val="8"/>
          <c:order val="8"/>
          <c:tx>
            <c:strRef>
              <c:f>ICGN!$A$674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5.2448988020084098E-3"/>
                  <c:y val="3.759498307696761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ICGN!$E$666:$FS$666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ICGN!$E$674:$CJ$674</c:f>
              <c:numCache>
                <c:formatCode>_(* #,##0.00_);_(* \(#,##0.00\);_(* "-"??_);_(@_)</c:formatCode>
                <c:ptCount val="84"/>
                <c:pt idx="72">
                  <c:v>79.160458697894953</c:v>
                </c:pt>
                <c:pt idx="73">
                  <c:v>79.160458697894953</c:v>
                </c:pt>
                <c:pt idx="74">
                  <c:v>79.160458697894953</c:v>
                </c:pt>
                <c:pt idx="75">
                  <c:v>79.160458697894953</c:v>
                </c:pt>
                <c:pt idx="76">
                  <c:v>79.160458697894953</c:v>
                </c:pt>
                <c:pt idx="77">
                  <c:v>79.160458697894953</c:v>
                </c:pt>
                <c:pt idx="78">
                  <c:v>79.160458697894953</c:v>
                </c:pt>
                <c:pt idx="79">
                  <c:v>79.160458697894953</c:v>
                </c:pt>
                <c:pt idx="80">
                  <c:v>79.160458697894953</c:v>
                </c:pt>
                <c:pt idx="81">
                  <c:v>79.160458697894953</c:v>
                </c:pt>
                <c:pt idx="82">
                  <c:v>79.160458697894953</c:v>
                </c:pt>
                <c:pt idx="83">
                  <c:v>79.160458697894953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E0-4964-9BD9-F4A79FDA9B63}"/>
            </c:ext>
          </c:extLst>
        </c:ser>
        <c:ser>
          <c:idx val="9"/>
          <c:order val="9"/>
          <c:tx>
            <c:strRef>
              <c:f>ICGN!$A$675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-7.4829079565614463E-17"/>
                  <c:y val="-5.915492301708738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ICGN!$E$666:$FS$666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ICGN!$E$675:$CV$675</c:f>
              <c:numCache>
                <c:formatCode>_(* #,##0.00_);_(* \(#,##0.00\);_(* "-"??_);_(@_)</c:formatCode>
                <c:ptCount val="96"/>
                <c:pt idx="84">
                  <c:v>88.781892050485141</c:v>
                </c:pt>
                <c:pt idx="85">
                  <c:v>88.781892050485141</c:v>
                </c:pt>
                <c:pt idx="86">
                  <c:v>88.781892050485141</c:v>
                </c:pt>
                <c:pt idx="87">
                  <c:v>88.781892050485141</c:v>
                </c:pt>
                <c:pt idx="88">
                  <c:v>88.781892050485141</c:v>
                </c:pt>
                <c:pt idx="89">
                  <c:v>88.781892050485141</c:v>
                </c:pt>
                <c:pt idx="90">
                  <c:v>88.781892050485141</c:v>
                </c:pt>
                <c:pt idx="91">
                  <c:v>88.781892050485141</c:v>
                </c:pt>
                <c:pt idx="92">
                  <c:v>88.781892050485141</c:v>
                </c:pt>
                <c:pt idx="93">
                  <c:v>88.781892050485141</c:v>
                </c:pt>
                <c:pt idx="94">
                  <c:v>88.781892050485141</c:v>
                </c:pt>
                <c:pt idx="95">
                  <c:v>88.781892050485141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E0-4964-9BD9-F4A79FDA9B63}"/>
            </c:ext>
          </c:extLst>
        </c:ser>
        <c:ser>
          <c:idx val="10"/>
          <c:order val="10"/>
          <c:tx>
            <c:strRef>
              <c:f>ICGN!$A$676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4.2857149744038203E-2"/>
                  <c:y val="4.647886808485429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ICGN!$E$666:$FS$666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ICGN!$E$676:$DH$676</c:f>
              <c:numCache>
                <c:formatCode>_(* #,##0.00_);_(* \(#,##0.00\);_(* "-"??_);_(@_)</c:formatCode>
                <c:ptCount val="108"/>
                <c:pt idx="96">
                  <c:v>90.913241738485439</c:v>
                </c:pt>
                <c:pt idx="97">
                  <c:v>90.913241738485439</c:v>
                </c:pt>
                <c:pt idx="98">
                  <c:v>90.913241738485439</c:v>
                </c:pt>
                <c:pt idx="99">
                  <c:v>90.913241738485439</c:v>
                </c:pt>
                <c:pt idx="100">
                  <c:v>90.913241738485439</c:v>
                </c:pt>
                <c:pt idx="101">
                  <c:v>90.913241738485439</c:v>
                </c:pt>
                <c:pt idx="102">
                  <c:v>90.913241738485439</c:v>
                </c:pt>
                <c:pt idx="103">
                  <c:v>90.913241738485439</c:v>
                </c:pt>
                <c:pt idx="104">
                  <c:v>90.913241738485439</c:v>
                </c:pt>
                <c:pt idx="105">
                  <c:v>90.913241738485439</c:v>
                </c:pt>
                <c:pt idx="106">
                  <c:v>90.913241738485439</c:v>
                </c:pt>
                <c:pt idx="107">
                  <c:v>90.913241738485439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E0-4964-9BD9-F4A79FDA9B63}"/>
            </c:ext>
          </c:extLst>
        </c:ser>
        <c:ser>
          <c:idx val="11"/>
          <c:order val="11"/>
          <c:tx>
            <c:strRef>
              <c:f>ICGN!$A$677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6.1224499634341791E-3"/>
                  <c:y val="4.2253516440776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E0-4964-9BD9-F4A79FDA9B63}"/>
                </c:ext>
              </c:extLst>
            </c:dLbl>
            <c:dLbl>
              <c:idx val="121"/>
              <c:layout>
                <c:manualLayout>
                  <c:x val="-4.0469233564074175E-3"/>
                  <c:y val="4.7267378588512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E0-4964-9BD9-F4A79FDA9B6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ICGN!$E$666:$FS$666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ICGN!$E$677:$DT$677</c:f>
              <c:numCache>
                <c:formatCode>_(* #,##0.00_);_(* \(#,##0.00\);_(* "-"??_);_(@_)</c:formatCode>
                <c:ptCount val="120"/>
                <c:pt idx="108">
                  <c:v>78.835184939996012</c:v>
                </c:pt>
                <c:pt idx="109">
                  <c:v>78.835184939996012</c:v>
                </c:pt>
                <c:pt idx="110">
                  <c:v>78.835184939996012</c:v>
                </c:pt>
                <c:pt idx="111">
                  <c:v>78.835184939996012</c:v>
                </c:pt>
                <c:pt idx="112">
                  <c:v>78.835184939996012</c:v>
                </c:pt>
                <c:pt idx="113">
                  <c:v>78.835184939996012</c:v>
                </c:pt>
                <c:pt idx="114">
                  <c:v>78.835184939996012</c:v>
                </c:pt>
                <c:pt idx="115">
                  <c:v>78.835184939996012</c:v>
                </c:pt>
                <c:pt idx="116">
                  <c:v>78.835184939996012</c:v>
                </c:pt>
                <c:pt idx="117">
                  <c:v>78.835184939996012</c:v>
                </c:pt>
                <c:pt idx="118">
                  <c:v>78.835184939996012</c:v>
                </c:pt>
                <c:pt idx="119">
                  <c:v>78.835184939996012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1E0-4964-9BD9-F4A79FDA9B63}"/>
            </c:ext>
          </c:extLst>
        </c:ser>
        <c:ser>
          <c:idx val="12"/>
          <c:order val="12"/>
          <c:tx>
            <c:strRef>
              <c:f>ICGN!$A$678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E1E0-4964-9BD9-F4A79FDA9B63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E1E0-4964-9BD9-F4A79FDA9B63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E0-4964-9BD9-F4A79FDA9B63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E0-4964-9BD9-F4A79FDA9B63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E0-4964-9BD9-F4A79FDA9B63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E0-4964-9BD9-F4A79FDA9B63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E0-4964-9BD9-F4A79FDA9B63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E0-4964-9BD9-F4A79FDA9B63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E0-4964-9BD9-F4A79FDA9B63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1E0-4964-9BD9-F4A79FDA9B63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E0-4964-9BD9-F4A79FDA9B63}"/>
                </c:ext>
              </c:extLst>
            </c:dLbl>
            <c:dLbl>
              <c:idx val="129"/>
              <c:layout>
                <c:manualLayout>
                  <c:x val="-5.102041636195024E-2"/>
                  <c:y val="-2.9577461508543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E0-4964-9BD9-F4A79FDA9B63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E0-4964-9BD9-F4A79FDA9B63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E0-4964-9BD9-F4A79FDA9B6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ICGN!$E$666:$FS$666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ICGN!$E$678:$EF$678</c:f>
              <c:numCache>
                <c:formatCode>_(* #,##0.00_);_(* \(#,##0.00\);_(* "-"??_);_(@_)</c:formatCode>
                <c:ptCount val="132"/>
                <c:pt idx="120">
                  <c:v>73.528378584908282</c:v>
                </c:pt>
                <c:pt idx="121">
                  <c:v>73.528378584908282</c:v>
                </c:pt>
                <c:pt idx="122">
                  <c:v>73.528378584908282</c:v>
                </c:pt>
                <c:pt idx="123">
                  <c:v>73.528378584908282</c:v>
                </c:pt>
                <c:pt idx="124">
                  <c:v>73.528378584908282</c:v>
                </c:pt>
                <c:pt idx="125">
                  <c:v>73.528378584908282</c:v>
                </c:pt>
                <c:pt idx="126">
                  <c:v>73.528378584908282</c:v>
                </c:pt>
                <c:pt idx="127">
                  <c:v>73.528378584908282</c:v>
                </c:pt>
                <c:pt idx="128">
                  <c:v>73.528378584908282</c:v>
                </c:pt>
                <c:pt idx="129">
                  <c:v>73.528378584908282</c:v>
                </c:pt>
                <c:pt idx="130">
                  <c:v>73.528378584908282</c:v>
                </c:pt>
                <c:pt idx="131">
                  <c:v>73.528378584908282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E1E0-4964-9BD9-F4A79FDA9B63}"/>
            </c:ext>
          </c:extLst>
        </c:ser>
        <c:ser>
          <c:idx val="13"/>
          <c:order val="13"/>
          <c:tx>
            <c:strRef>
              <c:f>ICGN!$A$679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2244899926868058E-2"/>
                  <c:y val="-3.802816479669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1E0-4964-9BD9-F4A79FDA9B6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ICGN!$E$666:$FS$666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ICGN!$E$679:$ER$679</c:f>
              <c:numCache>
                <c:formatCode>_(* #,##0.00_);_(* \(#,##0.00\);_(* "-"??_);_(@_)</c:formatCode>
                <c:ptCount val="144"/>
                <c:pt idx="132">
                  <c:v>93.31630066401631</c:v>
                </c:pt>
                <c:pt idx="133">
                  <c:v>93.31630066401631</c:v>
                </c:pt>
                <c:pt idx="134">
                  <c:v>93.31630066401631</c:v>
                </c:pt>
                <c:pt idx="135">
                  <c:v>93.31630066401631</c:v>
                </c:pt>
                <c:pt idx="136">
                  <c:v>93.31630066401631</c:v>
                </c:pt>
                <c:pt idx="137">
                  <c:v>93.31630066401631</c:v>
                </c:pt>
                <c:pt idx="138">
                  <c:v>93.31630066401631</c:v>
                </c:pt>
                <c:pt idx="139">
                  <c:v>93.31630066401631</c:v>
                </c:pt>
                <c:pt idx="140">
                  <c:v>93.31630066401631</c:v>
                </c:pt>
                <c:pt idx="141">
                  <c:v>93.31630066401631</c:v>
                </c:pt>
                <c:pt idx="142">
                  <c:v>93.31630066401631</c:v>
                </c:pt>
                <c:pt idx="143">
                  <c:v>93.31630066401631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1E0-4964-9BD9-F4A79FDA9B63}"/>
            </c:ext>
          </c:extLst>
        </c:ser>
        <c:ser>
          <c:idx val="14"/>
          <c:order val="14"/>
          <c:tx>
            <c:strRef>
              <c:f>ICGN!$A$680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1E0-4964-9BD9-F4A79FDA9B63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1E0-4964-9BD9-F4A79FDA9B63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1E0-4964-9BD9-F4A79FDA9B63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1E0-4964-9BD9-F4A79FDA9B63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1E0-4964-9BD9-F4A79FDA9B63}"/>
                </c:ext>
              </c:extLst>
            </c:dLbl>
            <c:dLbl>
              <c:idx val="149"/>
              <c:layout>
                <c:manualLayout>
                  <c:x val="-5.5797367956198366E-3"/>
                  <c:y val="3.2054300075557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1E0-4964-9BD9-F4A79FDA9B63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1E0-4964-9BD9-F4A79FDA9B63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1E0-4964-9BD9-F4A79FDA9B63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1E0-4964-9BD9-F4A79FDA9B63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1E0-4964-9BD9-F4A79FDA9B63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1E0-4964-9BD9-F4A79FDA9B63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1E0-4964-9BD9-F4A79FDA9B6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ICGN!$E$666:$FS$666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ICGN!$E$680:$FD$680</c:f>
              <c:numCache>
                <c:formatCode>_(* #,##0.00_);_(* \(#,##0.00\);_(* "-"??_);_(@_)</c:formatCode>
                <c:ptCount val="156"/>
                <c:pt idx="144">
                  <c:v>150.43062861268899</c:v>
                </c:pt>
                <c:pt idx="145">
                  <c:v>150.43062861268899</c:v>
                </c:pt>
                <c:pt idx="146">
                  <c:v>150.43062861268899</c:v>
                </c:pt>
                <c:pt idx="147">
                  <c:v>150.43062861268899</c:v>
                </c:pt>
                <c:pt idx="148">
                  <c:v>150.43062861268899</c:v>
                </c:pt>
                <c:pt idx="149">
                  <c:v>150.43062861268899</c:v>
                </c:pt>
                <c:pt idx="150">
                  <c:v>150.43062861268899</c:v>
                </c:pt>
                <c:pt idx="151">
                  <c:v>150.43062861268899</c:v>
                </c:pt>
                <c:pt idx="152">
                  <c:v>150.43062861268899</c:v>
                </c:pt>
                <c:pt idx="153">
                  <c:v>150.43062861268899</c:v>
                </c:pt>
                <c:pt idx="154">
                  <c:v>150.43062861268899</c:v>
                </c:pt>
                <c:pt idx="155">
                  <c:v>150.43062861268899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E1E0-4964-9BD9-F4A79FDA9B63}"/>
            </c:ext>
          </c:extLst>
        </c:ser>
        <c:ser>
          <c:idx val="15"/>
          <c:order val="15"/>
          <c:tx>
            <c:strRef>
              <c:f>ICGN!$A$681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1E0-4964-9BD9-F4A79FDA9B63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1E0-4964-9BD9-F4A79FDA9B63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1E0-4964-9BD9-F4A79FDA9B63}"/>
                </c:ext>
              </c:extLst>
            </c:dLbl>
            <c:dLbl>
              <c:idx val="159"/>
              <c:layout>
                <c:manualLayout>
                  <c:x val="-3.7064480616066909E-3"/>
                  <c:y val="-3.1371927155705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4C-4690-A7D4-8B0423D6914F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AE-4678-A3A6-61334023C3EE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AB-45CE-9295-B8FD35700E3F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E5-404A-8B0B-E56729A50AD7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6D-4618-BC64-34AAFDB088DD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A-4F91-AF69-7C4AF09F8B3E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12-4B71-ABCC-E76031F7869A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71-4EE5-9F83-679786F414BD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2A-49E6-A3CB-A866881CB7E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ICGN!$E$666:$FS$666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ICGN!$E$681:$FP$681</c:f>
              <c:numCache>
                <c:formatCode>_(* #,##0.00_);_(* \(#,##0.00\);_(* "-"??_);_(@_)</c:formatCode>
                <c:ptCount val="168"/>
                <c:pt idx="156">
                  <c:v>168.17703720423887</c:v>
                </c:pt>
                <c:pt idx="157">
                  <c:v>168.17703720423887</c:v>
                </c:pt>
                <c:pt idx="158">
                  <c:v>168.17703720423887</c:v>
                </c:pt>
                <c:pt idx="159">
                  <c:v>168.17703720423887</c:v>
                </c:pt>
                <c:pt idx="160">
                  <c:v>168.17703720423887</c:v>
                </c:pt>
                <c:pt idx="161">
                  <c:v>168.17703720423887</c:v>
                </c:pt>
                <c:pt idx="162">
                  <c:v>168.17703720423887</c:v>
                </c:pt>
                <c:pt idx="163">
                  <c:v>168.17703720423887</c:v>
                </c:pt>
                <c:pt idx="164">
                  <c:v>168.17703720423887</c:v>
                </c:pt>
                <c:pt idx="165">
                  <c:v>168.17703720423887</c:v>
                </c:pt>
                <c:pt idx="166">
                  <c:v>168.17703720423887</c:v>
                </c:pt>
                <c:pt idx="167">
                  <c:v>168.17703720423887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E1E0-4964-9BD9-F4A79FDA9B63}"/>
            </c:ext>
          </c:extLst>
        </c:ser>
        <c:ser>
          <c:idx val="16"/>
          <c:order val="16"/>
          <c:tx>
            <c:strRef>
              <c:f>ICGN!$A$682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D-46EB-ADBB-C9AAFC7CDC87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34-4139-A58E-4F2EEB5E557E}"/>
                </c:ext>
              </c:extLst>
            </c:dLbl>
            <c:dLbl>
              <c:idx val="170"/>
              <c:layout>
                <c:manualLayout>
                  <c:x val="-3.1798617104432325E-2"/>
                  <c:y val="3.7926671319403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E5-4AF4-AFAF-BADCED07E32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ICGN!$E$666:$FS$666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ICGN!$E$682:$FS$682</c:f>
              <c:numCache>
                <c:formatCode>_(* #,##0.00_);_(* \(#,##0.00\);_(* "-"??_);_(@_)</c:formatCode>
                <c:ptCount val="171"/>
                <c:pt idx="168">
                  <c:v>126.91197968242766</c:v>
                </c:pt>
                <c:pt idx="169">
                  <c:v>126.91197968242766</c:v>
                </c:pt>
                <c:pt idx="170">
                  <c:v>126.91197968242766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48-4248-A678-6B3AE9306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870128"/>
        <c:axId val="172871304"/>
      </c:lineChart>
      <c:dateAx>
        <c:axId val="172870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2871304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2871304"/>
        <c:scaling>
          <c:orientation val="minMax"/>
          <c:max val="235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870128"/>
        <c:crosses val="autoZero"/>
        <c:crossBetween val="between"/>
        <c:majorUnit val="25"/>
        <c:minorUnit val="25"/>
      </c:valAx>
    </c:plotArea>
    <c:plotVisOnly val="1"/>
    <c:dispBlanksAs val="gap"/>
    <c:showDLblsOverMax val="0"/>
  </c:chart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ICGN!$E$704:$FS$704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ICGN!$E$705:$FS$705</c:f>
              <c:numCache>
                <c:formatCode>_(* #,##0.00_);_(* \(#,##0.00\);_(* "-"??_);_(@_)</c:formatCode>
                <c:ptCount val="171"/>
                <c:pt idx="0">
                  <c:v>63.764191230080179</c:v>
                </c:pt>
                <c:pt idx="1">
                  <c:v>67.77528656554415</c:v>
                </c:pt>
                <c:pt idx="2">
                  <c:v>67.32726704604633</c:v>
                </c:pt>
                <c:pt idx="3">
                  <c:v>68.316296417535867</c:v>
                </c:pt>
                <c:pt idx="4">
                  <c:v>80.554108946984641</c:v>
                </c:pt>
                <c:pt idx="5">
                  <c:v>80.921968355569021</c:v>
                </c:pt>
                <c:pt idx="6">
                  <c:v>92.783895616933833</c:v>
                </c:pt>
                <c:pt idx="7">
                  <c:v>113.11321737319027</c:v>
                </c:pt>
                <c:pt idx="8">
                  <c:v>115.8708666259963</c:v>
                </c:pt>
                <c:pt idx="9">
                  <c:v>120.61717055988484</c:v>
                </c:pt>
                <c:pt idx="10">
                  <c:v>118.57618998021037</c:v>
                </c:pt>
                <c:pt idx="11">
                  <c:v>129.68819535843804</c:v>
                </c:pt>
                <c:pt idx="12">
                  <c:v>147.79710446828454</c:v>
                </c:pt>
                <c:pt idx="13">
                  <c:v>138.54368240150421</c:v>
                </c:pt>
                <c:pt idx="14">
                  <c:v>100.32243018163865</c:v>
                </c:pt>
                <c:pt idx="15">
                  <c:v>83.957028285744045</c:v>
                </c:pt>
                <c:pt idx="16">
                  <c:v>76.044162066451406</c:v>
                </c:pt>
                <c:pt idx="17">
                  <c:v>82.33754059709689</c:v>
                </c:pt>
                <c:pt idx="18">
                  <c:v>91.773674369237327</c:v>
                </c:pt>
                <c:pt idx="19">
                  <c:v>100.07006845877793</c:v>
                </c:pt>
                <c:pt idx="20">
                  <c:v>123.51887948179996</c:v>
                </c:pt>
                <c:pt idx="21">
                  <c:v>140.31772484017037</c:v>
                </c:pt>
                <c:pt idx="22">
                  <c:v>150.49275621091053</c:v>
                </c:pt>
                <c:pt idx="23">
                  <c:v>161.88891308670497</c:v>
                </c:pt>
                <c:pt idx="24">
                  <c:v>167.13363191334233</c:v>
                </c:pt>
                <c:pt idx="25">
                  <c:v>165.43506981180681</c:v>
                </c:pt>
                <c:pt idx="26">
                  <c:v>146.59931257160707</c:v>
                </c:pt>
                <c:pt idx="27">
                  <c:v>132.41068638683467</c:v>
                </c:pt>
                <c:pt idx="28">
                  <c:v>113.79023018435579</c:v>
                </c:pt>
                <c:pt idx="29">
                  <c:v>135.74343581634488</c:v>
                </c:pt>
                <c:pt idx="30">
                  <c:v>153.4788042912196</c:v>
                </c:pt>
                <c:pt idx="31">
                  <c:v>150.37156455622824</c:v>
                </c:pt>
                <c:pt idx="32">
                  <c:v>144.25828658721062</c:v>
                </c:pt>
                <c:pt idx="33">
                  <c:v>136.95745978841487</c:v>
                </c:pt>
                <c:pt idx="34">
                  <c:v>127.68263226548817</c:v>
                </c:pt>
                <c:pt idx="35">
                  <c:v>121.94166282282102</c:v>
                </c:pt>
                <c:pt idx="36">
                  <c:v>125.23695448390791</c:v>
                </c:pt>
                <c:pt idx="37">
                  <c:v>129.58806374336004</c:v>
                </c:pt>
                <c:pt idx="38">
                  <c:v>128.80287091306778</c:v>
                </c:pt>
                <c:pt idx="39">
                  <c:v>119.66722216435788</c:v>
                </c:pt>
                <c:pt idx="40">
                  <c:v>105.45303046084211</c:v>
                </c:pt>
                <c:pt idx="41">
                  <c:v>106.46708428189523</c:v>
                </c:pt>
                <c:pt idx="42">
                  <c:v>118.51444046007111</c:v>
                </c:pt>
                <c:pt idx="43">
                  <c:v>106.91368199870482</c:v>
                </c:pt>
                <c:pt idx="44">
                  <c:v>101.39842889172729</c:v>
                </c:pt>
                <c:pt idx="45">
                  <c:v>106.18006276520111</c:v>
                </c:pt>
                <c:pt idx="46">
                  <c:v>100.57980071520325</c:v>
                </c:pt>
                <c:pt idx="47">
                  <c:v>100</c:v>
                </c:pt>
                <c:pt idx="48">
                  <c:v>97.427847297652519</c:v>
                </c:pt>
                <c:pt idx="49">
                  <c:v>94.921581633492096</c:v>
                </c:pt>
                <c:pt idx="50">
                  <c:v>95.482241433184029</c:v>
                </c:pt>
                <c:pt idx="51">
                  <c:v>92.211038622870717</c:v>
                </c:pt>
                <c:pt idx="52">
                  <c:v>88.941966272452646</c:v>
                </c:pt>
                <c:pt idx="53">
                  <c:v>86.37641912300802</c:v>
                </c:pt>
                <c:pt idx="54">
                  <c:v>85.277575252577847</c:v>
                </c:pt>
                <c:pt idx="55">
                  <c:v>86.967740102830177</c:v>
                </c:pt>
                <c:pt idx="56">
                  <c:v>88.766795125507755</c:v>
                </c:pt>
                <c:pt idx="57">
                  <c:v>97.972131526154399</c:v>
                </c:pt>
                <c:pt idx="58">
                  <c:v>92.381001978960498</c:v>
                </c:pt>
                <c:pt idx="59">
                  <c:v>85.472247434543036</c:v>
                </c:pt>
                <c:pt idx="60">
                  <c:v>80.296695284717359</c:v>
                </c:pt>
                <c:pt idx="61">
                  <c:v>84.777353236230852</c:v>
                </c:pt>
                <c:pt idx="62">
                  <c:v>91.575282336661331</c:v>
                </c:pt>
                <c:pt idx="63">
                  <c:v>88.587002345985766</c:v>
                </c:pt>
                <c:pt idx="64">
                  <c:v>91.161138968659017</c:v>
                </c:pt>
                <c:pt idx="65">
                  <c:v>89.680638425560829</c:v>
                </c:pt>
                <c:pt idx="66">
                  <c:v>89.491151489901611</c:v>
                </c:pt>
                <c:pt idx="67">
                  <c:v>82.736917285401802</c:v>
                </c:pt>
                <c:pt idx="68">
                  <c:v>76.018867082297987</c:v>
                </c:pt>
                <c:pt idx="69">
                  <c:v>85.801750723430075</c:v>
                </c:pt>
                <c:pt idx="70">
                  <c:v>82.694236894183163</c:v>
                </c:pt>
                <c:pt idx="71">
                  <c:v>78.076620806544767</c:v>
                </c:pt>
                <c:pt idx="72">
                  <c:v>78.442349755233835</c:v>
                </c:pt>
                <c:pt idx="73">
                  <c:v>75.595195675889016</c:v>
                </c:pt>
                <c:pt idx="74">
                  <c:v>66.872768935054111</c:v>
                </c:pt>
                <c:pt idx="75">
                  <c:v>67.321856354248808</c:v>
                </c:pt>
                <c:pt idx="76">
                  <c:v>66.157171128007491</c:v>
                </c:pt>
                <c:pt idx="77">
                  <c:v>61.1702379486985</c:v>
                </c:pt>
                <c:pt idx="78">
                  <c:v>61.861453825832534</c:v>
                </c:pt>
                <c:pt idx="79">
                  <c:v>55.591927428194474</c:v>
                </c:pt>
                <c:pt idx="80">
                  <c:v>58.942272878321198</c:v>
                </c:pt>
                <c:pt idx="81">
                  <c:v>73.647631402031976</c:v>
                </c:pt>
                <c:pt idx="82">
                  <c:v>77.533590251015511</c:v>
                </c:pt>
                <c:pt idx="83">
                  <c:v>78.116862826788847</c:v>
                </c:pt>
                <c:pt idx="84">
                  <c:v>74.424813204764845</c:v>
                </c:pt>
                <c:pt idx="85">
                  <c:v>69.336527445057811</c:v>
                </c:pt>
                <c:pt idx="86">
                  <c:v>80.358580072151568</c:v>
                </c:pt>
                <c:pt idx="87">
                  <c:v>78.106943225160066</c:v>
                </c:pt>
                <c:pt idx="88">
                  <c:v>86.888270567054008</c:v>
                </c:pt>
                <c:pt idx="89">
                  <c:v>100.70447207203794</c:v>
                </c:pt>
                <c:pt idx="90">
                  <c:v>102.52577856473283</c:v>
                </c:pt>
                <c:pt idx="91">
                  <c:v>104.23053757987164</c:v>
                </c:pt>
                <c:pt idx="92">
                  <c:v>111.19873425883213</c:v>
                </c:pt>
                <c:pt idx="93">
                  <c:v>119.34520709648298</c:v>
                </c:pt>
                <c:pt idx="94">
                  <c:v>108.67915544511729</c:v>
                </c:pt>
                <c:pt idx="95">
                  <c:v>98.062701801895628</c:v>
                </c:pt>
                <c:pt idx="96">
                  <c:v>106.95500468701174</c:v>
                </c:pt>
                <c:pt idx="97">
                  <c:v>106.26908381254145</c:v>
                </c:pt>
                <c:pt idx="98">
                  <c:v>94.050438586560276</c:v>
                </c:pt>
                <c:pt idx="99">
                  <c:v>84.974701100214318</c:v>
                </c:pt>
                <c:pt idx="100">
                  <c:v>81.705504161498311</c:v>
                </c:pt>
                <c:pt idx="101">
                  <c:v>70.461410269763562</c:v>
                </c:pt>
                <c:pt idx="102">
                  <c:v>73.528799083428794</c:v>
                </c:pt>
                <c:pt idx="103">
                  <c:v>71.847135488603982</c:v>
                </c:pt>
                <c:pt idx="104">
                  <c:v>72.504848205296085</c:v>
                </c:pt>
                <c:pt idx="105">
                  <c:v>74.140004355606891</c:v>
                </c:pt>
                <c:pt idx="106">
                  <c:v>77.943269798284874</c:v>
                </c:pt>
                <c:pt idx="107">
                  <c:v>75.161441516508688</c:v>
                </c:pt>
                <c:pt idx="108">
                  <c:v>72.802436254160028</c:v>
                </c:pt>
                <c:pt idx="109">
                  <c:v>70.683426616744953</c:v>
                </c:pt>
                <c:pt idx="110">
                  <c:v>66.793637567515262</c:v>
                </c:pt>
                <c:pt idx="111">
                  <c:v>61.578407011174427</c:v>
                </c:pt>
                <c:pt idx="112">
                  <c:v>61.593962750092309</c:v>
                </c:pt>
                <c:pt idx="113">
                  <c:v>62.815877314367043</c:v>
                </c:pt>
                <c:pt idx="114">
                  <c:v>58.094146939058923</c:v>
                </c:pt>
                <c:pt idx="115">
                  <c:v>54.448585518718595</c:v>
                </c:pt>
                <c:pt idx="116">
                  <c:v>56.15917201607288</c:v>
                </c:pt>
                <c:pt idx="117">
                  <c:v>68.66359029630064</c:v>
                </c:pt>
                <c:pt idx="118">
                  <c:v>66.620044539011317</c:v>
                </c:pt>
                <c:pt idx="119">
                  <c:v>65.376002499739599</c:v>
                </c:pt>
                <c:pt idx="120">
                  <c:v>66.039747843726573</c:v>
                </c:pt>
                <c:pt idx="121">
                  <c:v>67.331253871581339</c:v>
                </c:pt>
                <c:pt idx="122">
                  <c:v>64.960991166594738</c:v>
                </c:pt>
                <c:pt idx="123">
                  <c:v>65.283378219530675</c:v>
                </c:pt>
                <c:pt idx="124">
                  <c:v>61.582126861785227</c:v>
                </c:pt>
                <c:pt idx="125">
                  <c:v>64.782314342256015</c:v>
                </c:pt>
                <c:pt idx="126">
                  <c:v>63.16340153961233</c:v>
                </c:pt>
                <c:pt idx="127">
                  <c:v>60.178390508564462</c:v>
                </c:pt>
                <c:pt idx="128">
                  <c:v>58.108530361420684</c:v>
                </c:pt>
                <c:pt idx="129">
                  <c:v>64.875488513424784</c:v>
                </c:pt>
                <c:pt idx="130">
                  <c:v>66.071242578898008</c:v>
                </c:pt>
                <c:pt idx="131">
                  <c:v>69.447131003218914</c:v>
                </c:pt>
                <c:pt idx="132">
                  <c:v>73.777037114189483</c:v>
                </c:pt>
                <c:pt idx="133">
                  <c:v>78.48689007175787</c:v>
                </c:pt>
                <c:pt idx="134">
                  <c:v>61.477971044682832</c:v>
                </c:pt>
                <c:pt idx="135">
                  <c:v>52.348217695577347</c:v>
                </c:pt>
                <c:pt idx="136">
                  <c:v>55.416102489324025</c:v>
                </c:pt>
                <c:pt idx="137">
                  <c:v>61.598697105415134</c:v>
                </c:pt>
                <c:pt idx="138">
                  <c:v>61.982179886564822</c:v>
                </c:pt>
                <c:pt idx="139">
                  <c:v>66.734119957742507</c:v>
                </c:pt>
                <c:pt idx="140">
                  <c:v>64.79235793890517</c:v>
                </c:pt>
                <c:pt idx="141">
                  <c:v>74.407495431347101</c:v>
                </c:pt>
                <c:pt idx="142">
                  <c:v>77.770544734923419</c:v>
                </c:pt>
                <c:pt idx="143">
                  <c:v>76.386455956292423</c:v>
                </c:pt>
                <c:pt idx="144">
                  <c:v>82.888843815611295</c:v>
                </c:pt>
                <c:pt idx="145">
                  <c:v>88.535185479582694</c:v>
                </c:pt>
                <c:pt idx="146">
                  <c:v>82.312530850500167</c:v>
                </c:pt>
                <c:pt idx="147">
                  <c:v>84.56212398510074</c:v>
                </c:pt>
                <c:pt idx="148">
                  <c:v>89.550567649203188</c:v>
                </c:pt>
                <c:pt idx="149">
                  <c:v>89.64738521555519</c:v>
                </c:pt>
                <c:pt idx="150">
                  <c:v>92.25477504823408</c:v>
                </c:pt>
                <c:pt idx="151">
                  <c:v>100.94592419350255</c:v>
                </c:pt>
                <c:pt idx="152">
                  <c:v>100.32437097326169</c:v>
                </c:pt>
                <c:pt idx="153">
                  <c:v>102.17189677662543</c:v>
                </c:pt>
                <c:pt idx="154">
                  <c:v>102.83403018534776</c:v>
                </c:pt>
                <c:pt idx="155">
                  <c:v>99.819147626667643</c:v>
                </c:pt>
                <c:pt idx="156">
                  <c:v>96.141026976356628</c:v>
                </c:pt>
                <c:pt idx="157">
                  <c:v>94.798239218502431</c:v>
                </c:pt>
                <c:pt idx="158">
                  <c:v>99.509561956861347</c:v>
                </c:pt>
                <c:pt idx="159">
                  <c:v>102.4945318196021</c:v>
                </c:pt>
                <c:pt idx="160">
                  <c:v>100.32933077407611</c:v>
                </c:pt>
                <c:pt idx="161">
                  <c:v>97.923827379092458</c:v>
                </c:pt>
                <c:pt idx="162">
                  <c:v>95.581189459431286</c:v>
                </c:pt>
                <c:pt idx="163">
                  <c:v>94.066288384814968</c:v>
                </c:pt>
                <c:pt idx="164">
                  <c:v>94.717316152583322</c:v>
                </c:pt>
                <c:pt idx="165">
                  <c:v>95.307532449496833</c:v>
                </c:pt>
                <c:pt idx="166">
                  <c:v>101.0261827884992</c:v>
                </c:pt>
                <c:pt idx="167">
                  <c:v>104.26741262070915</c:v>
                </c:pt>
                <c:pt idx="168">
                  <c:v>103.89021976877406</c:v>
                </c:pt>
                <c:pt idx="169">
                  <c:v>111.46316995488405</c:v>
                </c:pt>
                <c:pt idx="170">
                  <c:v>109.16435335087375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70-4CDD-9B2F-CDA75CAF6103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5.2892167426440137E-2"/>
                  <c:y val="4.36907925209039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ICGN!$E$704:$FS$704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70-4CDD-9B2F-CDA75CAF6103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"/>
              <c:layout>
                <c:manualLayout>
                  <c:x val="1.6871703811261449E-2"/>
                  <c:y val="4.2105263157894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70-4CDD-9B2F-CDA75CAF6103}"/>
                </c:ext>
              </c:extLst>
            </c:dLbl>
            <c:dLbl>
              <c:idx val="23"/>
              <c:layout>
                <c:manualLayout>
                  <c:x val="-4.6910401989225033E-2"/>
                  <c:y val="2.982049844388646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ICGN!$E$704:$FS$704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ICGN!$E$706:$AZ$706</c:f>
              <c:numCache>
                <c:formatCode>_(* #,##0.00_);_(* \(#,##0.00\);_(* "-"??_);_(@_)</c:formatCode>
                <c:ptCount val="48"/>
                <c:pt idx="0">
                  <c:v>93.275721173034484</c:v>
                </c:pt>
                <c:pt idx="1">
                  <c:v>93.275721173034484</c:v>
                </c:pt>
                <c:pt idx="2">
                  <c:v>93.275721173034484</c:v>
                </c:pt>
                <c:pt idx="3">
                  <c:v>93.275721173034484</c:v>
                </c:pt>
                <c:pt idx="4">
                  <c:v>93.275721173034484</c:v>
                </c:pt>
                <c:pt idx="5">
                  <c:v>93.275721173034484</c:v>
                </c:pt>
                <c:pt idx="6">
                  <c:v>93.275721173034484</c:v>
                </c:pt>
                <c:pt idx="7">
                  <c:v>93.275721173034484</c:v>
                </c:pt>
                <c:pt idx="8">
                  <c:v>93.275721173034484</c:v>
                </c:pt>
                <c:pt idx="9">
                  <c:v>93.275721173034484</c:v>
                </c:pt>
                <c:pt idx="10">
                  <c:v>93.275721173034484</c:v>
                </c:pt>
                <c:pt idx="11">
                  <c:v>93.275721173034484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70-4CDD-9B2F-CDA75CAF6103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-6.5484130717842837E-3"/>
                  <c:y val="-3.83263986738499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70-4CDD-9B2F-CDA75CAF6103}"/>
                </c:ext>
              </c:extLst>
            </c:dLbl>
            <c:dLbl>
              <c:idx val="35"/>
              <c:layout>
                <c:manualLayout>
                  <c:x val="-7.5568627066762956E-2"/>
                  <c:y val="-4.003348528802328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ICGN!$E$704:$FS$704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ICGN!$E$707:$AZ$707</c:f>
              <c:numCache>
                <c:formatCode>_(* #,##0.00_);_(* \(#,##0.00\);_(* "-"??_);_(@_)</c:formatCode>
                <c:ptCount val="48"/>
                <c:pt idx="12">
                  <c:v>116.42199703736007</c:v>
                </c:pt>
                <c:pt idx="13">
                  <c:v>116.42199703736007</c:v>
                </c:pt>
                <c:pt idx="14">
                  <c:v>116.42199703736007</c:v>
                </c:pt>
                <c:pt idx="15">
                  <c:v>116.42199703736007</c:v>
                </c:pt>
                <c:pt idx="16">
                  <c:v>116.42199703736007</c:v>
                </c:pt>
                <c:pt idx="17">
                  <c:v>116.42199703736007</c:v>
                </c:pt>
                <c:pt idx="18">
                  <c:v>116.42199703736007</c:v>
                </c:pt>
                <c:pt idx="19">
                  <c:v>116.42199703736007</c:v>
                </c:pt>
                <c:pt idx="20">
                  <c:v>116.42199703736007</c:v>
                </c:pt>
                <c:pt idx="21">
                  <c:v>116.42199703736007</c:v>
                </c:pt>
                <c:pt idx="22">
                  <c:v>116.42199703736007</c:v>
                </c:pt>
                <c:pt idx="23">
                  <c:v>116.42199703736007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70-4CDD-9B2F-CDA75CAF6103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3.5852370598930539E-2"/>
                  <c:y val="-2.947368421052631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70-4CDD-9B2F-CDA75CAF6103}"/>
                </c:ext>
              </c:extLst>
            </c:dLbl>
            <c:dLbl>
              <c:idx val="47"/>
              <c:layout>
                <c:manualLayout>
                  <c:x val="-5.761127227517613E-2"/>
                  <c:y val="6.489781656549897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ICGN!$E$704:$FS$704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ICGN!$E$708:$AZ$708</c:f>
              <c:numCache>
                <c:formatCode>_(* #,##0.00_);_(* \(#,##0.00\);_(* "-"??_);_(@_)</c:formatCode>
                <c:ptCount val="48"/>
                <c:pt idx="24">
                  <c:v>141.31689808297281</c:v>
                </c:pt>
                <c:pt idx="25">
                  <c:v>141.31689808297281</c:v>
                </c:pt>
                <c:pt idx="26">
                  <c:v>141.31689808297281</c:v>
                </c:pt>
                <c:pt idx="27">
                  <c:v>141.31689808297281</c:v>
                </c:pt>
                <c:pt idx="28">
                  <c:v>141.31689808297281</c:v>
                </c:pt>
                <c:pt idx="29">
                  <c:v>141.31689808297281</c:v>
                </c:pt>
                <c:pt idx="30">
                  <c:v>141.31689808297281</c:v>
                </c:pt>
                <c:pt idx="31">
                  <c:v>141.31689808297281</c:v>
                </c:pt>
                <c:pt idx="32">
                  <c:v>141.31689808297281</c:v>
                </c:pt>
                <c:pt idx="33">
                  <c:v>141.31689808297281</c:v>
                </c:pt>
                <c:pt idx="34">
                  <c:v>141.31689808297281</c:v>
                </c:pt>
                <c:pt idx="35">
                  <c:v>141.31689808297281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70-4CDD-9B2F-CDA75CAF6103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4.2179259528153573E-2"/>
                  <c:y val="-3.78947368421052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70-4CDD-9B2F-CDA75CAF6103}"/>
                </c:ext>
              </c:extLst>
            </c:dLbl>
            <c:dLbl>
              <c:idx val="59"/>
              <c:layout>
                <c:manualLayout>
                  <c:x val="-7.8508910070451798E-2"/>
                  <c:y val="7.948871716112884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ICGN!$E$704:$FS$704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ICGN!$E$709:$AZ$709</c:f>
              <c:numCache>
                <c:formatCode>_(* #,##0.00_);_(* \(#,##0.00\);_(* "-"??_);_(@_)</c:formatCode>
                <c:ptCount val="48"/>
                <c:pt idx="36">
                  <c:v>112.40013673986154</c:v>
                </c:pt>
                <c:pt idx="37">
                  <c:v>112.40013673986154</c:v>
                </c:pt>
                <c:pt idx="38">
                  <c:v>112.40013673986154</c:v>
                </c:pt>
                <c:pt idx="39">
                  <c:v>112.40013673986154</c:v>
                </c:pt>
                <c:pt idx="40">
                  <c:v>112.40013673986154</c:v>
                </c:pt>
                <c:pt idx="41">
                  <c:v>112.40013673986154</c:v>
                </c:pt>
                <c:pt idx="42">
                  <c:v>112.40013673986154</c:v>
                </c:pt>
                <c:pt idx="43">
                  <c:v>112.40013673986154</c:v>
                </c:pt>
                <c:pt idx="44">
                  <c:v>112.40013673986154</c:v>
                </c:pt>
                <c:pt idx="45">
                  <c:v>112.40013673986154</c:v>
                </c:pt>
                <c:pt idx="46">
                  <c:v>112.40013673986154</c:v>
                </c:pt>
                <c:pt idx="47">
                  <c:v>112.40013673986154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F70-4CDD-9B2F-CDA75CAF6103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2.1089629764076013E-3"/>
                  <c:y val="-3.368421052631586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70-4CDD-9B2F-CDA75CAF6103}"/>
                </c:ext>
              </c:extLst>
            </c:dLbl>
            <c:dLbl>
              <c:idx val="62"/>
              <c:layout>
                <c:manualLayout>
                  <c:x val="-6.3521300609091754E-3"/>
                  <c:y val="-2.890045586406962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ICGN!$E$704:$FS$704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ICGN!$E$710:$BL$710</c:f>
              <c:numCache>
                <c:formatCode>_(* #,##0.00_);_(* \(#,##0.00\);_(* "-"??_);_(@_)</c:formatCode>
                <c:ptCount val="60"/>
                <c:pt idx="48">
                  <c:v>91.016548816936151</c:v>
                </c:pt>
                <c:pt idx="49">
                  <c:v>91.016548816936151</c:v>
                </c:pt>
                <c:pt idx="50">
                  <c:v>91.016548816936151</c:v>
                </c:pt>
                <c:pt idx="51">
                  <c:v>91.016548816936151</c:v>
                </c:pt>
                <c:pt idx="52">
                  <c:v>91.016548816936151</c:v>
                </c:pt>
                <c:pt idx="53">
                  <c:v>91.016548816936151</c:v>
                </c:pt>
                <c:pt idx="54">
                  <c:v>91.016548816936151</c:v>
                </c:pt>
                <c:pt idx="55">
                  <c:v>91.016548816936151</c:v>
                </c:pt>
                <c:pt idx="56">
                  <c:v>91.016548816936151</c:v>
                </c:pt>
                <c:pt idx="57">
                  <c:v>91.016548816936151</c:v>
                </c:pt>
                <c:pt idx="58">
                  <c:v>91.016548816936151</c:v>
                </c:pt>
                <c:pt idx="59">
                  <c:v>91.016548816936151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F70-4CDD-9B2F-CDA75CAF6103}"/>
            </c:ext>
          </c:extLst>
        </c:ser>
        <c:ser>
          <c:idx val="7"/>
          <c:order val="7"/>
          <c:tx>
            <c:strRef>
              <c:f>ICGN!$A$711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326888929223036E-2"/>
                  <c:y val="4.210526315789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70-4CDD-9B2F-CDA75CAF6103}"/>
                </c:ext>
              </c:extLst>
            </c:dLbl>
            <c:dLbl>
              <c:idx val="73"/>
              <c:layout>
                <c:manualLayout>
                  <c:x val="-9.7363089384490866E-3"/>
                  <c:y val="2.947368421052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70-4CDD-9B2F-CDA75CAF610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ICGN!$E$704:$FS$704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ICGN!$E$711:$BX$711</c:f>
              <c:numCache>
                <c:formatCode>_(* #,##0.00_);_(* \(#,##0.00\);_(* "-"??_);_(@_)</c:formatCode>
                <c:ptCount val="72"/>
                <c:pt idx="60">
                  <c:v>85.074804573297897</c:v>
                </c:pt>
                <c:pt idx="61">
                  <c:v>85.074804573297897</c:v>
                </c:pt>
                <c:pt idx="62">
                  <c:v>85.074804573297897</c:v>
                </c:pt>
                <c:pt idx="63">
                  <c:v>85.074804573297897</c:v>
                </c:pt>
                <c:pt idx="64">
                  <c:v>85.074804573297897</c:v>
                </c:pt>
                <c:pt idx="65">
                  <c:v>85.074804573297897</c:v>
                </c:pt>
                <c:pt idx="66">
                  <c:v>85.074804573297897</c:v>
                </c:pt>
                <c:pt idx="67">
                  <c:v>85.074804573297897</c:v>
                </c:pt>
                <c:pt idx="68">
                  <c:v>85.074804573297897</c:v>
                </c:pt>
                <c:pt idx="69">
                  <c:v>85.074804573297897</c:v>
                </c:pt>
                <c:pt idx="70">
                  <c:v>85.074804573297897</c:v>
                </c:pt>
                <c:pt idx="71">
                  <c:v>85.074804573297897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F70-4CDD-9B2F-CDA75CAF6103}"/>
            </c:ext>
          </c:extLst>
        </c:ser>
        <c:ser>
          <c:idx val="8"/>
          <c:order val="8"/>
          <c:tx>
            <c:strRef>
              <c:f>ICGN!$A$712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4.217925952815435E-3"/>
                  <c:y val="-3.368421052631578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ICGN!$E$704:$FS$704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ICGN!$E$712:$CJ$712</c:f>
              <c:numCache>
                <c:formatCode>_(* #,##0.00_);_(* \(#,##0.00\);_(* "-"??_);_(@_)</c:formatCode>
                <c:ptCount val="84"/>
                <c:pt idx="72">
                  <c:v>68.437776534109688</c:v>
                </c:pt>
                <c:pt idx="73">
                  <c:v>68.437776534109688</c:v>
                </c:pt>
                <c:pt idx="74">
                  <c:v>68.437776534109688</c:v>
                </c:pt>
                <c:pt idx="75">
                  <c:v>68.437776534109688</c:v>
                </c:pt>
                <c:pt idx="76">
                  <c:v>68.437776534109688</c:v>
                </c:pt>
                <c:pt idx="77">
                  <c:v>68.437776534109688</c:v>
                </c:pt>
                <c:pt idx="78">
                  <c:v>68.437776534109688</c:v>
                </c:pt>
                <c:pt idx="79">
                  <c:v>68.437776534109688</c:v>
                </c:pt>
                <c:pt idx="80">
                  <c:v>68.437776534109688</c:v>
                </c:pt>
                <c:pt idx="81">
                  <c:v>68.437776534109688</c:v>
                </c:pt>
                <c:pt idx="82">
                  <c:v>68.437776534109688</c:v>
                </c:pt>
                <c:pt idx="83">
                  <c:v>68.437776534109688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70-4CDD-9B2F-CDA75CAF6103}"/>
            </c:ext>
          </c:extLst>
        </c:ser>
        <c:ser>
          <c:idx val="9"/>
          <c:order val="9"/>
          <c:tx>
            <c:strRef>
              <c:f>ICGN!$A$713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1.6871703811261431E-2"/>
                  <c:y val="2.947368421052631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ICGN!$E$704:$FS$704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ICGN!$E$713:$CV$713</c:f>
              <c:numCache>
                <c:formatCode>_(* #,##0.00_);_(* \(#,##0.00\);_(* "-"??_);_(@_)</c:formatCode>
                <c:ptCount val="96"/>
                <c:pt idx="84">
                  <c:v>94.16354723011483</c:v>
                </c:pt>
                <c:pt idx="85">
                  <c:v>94.16354723011483</c:v>
                </c:pt>
                <c:pt idx="86">
                  <c:v>94.16354723011483</c:v>
                </c:pt>
                <c:pt idx="87">
                  <c:v>94.16354723011483</c:v>
                </c:pt>
                <c:pt idx="88">
                  <c:v>94.16354723011483</c:v>
                </c:pt>
                <c:pt idx="89">
                  <c:v>94.16354723011483</c:v>
                </c:pt>
                <c:pt idx="90">
                  <c:v>94.16354723011483</c:v>
                </c:pt>
                <c:pt idx="91">
                  <c:v>94.16354723011483</c:v>
                </c:pt>
                <c:pt idx="92">
                  <c:v>94.16354723011483</c:v>
                </c:pt>
                <c:pt idx="93">
                  <c:v>94.16354723011483</c:v>
                </c:pt>
                <c:pt idx="94">
                  <c:v>94.16354723011483</c:v>
                </c:pt>
                <c:pt idx="95">
                  <c:v>94.16354723011483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F70-4CDD-9B2F-CDA75CAF6103}"/>
            </c:ext>
          </c:extLst>
        </c:ser>
        <c:ser>
          <c:idx val="10"/>
          <c:order val="10"/>
          <c:tx>
            <c:strRef>
              <c:f>ICGN!$A$714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5.272407441019205E-2"/>
                  <c:y val="-2.94736842105263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ICGN!$E$704:$FS$704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ICGN!$E$714:$DH$714</c:f>
              <c:numCache>
                <c:formatCode>_(* #,##0.00_);_(* \(#,##0.00\);_(* "-"??_);_(@_)</c:formatCode>
                <c:ptCount val="108"/>
                <c:pt idx="96">
                  <c:v>82.461803422109924</c:v>
                </c:pt>
                <c:pt idx="97">
                  <c:v>82.461803422109924</c:v>
                </c:pt>
                <c:pt idx="98">
                  <c:v>82.461803422109924</c:v>
                </c:pt>
                <c:pt idx="99">
                  <c:v>82.461803422109924</c:v>
                </c:pt>
                <c:pt idx="100">
                  <c:v>82.461803422109924</c:v>
                </c:pt>
                <c:pt idx="101">
                  <c:v>82.461803422109924</c:v>
                </c:pt>
                <c:pt idx="102">
                  <c:v>82.461803422109924</c:v>
                </c:pt>
                <c:pt idx="103">
                  <c:v>82.461803422109924</c:v>
                </c:pt>
                <c:pt idx="104">
                  <c:v>82.461803422109924</c:v>
                </c:pt>
                <c:pt idx="105">
                  <c:v>82.461803422109924</c:v>
                </c:pt>
                <c:pt idx="106">
                  <c:v>82.461803422109924</c:v>
                </c:pt>
                <c:pt idx="107">
                  <c:v>82.461803422109924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70-4CDD-9B2F-CDA75CAF6103}"/>
            </c:ext>
          </c:extLst>
        </c:ser>
        <c:ser>
          <c:idx val="11"/>
          <c:order val="11"/>
          <c:tx>
            <c:strRef>
              <c:f>ICGN!$A$715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6.3268889292230363E-3"/>
                  <c:y val="-2.947368421052631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ICGN!$E$704:$FS$704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ICGN!$E$715:$DT$715</c:f>
              <c:numCache>
                <c:formatCode>_(* #,##0.00_);_(* \(#,##0.00\);_(* "-"??_);_(@_)</c:formatCode>
                <c:ptCount val="120"/>
                <c:pt idx="108">
                  <c:v>63.802440776912995</c:v>
                </c:pt>
                <c:pt idx="109">
                  <c:v>63.802440776912995</c:v>
                </c:pt>
                <c:pt idx="110">
                  <c:v>63.802440776912995</c:v>
                </c:pt>
                <c:pt idx="111">
                  <c:v>63.802440776912995</c:v>
                </c:pt>
                <c:pt idx="112">
                  <c:v>63.802440776912995</c:v>
                </c:pt>
                <c:pt idx="113">
                  <c:v>63.802440776912995</c:v>
                </c:pt>
                <c:pt idx="114">
                  <c:v>63.802440776912995</c:v>
                </c:pt>
                <c:pt idx="115">
                  <c:v>63.802440776912995</c:v>
                </c:pt>
                <c:pt idx="116">
                  <c:v>63.802440776912995</c:v>
                </c:pt>
                <c:pt idx="117">
                  <c:v>63.802440776912995</c:v>
                </c:pt>
                <c:pt idx="118">
                  <c:v>63.802440776912995</c:v>
                </c:pt>
                <c:pt idx="119">
                  <c:v>63.802440776912995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70-4CDD-9B2F-CDA75CAF6103}"/>
            </c:ext>
          </c:extLst>
        </c:ser>
        <c:ser>
          <c:idx val="12"/>
          <c:order val="12"/>
          <c:tx>
            <c:strRef>
              <c:f>ICGN!$A$716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D-3F70-4CDD-9B2F-CDA75CAF6103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E-3F70-4CDD-9B2F-CDA75CAF6103}"/>
              </c:ext>
            </c:extLst>
          </c:dPt>
          <c:dLbls>
            <c:dLbl>
              <c:idx val="120"/>
              <c:layout>
                <c:manualLayout>
                  <c:x val="1.0129664689832159E-5"/>
                  <c:y val="-2.995242436800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70-4CDD-9B2F-CDA75CAF610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ICGN!$E$704:$FS$704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ICGN!$E$716:$EF$716</c:f>
              <c:numCache>
                <c:formatCode>_(* #,##0.00_);_(* \(#,##0.00\);_(* "-"??_);_(@_)</c:formatCode>
                <c:ptCount val="132"/>
                <c:pt idx="120">
                  <c:v>64.318666400884482</c:v>
                </c:pt>
                <c:pt idx="121">
                  <c:v>64.318666400884482</c:v>
                </c:pt>
                <c:pt idx="122">
                  <c:v>64.318666400884482</c:v>
                </c:pt>
                <c:pt idx="123">
                  <c:v>64.318666400884482</c:v>
                </c:pt>
                <c:pt idx="124">
                  <c:v>64.318666400884482</c:v>
                </c:pt>
                <c:pt idx="125">
                  <c:v>64.318666400884482</c:v>
                </c:pt>
                <c:pt idx="126">
                  <c:v>64.318666400884482</c:v>
                </c:pt>
                <c:pt idx="127">
                  <c:v>64.318666400884482</c:v>
                </c:pt>
                <c:pt idx="128">
                  <c:v>64.318666400884482</c:v>
                </c:pt>
                <c:pt idx="129">
                  <c:v>64.318666400884482</c:v>
                </c:pt>
                <c:pt idx="130">
                  <c:v>64.318666400884482</c:v>
                </c:pt>
                <c:pt idx="131">
                  <c:v>64.318666400884482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F70-4CDD-9B2F-CDA75CAF6103}"/>
            </c:ext>
          </c:extLst>
        </c:ser>
        <c:ser>
          <c:idx val="13"/>
          <c:order val="13"/>
          <c:tx>
            <c:strRef>
              <c:f>ICGN!$A$717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6.3268889292230363E-3"/>
                  <c:y val="-3.7894736842105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70-4CDD-9B2F-CDA75CAF610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ICGN!$E$704:$FS$704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ICGN!$E$717:$ER$717</c:f>
              <c:numCache>
                <c:formatCode>_(* #,##0.00_);_(* \(#,##0.00\);_(* "-"??_);_(@_)</c:formatCode>
                <c:ptCount val="144"/>
                <c:pt idx="132">
                  <c:v>67.098172452226848</c:v>
                </c:pt>
                <c:pt idx="133">
                  <c:v>67.098172452226848</c:v>
                </c:pt>
                <c:pt idx="134">
                  <c:v>67.098172452226848</c:v>
                </c:pt>
                <c:pt idx="135">
                  <c:v>67.098172452226848</c:v>
                </c:pt>
                <c:pt idx="136">
                  <c:v>67.098172452226848</c:v>
                </c:pt>
                <c:pt idx="137">
                  <c:v>67.098172452226848</c:v>
                </c:pt>
                <c:pt idx="138">
                  <c:v>67.098172452226848</c:v>
                </c:pt>
                <c:pt idx="139">
                  <c:v>67.098172452226848</c:v>
                </c:pt>
                <c:pt idx="140">
                  <c:v>67.098172452226848</c:v>
                </c:pt>
                <c:pt idx="141">
                  <c:v>67.098172452226848</c:v>
                </c:pt>
                <c:pt idx="142">
                  <c:v>67.098172452226848</c:v>
                </c:pt>
                <c:pt idx="143">
                  <c:v>67.098172452226848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F70-4CDD-9B2F-CDA75CAF6103}"/>
            </c:ext>
          </c:extLst>
        </c:ser>
        <c:ser>
          <c:idx val="14"/>
          <c:order val="14"/>
          <c:tx>
            <c:strRef>
              <c:f>ICGN!$A$718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F70-4CDD-9B2F-CDA75CAF6103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F70-4CDD-9B2F-CDA75CAF6103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F70-4CDD-9B2F-CDA75CAF6103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F70-4CDD-9B2F-CDA75CAF6103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F70-4CDD-9B2F-CDA75CAF6103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F70-4CDD-9B2F-CDA75CAF6103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F70-4CDD-9B2F-CDA75CAF6103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F70-4CDD-9B2F-CDA75CAF6103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F70-4CDD-9B2F-CDA75CAF6103}"/>
                </c:ext>
              </c:extLst>
            </c:dLbl>
            <c:dLbl>
              <c:idx val="153"/>
              <c:layout>
                <c:manualLayout>
                  <c:x val="-3.7961333575338221E-2"/>
                  <c:y val="4.210526315789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F70-4CDD-9B2F-CDA75CAF6103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F70-4CDD-9B2F-CDA75CAF6103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F70-4CDD-9B2F-CDA75CAF610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ICGN!$E$704:$FS$704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ICGN!$E$718:$FD$718</c:f>
              <c:numCache>
                <c:formatCode>_(* #,##0.00_);_(* \(#,##0.00\);_(* "-"??_);_(@_)</c:formatCode>
                <c:ptCount val="156"/>
                <c:pt idx="144">
                  <c:v>92.987231816599362</c:v>
                </c:pt>
                <c:pt idx="145">
                  <c:v>92.987231816599362</c:v>
                </c:pt>
                <c:pt idx="146">
                  <c:v>92.987231816599362</c:v>
                </c:pt>
                <c:pt idx="147">
                  <c:v>92.987231816599362</c:v>
                </c:pt>
                <c:pt idx="148">
                  <c:v>92.987231816599362</c:v>
                </c:pt>
                <c:pt idx="149">
                  <c:v>92.987231816599362</c:v>
                </c:pt>
                <c:pt idx="150">
                  <c:v>92.987231816599362</c:v>
                </c:pt>
                <c:pt idx="151">
                  <c:v>92.987231816599362</c:v>
                </c:pt>
                <c:pt idx="152">
                  <c:v>92.987231816599362</c:v>
                </c:pt>
                <c:pt idx="153">
                  <c:v>92.987231816599362</c:v>
                </c:pt>
                <c:pt idx="154">
                  <c:v>92.987231816599362</c:v>
                </c:pt>
                <c:pt idx="155">
                  <c:v>92.987231816599362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F70-4CDD-9B2F-CDA75CAF6103}"/>
            </c:ext>
          </c:extLst>
        </c:ser>
        <c:ser>
          <c:idx val="15"/>
          <c:order val="15"/>
          <c:tx>
            <c:strRef>
              <c:f>ICGN!$A$719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F70-4CDD-9B2F-CDA75CAF6103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F70-4CDD-9B2F-CDA75CAF6103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F70-4CDD-9B2F-CDA75CAF6103}"/>
                </c:ext>
              </c:extLst>
            </c:dLbl>
            <c:dLbl>
              <c:idx val="159"/>
              <c:layout>
                <c:manualLayout>
                  <c:x val="-2.6008327822330032E-2"/>
                  <c:y val="3.4357646083713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1-4CAE-8BB5-99379B7F5693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97-4035-9E92-D6E9C77C76F9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BA-4857-895B-CE17E43B0F43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30-4B3F-B659-E5343F2BF222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00-4F34-A803-535CFA7A3D42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34-4218-8F71-6000B220011A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54-4523-B707-5C2D3105984D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AD-49E3-B728-2F0C74E7A246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B3-43DB-8877-884A220BC6F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ICGN!$E$704:$FS$704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ICGN!$E$719:$FP$719</c:f>
              <c:numCache>
                <c:formatCode>_(* #,##0.00_);_(* \(#,##0.00\);_(* "-"??_);_(@_)</c:formatCode>
                <c:ptCount val="168"/>
                <c:pt idx="156">
                  <c:v>97.445002487210601</c:v>
                </c:pt>
                <c:pt idx="157">
                  <c:v>97.445002487210601</c:v>
                </c:pt>
                <c:pt idx="158">
                  <c:v>97.445002487210601</c:v>
                </c:pt>
                <c:pt idx="159">
                  <c:v>97.445002487210601</c:v>
                </c:pt>
                <c:pt idx="160">
                  <c:v>97.445002487210601</c:v>
                </c:pt>
                <c:pt idx="161">
                  <c:v>97.445002487210601</c:v>
                </c:pt>
                <c:pt idx="162">
                  <c:v>97.445002487210601</c:v>
                </c:pt>
                <c:pt idx="163">
                  <c:v>97.445002487210601</c:v>
                </c:pt>
                <c:pt idx="164">
                  <c:v>97.445002487210601</c:v>
                </c:pt>
                <c:pt idx="165">
                  <c:v>97.445002487210601</c:v>
                </c:pt>
                <c:pt idx="166">
                  <c:v>97.445002487210601</c:v>
                </c:pt>
                <c:pt idx="167">
                  <c:v>97.445002487210601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F70-4CDD-9B2F-CDA75CAF6103}"/>
            </c:ext>
          </c:extLst>
        </c:ser>
        <c:ser>
          <c:idx val="16"/>
          <c:order val="16"/>
          <c:tx>
            <c:strRef>
              <c:f>ICGN!$A$720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7B-46F4-9B04-F009128530A1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B0-4B8F-BEF3-B31C5B6F6B5D}"/>
                </c:ext>
              </c:extLst>
            </c:dLbl>
            <c:dLbl>
              <c:idx val="170"/>
              <c:layout>
                <c:manualLayout>
                  <c:x val="-4.1039673892934753E-2"/>
                  <c:y val="-3.7593984962405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3-4D10-99A1-56CF30D33BE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ICGN!$E$704:$FS$704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ICGN!$E$720:$FS$720</c:f>
              <c:numCache>
                <c:formatCode>_(* #,##0.00_);_(* \(#,##0.00\);_(* "-"??_);_(@_)</c:formatCode>
                <c:ptCount val="171"/>
                <c:pt idx="168">
                  <c:v>108.17258102484395</c:v>
                </c:pt>
                <c:pt idx="169">
                  <c:v>108.17258102484395</c:v>
                </c:pt>
                <c:pt idx="170">
                  <c:v>108.17258102484395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A2-4620-BBC4-1E9BAB205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941120"/>
        <c:axId val="171696192"/>
      </c:lineChart>
      <c:dateAx>
        <c:axId val="170941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1696192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1696192"/>
        <c:scaling>
          <c:orientation val="minMax"/>
          <c:max val="180"/>
          <c:min val="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0941120"/>
        <c:crosses val="autoZero"/>
        <c:crossBetween val="between"/>
        <c:minorUnit val="2"/>
      </c:valAx>
    </c:plotArea>
    <c:plotVisOnly val="1"/>
    <c:dispBlanksAs val="gap"/>
    <c:showDLblsOverMax val="0"/>
  </c:chart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39905692319"/>
          <c:y val="0.14789959317019252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ICGN!$E$780:$FS$780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ICGN!$E$781:$FS$781</c:f>
              <c:numCache>
                <c:formatCode>_(* #,##0.00_);_(* \(#,##0.00\);_(* "-"??_);_(@_)</c:formatCode>
                <c:ptCount val="171"/>
                <c:pt idx="0">
                  <c:v>108.31711756951854</c:v>
                </c:pt>
                <c:pt idx="1">
                  <c:v>110.6988801487115</c:v>
                </c:pt>
                <c:pt idx="2">
                  <c:v>102.15455667718551</c:v>
                </c:pt>
                <c:pt idx="3">
                  <c:v>103.79483745876314</c:v>
                </c:pt>
                <c:pt idx="4">
                  <c:v>100.07532483836543</c:v>
                </c:pt>
                <c:pt idx="5">
                  <c:v>109.41503415296647</c:v>
                </c:pt>
                <c:pt idx="6">
                  <c:v>113.47991242536469</c:v>
                </c:pt>
                <c:pt idx="7">
                  <c:v>119.7764566040255</c:v>
                </c:pt>
                <c:pt idx="8">
                  <c:v>126.81873117501765</c:v>
                </c:pt>
                <c:pt idx="9">
                  <c:v>136.1667646269994</c:v>
                </c:pt>
                <c:pt idx="10">
                  <c:v>133.24754671186156</c:v>
                </c:pt>
                <c:pt idx="11">
                  <c:v>139.49741593957273</c:v>
                </c:pt>
                <c:pt idx="12">
                  <c:v>139.98967036573291</c:v>
                </c:pt>
                <c:pt idx="13">
                  <c:v>127.52583234497013</c:v>
                </c:pt>
                <c:pt idx="14">
                  <c:v>119.75193747674527</c:v>
                </c:pt>
                <c:pt idx="15">
                  <c:v>126.18703874745553</c:v>
                </c:pt>
                <c:pt idx="16">
                  <c:v>124.18555018517354</c:v>
                </c:pt>
                <c:pt idx="17">
                  <c:v>124.57701108758795</c:v>
                </c:pt>
                <c:pt idx="18">
                  <c:v>125.34212521658384</c:v>
                </c:pt>
                <c:pt idx="19">
                  <c:v>119.99094580225709</c:v>
                </c:pt>
                <c:pt idx="20">
                  <c:v>114.03144313821609</c:v>
                </c:pt>
                <c:pt idx="21">
                  <c:v>117.77576512998019</c:v>
                </c:pt>
                <c:pt idx="22">
                  <c:v>116.48448218657244</c:v>
                </c:pt>
                <c:pt idx="23">
                  <c:v>124.07864978325087</c:v>
                </c:pt>
                <c:pt idx="24">
                  <c:v>129.15698951729334</c:v>
                </c:pt>
                <c:pt idx="25">
                  <c:v>144.29111508291788</c:v>
                </c:pt>
                <c:pt idx="26">
                  <c:v>141.0976138947035</c:v>
                </c:pt>
                <c:pt idx="27">
                  <c:v>130.06297993430002</c:v>
                </c:pt>
                <c:pt idx="28">
                  <c:v>127.65965926470604</c:v>
                </c:pt>
                <c:pt idx="29">
                  <c:v>124.59222822665168</c:v>
                </c:pt>
                <c:pt idx="30">
                  <c:v>130.24083024710731</c:v>
                </c:pt>
                <c:pt idx="31">
                  <c:v>124.69899630562597</c:v>
                </c:pt>
                <c:pt idx="32">
                  <c:v>117.11617461413455</c:v>
                </c:pt>
                <c:pt idx="33">
                  <c:v>110.34690276420235</c:v>
                </c:pt>
                <c:pt idx="34">
                  <c:v>101.35774017514021</c:v>
                </c:pt>
                <c:pt idx="35">
                  <c:v>87.476448533507096</c:v>
                </c:pt>
                <c:pt idx="36">
                  <c:v>94.869541564664289</c:v>
                </c:pt>
                <c:pt idx="37">
                  <c:v>97.311321741677645</c:v>
                </c:pt>
                <c:pt idx="38">
                  <c:v>97.507622835599733</c:v>
                </c:pt>
                <c:pt idx="39">
                  <c:v>93.038729521059565</c:v>
                </c:pt>
                <c:pt idx="40">
                  <c:v>94.426152175194915</c:v>
                </c:pt>
                <c:pt idx="41">
                  <c:v>91.402108099113931</c:v>
                </c:pt>
                <c:pt idx="42">
                  <c:v>94.805674869700979</c:v>
                </c:pt>
                <c:pt idx="43">
                  <c:v>103.36605597144933</c:v>
                </c:pt>
                <c:pt idx="44">
                  <c:v>108.35984569420538</c:v>
                </c:pt>
                <c:pt idx="45">
                  <c:v>100.82429753675042</c:v>
                </c:pt>
                <c:pt idx="46">
                  <c:v>103.14720326646759</c:v>
                </c:pt>
                <c:pt idx="47">
                  <c:v>100</c:v>
                </c:pt>
                <c:pt idx="48">
                  <c:v>93.41674861730101</c:v>
                </c:pt>
                <c:pt idx="49">
                  <c:v>90.786252556254098</c:v>
                </c:pt>
                <c:pt idx="50">
                  <c:v>88.680350678969717</c:v>
                </c:pt>
                <c:pt idx="51">
                  <c:v>94.572617138683299</c:v>
                </c:pt>
                <c:pt idx="52">
                  <c:v>96.843775143944612</c:v>
                </c:pt>
                <c:pt idx="53">
                  <c:v>94.266942857740673</c:v>
                </c:pt>
                <c:pt idx="54">
                  <c:v>94.949241330510546</c:v>
                </c:pt>
                <c:pt idx="55">
                  <c:v>101.47168756170075</c:v>
                </c:pt>
                <c:pt idx="56">
                  <c:v>107.72916535894377</c:v>
                </c:pt>
                <c:pt idx="57">
                  <c:v>112.90902160494669</c:v>
                </c:pt>
                <c:pt idx="58">
                  <c:v>113.9371874542297</c:v>
                </c:pt>
                <c:pt idx="59">
                  <c:v>116.45060593651391</c:v>
                </c:pt>
                <c:pt idx="60">
                  <c:v>115.44228931712452</c:v>
                </c:pt>
                <c:pt idx="61">
                  <c:v>122.10332497491925</c:v>
                </c:pt>
                <c:pt idx="62">
                  <c:v>124.22620168524378</c:v>
                </c:pt>
                <c:pt idx="63">
                  <c:v>124.12258021447651</c:v>
                </c:pt>
                <c:pt idx="64">
                  <c:v>123.20592874230437</c:v>
                </c:pt>
                <c:pt idx="65">
                  <c:v>129.75600132715189</c:v>
                </c:pt>
                <c:pt idx="66">
                  <c:v>131.47608151060538</c:v>
                </c:pt>
                <c:pt idx="67">
                  <c:v>134.60429052670594</c:v>
                </c:pt>
                <c:pt idx="68">
                  <c:v>133.27315317146463</c:v>
                </c:pt>
                <c:pt idx="69">
                  <c:v>128.09953067531262</c:v>
                </c:pt>
                <c:pt idx="70">
                  <c:v>120.12769982831661</c:v>
                </c:pt>
                <c:pt idx="71">
                  <c:v>122.90312579057792</c:v>
                </c:pt>
                <c:pt idx="72">
                  <c:v>120.18914903856212</c:v>
                </c:pt>
                <c:pt idx="73">
                  <c:v>122.28172590789003</c:v>
                </c:pt>
                <c:pt idx="74">
                  <c:v>120.32572286165907</c:v>
                </c:pt>
                <c:pt idx="75">
                  <c:v>118.37955946925878</c:v>
                </c:pt>
                <c:pt idx="76">
                  <c:v>127.14414244763879</c:v>
                </c:pt>
                <c:pt idx="77">
                  <c:v>133.9146280455677</c:v>
                </c:pt>
                <c:pt idx="78">
                  <c:v>137.21674722239658</c:v>
                </c:pt>
                <c:pt idx="79">
                  <c:v>129.50691125319207</c:v>
                </c:pt>
                <c:pt idx="80">
                  <c:v>135.44322589580261</c:v>
                </c:pt>
                <c:pt idx="81">
                  <c:v>131.15081516311821</c:v>
                </c:pt>
                <c:pt idx="82">
                  <c:v>138.34452744125707</c:v>
                </c:pt>
                <c:pt idx="83">
                  <c:v>137.71130424196772</c:v>
                </c:pt>
                <c:pt idx="84">
                  <c:v>121.12542356456075</c:v>
                </c:pt>
                <c:pt idx="85">
                  <c:v>119.11786244847571</c:v>
                </c:pt>
                <c:pt idx="86">
                  <c:v>125.60607011677251</c:v>
                </c:pt>
                <c:pt idx="87">
                  <c:v>125.60117889350204</c:v>
                </c:pt>
                <c:pt idx="88">
                  <c:v>126.03160654130461</c:v>
                </c:pt>
                <c:pt idx="89">
                  <c:v>129.92963975325409</c:v>
                </c:pt>
                <c:pt idx="90">
                  <c:v>126.30301508589123</c:v>
                </c:pt>
                <c:pt idx="91">
                  <c:v>125.59961937303899</c:v>
                </c:pt>
                <c:pt idx="92">
                  <c:v>119.57718454485762</c:v>
                </c:pt>
                <c:pt idx="93">
                  <c:v>114.34430027110965</c:v>
                </c:pt>
                <c:pt idx="94">
                  <c:v>103.67925966444578</c:v>
                </c:pt>
                <c:pt idx="95">
                  <c:v>94.700060678342012</c:v>
                </c:pt>
                <c:pt idx="96">
                  <c:v>91.27905760257778</c:v>
                </c:pt>
                <c:pt idx="97">
                  <c:v>84.313161914264029</c:v>
                </c:pt>
                <c:pt idx="98">
                  <c:v>85.82301028256822</c:v>
                </c:pt>
                <c:pt idx="99">
                  <c:v>81.207664192179649</c:v>
                </c:pt>
                <c:pt idx="100">
                  <c:v>82.079345967363039</c:v>
                </c:pt>
                <c:pt idx="101">
                  <c:v>80.797302001243992</c:v>
                </c:pt>
                <c:pt idx="102">
                  <c:v>80.045194903019265</c:v>
                </c:pt>
                <c:pt idx="103">
                  <c:v>82.149559831847313</c:v>
                </c:pt>
                <c:pt idx="104">
                  <c:v>83.259851761515179</c:v>
                </c:pt>
                <c:pt idx="105">
                  <c:v>87.293118239072669</c:v>
                </c:pt>
                <c:pt idx="106">
                  <c:v>88.815556771115112</c:v>
                </c:pt>
                <c:pt idx="107">
                  <c:v>79.754357332663773</c:v>
                </c:pt>
                <c:pt idx="108">
                  <c:v>81.205356831494555</c:v>
                </c:pt>
                <c:pt idx="109">
                  <c:v>87.923027706105401</c:v>
                </c:pt>
                <c:pt idx="110">
                  <c:v>104.87090657826958</c:v>
                </c:pt>
                <c:pt idx="111">
                  <c:v>111.59633857518483</c:v>
                </c:pt>
                <c:pt idx="112">
                  <c:v>112.91307399524082</c:v>
                </c:pt>
                <c:pt idx="113">
                  <c:v>101.35574745454853</c:v>
                </c:pt>
                <c:pt idx="114">
                  <c:v>99.109951347726749</c:v>
                </c:pt>
                <c:pt idx="115">
                  <c:v>91.443262111333397</c:v>
                </c:pt>
                <c:pt idx="116">
                  <c:v>93.693527019482033</c:v>
                </c:pt>
                <c:pt idx="117">
                  <c:v>89.507377376530499</c:v>
                </c:pt>
                <c:pt idx="118">
                  <c:v>91.577467511181638</c:v>
                </c:pt>
                <c:pt idx="119">
                  <c:v>93.390245433431659</c:v>
                </c:pt>
                <c:pt idx="120">
                  <c:v>96.413800387185603</c:v>
                </c:pt>
                <c:pt idx="121">
                  <c:v>94.147238034197912</c:v>
                </c:pt>
                <c:pt idx="122">
                  <c:v>92.113509350343193</c:v>
                </c:pt>
                <c:pt idx="123">
                  <c:v>99.428786642395323</c:v>
                </c:pt>
                <c:pt idx="124">
                  <c:v>99.238572404098733</c:v>
                </c:pt>
                <c:pt idx="125">
                  <c:v>103.9419998744586</c:v>
                </c:pt>
                <c:pt idx="126">
                  <c:v>103.33578709700737</c:v>
                </c:pt>
                <c:pt idx="127">
                  <c:v>91.92673708397767</c:v>
                </c:pt>
                <c:pt idx="128">
                  <c:v>98.211035088820537</c:v>
                </c:pt>
                <c:pt idx="129">
                  <c:v>103.1895702390472</c:v>
                </c:pt>
                <c:pt idx="130">
                  <c:v>109.42606657878768</c:v>
                </c:pt>
                <c:pt idx="131">
                  <c:v>106.80982371397285</c:v>
                </c:pt>
                <c:pt idx="132">
                  <c:v>111.62224394287665</c:v>
                </c:pt>
                <c:pt idx="133">
                  <c:v>120.17174944139583</c:v>
                </c:pt>
                <c:pt idx="134">
                  <c:v>102.93823933896749</c:v>
                </c:pt>
                <c:pt idx="135">
                  <c:v>97.210888623857045</c:v>
                </c:pt>
                <c:pt idx="136">
                  <c:v>100.89343627727909</c:v>
                </c:pt>
                <c:pt idx="137">
                  <c:v>100.46545424111177</c:v>
                </c:pt>
                <c:pt idx="138">
                  <c:v>94.264470072642808</c:v>
                </c:pt>
                <c:pt idx="139">
                  <c:v>104.87289929886126</c:v>
                </c:pt>
                <c:pt idx="140">
                  <c:v>110.04400923426721</c:v>
                </c:pt>
                <c:pt idx="141">
                  <c:v>101.39750400876505</c:v>
                </c:pt>
                <c:pt idx="142">
                  <c:v>109.84035318979768</c:v>
                </c:pt>
                <c:pt idx="143">
                  <c:v>111.73184357541899</c:v>
                </c:pt>
                <c:pt idx="144">
                  <c:v>105.61995976067844</c:v>
                </c:pt>
                <c:pt idx="145">
                  <c:v>107.58016754270334</c:v>
                </c:pt>
                <c:pt idx="146">
                  <c:v>107.8546157841925</c:v>
                </c:pt>
                <c:pt idx="147">
                  <c:v>100.42116149705127</c:v>
                </c:pt>
                <c:pt idx="148">
                  <c:v>101.50649676730903</c:v>
                </c:pt>
                <c:pt idx="149">
                  <c:v>98.692657540187511</c:v>
                </c:pt>
                <c:pt idx="150">
                  <c:v>97.54566568325906</c:v>
                </c:pt>
                <c:pt idx="151">
                  <c:v>105.88465789018171</c:v>
                </c:pt>
                <c:pt idx="152">
                  <c:v>110.58005107342876</c:v>
                </c:pt>
                <c:pt idx="153">
                  <c:v>110.1675579109513</c:v>
                </c:pt>
                <c:pt idx="154">
                  <c:v>102.63706679499786</c:v>
                </c:pt>
                <c:pt idx="155">
                  <c:v>103.81322483513182</c:v>
                </c:pt>
                <c:pt idx="156">
                  <c:v>106.30008578662147</c:v>
                </c:pt>
                <c:pt idx="157">
                  <c:v>110.41476014435059</c:v>
                </c:pt>
                <c:pt idx="158">
                  <c:v>107.51074152208938</c:v>
                </c:pt>
                <c:pt idx="159">
                  <c:v>107.11610486891385</c:v>
                </c:pt>
                <c:pt idx="160">
                  <c:v>104.35080650384148</c:v>
                </c:pt>
                <c:pt idx="161">
                  <c:v>100.26772201149203</c:v>
                </c:pt>
                <c:pt idx="162">
                  <c:v>96.729646600966674</c:v>
                </c:pt>
                <c:pt idx="163">
                  <c:v>99.146773358659942</c:v>
                </c:pt>
                <c:pt idx="164">
                  <c:v>97.922289875086307</c:v>
                </c:pt>
                <c:pt idx="165">
                  <c:v>97.826639286685733</c:v>
                </c:pt>
                <c:pt idx="166">
                  <c:v>102.52547444186386</c:v>
                </c:pt>
                <c:pt idx="167">
                  <c:v>105.25350893187186</c:v>
                </c:pt>
                <c:pt idx="168">
                  <c:v>109.32144874772456</c:v>
                </c:pt>
                <c:pt idx="169">
                  <c:v>110.89049596560608</c:v>
                </c:pt>
                <c:pt idx="170">
                  <c:v>116.14580632601282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B-44F8-ACB7-A0F37CEED1FE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7287898661230467E-2"/>
                  <c:y val="3.505434862183522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ICGN!$E$780:$FS$780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EB-44F8-ACB7-A0F37CEED1FE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8.1675406138501258E-2"/>
                  <c:y val="-4.210527711737326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4418855492246445E-2"/>
                      <c:h val="5.5600184202298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7EB-44F8-ACB7-A0F37CEED1FE}"/>
                </c:ext>
              </c:extLst>
            </c:dLbl>
            <c:dLbl>
              <c:idx val="23"/>
              <c:layout>
                <c:manualLayout>
                  <c:x val="-8.9650177622983523E-2"/>
                  <c:y val="-3.624866514667728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ICGN!$E$780:$FS$780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ICGN!$E$782:$AZ$782</c:f>
              <c:numCache>
                <c:formatCode>_(* #,##0.00_);_(* \(#,##0.00\);_(* "-"??_);_(@_)</c:formatCode>
                <c:ptCount val="48"/>
                <c:pt idx="0">
                  <c:v>116.95354819402934</c:v>
                </c:pt>
                <c:pt idx="1">
                  <c:v>116.95354819402934</c:v>
                </c:pt>
                <c:pt idx="2">
                  <c:v>116.95354819402934</c:v>
                </c:pt>
                <c:pt idx="3">
                  <c:v>116.95354819402934</c:v>
                </c:pt>
                <c:pt idx="4">
                  <c:v>116.95354819402934</c:v>
                </c:pt>
                <c:pt idx="5">
                  <c:v>116.95354819402934</c:v>
                </c:pt>
                <c:pt idx="6">
                  <c:v>116.95354819402934</c:v>
                </c:pt>
                <c:pt idx="7">
                  <c:v>116.95354819402934</c:v>
                </c:pt>
                <c:pt idx="8">
                  <c:v>116.95354819402934</c:v>
                </c:pt>
                <c:pt idx="9">
                  <c:v>116.95354819402934</c:v>
                </c:pt>
                <c:pt idx="10">
                  <c:v>116.95354819402934</c:v>
                </c:pt>
                <c:pt idx="11">
                  <c:v>116.95354819402934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EB-44F8-ACB7-A0F37CEED1FE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4.1884823660769867E-3"/>
                  <c:y val="-5.052633254084792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EB-44F8-ACB7-A0F37CEED1FE}"/>
                </c:ext>
              </c:extLst>
            </c:dLbl>
            <c:dLbl>
              <c:idx val="35"/>
              <c:layout>
                <c:manualLayout>
                  <c:x val="-7.9137826362934843E-2"/>
                  <c:y val="-6.058178583386016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ICGN!$E$780:$FS$780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ICGN!$E$783:$AZ$783</c:f>
              <c:numCache>
                <c:formatCode>_(* #,##0.00_);_(* \(#,##0.00\);_(* "-"??_);_(@_)</c:formatCode>
                <c:ptCount val="48"/>
                <c:pt idx="12">
                  <c:v>123.3267042887105</c:v>
                </c:pt>
                <c:pt idx="13">
                  <c:v>123.3267042887105</c:v>
                </c:pt>
                <c:pt idx="14">
                  <c:v>123.3267042887105</c:v>
                </c:pt>
                <c:pt idx="15">
                  <c:v>123.3267042887105</c:v>
                </c:pt>
                <c:pt idx="16">
                  <c:v>123.3267042887105</c:v>
                </c:pt>
                <c:pt idx="17">
                  <c:v>123.3267042887105</c:v>
                </c:pt>
                <c:pt idx="18">
                  <c:v>123.3267042887105</c:v>
                </c:pt>
                <c:pt idx="19">
                  <c:v>123.3267042887105</c:v>
                </c:pt>
                <c:pt idx="20">
                  <c:v>123.3267042887105</c:v>
                </c:pt>
                <c:pt idx="21">
                  <c:v>123.3267042887105</c:v>
                </c:pt>
                <c:pt idx="22">
                  <c:v>123.3267042887105</c:v>
                </c:pt>
                <c:pt idx="23">
                  <c:v>123.3267042887105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EB-44F8-ACB7-A0F37CEED1FE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5"/>
              <c:layout>
                <c:manualLayout>
                  <c:x val="-8.1675406138501244E-2"/>
                  <c:y val="4.210527711737326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EB-44F8-ACB7-A0F37CEED1FE}"/>
                </c:ext>
              </c:extLst>
            </c:dLbl>
            <c:dLbl>
              <c:idx val="47"/>
              <c:layout>
                <c:manualLayout>
                  <c:x val="-8.7428468059276551E-2"/>
                  <c:y val="3.135715917352976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ICGN!$E$780:$FS$780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ICGN!$E$784:$AZ$784</c:f>
              <c:numCache>
                <c:formatCode>_(* #,##0.00_);_(* \(#,##0.00\);_(* "-"??_);_(@_)</c:formatCode>
                <c:ptCount val="48"/>
                <c:pt idx="24">
                  <c:v>122.34147321335747</c:v>
                </c:pt>
                <c:pt idx="25">
                  <c:v>122.34147321335747</c:v>
                </c:pt>
                <c:pt idx="26">
                  <c:v>122.34147321335747</c:v>
                </c:pt>
                <c:pt idx="27">
                  <c:v>122.34147321335747</c:v>
                </c:pt>
                <c:pt idx="28">
                  <c:v>122.34147321335747</c:v>
                </c:pt>
                <c:pt idx="29">
                  <c:v>122.34147321335747</c:v>
                </c:pt>
                <c:pt idx="30">
                  <c:v>122.34147321335747</c:v>
                </c:pt>
                <c:pt idx="31">
                  <c:v>122.34147321335747</c:v>
                </c:pt>
                <c:pt idx="32">
                  <c:v>122.34147321335747</c:v>
                </c:pt>
                <c:pt idx="33">
                  <c:v>122.34147321335747</c:v>
                </c:pt>
                <c:pt idx="34">
                  <c:v>122.34147321335747</c:v>
                </c:pt>
                <c:pt idx="35">
                  <c:v>122.34147321335747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7EB-44F8-ACB7-A0F37CEED1FE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38"/>
              <c:layout>
                <c:manualLayout>
                  <c:x val="1.0471205915192466E-2"/>
                  <c:y val="4.631580482911051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EB-44F8-ACB7-A0F37CEED1FE}"/>
                </c:ext>
              </c:extLst>
            </c:dLbl>
            <c:dLbl>
              <c:idx val="59"/>
              <c:layout>
                <c:manualLayout>
                  <c:x val="-8.2259558782860245E-2"/>
                  <c:y val="-3.410198285351170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ICGN!$E$780:$FS$780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ICGN!$E$785:$AZ$785</c:f>
              <c:numCache>
                <c:formatCode>_(* #,##0.00_);_(* \(#,##0.00\);_(* "-"??_);_(@_)</c:formatCode>
                <c:ptCount val="48"/>
                <c:pt idx="36">
                  <c:v>98.254879439656975</c:v>
                </c:pt>
                <c:pt idx="37">
                  <c:v>98.254879439656975</c:v>
                </c:pt>
                <c:pt idx="38">
                  <c:v>98.254879439656975</c:v>
                </c:pt>
                <c:pt idx="39">
                  <c:v>98.254879439656975</c:v>
                </c:pt>
                <c:pt idx="40">
                  <c:v>98.254879439656975</c:v>
                </c:pt>
                <c:pt idx="41">
                  <c:v>98.254879439656975</c:v>
                </c:pt>
                <c:pt idx="42">
                  <c:v>98.254879439656975</c:v>
                </c:pt>
                <c:pt idx="43">
                  <c:v>98.254879439656975</c:v>
                </c:pt>
                <c:pt idx="44">
                  <c:v>98.254879439656975</c:v>
                </c:pt>
                <c:pt idx="45">
                  <c:v>98.254879439656975</c:v>
                </c:pt>
                <c:pt idx="46">
                  <c:v>98.254879439656975</c:v>
                </c:pt>
                <c:pt idx="47">
                  <c:v>98.254879439656975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7EB-44F8-ACB7-A0F37CEED1FE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3.5602100111654461E-2"/>
                  <c:y val="2.947369398216128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EB-44F8-ACB7-A0F37CEED1FE}"/>
                </c:ext>
              </c:extLst>
            </c:dLbl>
            <c:dLbl>
              <c:idx val="61"/>
              <c:layout>
                <c:manualLayout>
                  <c:x val="-1.7108319014464954E-2"/>
                  <c:y val="-2.875690965832064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ICGN!$E$780:$FS$780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ICGN!$E$786:$BL$786</c:f>
              <c:numCache>
                <c:formatCode>_(* #,##0.00_);_(* \(#,##0.00\);_(* "-"??_);_(@_)</c:formatCode>
                <c:ptCount val="60"/>
                <c:pt idx="48">
                  <c:v>100.50113301997823</c:v>
                </c:pt>
                <c:pt idx="49">
                  <c:v>100.50113301997823</c:v>
                </c:pt>
                <c:pt idx="50">
                  <c:v>100.50113301997823</c:v>
                </c:pt>
                <c:pt idx="51">
                  <c:v>100.50113301997823</c:v>
                </c:pt>
                <c:pt idx="52">
                  <c:v>100.50113301997823</c:v>
                </c:pt>
                <c:pt idx="53">
                  <c:v>100.50113301997823</c:v>
                </c:pt>
                <c:pt idx="54">
                  <c:v>100.50113301997823</c:v>
                </c:pt>
                <c:pt idx="55">
                  <c:v>100.50113301997823</c:v>
                </c:pt>
                <c:pt idx="56">
                  <c:v>100.50113301997823</c:v>
                </c:pt>
                <c:pt idx="57">
                  <c:v>100.50113301997823</c:v>
                </c:pt>
                <c:pt idx="58">
                  <c:v>100.50113301997823</c:v>
                </c:pt>
                <c:pt idx="59">
                  <c:v>100.50113301997823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7EB-44F8-ACB7-A0F37CEED1FE}"/>
            </c:ext>
          </c:extLst>
        </c:ser>
        <c:ser>
          <c:idx val="7"/>
          <c:order val="7"/>
          <c:tx>
            <c:strRef>
              <c:f>ICGN!$A$787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6.9109959040270286E-2"/>
                  <c:y val="4.63158048291105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EB-44F8-ACB7-A0F37CEED1FE}"/>
                </c:ext>
              </c:extLst>
            </c:dLbl>
            <c:dLbl>
              <c:idx val="73"/>
              <c:layout>
                <c:manualLayout>
                  <c:x val="0"/>
                  <c:y val="4.63158048291105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EB-44F8-ACB7-A0F37CEED1F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ICGN!$E$780:$FS$780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ICGN!$E$787:$BX$787</c:f>
              <c:numCache>
                <c:formatCode>_(* #,##0.00_);_(* \(#,##0.00\);_(* "-"??_);_(@_)</c:formatCode>
                <c:ptCount val="72"/>
                <c:pt idx="60">
                  <c:v>125.77835064701695</c:v>
                </c:pt>
                <c:pt idx="61">
                  <c:v>125.77835064701695</c:v>
                </c:pt>
                <c:pt idx="62">
                  <c:v>125.77835064701695</c:v>
                </c:pt>
                <c:pt idx="63">
                  <c:v>125.77835064701695</c:v>
                </c:pt>
                <c:pt idx="64">
                  <c:v>125.77835064701695</c:v>
                </c:pt>
                <c:pt idx="65">
                  <c:v>125.77835064701695</c:v>
                </c:pt>
                <c:pt idx="66">
                  <c:v>125.77835064701695</c:v>
                </c:pt>
                <c:pt idx="67">
                  <c:v>125.77835064701695</c:v>
                </c:pt>
                <c:pt idx="68">
                  <c:v>125.77835064701695</c:v>
                </c:pt>
                <c:pt idx="69">
                  <c:v>125.77835064701695</c:v>
                </c:pt>
                <c:pt idx="70">
                  <c:v>125.77835064701695</c:v>
                </c:pt>
                <c:pt idx="71">
                  <c:v>125.77835064701695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7EB-44F8-ACB7-A0F37CEED1FE}"/>
            </c:ext>
          </c:extLst>
        </c:ser>
        <c:ser>
          <c:idx val="8"/>
          <c:order val="8"/>
          <c:tx>
            <c:strRef>
              <c:f>ICGN!$A$788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8.3769647321538972E-3"/>
                  <c:y val="4.210527711737326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ICGN!$E$780:$FS$780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ICGN!$E$788:$CJ$788</c:f>
              <c:numCache>
                <c:formatCode>_(* #,##0.00_);_(* \(#,##0.00\);_(* "-"??_);_(@_)</c:formatCode>
                <c:ptCount val="84"/>
                <c:pt idx="72">
                  <c:v>129.30070491569259</c:v>
                </c:pt>
                <c:pt idx="73">
                  <c:v>129.30070491569259</c:v>
                </c:pt>
                <c:pt idx="74">
                  <c:v>129.30070491569259</c:v>
                </c:pt>
                <c:pt idx="75">
                  <c:v>129.30070491569259</c:v>
                </c:pt>
                <c:pt idx="76">
                  <c:v>129.30070491569259</c:v>
                </c:pt>
                <c:pt idx="77">
                  <c:v>129.30070491569259</c:v>
                </c:pt>
                <c:pt idx="78">
                  <c:v>129.30070491569259</c:v>
                </c:pt>
                <c:pt idx="79">
                  <c:v>129.30070491569259</c:v>
                </c:pt>
                <c:pt idx="80">
                  <c:v>129.30070491569259</c:v>
                </c:pt>
                <c:pt idx="81">
                  <c:v>129.30070491569259</c:v>
                </c:pt>
                <c:pt idx="82">
                  <c:v>129.30070491569259</c:v>
                </c:pt>
                <c:pt idx="83">
                  <c:v>129.30070491569259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EB-44F8-ACB7-A0F37CEED1FE}"/>
            </c:ext>
          </c:extLst>
        </c:ser>
        <c:ser>
          <c:idx val="9"/>
          <c:order val="9"/>
          <c:tx>
            <c:strRef>
              <c:f>ICGN!$A$789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5"/>
              <c:layout>
                <c:manualLayout>
                  <c:x val="-7.3298441406347337E-2"/>
                  <c:y val="3.3684221693898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EB-44F8-ACB7-A0F37CEED1FE}"/>
                </c:ext>
              </c:extLst>
            </c:dLbl>
            <c:dLbl>
              <c:idx val="96"/>
              <c:layout>
                <c:manualLayout>
                  <c:x val="-2.4390248586565891E-3"/>
                  <c:y val="2.9473693982161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EB-44F8-ACB7-A0F37CEED1F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ICGN!$E$780:$FS$780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ICGN!$E$789:$CV$789</c:f>
              <c:numCache>
                <c:formatCode>_(* #,##0.00_);_(* \(#,##0.00\);_(* "-"??_);_(@_)</c:formatCode>
                <c:ptCount val="96"/>
                <c:pt idx="84">
                  <c:v>121.53774184156482</c:v>
                </c:pt>
                <c:pt idx="85">
                  <c:v>121.53774184156482</c:v>
                </c:pt>
                <c:pt idx="86">
                  <c:v>121.53774184156482</c:v>
                </c:pt>
                <c:pt idx="87">
                  <c:v>121.53774184156482</c:v>
                </c:pt>
                <c:pt idx="88">
                  <c:v>121.53774184156482</c:v>
                </c:pt>
                <c:pt idx="89">
                  <c:v>121.53774184156482</c:v>
                </c:pt>
                <c:pt idx="90">
                  <c:v>121.53774184156482</c:v>
                </c:pt>
                <c:pt idx="91">
                  <c:v>121.53774184156482</c:v>
                </c:pt>
                <c:pt idx="92">
                  <c:v>121.53774184156482</c:v>
                </c:pt>
                <c:pt idx="93">
                  <c:v>121.53774184156482</c:v>
                </c:pt>
                <c:pt idx="94">
                  <c:v>121.53774184156482</c:v>
                </c:pt>
                <c:pt idx="95">
                  <c:v>121.53774184156482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EB-44F8-ACB7-A0F37CEED1FE}"/>
            </c:ext>
          </c:extLst>
        </c:ser>
        <c:ser>
          <c:idx val="10"/>
          <c:order val="10"/>
          <c:tx>
            <c:strRef>
              <c:f>ICGN!$A$790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-2.7225135379500411E-2"/>
                  <c:y val="3.368422169389861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ICGN!$E$780:$FS$780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ICGN!$E$790:$DH$790</c:f>
              <c:numCache>
                <c:formatCode>_(* #,##0.00_);_(* \(#,##0.00\);_(* "-"??_);_(@_)</c:formatCode>
                <c:ptCount val="108"/>
                <c:pt idx="96">
                  <c:v>83.901431733285833</c:v>
                </c:pt>
                <c:pt idx="97">
                  <c:v>83.901431733285833</c:v>
                </c:pt>
                <c:pt idx="98">
                  <c:v>83.901431733285833</c:v>
                </c:pt>
                <c:pt idx="99">
                  <c:v>83.901431733285833</c:v>
                </c:pt>
                <c:pt idx="100">
                  <c:v>83.901431733285833</c:v>
                </c:pt>
                <c:pt idx="101">
                  <c:v>83.901431733285833</c:v>
                </c:pt>
                <c:pt idx="102">
                  <c:v>83.901431733285833</c:v>
                </c:pt>
                <c:pt idx="103">
                  <c:v>83.901431733285833</c:v>
                </c:pt>
                <c:pt idx="104">
                  <c:v>83.901431733285833</c:v>
                </c:pt>
                <c:pt idx="105">
                  <c:v>83.901431733285833</c:v>
                </c:pt>
                <c:pt idx="106">
                  <c:v>83.901431733285833</c:v>
                </c:pt>
                <c:pt idx="107">
                  <c:v>83.901431733285833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EB-44F8-ACB7-A0F37CEED1FE}"/>
            </c:ext>
          </c:extLst>
        </c:ser>
        <c:ser>
          <c:idx val="11"/>
          <c:order val="11"/>
          <c:tx>
            <c:strRef>
              <c:f>ICGN!$A$791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19"/>
              <c:layout>
                <c:manualLayout>
                  <c:x val="-7.120420022330877E-2"/>
                  <c:y val="2.947369398216120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ICGN!$E$780:$FS$780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ICGN!$E$791:$DT$791</c:f>
              <c:numCache>
                <c:formatCode>_(* #,##0.00_);_(* \(#,##0.00\);_(* "-"??_);_(@_)</c:formatCode>
                <c:ptCount val="120"/>
                <c:pt idx="108">
                  <c:v>96.548856828377481</c:v>
                </c:pt>
                <c:pt idx="109">
                  <c:v>96.548856828377481</c:v>
                </c:pt>
                <c:pt idx="110">
                  <c:v>96.548856828377481</c:v>
                </c:pt>
                <c:pt idx="111">
                  <c:v>96.548856828377481</c:v>
                </c:pt>
                <c:pt idx="112">
                  <c:v>96.548856828377481</c:v>
                </c:pt>
                <c:pt idx="113">
                  <c:v>96.548856828377481</c:v>
                </c:pt>
                <c:pt idx="114">
                  <c:v>96.548856828377481</c:v>
                </c:pt>
                <c:pt idx="115">
                  <c:v>96.548856828377481</c:v>
                </c:pt>
                <c:pt idx="116">
                  <c:v>96.548856828377481</c:v>
                </c:pt>
                <c:pt idx="117">
                  <c:v>96.548856828377481</c:v>
                </c:pt>
                <c:pt idx="118">
                  <c:v>96.548856828377481</c:v>
                </c:pt>
                <c:pt idx="119">
                  <c:v>96.548856828377481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7EB-44F8-ACB7-A0F37CEED1FE}"/>
            </c:ext>
          </c:extLst>
        </c:ser>
        <c:ser>
          <c:idx val="12"/>
          <c:order val="12"/>
          <c:tx>
            <c:strRef>
              <c:f>ICGN!$A$792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rgbClr val="C0504D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67EB-44F8-ACB7-A0F37CEED1FE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67EB-44F8-ACB7-A0F37CEED1FE}"/>
              </c:ext>
            </c:extLst>
          </c:dPt>
          <c:dPt>
            <c:idx val="123"/>
            <c:bubble3D val="0"/>
            <c:extLst>
              <c:ext xmlns:c16="http://schemas.microsoft.com/office/drawing/2014/chart" uri="{C3380CC4-5D6E-409C-BE32-E72D297353CC}">
                <c16:uniqueId val="{00000020-67EB-44F8-ACB7-A0F37CEED1FE}"/>
              </c:ext>
            </c:extLst>
          </c:dPt>
          <c:dLbls>
            <c:dLbl>
              <c:idx val="121"/>
              <c:layout>
                <c:manualLayout>
                  <c:x val="-3.1366126291977783E-2"/>
                  <c:y val="-3.47802850494106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EB-44F8-ACB7-A0F37CEED1F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ICGN!$E$780:$FS$780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ICGN!$E$792:$EF$792</c:f>
              <c:numCache>
                <c:formatCode>_(* #,##0.00_);_(* \(#,##0.00\);_(* "-"??_);_(@_)</c:formatCode>
                <c:ptCount val="132"/>
                <c:pt idx="120">
                  <c:v>99.848577207857716</c:v>
                </c:pt>
                <c:pt idx="121">
                  <c:v>99.848577207857716</c:v>
                </c:pt>
                <c:pt idx="122">
                  <c:v>99.848577207857716</c:v>
                </c:pt>
                <c:pt idx="123">
                  <c:v>99.848577207857716</c:v>
                </c:pt>
                <c:pt idx="124">
                  <c:v>99.848577207857716</c:v>
                </c:pt>
                <c:pt idx="125">
                  <c:v>99.848577207857716</c:v>
                </c:pt>
                <c:pt idx="126">
                  <c:v>99.848577207857716</c:v>
                </c:pt>
                <c:pt idx="127">
                  <c:v>99.848577207857716</c:v>
                </c:pt>
                <c:pt idx="128">
                  <c:v>99.848577207857716</c:v>
                </c:pt>
                <c:pt idx="129">
                  <c:v>99.848577207857716</c:v>
                </c:pt>
                <c:pt idx="130">
                  <c:v>99.848577207857716</c:v>
                </c:pt>
                <c:pt idx="131">
                  <c:v>99.848577207857716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7EB-44F8-ACB7-A0F37CEED1FE}"/>
            </c:ext>
          </c:extLst>
        </c:ser>
        <c:ser>
          <c:idx val="13"/>
          <c:order val="13"/>
          <c:tx>
            <c:strRef>
              <c:f>ICGN!$A$793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4572199104036889E-2"/>
                  <c:y val="-2.5783919403821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EB-44F8-ACB7-A0F37CEED1F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ICGN!$E$780:$FS$780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ICGN!$E$793:$ER$793</c:f>
              <c:numCache>
                <c:formatCode>_(* #,##0.00_);_(* \(#,##0.00\);_(* "-"??_);_(@_)</c:formatCode>
                <c:ptCount val="144"/>
                <c:pt idx="132">
                  <c:v>105.45442427043673</c:v>
                </c:pt>
                <c:pt idx="133">
                  <c:v>105.45442427043673</c:v>
                </c:pt>
                <c:pt idx="134">
                  <c:v>105.45442427043673</c:v>
                </c:pt>
                <c:pt idx="135">
                  <c:v>105.45442427043673</c:v>
                </c:pt>
                <c:pt idx="136">
                  <c:v>105.45442427043673</c:v>
                </c:pt>
                <c:pt idx="137">
                  <c:v>105.45442427043673</c:v>
                </c:pt>
                <c:pt idx="138">
                  <c:v>105.45442427043673</c:v>
                </c:pt>
                <c:pt idx="139">
                  <c:v>105.45442427043673</c:v>
                </c:pt>
                <c:pt idx="140">
                  <c:v>105.45442427043673</c:v>
                </c:pt>
                <c:pt idx="141">
                  <c:v>105.45442427043673</c:v>
                </c:pt>
                <c:pt idx="142">
                  <c:v>105.45442427043673</c:v>
                </c:pt>
                <c:pt idx="143">
                  <c:v>105.45442427043673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7EB-44F8-ACB7-A0F37CEED1FE}"/>
            </c:ext>
          </c:extLst>
        </c:ser>
        <c:ser>
          <c:idx val="14"/>
          <c:order val="14"/>
          <c:tx>
            <c:strRef>
              <c:f>ICGN!$A$794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EB-44F8-ACB7-A0F37CEED1FE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EB-44F8-ACB7-A0F37CEED1FE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7EB-44F8-ACB7-A0F37CEED1FE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7EB-44F8-ACB7-A0F37CEED1FE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7EB-44F8-ACB7-A0F37CEED1FE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7EB-44F8-ACB7-A0F37CEED1FE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7EB-44F8-ACB7-A0F37CEED1FE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7EB-44F8-ACB7-A0F37CEED1FE}"/>
                </c:ext>
              </c:extLst>
            </c:dLbl>
            <c:dLbl>
              <c:idx val="152"/>
              <c:layout>
                <c:manualLayout>
                  <c:x val="-2.4962348340237809E-2"/>
                  <c:y val="3.497373888446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7EB-44F8-ACB7-A0F37CEED1FE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7EB-44F8-ACB7-A0F37CEED1FE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7EB-44F8-ACB7-A0F37CEED1FE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7EB-44F8-ACB7-A0F37CEED1F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ICGN!$E$780:$FS$780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ICGN!$E$794:$FD$794</c:f>
              <c:numCache>
                <c:formatCode>_(* #,##0.00_);_(* \(#,##0.00\);_(* "-"??_);_(@_)</c:formatCode>
                <c:ptCount val="156"/>
                <c:pt idx="144">
                  <c:v>104.35860692333939</c:v>
                </c:pt>
                <c:pt idx="145">
                  <c:v>104.35860692333939</c:v>
                </c:pt>
                <c:pt idx="146">
                  <c:v>104.35860692333939</c:v>
                </c:pt>
                <c:pt idx="147">
                  <c:v>104.35860692333939</c:v>
                </c:pt>
                <c:pt idx="148">
                  <c:v>104.35860692333939</c:v>
                </c:pt>
                <c:pt idx="149">
                  <c:v>104.35860692333939</c:v>
                </c:pt>
                <c:pt idx="150">
                  <c:v>104.35860692333939</c:v>
                </c:pt>
                <c:pt idx="151">
                  <c:v>104.35860692333939</c:v>
                </c:pt>
                <c:pt idx="152">
                  <c:v>104.35860692333939</c:v>
                </c:pt>
                <c:pt idx="153">
                  <c:v>104.35860692333939</c:v>
                </c:pt>
                <c:pt idx="154">
                  <c:v>104.35860692333939</c:v>
                </c:pt>
                <c:pt idx="155">
                  <c:v>104.35860692333939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67EB-44F8-ACB7-A0F37CEED1FE}"/>
            </c:ext>
          </c:extLst>
        </c:ser>
        <c:ser>
          <c:idx val="15"/>
          <c:order val="15"/>
          <c:tx>
            <c:strRef>
              <c:f>ICGN!$A$795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7EB-44F8-ACB7-A0F37CEED1FE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7EB-44F8-ACB7-A0F37CEED1FE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7EB-44F8-ACB7-A0F37CEED1FE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F-43E3-9E83-840D9263DC57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01-40AC-83B7-F931B0597C08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3-4370-8D77-24ADAF53BC5E}"/>
                </c:ext>
              </c:extLst>
            </c:dLbl>
            <c:dLbl>
              <c:idx val="162"/>
              <c:layout>
                <c:manualLayout>
                  <c:x val="-2.0380440233556636E-2"/>
                  <c:y val="-3.0245755695862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6B-4566-9BBC-BFE31ADA7C64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E2-40FB-85DB-BC00C5F4EC9A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03-4450-BE77-52D90809EAE0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43-4486-88FD-2644E5A7039F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95-4818-A59A-CC826E1261D2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F9-4F14-8312-F45456A7EFE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ICGN!$E$780:$FS$780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ICGN!$E$795:$FP$795</c:f>
              <c:numCache>
                <c:formatCode>_(* #,##0.00_);_(* \(#,##0.00\);_(* "-"??_);_(@_)</c:formatCode>
                <c:ptCount val="168"/>
                <c:pt idx="156">
                  <c:v>102.73736767277923</c:v>
                </c:pt>
                <c:pt idx="157">
                  <c:v>102.73736767277923</c:v>
                </c:pt>
                <c:pt idx="158">
                  <c:v>102.73736767277923</c:v>
                </c:pt>
                <c:pt idx="159">
                  <c:v>102.73736767277923</c:v>
                </c:pt>
                <c:pt idx="160">
                  <c:v>102.73736767277923</c:v>
                </c:pt>
                <c:pt idx="161">
                  <c:v>102.73736767277923</c:v>
                </c:pt>
                <c:pt idx="162">
                  <c:v>102.73736767277923</c:v>
                </c:pt>
                <c:pt idx="163">
                  <c:v>102.73736767277923</c:v>
                </c:pt>
                <c:pt idx="164">
                  <c:v>102.73736767277923</c:v>
                </c:pt>
                <c:pt idx="165">
                  <c:v>102.73736767277923</c:v>
                </c:pt>
                <c:pt idx="166">
                  <c:v>102.73736767277923</c:v>
                </c:pt>
                <c:pt idx="167">
                  <c:v>102.73736767277923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67EB-44F8-ACB7-A0F37CEED1FE}"/>
            </c:ext>
          </c:extLst>
        </c:ser>
        <c:ser>
          <c:idx val="16"/>
          <c:order val="16"/>
          <c:tx>
            <c:strRef>
              <c:f>ICGN!$A$796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A3-4B44-BD60-1F8271342863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2C-4625-B243-2FFDF3FE2C3D}"/>
                </c:ext>
              </c:extLst>
            </c:dLbl>
            <c:dLbl>
              <c:idx val="170"/>
              <c:layout>
                <c:manualLayout>
                  <c:x val="-8.1521760934226539E-3"/>
                  <c:y val="-1.5122877847931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33-4704-87DE-3780B5A19C2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ICGN!$E$780:$FS$780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ICGN!$E$796:$FS$796</c:f>
              <c:numCache>
                <c:formatCode>_(* #,##0.00_);_(* \(#,##0.00\);_(* "-"??_);_(@_)</c:formatCode>
                <c:ptCount val="171"/>
                <c:pt idx="168">
                  <c:v>112.11925034644781</c:v>
                </c:pt>
                <c:pt idx="169">
                  <c:v>112.11925034644781</c:v>
                </c:pt>
                <c:pt idx="170">
                  <c:v>112.11925034644781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D6-4B74-B9B7-613243703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318512"/>
        <c:axId val="173322040"/>
      </c:lineChart>
      <c:dateAx>
        <c:axId val="1733185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3322040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3322040"/>
        <c:scaling>
          <c:orientation val="minMax"/>
          <c:max val="147"/>
          <c:min val="77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3318512"/>
        <c:crosses val="autoZero"/>
        <c:crossBetween val="between"/>
        <c:minorUnit val="2"/>
      </c:valAx>
    </c:plotArea>
    <c:plotVisOnly val="1"/>
    <c:dispBlanksAs val="gap"/>
    <c:showDLblsOverMax val="0"/>
  </c:chart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6850354156058229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ICGN!$E$742:$FS$742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ICGN!$E$743:$FS$743</c:f>
              <c:numCache>
                <c:formatCode>_(* #,##0.00_);_(* \(#,##0.00\);_(* "-"??_);_(@_)</c:formatCode>
                <c:ptCount val="171"/>
                <c:pt idx="0">
                  <c:v>66.988857701794672</c:v>
                </c:pt>
                <c:pt idx="1">
                  <c:v>75.751773411584594</c:v>
                </c:pt>
                <c:pt idx="2">
                  <c:v>76.24505323714304</c:v>
                </c:pt>
                <c:pt idx="3">
                  <c:v>78.664557285021687</c:v>
                </c:pt>
                <c:pt idx="4">
                  <c:v>85.922939525389125</c:v>
                </c:pt>
                <c:pt idx="5">
                  <c:v>85.401053144355018</c:v>
                </c:pt>
                <c:pt idx="6">
                  <c:v>89.203900728890446</c:v>
                </c:pt>
                <c:pt idx="7">
                  <c:v>106.40498669485656</c:v>
                </c:pt>
                <c:pt idx="8">
                  <c:v>109.59433065021227</c:v>
                </c:pt>
                <c:pt idx="9">
                  <c:v>113.30803312533348</c:v>
                </c:pt>
                <c:pt idx="10">
                  <c:v>115.91572194072832</c:v>
                </c:pt>
                <c:pt idx="11">
                  <c:v>126.99928089262103</c:v>
                </c:pt>
                <c:pt idx="12">
                  <c:v>142.46751722378156</c:v>
                </c:pt>
                <c:pt idx="13">
                  <c:v>139.10676192906354</c:v>
                </c:pt>
                <c:pt idx="14">
                  <c:v>104.85634090329168</c:v>
                </c:pt>
                <c:pt idx="15">
                  <c:v>95.559479459045704</c:v>
                </c:pt>
                <c:pt idx="16">
                  <c:v>91.46429482739768</c:v>
                </c:pt>
                <c:pt idx="17">
                  <c:v>98.663898489874498</c:v>
                </c:pt>
                <c:pt idx="18">
                  <c:v>110.91038994177551</c:v>
                </c:pt>
                <c:pt idx="19">
                  <c:v>108.24477487299633</c:v>
                </c:pt>
                <c:pt idx="20">
                  <c:v>119.11791041313879</c:v>
                </c:pt>
                <c:pt idx="21">
                  <c:v>133.44487782354582</c:v>
                </c:pt>
                <c:pt idx="22">
                  <c:v>141.55791134101932</c:v>
                </c:pt>
                <c:pt idx="23">
                  <c:v>149.5944617637596</c:v>
                </c:pt>
                <c:pt idx="24">
                  <c:v>152.03970886645041</c:v>
                </c:pt>
                <c:pt idx="25">
                  <c:v>146.94238326103599</c:v>
                </c:pt>
                <c:pt idx="26">
                  <c:v>138.89474910414151</c:v>
                </c:pt>
                <c:pt idx="27">
                  <c:v>130.3138555754019</c:v>
                </c:pt>
                <c:pt idx="28">
                  <c:v>119.84866269224523</c:v>
                </c:pt>
                <c:pt idx="29">
                  <c:v>139.59043355215849</c:v>
                </c:pt>
                <c:pt idx="30">
                  <c:v>154.99940461001958</c:v>
                </c:pt>
                <c:pt idx="31">
                  <c:v>146.95789742281193</c:v>
                </c:pt>
                <c:pt idx="32">
                  <c:v>137.19543482799415</c:v>
                </c:pt>
                <c:pt idx="33">
                  <c:v>133.49012746205909</c:v>
                </c:pt>
                <c:pt idx="34">
                  <c:v>124.86872810781972</c:v>
                </c:pt>
                <c:pt idx="35">
                  <c:v>117.92240488948835</c:v>
                </c:pt>
                <c:pt idx="36">
                  <c:v>121.87167412837229</c:v>
                </c:pt>
                <c:pt idx="37">
                  <c:v>124.93702232104886</c:v>
                </c:pt>
                <c:pt idx="38">
                  <c:v>125.47342782249649</c:v>
                </c:pt>
                <c:pt idx="39">
                  <c:v>117.23807093646337</c:v>
                </c:pt>
                <c:pt idx="40">
                  <c:v>108.94651474976985</c:v>
                </c:pt>
                <c:pt idx="41">
                  <c:v>113.3771248739353</c:v>
                </c:pt>
                <c:pt idx="42">
                  <c:v>123.40105314435502</c:v>
                </c:pt>
                <c:pt idx="43">
                  <c:v>111.13536061772635</c:v>
                </c:pt>
                <c:pt idx="44">
                  <c:v>109.22357744322532</c:v>
                </c:pt>
                <c:pt idx="45">
                  <c:v>109.48023564130158</c:v>
                </c:pt>
                <c:pt idx="46">
                  <c:v>101.79846435779072</c:v>
                </c:pt>
                <c:pt idx="47">
                  <c:v>100</c:v>
                </c:pt>
                <c:pt idx="48">
                  <c:v>97.123060149852691</c:v>
                </c:pt>
                <c:pt idx="49">
                  <c:v>96.606685378923203</c:v>
                </c:pt>
                <c:pt idx="50">
                  <c:v>101.82235264097983</c:v>
                </c:pt>
                <c:pt idx="51">
                  <c:v>98.245276370308275</c:v>
                </c:pt>
                <c:pt idx="52">
                  <c:v>93.62880947890433</c:v>
                </c:pt>
                <c:pt idx="53">
                  <c:v>95.035876499106891</c:v>
                </c:pt>
                <c:pt idx="54">
                  <c:v>93.773833165070968</c:v>
                </c:pt>
                <c:pt idx="55">
                  <c:v>94.993388851515931</c:v>
                </c:pt>
                <c:pt idx="56">
                  <c:v>94.488632911700023</c:v>
                </c:pt>
                <c:pt idx="57">
                  <c:v>96.971099548465105</c:v>
                </c:pt>
                <c:pt idx="58">
                  <c:v>90.700591744735661</c:v>
                </c:pt>
                <c:pt idx="59">
                  <c:v>86.474968104108186</c:v>
                </c:pt>
                <c:pt idx="60">
                  <c:v>81.407037973509006</c:v>
                </c:pt>
                <c:pt idx="61">
                  <c:v>87.957540188823671</c:v>
                </c:pt>
                <c:pt idx="62">
                  <c:v>90.511282032588525</c:v>
                </c:pt>
                <c:pt idx="63">
                  <c:v>89.401326869099265</c:v>
                </c:pt>
                <c:pt idx="64">
                  <c:v>92.149503639169367</c:v>
                </c:pt>
                <c:pt idx="65">
                  <c:v>91.655451463565797</c:v>
                </c:pt>
                <c:pt idx="66">
                  <c:v>87.848097895425838</c:v>
                </c:pt>
                <c:pt idx="67">
                  <c:v>83.334135287184523</c:v>
                </c:pt>
                <c:pt idx="68">
                  <c:v>80.305179892829813</c:v>
                </c:pt>
                <c:pt idx="69">
                  <c:v>82.588459788987905</c:v>
                </c:pt>
                <c:pt idx="70">
                  <c:v>81.327175299821391</c:v>
                </c:pt>
                <c:pt idx="71">
                  <c:v>76.175415806444136</c:v>
                </c:pt>
                <c:pt idx="72">
                  <c:v>76.330599399749701</c:v>
                </c:pt>
                <c:pt idx="73">
                  <c:v>73.950191375350869</c:v>
                </c:pt>
                <c:pt idx="74">
                  <c:v>71.092764851887054</c:v>
                </c:pt>
                <c:pt idx="75">
                  <c:v>71.486117692803049</c:v>
                </c:pt>
                <c:pt idx="76">
                  <c:v>70.818454659230369</c:v>
                </c:pt>
                <c:pt idx="77">
                  <c:v>68.408638567352526</c:v>
                </c:pt>
                <c:pt idx="78">
                  <c:v>70.06836260359232</c:v>
                </c:pt>
                <c:pt idx="79">
                  <c:v>66.571452873060437</c:v>
                </c:pt>
                <c:pt idx="80">
                  <c:v>67.662061507430224</c:v>
                </c:pt>
                <c:pt idx="81">
                  <c:v>75.221647451808209</c:v>
                </c:pt>
                <c:pt idx="82">
                  <c:v>77.1790762949732</c:v>
                </c:pt>
                <c:pt idx="83">
                  <c:v>79.512849487843127</c:v>
                </c:pt>
                <c:pt idx="84">
                  <c:v>81.45322786425109</c:v>
                </c:pt>
                <c:pt idx="85">
                  <c:v>75.880873400648838</c:v>
                </c:pt>
                <c:pt idx="86">
                  <c:v>85.10995273332604</c:v>
                </c:pt>
                <c:pt idx="87">
                  <c:v>85.139503517661225</c:v>
                </c:pt>
                <c:pt idx="88">
                  <c:v>92.215992903923507</c:v>
                </c:pt>
                <c:pt idx="89">
                  <c:v>102.44459393630103</c:v>
                </c:pt>
                <c:pt idx="90">
                  <c:v>104.91544247196201</c:v>
                </c:pt>
                <c:pt idx="91">
                  <c:v>104.04801781530541</c:v>
                </c:pt>
                <c:pt idx="92">
                  <c:v>110.45025400728387</c:v>
                </c:pt>
                <c:pt idx="93">
                  <c:v>115.38473128470577</c:v>
                </c:pt>
                <c:pt idx="94">
                  <c:v>106.97102693173117</c:v>
                </c:pt>
                <c:pt idx="95">
                  <c:v>97.780774979039862</c:v>
                </c:pt>
                <c:pt idx="96">
                  <c:v>104.51004264936388</c:v>
                </c:pt>
                <c:pt idx="97">
                  <c:v>105.78137279918349</c:v>
                </c:pt>
                <c:pt idx="98">
                  <c:v>98.530947335722274</c:v>
                </c:pt>
                <c:pt idx="99">
                  <c:v>91.170479997731846</c:v>
                </c:pt>
                <c:pt idx="100">
                  <c:v>86.981810228556839</c:v>
                </c:pt>
                <c:pt idx="101">
                  <c:v>78.384420886589822</c:v>
                </c:pt>
                <c:pt idx="102">
                  <c:v>77.937423297974476</c:v>
                </c:pt>
                <c:pt idx="103">
                  <c:v>73.257695608805591</c:v>
                </c:pt>
                <c:pt idx="104">
                  <c:v>71.686093391171227</c:v>
                </c:pt>
                <c:pt idx="105">
                  <c:v>72.445846574961166</c:v>
                </c:pt>
                <c:pt idx="106">
                  <c:v>75.830754598807687</c:v>
                </c:pt>
                <c:pt idx="107">
                  <c:v>73.072722633324815</c:v>
                </c:pt>
                <c:pt idx="108">
                  <c:v>71.902850912802435</c:v>
                </c:pt>
                <c:pt idx="109">
                  <c:v>69.443327379433512</c:v>
                </c:pt>
                <c:pt idx="110">
                  <c:v>69.081422617528759</c:v>
                </c:pt>
                <c:pt idx="111">
                  <c:v>65.997982964556073</c:v>
                </c:pt>
                <c:pt idx="112">
                  <c:v>64.811292305551049</c:v>
                </c:pt>
                <c:pt idx="113">
                  <c:v>67.005480017983217</c:v>
                </c:pt>
                <c:pt idx="114">
                  <c:v>64.315015426013119</c:v>
                </c:pt>
                <c:pt idx="115">
                  <c:v>61.146071585979719</c:v>
                </c:pt>
                <c:pt idx="116">
                  <c:v>63.362745598366921</c:v>
                </c:pt>
                <c:pt idx="117">
                  <c:v>70.196523070437223</c:v>
                </c:pt>
                <c:pt idx="118">
                  <c:v>66.554872532417832</c:v>
                </c:pt>
                <c:pt idx="119">
                  <c:v>66.173003317172729</c:v>
                </c:pt>
                <c:pt idx="120">
                  <c:v>66.79904428309635</c:v>
                </c:pt>
                <c:pt idx="121">
                  <c:v>66.931972441949483</c:v>
                </c:pt>
                <c:pt idx="122">
                  <c:v>65.422666132030756</c:v>
                </c:pt>
                <c:pt idx="123">
                  <c:v>64.512132589703398</c:v>
                </c:pt>
                <c:pt idx="124">
                  <c:v>63.184068292003992</c:v>
                </c:pt>
                <c:pt idx="125">
                  <c:v>64.282929318703736</c:v>
                </c:pt>
                <c:pt idx="126">
                  <c:v>61.452943852136201</c:v>
                </c:pt>
                <c:pt idx="127">
                  <c:v>60.623434063597372</c:v>
                </c:pt>
                <c:pt idx="128">
                  <c:v>62.01970862343407</c:v>
                </c:pt>
                <c:pt idx="129">
                  <c:v>65.963011859724645</c:v>
                </c:pt>
                <c:pt idx="130">
                  <c:v>65.462374998481152</c:v>
                </c:pt>
                <c:pt idx="131">
                  <c:v>68.529931104873697</c:v>
                </c:pt>
                <c:pt idx="132">
                  <c:v>75.330951773411599</c:v>
                </c:pt>
                <c:pt idx="133">
                  <c:v>81.032406226078095</c:v>
                </c:pt>
                <c:pt idx="134">
                  <c:v>69.047716254146465</c:v>
                </c:pt>
                <c:pt idx="135">
                  <c:v>64.217963766266891</c:v>
                </c:pt>
                <c:pt idx="136">
                  <c:v>69.210707298995132</c:v>
                </c:pt>
                <c:pt idx="137">
                  <c:v>72.533995221415495</c:v>
                </c:pt>
                <c:pt idx="138">
                  <c:v>68.425885041658816</c:v>
                </c:pt>
                <c:pt idx="139">
                  <c:v>72.137943352896144</c:v>
                </c:pt>
                <c:pt idx="140">
                  <c:v>70.446635273376785</c:v>
                </c:pt>
                <c:pt idx="141">
                  <c:v>75.385603934213279</c:v>
                </c:pt>
                <c:pt idx="142">
                  <c:v>78.545061300866365</c:v>
                </c:pt>
                <c:pt idx="143">
                  <c:v>78.061167207377991</c:v>
                </c:pt>
                <c:pt idx="144">
                  <c:v>86.549630007655026</c:v>
                </c:pt>
                <c:pt idx="145">
                  <c:v>91.134064812452152</c:v>
                </c:pt>
                <c:pt idx="146">
                  <c:v>87.546246269567433</c:v>
                </c:pt>
                <c:pt idx="147">
                  <c:v>86.691196733860664</c:v>
                </c:pt>
                <c:pt idx="148">
                  <c:v>88.829803521306459</c:v>
                </c:pt>
                <c:pt idx="149">
                  <c:v>86.035723398826235</c:v>
                </c:pt>
                <c:pt idx="150">
                  <c:v>86.032197452968063</c:v>
                </c:pt>
                <c:pt idx="151">
                  <c:v>92.215992903923507</c:v>
                </c:pt>
                <c:pt idx="152">
                  <c:v>96.193091929759419</c:v>
                </c:pt>
                <c:pt idx="153">
                  <c:v>98.966500200488468</c:v>
                </c:pt>
                <c:pt idx="154">
                  <c:v>99.186619963348747</c:v>
                </c:pt>
                <c:pt idx="155">
                  <c:v>96.971444477951238</c:v>
                </c:pt>
                <c:pt idx="156">
                  <c:v>96.629956621587169</c:v>
                </c:pt>
                <c:pt idx="157">
                  <c:v>95.683592753253379</c:v>
                </c:pt>
                <c:pt idx="158">
                  <c:v>103.72397572583955</c:v>
                </c:pt>
                <c:pt idx="159">
                  <c:v>105.27991834651698</c:v>
                </c:pt>
                <c:pt idx="160">
                  <c:v>105.47136660226732</c:v>
                </c:pt>
                <c:pt idx="161">
                  <c:v>108.93656545037001</c:v>
                </c:pt>
                <c:pt idx="162">
                  <c:v>106.56197523663715</c:v>
                </c:pt>
                <c:pt idx="163">
                  <c:v>105.92822844417637</c:v>
                </c:pt>
                <c:pt idx="164">
                  <c:v>108.68316747469595</c:v>
                </c:pt>
                <c:pt idx="165">
                  <c:v>104.48326225106017</c:v>
                </c:pt>
                <c:pt idx="166">
                  <c:v>105.11814238326104</c:v>
                </c:pt>
                <c:pt idx="167">
                  <c:v>106.50472059198776</c:v>
                </c:pt>
                <c:pt idx="168">
                  <c:v>106.49456250987255</c:v>
                </c:pt>
                <c:pt idx="169">
                  <c:v>109.67833631028323</c:v>
                </c:pt>
                <c:pt idx="170">
                  <c:v>115.15555210401945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C2-471B-A3B7-CD4F98E793DB}"/>
            </c:ext>
          </c:extLst>
        </c:ser>
        <c:ser>
          <c:idx val="2"/>
          <c:order val="1"/>
          <c:marker>
            <c:symbol val="none"/>
          </c:marker>
          <c:dLbls>
            <c:dLbl>
              <c:idx val="11"/>
              <c:layout>
                <c:manualLayout>
                  <c:x val="-4.2328042328042326E-2"/>
                  <c:y val="4.631578947368413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C2-471B-A3B7-CD4F98E793DB}"/>
                </c:ext>
              </c:extLst>
            </c:dLbl>
            <c:dLbl>
              <c:idx val="23"/>
              <c:layout>
                <c:manualLayout>
                  <c:x val="-8.1679956672082651E-2"/>
                  <c:y val="-2.780605055946953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ICGN!$E$742:$FS$742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ICGN!$E$744:$AZ$744</c:f>
              <c:numCache>
                <c:formatCode>_(* #,##0.00_);_(* \(#,##0.00\);_(* "-"??_);_(@_)</c:formatCode>
                <c:ptCount val="48"/>
                <c:pt idx="0">
                  <c:v>94.200040694827521</c:v>
                </c:pt>
                <c:pt idx="1">
                  <c:v>94.200040694827521</c:v>
                </c:pt>
                <c:pt idx="2">
                  <c:v>94.200040694827521</c:v>
                </c:pt>
                <c:pt idx="3">
                  <c:v>94.200040694827521</c:v>
                </c:pt>
                <c:pt idx="4">
                  <c:v>94.200040694827521</c:v>
                </c:pt>
                <c:pt idx="5">
                  <c:v>94.200040694827521</c:v>
                </c:pt>
                <c:pt idx="6">
                  <c:v>94.200040694827521</c:v>
                </c:pt>
                <c:pt idx="7">
                  <c:v>94.200040694827521</c:v>
                </c:pt>
                <c:pt idx="8">
                  <c:v>94.200040694827521</c:v>
                </c:pt>
                <c:pt idx="9">
                  <c:v>94.200040694827521</c:v>
                </c:pt>
                <c:pt idx="10">
                  <c:v>94.200040694827521</c:v>
                </c:pt>
                <c:pt idx="11">
                  <c:v>94.200040694827521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C2-471B-A3B7-CD4F98E793DB}"/>
            </c:ext>
          </c:extLst>
        </c:ser>
        <c:ser>
          <c:idx val="3"/>
          <c:order val="2"/>
          <c:marker>
            <c:symbol val="none"/>
          </c:marker>
          <c:dLbls>
            <c:dLbl>
              <c:idx val="13"/>
              <c:layout>
                <c:manualLayout>
                  <c:x val="-1.0582010582010581E-2"/>
                  <c:y val="-3.789473684210534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C2-471B-A3B7-CD4F98E793DB}"/>
                </c:ext>
              </c:extLst>
            </c:dLbl>
            <c:dLbl>
              <c:idx val="35"/>
              <c:layout>
                <c:manualLayout>
                  <c:x val="-7.5206432529267217E-2"/>
                  <c:y val="-3.574040613344384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ICGN!$E$742:$FS$742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ICGN!$E$745:$AZ$745</c:f>
              <c:numCache>
                <c:formatCode>_(* #,##0.00_);_(* \(#,##0.00\);_(* "-"??_);_(@_)</c:formatCode>
                <c:ptCount val="48"/>
                <c:pt idx="12">
                  <c:v>119.58238491572418</c:v>
                </c:pt>
                <c:pt idx="13">
                  <c:v>119.58238491572418</c:v>
                </c:pt>
                <c:pt idx="14">
                  <c:v>119.58238491572418</c:v>
                </c:pt>
                <c:pt idx="15">
                  <c:v>119.58238491572418</c:v>
                </c:pt>
                <c:pt idx="16">
                  <c:v>119.58238491572418</c:v>
                </c:pt>
                <c:pt idx="17">
                  <c:v>119.58238491572418</c:v>
                </c:pt>
                <c:pt idx="18">
                  <c:v>119.58238491572418</c:v>
                </c:pt>
                <c:pt idx="19">
                  <c:v>119.58238491572418</c:v>
                </c:pt>
                <c:pt idx="20">
                  <c:v>119.58238491572418</c:v>
                </c:pt>
                <c:pt idx="21">
                  <c:v>119.58238491572418</c:v>
                </c:pt>
                <c:pt idx="22">
                  <c:v>119.58238491572418</c:v>
                </c:pt>
                <c:pt idx="23">
                  <c:v>119.58238491572418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C2-471B-A3B7-CD4F98E793DB}"/>
            </c:ext>
          </c:extLst>
        </c:ser>
        <c:ser>
          <c:idx val="4"/>
          <c:order val="3"/>
          <c:marker>
            <c:symbol val="none"/>
          </c:marker>
          <c:dLbls>
            <c:dLbl>
              <c:idx val="35"/>
              <c:layout>
                <c:manualLayout>
                  <c:x val="-3.597883597883602E-2"/>
                  <c:y val="-4.210526315789473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C2-471B-A3B7-CD4F98E793DB}"/>
                </c:ext>
              </c:extLst>
            </c:dLbl>
            <c:dLbl>
              <c:idx val="47"/>
              <c:layout>
                <c:manualLayout>
                  <c:x val="-6.212864933617885E-2"/>
                  <c:y val="6.465046358369283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ICGN!$E$742:$FS$742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ICGN!$E$746:$AZ$746</c:f>
              <c:numCache>
                <c:formatCode>_(* #,##0.00_);_(* \(#,##0.00\);_(* "-"??_);_(@_)</c:formatCode>
                <c:ptCount val="48"/>
                <c:pt idx="24">
                  <c:v>136.92198253096888</c:v>
                </c:pt>
                <c:pt idx="25">
                  <c:v>136.92198253096888</c:v>
                </c:pt>
                <c:pt idx="26">
                  <c:v>136.92198253096888</c:v>
                </c:pt>
                <c:pt idx="27">
                  <c:v>136.92198253096888</c:v>
                </c:pt>
                <c:pt idx="28">
                  <c:v>136.92198253096888</c:v>
                </c:pt>
                <c:pt idx="29">
                  <c:v>136.92198253096888</c:v>
                </c:pt>
                <c:pt idx="30">
                  <c:v>136.92198253096888</c:v>
                </c:pt>
                <c:pt idx="31">
                  <c:v>136.92198253096888</c:v>
                </c:pt>
                <c:pt idx="32">
                  <c:v>136.92198253096888</c:v>
                </c:pt>
                <c:pt idx="33">
                  <c:v>136.92198253096888</c:v>
                </c:pt>
                <c:pt idx="34">
                  <c:v>136.92198253096888</c:v>
                </c:pt>
                <c:pt idx="35">
                  <c:v>136.92198253096888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C2-471B-A3B7-CD4F98E793DB}"/>
            </c:ext>
          </c:extLst>
        </c:ser>
        <c:ser>
          <c:idx val="5"/>
          <c:order val="4"/>
          <c:marker>
            <c:symbol val="none"/>
          </c:marker>
          <c:dLbls>
            <c:dLbl>
              <c:idx val="47"/>
              <c:layout>
                <c:manualLayout>
                  <c:x val="-7.407407407407407E-2"/>
                  <c:y val="5.894736842105255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C2-471B-A3B7-CD4F98E793DB}"/>
                </c:ext>
              </c:extLst>
            </c:dLbl>
            <c:dLbl>
              <c:idx val="59"/>
              <c:layout>
                <c:manualLayout>
                  <c:x val="-8.4137411785372734E-2"/>
                  <c:y val="6.264661189797088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ICGN!$E$742:$FS$742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ICGN!$E$747:$AZ$747</c:f>
              <c:numCache>
                <c:formatCode>_(* #,##0.00_);_(* \(#,##0.00\);_(* "-"??_);_(@_)</c:formatCode>
                <c:ptCount val="48"/>
                <c:pt idx="36">
                  <c:v>113.9068771697071</c:v>
                </c:pt>
                <c:pt idx="37">
                  <c:v>113.9068771697071</c:v>
                </c:pt>
                <c:pt idx="38">
                  <c:v>113.9068771697071</c:v>
                </c:pt>
                <c:pt idx="39">
                  <c:v>113.9068771697071</c:v>
                </c:pt>
                <c:pt idx="40">
                  <c:v>113.9068771697071</c:v>
                </c:pt>
                <c:pt idx="41">
                  <c:v>113.9068771697071</c:v>
                </c:pt>
                <c:pt idx="42">
                  <c:v>113.9068771697071</c:v>
                </c:pt>
                <c:pt idx="43">
                  <c:v>113.9068771697071</c:v>
                </c:pt>
                <c:pt idx="44">
                  <c:v>113.9068771697071</c:v>
                </c:pt>
                <c:pt idx="45">
                  <c:v>113.9068771697071</c:v>
                </c:pt>
                <c:pt idx="46">
                  <c:v>113.9068771697071</c:v>
                </c:pt>
                <c:pt idx="47">
                  <c:v>113.9068771697071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3C2-471B-A3B7-CD4F98E793DB}"/>
            </c:ext>
          </c:extLst>
        </c:ser>
        <c:ser>
          <c:idx val="6"/>
          <c:order val="5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6.1375661375661375E-2"/>
                  <c:y val="-2.947368421052631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C2-471B-A3B7-CD4F98E793DB}"/>
                </c:ext>
              </c:extLst>
            </c:dLbl>
            <c:dLbl>
              <c:idx val="62"/>
              <c:layout>
                <c:manualLayout>
                  <c:x val="-1.4951758619926728E-3"/>
                  <c:y val="-3.311117070118564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ICGN!$E$742:$FS$742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ICGN!$E$748:$BL$748</c:f>
              <c:numCache>
                <c:formatCode>_(* #,##0.00_);_(* \(#,##0.00\);_(* "-"??_);_(@_)</c:formatCode>
                <c:ptCount val="60"/>
                <c:pt idx="48">
                  <c:v>94.98871457030593</c:v>
                </c:pt>
                <c:pt idx="49">
                  <c:v>94.98871457030593</c:v>
                </c:pt>
                <c:pt idx="50">
                  <c:v>94.98871457030593</c:v>
                </c:pt>
                <c:pt idx="51">
                  <c:v>94.98871457030593</c:v>
                </c:pt>
                <c:pt idx="52">
                  <c:v>94.98871457030593</c:v>
                </c:pt>
                <c:pt idx="53">
                  <c:v>94.98871457030593</c:v>
                </c:pt>
                <c:pt idx="54">
                  <c:v>94.98871457030593</c:v>
                </c:pt>
                <c:pt idx="55">
                  <c:v>94.98871457030593</c:v>
                </c:pt>
                <c:pt idx="56">
                  <c:v>94.98871457030593</c:v>
                </c:pt>
                <c:pt idx="57">
                  <c:v>94.98871457030593</c:v>
                </c:pt>
                <c:pt idx="58">
                  <c:v>94.98871457030593</c:v>
                </c:pt>
                <c:pt idx="59">
                  <c:v>94.98871457030593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C2-471B-A3B7-CD4F98E793DB}"/>
            </c:ext>
          </c:extLst>
        </c:ser>
        <c:ser>
          <c:idx val="7"/>
          <c:order val="6"/>
          <c:tx>
            <c:strRef>
              <c:f>ICGN!$A$749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66"/>
              <c:layout>
                <c:manualLayout>
                  <c:x val="-4.0211640211640289E-2"/>
                  <c:y val="4.21052631578947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C2-471B-A3B7-CD4F98E793DB}"/>
                </c:ext>
              </c:extLst>
            </c:dLbl>
            <c:dLbl>
              <c:idx val="72"/>
              <c:layout>
                <c:manualLayout>
                  <c:x val="3.0694496521268175E-3"/>
                  <c:y val="3.7894073767094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C2-471B-A3B7-CD4F98E793D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ICGN!$E$742:$FS$742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ICGN!$E$749:$BX$749</c:f>
              <c:numCache>
                <c:formatCode>_(* #,##0.00_);_(* \(#,##0.00\);_(* "-"??_);_(@_)</c:formatCode>
                <c:ptCount val="72"/>
                <c:pt idx="60">
                  <c:v>86.225926393727732</c:v>
                </c:pt>
                <c:pt idx="61">
                  <c:v>86.225926393727732</c:v>
                </c:pt>
                <c:pt idx="62">
                  <c:v>86.225926393727732</c:v>
                </c:pt>
                <c:pt idx="63">
                  <c:v>86.225926393727732</c:v>
                </c:pt>
                <c:pt idx="64">
                  <c:v>86.225926393727732</c:v>
                </c:pt>
                <c:pt idx="65">
                  <c:v>86.225926393727732</c:v>
                </c:pt>
                <c:pt idx="66">
                  <c:v>86.225926393727732</c:v>
                </c:pt>
                <c:pt idx="67">
                  <c:v>86.225926393727732</c:v>
                </c:pt>
                <c:pt idx="68">
                  <c:v>86.225926393727732</c:v>
                </c:pt>
                <c:pt idx="69">
                  <c:v>86.225926393727732</c:v>
                </c:pt>
                <c:pt idx="70">
                  <c:v>86.225926393727732</c:v>
                </c:pt>
                <c:pt idx="71">
                  <c:v>86.225926393727732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C2-471B-A3B7-CD4F98E793DB}"/>
            </c:ext>
          </c:extLst>
        </c:ser>
        <c:ser>
          <c:idx val="8"/>
          <c:order val="7"/>
          <c:tx>
            <c:strRef>
              <c:f>ICGN!$A$750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2.1164021164021165E-3"/>
                  <c:y val="-3.78947368421052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ICGN!$E$742:$FS$742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ICGN!$E$750:$CJ$750</c:f>
              <c:numCache>
                <c:formatCode>_(* #,##0.00_);_(* \(#,##0.00\);_(* "-"??_);_(@_)</c:formatCode>
                <c:ptCount val="84"/>
                <c:pt idx="72">
                  <c:v>72.358518063756762</c:v>
                </c:pt>
                <c:pt idx="73">
                  <c:v>72.358518063756762</c:v>
                </c:pt>
                <c:pt idx="74">
                  <c:v>72.358518063756762</c:v>
                </c:pt>
                <c:pt idx="75">
                  <c:v>72.358518063756762</c:v>
                </c:pt>
                <c:pt idx="76">
                  <c:v>72.358518063756762</c:v>
                </c:pt>
                <c:pt idx="77">
                  <c:v>72.358518063756762</c:v>
                </c:pt>
                <c:pt idx="78">
                  <c:v>72.358518063756762</c:v>
                </c:pt>
                <c:pt idx="79">
                  <c:v>72.358518063756762</c:v>
                </c:pt>
                <c:pt idx="80">
                  <c:v>72.358518063756762</c:v>
                </c:pt>
                <c:pt idx="81">
                  <c:v>72.358518063756762</c:v>
                </c:pt>
                <c:pt idx="82">
                  <c:v>72.358518063756762</c:v>
                </c:pt>
                <c:pt idx="83">
                  <c:v>72.358518063756762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3C2-471B-A3B7-CD4F98E793DB}"/>
            </c:ext>
          </c:extLst>
        </c:ser>
        <c:ser>
          <c:idx val="9"/>
          <c:order val="8"/>
          <c:tx>
            <c:strRef>
              <c:f>ICGN!$A$751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1.6931216931216932E-2"/>
                  <c:y val="3.78947368421052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ICGN!$E$742:$FS$742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ICGN!$E$751:$CV$751</c:f>
              <c:numCache>
                <c:formatCode>_(* #,##0.00_);_(* \(#,##0.00\);_(* "-"??_);_(@_)</c:formatCode>
                <c:ptCount val="96"/>
                <c:pt idx="84">
                  <c:v>96.72851062428181</c:v>
                </c:pt>
                <c:pt idx="85">
                  <c:v>96.72851062428181</c:v>
                </c:pt>
                <c:pt idx="86">
                  <c:v>96.72851062428181</c:v>
                </c:pt>
                <c:pt idx="87">
                  <c:v>96.72851062428181</c:v>
                </c:pt>
                <c:pt idx="88">
                  <c:v>96.72851062428181</c:v>
                </c:pt>
                <c:pt idx="89">
                  <c:v>96.72851062428181</c:v>
                </c:pt>
                <c:pt idx="90">
                  <c:v>96.72851062428181</c:v>
                </c:pt>
                <c:pt idx="91">
                  <c:v>96.72851062428181</c:v>
                </c:pt>
                <c:pt idx="92">
                  <c:v>96.72851062428181</c:v>
                </c:pt>
                <c:pt idx="93">
                  <c:v>96.72851062428181</c:v>
                </c:pt>
                <c:pt idx="94">
                  <c:v>96.72851062428181</c:v>
                </c:pt>
                <c:pt idx="95">
                  <c:v>96.72851062428181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C2-471B-A3B7-CD4F98E793DB}"/>
            </c:ext>
          </c:extLst>
        </c:ser>
        <c:ser>
          <c:idx val="10"/>
          <c:order val="9"/>
          <c:tx>
            <c:strRef>
              <c:f>ICGN!$A$752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5.7142857142857141E-2"/>
                  <c:y val="-3.789473684210518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ICGN!$E$742:$FS$742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ICGN!$E$752:$DH$752</c:f>
              <c:numCache>
                <c:formatCode>_(* #,##0.00_);_(* \(#,##0.00\);_(* "-"??_);_(@_)</c:formatCode>
                <c:ptCount val="108"/>
                <c:pt idx="96">
                  <c:v>84.132467500182742</c:v>
                </c:pt>
                <c:pt idx="97">
                  <c:v>84.132467500182742</c:v>
                </c:pt>
                <c:pt idx="98">
                  <c:v>84.132467500182742</c:v>
                </c:pt>
                <c:pt idx="99">
                  <c:v>84.132467500182742</c:v>
                </c:pt>
                <c:pt idx="100">
                  <c:v>84.132467500182742</c:v>
                </c:pt>
                <c:pt idx="101">
                  <c:v>84.132467500182742</c:v>
                </c:pt>
                <c:pt idx="102">
                  <c:v>84.132467500182742</c:v>
                </c:pt>
                <c:pt idx="103">
                  <c:v>84.132467500182742</c:v>
                </c:pt>
                <c:pt idx="104">
                  <c:v>84.132467500182742</c:v>
                </c:pt>
                <c:pt idx="105">
                  <c:v>84.132467500182742</c:v>
                </c:pt>
                <c:pt idx="106">
                  <c:v>84.132467500182742</c:v>
                </c:pt>
                <c:pt idx="107">
                  <c:v>84.132467500182742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C2-471B-A3B7-CD4F98E793DB}"/>
            </c:ext>
          </c:extLst>
        </c:ser>
        <c:ser>
          <c:idx val="11"/>
          <c:order val="10"/>
          <c:tx>
            <c:strRef>
              <c:f>ICGN!$A$753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0"/>
                  <c:y val="-3.78947368421052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ICGN!$E$742:$FS$742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ICGN!$E$753:$DT$753</c:f>
              <c:numCache>
                <c:formatCode>_(* #,##0.00_);_(* \(#,##0.00\);_(* "-"??_);_(@_)</c:formatCode>
                <c:ptCount val="120"/>
                <c:pt idx="108">
                  <c:v>66.665882310686882</c:v>
                </c:pt>
                <c:pt idx="109">
                  <c:v>66.665882310686882</c:v>
                </c:pt>
                <c:pt idx="110">
                  <c:v>66.665882310686882</c:v>
                </c:pt>
                <c:pt idx="111">
                  <c:v>66.665882310686882</c:v>
                </c:pt>
                <c:pt idx="112">
                  <c:v>66.665882310686882</c:v>
                </c:pt>
                <c:pt idx="113">
                  <c:v>66.665882310686882</c:v>
                </c:pt>
                <c:pt idx="114">
                  <c:v>66.665882310686882</c:v>
                </c:pt>
                <c:pt idx="115">
                  <c:v>66.665882310686882</c:v>
                </c:pt>
                <c:pt idx="116">
                  <c:v>66.665882310686882</c:v>
                </c:pt>
                <c:pt idx="117">
                  <c:v>66.665882310686882</c:v>
                </c:pt>
                <c:pt idx="118">
                  <c:v>66.665882310686882</c:v>
                </c:pt>
                <c:pt idx="119">
                  <c:v>66.665882310686882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3C2-471B-A3B7-CD4F98E793DB}"/>
            </c:ext>
          </c:extLst>
        </c:ser>
        <c:ser>
          <c:idx val="12"/>
          <c:order val="11"/>
          <c:tx>
            <c:strRef>
              <c:f>ICGN!$A$754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rgbClr val="C0504D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B-03C2-471B-A3B7-CD4F98E793DB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C-03C2-471B-A3B7-CD4F98E793DB}"/>
              </c:ext>
            </c:extLst>
          </c:dPt>
          <c:dPt>
            <c:idx val="123"/>
            <c:bubble3D val="0"/>
            <c:extLst>
              <c:ext xmlns:c16="http://schemas.microsoft.com/office/drawing/2014/chart" uri="{C3380CC4-5D6E-409C-BE32-E72D297353CC}">
                <c16:uniqueId val="{0000001D-03C2-471B-A3B7-CD4F98E793DB}"/>
              </c:ext>
            </c:extLst>
          </c:dPt>
          <c:dPt>
            <c:idx val="124"/>
            <c:bubble3D val="0"/>
            <c:extLst>
              <c:ext xmlns:c16="http://schemas.microsoft.com/office/drawing/2014/chart" uri="{C3380CC4-5D6E-409C-BE32-E72D297353CC}">
                <c16:uniqueId val="{0000001E-03C2-471B-A3B7-CD4F98E793DB}"/>
              </c:ext>
            </c:extLst>
          </c:dPt>
          <c:dLbls>
            <c:dLbl>
              <c:idx val="121"/>
              <c:layout>
                <c:manualLayout>
                  <c:x val="-6.2933799941675512E-3"/>
                  <c:y val="-3.416858682138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C2-471B-A3B7-CD4F98E793D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ICGN!$E$742:$FS$742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ICGN!$E$754:$EF$754</c:f>
              <c:numCache>
                <c:formatCode>_(* #,##0.00_);_(* \(#,##0.00\);_(* "-"??_);_(@_)</c:formatCode>
                <c:ptCount val="132"/>
                <c:pt idx="120">
                  <c:v>64.598684796644577</c:v>
                </c:pt>
                <c:pt idx="121">
                  <c:v>64.598684796644577</c:v>
                </c:pt>
                <c:pt idx="122">
                  <c:v>64.598684796644577</c:v>
                </c:pt>
                <c:pt idx="123">
                  <c:v>64.598684796644577</c:v>
                </c:pt>
                <c:pt idx="124">
                  <c:v>64.598684796644577</c:v>
                </c:pt>
                <c:pt idx="125">
                  <c:v>64.598684796644577</c:v>
                </c:pt>
                <c:pt idx="126">
                  <c:v>64.598684796644577</c:v>
                </c:pt>
                <c:pt idx="127">
                  <c:v>64.598684796644577</c:v>
                </c:pt>
                <c:pt idx="128">
                  <c:v>64.598684796644577</c:v>
                </c:pt>
                <c:pt idx="129">
                  <c:v>64.598684796644577</c:v>
                </c:pt>
                <c:pt idx="130">
                  <c:v>64.598684796644577</c:v>
                </c:pt>
                <c:pt idx="131">
                  <c:v>64.598684796644577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3C2-471B-A3B7-CD4F98E793DB}"/>
            </c:ext>
          </c:extLst>
        </c:ser>
        <c:ser>
          <c:idx val="1"/>
          <c:order val="12"/>
          <c:tx>
            <c:strRef>
              <c:f>ICGN!$A$755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6.3492063492065045E-3"/>
                  <c:y val="-3.7894736842105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C2-471B-A3B7-CD4F98E793D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ICGN!$E$742:$FS$742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ICGN!$E$755:$ER$755</c:f>
              <c:numCache>
                <c:formatCode>_(* #,##0.00_);_(* \(#,##0.00\);_(* "-"??_);_(@_)</c:formatCode>
                <c:ptCount val="144"/>
                <c:pt idx="132">
                  <c:v>72.864669720891925</c:v>
                </c:pt>
                <c:pt idx="133">
                  <c:v>72.864669720891925</c:v>
                </c:pt>
                <c:pt idx="134">
                  <c:v>72.864669720891925</c:v>
                </c:pt>
                <c:pt idx="135">
                  <c:v>72.864669720891925</c:v>
                </c:pt>
                <c:pt idx="136">
                  <c:v>72.864669720891925</c:v>
                </c:pt>
                <c:pt idx="137">
                  <c:v>72.864669720891925</c:v>
                </c:pt>
                <c:pt idx="138">
                  <c:v>72.864669720891925</c:v>
                </c:pt>
                <c:pt idx="139">
                  <c:v>72.864669720891925</c:v>
                </c:pt>
                <c:pt idx="140">
                  <c:v>72.864669720891925</c:v>
                </c:pt>
                <c:pt idx="141">
                  <c:v>72.864669720891925</c:v>
                </c:pt>
                <c:pt idx="142">
                  <c:v>72.864669720891925</c:v>
                </c:pt>
                <c:pt idx="143">
                  <c:v>72.864669720891925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3C2-471B-A3B7-CD4F98E793DB}"/>
            </c:ext>
          </c:extLst>
        </c:ser>
        <c:ser>
          <c:idx val="13"/>
          <c:order val="13"/>
          <c:tx>
            <c:strRef>
              <c:f>ICGN!$A$756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C2-471B-A3B7-CD4F98E793DB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3C2-471B-A3B7-CD4F98E793DB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3C2-471B-A3B7-CD4F98E793DB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3C2-471B-A3B7-CD4F98E793DB}"/>
                </c:ext>
              </c:extLst>
            </c:dLbl>
            <c:dLbl>
              <c:idx val="148"/>
              <c:layout>
                <c:manualLayout>
                  <c:x val="-2.9629629629629631E-2"/>
                  <c:y val="-3.7894736842105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3C2-471B-A3B7-CD4F98E793DB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3C2-471B-A3B7-CD4F98E793DB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3C2-471B-A3B7-CD4F98E793DB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3C2-471B-A3B7-CD4F98E793DB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3C2-471B-A3B7-CD4F98E793DB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3C2-471B-A3B7-CD4F98E793DB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3C2-471B-A3B7-CD4F98E793DB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3C2-471B-A3B7-CD4F98E793D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ICGN!$E$742:$FS$742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ICGN!$E$756:$FD$756</c:f>
              <c:numCache>
                <c:formatCode>_(* #,##0.00_);_(* \(#,##0.00\);_(* "-"??_);_(@_)</c:formatCode>
                <c:ptCount val="156"/>
                <c:pt idx="144">
                  <c:v>91.362709306008966</c:v>
                </c:pt>
                <c:pt idx="145">
                  <c:v>91.362709306008966</c:v>
                </c:pt>
                <c:pt idx="146">
                  <c:v>91.362709306008966</c:v>
                </c:pt>
                <c:pt idx="147">
                  <c:v>91.362709306008966</c:v>
                </c:pt>
                <c:pt idx="148">
                  <c:v>91.362709306008966</c:v>
                </c:pt>
                <c:pt idx="149">
                  <c:v>91.362709306008966</c:v>
                </c:pt>
                <c:pt idx="150">
                  <c:v>91.362709306008966</c:v>
                </c:pt>
                <c:pt idx="151">
                  <c:v>91.362709306008966</c:v>
                </c:pt>
                <c:pt idx="152">
                  <c:v>91.362709306008966</c:v>
                </c:pt>
                <c:pt idx="153">
                  <c:v>91.362709306008966</c:v>
                </c:pt>
                <c:pt idx="154">
                  <c:v>91.362709306008966</c:v>
                </c:pt>
                <c:pt idx="155">
                  <c:v>91.362709306008966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03C2-471B-A3B7-CD4F98E793DB}"/>
            </c:ext>
          </c:extLst>
        </c:ser>
        <c:ser>
          <c:idx val="14"/>
          <c:order val="14"/>
          <c:tx>
            <c:strRef>
              <c:f>ICGN!$A$757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3C2-471B-A3B7-CD4F98E793DB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3C2-471B-A3B7-CD4F98E793DB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3C2-471B-A3B7-CD4F98E793DB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3C-44CF-8E32-90EB68667B6E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F6-4E13-AC65-42ACEE10C249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20-42D2-ACAE-FDE0BB105B46}"/>
                </c:ext>
              </c:extLst>
            </c:dLbl>
            <c:dLbl>
              <c:idx val="162"/>
              <c:layout>
                <c:manualLayout>
                  <c:x val="-2.4708307406363785E-2"/>
                  <c:y val="3.3834586466165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5-41F3-9AC5-46FA69C3364D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81-46AA-8734-F2F8162194DB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9A-4F1C-8F4A-11DDDC3AB0D7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F0-4603-825D-1B4F4CAD0912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72-40CC-9174-41E7DCB35B09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7F-4D6B-A0E9-CD73C522133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ICGN!$E$742:$FS$742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ICGN!$E$757:$FP$757</c:f>
              <c:numCache>
                <c:formatCode>_(* #,##0.00_);_(* \(#,##0.00\);_(* "-"??_);_(@_)</c:formatCode>
                <c:ptCount val="168"/>
                <c:pt idx="156">
                  <c:v>104.22728648087865</c:v>
                </c:pt>
                <c:pt idx="157">
                  <c:v>104.22728648087865</c:v>
                </c:pt>
                <c:pt idx="158">
                  <c:v>104.22728648087865</c:v>
                </c:pt>
                <c:pt idx="159">
                  <c:v>104.22728648087865</c:v>
                </c:pt>
                <c:pt idx="160">
                  <c:v>104.22728648087865</c:v>
                </c:pt>
                <c:pt idx="161">
                  <c:v>104.22728648087865</c:v>
                </c:pt>
                <c:pt idx="162">
                  <c:v>104.22728648087865</c:v>
                </c:pt>
                <c:pt idx="163">
                  <c:v>104.22728648087865</c:v>
                </c:pt>
                <c:pt idx="164">
                  <c:v>104.22728648087865</c:v>
                </c:pt>
                <c:pt idx="165">
                  <c:v>104.22728648087865</c:v>
                </c:pt>
                <c:pt idx="166">
                  <c:v>104.22728648087865</c:v>
                </c:pt>
                <c:pt idx="167">
                  <c:v>104.22728648087865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03C2-471B-A3B7-CD4F98E793DB}"/>
            </c:ext>
          </c:extLst>
        </c:ser>
        <c:ser>
          <c:idx val="15"/>
          <c:order val="15"/>
          <c:tx>
            <c:strRef>
              <c:f>ICGN!$A$758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layout>
                <c:manualLayout>
                  <c:x val="-8.2361024687879272E-3"/>
                  <c:y val="-4.5112781954887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3-4E0D-B49A-9180F68C8516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2-4130-9A8D-6863ACA3FA8E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DA-42D0-9EBF-68BB25D91F1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ICGN!$E$742:$FS$742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ICGN!$E$758:$FS$758</c:f>
              <c:numCache>
                <c:formatCode>_(* #,##0.00_);_(* \(#,##0.00\);_(* "-"??_);_(@_)</c:formatCode>
                <c:ptCount val="171"/>
                <c:pt idx="168">
                  <c:v>110.44281697472508</c:v>
                </c:pt>
                <c:pt idx="169">
                  <c:v>110.44281697472508</c:v>
                </c:pt>
                <c:pt idx="170">
                  <c:v>110.44281697472508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5E-451B-8760-0E9AA739A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285688"/>
        <c:axId val="175283728"/>
      </c:lineChart>
      <c:dateAx>
        <c:axId val="175285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528372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5283728"/>
        <c:scaling>
          <c:orientation val="minMax"/>
          <c:max val="170"/>
          <c:min val="5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5285688"/>
        <c:crosses val="autoZero"/>
        <c:crossBetween val="between"/>
        <c:minorUnit val="2"/>
      </c:valAx>
    </c:plotArea>
    <c:plotVisOnly val="1"/>
    <c:dispBlanksAs val="gap"/>
    <c:showDLblsOverMax val="0"/>
  </c:chart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ICGN!$E$856:$FS$856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ICGN!$E$857:$FS$857</c:f>
              <c:numCache>
                <c:formatCode>_(* #,##0.00_);_(* \(#,##0.00\);_(* "-"??_);_(@_)</c:formatCode>
                <c:ptCount val="171"/>
                <c:pt idx="0">
                  <c:v>106.59752062423291</c:v>
                </c:pt>
                <c:pt idx="1">
                  <c:v>83.7141950438766</c:v>
                </c:pt>
                <c:pt idx="2">
                  <c:v>79.614317466847965</c:v>
                </c:pt>
                <c:pt idx="3">
                  <c:v>79.144820354324182</c:v>
                </c:pt>
                <c:pt idx="4">
                  <c:v>78.221756167558908</c:v>
                </c:pt>
                <c:pt idx="5">
                  <c:v>75.867873502952705</c:v>
                </c:pt>
                <c:pt idx="6">
                  <c:v>73.214401409042154</c:v>
                </c:pt>
                <c:pt idx="7">
                  <c:v>74.182586550818797</c:v>
                </c:pt>
                <c:pt idx="8">
                  <c:v>75.727262692602935</c:v>
                </c:pt>
                <c:pt idx="9">
                  <c:v>74.487980974266094</c:v>
                </c:pt>
                <c:pt idx="10">
                  <c:v>70.375086399701431</c:v>
                </c:pt>
                <c:pt idx="11">
                  <c:v>69.852590700871502</c:v>
                </c:pt>
                <c:pt idx="12">
                  <c:v>69.594486450687114</c:v>
                </c:pt>
                <c:pt idx="13">
                  <c:v>67.279651194878312</c:v>
                </c:pt>
                <c:pt idx="14">
                  <c:v>65.140004367262804</c:v>
                </c:pt>
                <c:pt idx="15">
                  <c:v>69.135713891495115</c:v>
                </c:pt>
                <c:pt idx="16">
                  <c:v>68.907014210287016</c:v>
                </c:pt>
                <c:pt idx="17">
                  <c:v>79.097155672849695</c:v>
                </c:pt>
                <c:pt idx="18">
                  <c:v>89.018559121765691</c:v>
                </c:pt>
                <c:pt idx="19">
                  <c:v>88.663457244780716</c:v>
                </c:pt>
                <c:pt idx="20">
                  <c:v>86.275456702908542</c:v>
                </c:pt>
                <c:pt idx="21">
                  <c:v>90.975534758304221</c:v>
                </c:pt>
                <c:pt idx="22">
                  <c:v>99.113938658063603</c:v>
                </c:pt>
                <c:pt idx="23">
                  <c:v>101.83497025702061</c:v>
                </c:pt>
                <c:pt idx="24">
                  <c:v>109.71592566603327</c:v>
                </c:pt>
                <c:pt idx="25">
                  <c:v>118.38429273138695</c:v>
                </c:pt>
                <c:pt idx="26">
                  <c:v>128.52242541459003</c:v>
                </c:pt>
                <c:pt idx="27">
                  <c:v>128.93923505712237</c:v>
                </c:pt>
                <c:pt idx="28">
                  <c:v>133.48494046932151</c:v>
                </c:pt>
                <c:pt idx="29">
                  <c:v>124.93627984687095</c:v>
                </c:pt>
                <c:pt idx="30">
                  <c:v>116.41962265341039</c:v>
                </c:pt>
                <c:pt idx="31">
                  <c:v>117.06507941459481</c:v>
                </c:pt>
                <c:pt idx="32">
                  <c:v>108.56107852630839</c:v>
                </c:pt>
                <c:pt idx="33">
                  <c:v>100.10604495675415</c:v>
                </c:pt>
                <c:pt idx="34">
                  <c:v>96.437566793270747</c:v>
                </c:pt>
                <c:pt idx="35">
                  <c:v>98.146118649457676</c:v>
                </c:pt>
                <c:pt idx="36">
                  <c:v>95.69638099634237</c:v>
                </c:pt>
                <c:pt idx="37">
                  <c:v>103.7612451018268</c:v>
                </c:pt>
                <c:pt idx="38">
                  <c:v>105.82035934152496</c:v>
                </c:pt>
                <c:pt idx="39">
                  <c:v>104.95336387217837</c:v>
                </c:pt>
                <c:pt idx="40">
                  <c:v>110.67303839111958</c:v>
                </c:pt>
                <c:pt idx="41">
                  <c:v>109.36888138996422</c:v>
                </c:pt>
                <c:pt idx="42">
                  <c:v>110.65832451118614</c:v>
                </c:pt>
                <c:pt idx="43">
                  <c:v>110.17836189251253</c:v>
                </c:pt>
                <c:pt idx="44">
                  <c:v>108.48529168276396</c:v>
                </c:pt>
                <c:pt idx="45">
                  <c:v>108.04008283401762</c:v>
                </c:pt>
                <c:pt idx="46">
                  <c:v>99.824142412033581</c:v>
                </c:pt>
                <c:pt idx="47">
                  <c:v>100</c:v>
                </c:pt>
                <c:pt idx="48">
                  <c:v>104.79795192389707</c:v>
                </c:pt>
                <c:pt idx="49">
                  <c:v>107.52318008720127</c:v>
                </c:pt>
                <c:pt idx="50">
                  <c:v>110.26008609746674</c:v>
                </c:pt>
                <c:pt idx="51">
                  <c:v>105.17438942020871</c:v>
                </c:pt>
                <c:pt idx="52">
                  <c:v>102.60092096454119</c:v>
                </c:pt>
                <c:pt idx="53">
                  <c:v>93.120343286053313</c:v>
                </c:pt>
                <c:pt idx="54">
                  <c:v>97.576649061638392</c:v>
                </c:pt>
                <c:pt idx="55">
                  <c:v>97.328896336843798</c:v>
                </c:pt>
                <c:pt idx="56">
                  <c:v>88.658577289296431</c:v>
                </c:pt>
                <c:pt idx="57">
                  <c:v>85.629185793438069</c:v>
                </c:pt>
                <c:pt idx="58">
                  <c:v>79.812693331651332</c:v>
                </c:pt>
                <c:pt idx="59">
                  <c:v>90.73996909321707</c:v>
                </c:pt>
                <c:pt idx="60">
                  <c:v>90.753553527437305</c:v>
                </c:pt>
                <c:pt idx="61">
                  <c:v>100.08582151332854</c:v>
                </c:pt>
                <c:pt idx="62">
                  <c:v>113.60831434510999</c:v>
                </c:pt>
                <c:pt idx="63">
                  <c:v>110.95742038743859</c:v>
                </c:pt>
                <c:pt idx="64">
                  <c:v>108.27531741213512</c:v>
                </c:pt>
                <c:pt idx="65">
                  <c:v>102.31814012651807</c:v>
                </c:pt>
                <c:pt idx="66">
                  <c:v>106.38052296772304</c:v>
                </c:pt>
                <c:pt idx="67">
                  <c:v>104.23062872701374</c:v>
                </c:pt>
                <c:pt idx="68">
                  <c:v>104.41425123802739</c:v>
                </c:pt>
                <c:pt idx="69">
                  <c:v>109.61301732267594</c:v>
                </c:pt>
                <c:pt idx="70">
                  <c:v>108.1471107677024</c:v>
                </c:pt>
                <c:pt idx="71">
                  <c:v>101.87849018358428</c:v>
                </c:pt>
                <c:pt idx="72">
                  <c:v>101.2295695915101</c:v>
                </c:pt>
                <c:pt idx="73">
                  <c:v>101.4333020586125</c:v>
                </c:pt>
                <c:pt idx="74">
                  <c:v>93.86367399364805</c:v>
                </c:pt>
                <c:pt idx="75">
                  <c:v>93.552151254011179</c:v>
                </c:pt>
                <c:pt idx="76">
                  <c:v>87.365275598621807</c:v>
                </c:pt>
                <c:pt idx="77">
                  <c:v>94.192560295822062</c:v>
                </c:pt>
                <c:pt idx="78">
                  <c:v>95.390498083923433</c:v>
                </c:pt>
                <c:pt idx="79">
                  <c:v>86.498913269154457</c:v>
                </c:pt>
                <c:pt idx="80">
                  <c:v>82.074722929626617</c:v>
                </c:pt>
                <c:pt idx="81">
                  <c:v>82.946078701915113</c:v>
                </c:pt>
                <c:pt idx="82">
                  <c:v>80.987775263535525</c:v>
                </c:pt>
                <c:pt idx="83">
                  <c:v>78.563311240335366</c:v>
                </c:pt>
                <c:pt idx="84">
                  <c:v>72.871433302058605</c:v>
                </c:pt>
                <c:pt idx="85">
                  <c:v>72.749468461152333</c:v>
                </c:pt>
                <c:pt idx="86">
                  <c:v>74.211525821714019</c:v>
                </c:pt>
                <c:pt idx="87">
                  <c:v>79.792719560366791</c:v>
                </c:pt>
                <c:pt idx="88">
                  <c:v>84.912246812738019</c:v>
                </c:pt>
                <c:pt idx="89">
                  <c:v>86.937995775404019</c:v>
                </c:pt>
                <c:pt idx="90">
                  <c:v>93.974097172397293</c:v>
                </c:pt>
                <c:pt idx="91">
                  <c:v>94.314105233582026</c:v>
                </c:pt>
                <c:pt idx="92">
                  <c:v>101.4280589436503</c:v>
                </c:pt>
                <c:pt idx="93">
                  <c:v>108.96690924286266</c:v>
                </c:pt>
                <c:pt idx="94">
                  <c:v>112.66500760126237</c:v>
                </c:pt>
                <c:pt idx="95">
                  <c:v>108.797132186944</c:v>
                </c:pt>
                <c:pt idx="96">
                  <c:v>116.27084075480785</c:v>
                </c:pt>
                <c:pt idx="97">
                  <c:v>111.9772062475854</c:v>
                </c:pt>
                <c:pt idx="98">
                  <c:v>112.7315309175811</c:v>
                </c:pt>
                <c:pt idx="99">
                  <c:v>108.48587425109308</c:v>
                </c:pt>
                <c:pt idx="100">
                  <c:v>102.56531554616437</c:v>
                </c:pt>
                <c:pt idx="101">
                  <c:v>107.1907189339167</c:v>
                </c:pt>
                <c:pt idx="102">
                  <c:v>112.63708971639872</c:v>
                </c:pt>
                <c:pt idx="103">
                  <c:v>111.1731030711107</c:v>
                </c:pt>
                <c:pt idx="104">
                  <c:v>105.16440253456645</c:v>
                </c:pt>
                <c:pt idx="105">
                  <c:v>104.6573411135473</c:v>
                </c:pt>
                <c:pt idx="106">
                  <c:v>96.654441093979699</c:v>
                </c:pt>
                <c:pt idx="107">
                  <c:v>90.396545063193329</c:v>
                </c:pt>
                <c:pt idx="108">
                  <c:v>92.133446056123901</c:v>
                </c:pt>
                <c:pt idx="109">
                  <c:v>93.946133892598922</c:v>
                </c:pt>
                <c:pt idx="110">
                  <c:v>94.168841442421652</c:v>
                </c:pt>
                <c:pt idx="111">
                  <c:v>90.566946299464647</c:v>
                </c:pt>
                <c:pt idx="112">
                  <c:v>91.721146561369522</c:v>
                </c:pt>
                <c:pt idx="113">
                  <c:v>90.231511777954736</c:v>
                </c:pt>
                <c:pt idx="114">
                  <c:v>91.26356561921439</c:v>
                </c:pt>
                <c:pt idx="115">
                  <c:v>86.270690234761105</c:v>
                </c:pt>
                <c:pt idx="116">
                  <c:v>81.163419614769026</c:v>
                </c:pt>
                <c:pt idx="117">
                  <c:v>88.113966362477996</c:v>
                </c:pt>
                <c:pt idx="118">
                  <c:v>85.477073288210775</c:v>
                </c:pt>
                <c:pt idx="119">
                  <c:v>78.680804680169985</c:v>
                </c:pt>
                <c:pt idx="120">
                  <c:v>79.726329468313011</c:v>
                </c:pt>
                <c:pt idx="121">
                  <c:v>80.01517743804844</c:v>
                </c:pt>
                <c:pt idx="122">
                  <c:v>78.359601470700326</c:v>
                </c:pt>
                <c:pt idx="123">
                  <c:v>73.498484884322963</c:v>
                </c:pt>
                <c:pt idx="124">
                  <c:v>70.500830368924639</c:v>
                </c:pt>
                <c:pt idx="125">
                  <c:v>73.448175947899983</c:v>
                </c:pt>
                <c:pt idx="126">
                  <c:v>72.471246853531127</c:v>
                </c:pt>
                <c:pt idx="127">
                  <c:v>68.287827300465963</c:v>
                </c:pt>
                <c:pt idx="128">
                  <c:v>68.070612537746484</c:v>
                </c:pt>
                <c:pt idx="129">
                  <c:v>65.454591264994463</c:v>
                </c:pt>
                <c:pt idx="130">
                  <c:v>70.582314276778646</c:v>
                </c:pt>
                <c:pt idx="131">
                  <c:v>72.446740990120858</c:v>
                </c:pt>
                <c:pt idx="132">
                  <c:v>68.789668303990283</c:v>
                </c:pt>
                <c:pt idx="133">
                  <c:v>66.453860588332688</c:v>
                </c:pt>
                <c:pt idx="134">
                  <c:v>64.449799055737572</c:v>
                </c:pt>
                <c:pt idx="135">
                  <c:v>60.670704785032292</c:v>
                </c:pt>
                <c:pt idx="136">
                  <c:v>61.182158165987296</c:v>
                </c:pt>
                <c:pt idx="137">
                  <c:v>61.525570847277343</c:v>
                </c:pt>
                <c:pt idx="138">
                  <c:v>65.235748205702876</c:v>
                </c:pt>
                <c:pt idx="139">
                  <c:v>75.485126110712514</c:v>
                </c:pt>
                <c:pt idx="140">
                  <c:v>76.432699978425461</c:v>
                </c:pt>
                <c:pt idx="141">
                  <c:v>66.806817554651317</c:v>
                </c:pt>
                <c:pt idx="142">
                  <c:v>71.598479890880142</c:v>
                </c:pt>
                <c:pt idx="143">
                  <c:v>70.829489696424957</c:v>
                </c:pt>
                <c:pt idx="144">
                  <c:v>69.416220541972521</c:v>
                </c:pt>
                <c:pt idx="145">
                  <c:v>71.421712015011863</c:v>
                </c:pt>
                <c:pt idx="146">
                  <c:v>72.391460321497732</c:v>
                </c:pt>
                <c:pt idx="147">
                  <c:v>71.906700149014853</c:v>
                </c:pt>
                <c:pt idx="148">
                  <c:v>77.415972183895363</c:v>
                </c:pt>
                <c:pt idx="149">
                  <c:v>84.566677872047919</c:v>
                </c:pt>
                <c:pt idx="150">
                  <c:v>93.820775780321014</c:v>
                </c:pt>
                <c:pt idx="151">
                  <c:v>97.569376003616298</c:v>
                </c:pt>
                <c:pt idx="152">
                  <c:v>110.47243225343561</c:v>
                </c:pt>
                <c:pt idx="153">
                  <c:v>112.99661759952065</c:v>
                </c:pt>
                <c:pt idx="154">
                  <c:v>119.41432649805077</c:v>
                </c:pt>
                <c:pt idx="155">
                  <c:v>126.90483119176757</c:v>
                </c:pt>
                <c:pt idx="156">
                  <c:v>122.38216789006016</c:v>
                </c:pt>
                <c:pt idx="157">
                  <c:v>118.85092996302224</c:v>
                </c:pt>
                <c:pt idx="158">
                  <c:v>116.44502407993531</c:v>
                </c:pt>
                <c:pt idx="159">
                  <c:v>109.46244273966555</c:v>
                </c:pt>
                <c:pt idx="160">
                  <c:v>108.71224365898466</c:v>
                </c:pt>
                <c:pt idx="161">
                  <c:v>108.48529168276396</c:v>
                </c:pt>
                <c:pt idx="162">
                  <c:v>103.25441065548135</c:v>
                </c:pt>
                <c:pt idx="163">
                  <c:v>114.45481639062962</c:v>
                </c:pt>
                <c:pt idx="164">
                  <c:v>116.47954396726404</c:v>
                </c:pt>
                <c:pt idx="165">
                  <c:v>107.55376492448075</c:v>
                </c:pt>
                <c:pt idx="166">
                  <c:v>97.064357354660345</c:v>
                </c:pt>
                <c:pt idx="167">
                  <c:v>100.59440366466139</c:v>
                </c:pt>
                <c:pt idx="168">
                  <c:v>102.91485654364401</c:v>
                </c:pt>
                <c:pt idx="169">
                  <c:v>109.05679121364314</c:v>
                </c:pt>
                <c:pt idx="170">
                  <c:v>111.65327292752984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72-4566-A707-59979C030ABB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0209331274777182E-2"/>
                  <c:y val="3.396384230189172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ICGN!$E$856:$FS$856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72-4566-A707-59979C030ABB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8.028169459253047E-2"/>
                  <c:y val="4.225351644077670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72-4566-A707-59979C030ABB}"/>
                </c:ext>
              </c:extLst>
            </c:dLbl>
            <c:dLbl>
              <c:idx val="23"/>
              <c:layout>
                <c:manualLayout>
                  <c:x val="-6.7728609964004816E-2"/>
                  <c:y val="-4.031582600345996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ICGN!$E$856:$FS$856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ICGN!$E$858:$AZ$858</c:f>
              <c:numCache>
                <c:formatCode>_(* #,##0.00_);_(* \(#,##0.00\);_(* "-"??_);_(@_)</c:formatCode>
                <c:ptCount val="48"/>
                <c:pt idx="0">
                  <c:v>78.416699323924675</c:v>
                </c:pt>
                <c:pt idx="1">
                  <c:v>78.416699323924675</c:v>
                </c:pt>
                <c:pt idx="2">
                  <c:v>78.416699323924675</c:v>
                </c:pt>
                <c:pt idx="3">
                  <c:v>78.416699323924675</c:v>
                </c:pt>
                <c:pt idx="4">
                  <c:v>78.416699323924675</c:v>
                </c:pt>
                <c:pt idx="5">
                  <c:v>78.416699323924675</c:v>
                </c:pt>
                <c:pt idx="6">
                  <c:v>78.416699323924675</c:v>
                </c:pt>
                <c:pt idx="7">
                  <c:v>78.416699323924675</c:v>
                </c:pt>
                <c:pt idx="8">
                  <c:v>78.416699323924675</c:v>
                </c:pt>
                <c:pt idx="9">
                  <c:v>78.416699323924675</c:v>
                </c:pt>
                <c:pt idx="10">
                  <c:v>78.416699323924675</c:v>
                </c:pt>
                <c:pt idx="11">
                  <c:v>78.416699323924675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72-4566-A707-59979C030ABB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2.5352114081851691E-2"/>
                  <c:y val="4.225351644077655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72-4566-A707-59979C030ABB}"/>
                </c:ext>
              </c:extLst>
            </c:dLbl>
            <c:dLbl>
              <c:idx val="35"/>
              <c:layout>
                <c:manualLayout>
                  <c:x val="-8.3042978986524324E-2"/>
                  <c:y val="-3.145757663773140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ICGN!$E$856:$FS$856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ICGN!$E$859:$AZ$859</c:f>
              <c:numCache>
                <c:formatCode>_(* #,##0.00_);_(* \(#,##0.00\);_(* "-"??_);_(@_)</c:formatCode>
                <c:ptCount val="48"/>
                <c:pt idx="12">
                  <c:v>81.252995210858614</c:v>
                </c:pt>
                <c:pt idx="13">
                  <c:v>81.252995210858614</c:v>
                </c:pt>
                <c:pt idx="14">
                  <c:v>81.252995210858614</c:v>
                </c:pt>
                <c:pt idx="15">
                  <c:v>81.252995210858614</c:v>
                </c:pt>
                <c:pt idx="16">
                  <c:v>81.252995210858614</c:v>
                </c:pt>
                <c:pt idx="17">
                  <c:v>81.252995210858614</c:v>
                </c:pt>
                <c:pt idx="18">
                  <c:v>81.252995210858614</c:v>
                </c:pt>
                <c:pt idx="19">
                  <c:v>81.252995210858614</c:v>
                </c:pt>
                <c:pt idx="20">
                  <c:v>81.252995210858614</c:v>
                </c:pt>
                <c:pt idx="21">
                  <c:v>81.252995210858614</c:v>
                </c:pt>
                <c:pt idx="22">
                  <c:v>81.252995210858614</c:v>
                </c:pt>
                <c:pt idx="23">
                  <c:v>81.252995210858614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72-4566-A707-59979C030ABB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5"/>
              <c:layout>
                <c:manualLayout>
                  <c:x val="-7.3943666072067538E-2"/>
                  <c:y val="4.225351644077670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72-4566-A707-59979C030ABB}"/>
                </c:ext>
              </c:extLst>
            </c:dLbl>
            <c:dLbl>
              <c:idx val="47"/>
              <c:layout>
                <c:manualLayout>
                  <c:x val="-7.9817238539272445E-2"/>
                  <c:y val="3.456337644855526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ICGN!$E$856:$FS$856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ICGN!$E$860:$AZ$860</c:f>
              <c:numCache>
                <c:formatCode>_(* #,##0.00_);_(* \(#,##0.00\);_(* "-"??_);_(@_)</c:formatCode>
                <c:ptCount val="48"/>
                <c:pt idx="24">
                  <c:v>115.05988418159346</c:v>
                </c:pt>
                <c:pt idx="25">
                  <c:v>115.05988418159346</c:v>
                </c:pt>
                <c:pt idx="26">
                  <c:v>115.05988418159346</c:v>
                </c:pt>
                <c:pt idx="27">
                  <c:v>115.05988418159346</c:v>
                </c:pt>
                <c:pt idx="28">
                  <c:v>115.05988418159346</c:v>
                </c:pt>
                <c:pt idx="29">
                  <c:v>115.05988418159346</c:v>
                </c:pt>
                <c:pt idx="30">
                  <c:v>115.05988418159346</c:v>
                </c:pt>
                <c:pt idx="31">
                  <c:v>115.05988418159346</c:v>
                </c:pt>
                <c:pt idx="32">
                  <c:v>115.05988418159346</c:v>
                </c:pt>
                <c:pt idx="33">
                  <c:v>115.05988418159346</c:v>
                </c:pt>
                <c:pt idx="34">
                  <c:v>115.05988418159346</c:v>
                </c:pt>
                <c:pt idx="35">
                  <c:v>115.05988418159346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72-4566-A707-59979C030ABB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6.9718313725092254E-2"/>
                  <c:y val="4.225351644077670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72-4566-A707-59979C030ABB}"/>
                </c:ext>
              </c:extLst>
            </c:dLbl>
            <c:dLbl>
              <c:idx val="59"/>
              <c:layout>
                <c:manualLayout>
                  <c:x val="-7.2095157596493153E-2"/>
                  <c:y val="3.362481605580391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ICGN!$E$856:$FS$856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ICGN!$E$861:$AZ$861</c:f>
              <c:numCache>
                <c:formatCode>_(* #,##0.00_);_(* \(#,##0.00\);_(* "-"??_);_(@_)</c:formatCode>
                <c:ptCount val="48"/>
                <c:pt idx="36">
                  <c:v>105.62162270212252</c:v>
                </c:pt>
                <c:pt idx="37">
                  <c:v>105.62162270212252</c:v>
                </c:pt>
                <c:pt idx="38">
                  <c:v>105.62162270212252</c:v>
                </c:pt>
                <c:pt idx="39">
                  <c:v>105.62162270212252</c:v>
                </c:pt>
                <c:pt idx="40">
                  <c:v>105.62162270212252</c:v>
                </c:pt>
                <c:pt idx="41">
                  <c:v>105.62162270212252</c:v>
                </c:pt>
                <c:pt idx="42">
                  <c:v>105.62162270212252</c:v>
                </c:pt>
                <c:pt idx="43">
                  <c:v>105.62162270212252</c:v>
                </c:pt>
                <c:pt idx="44">
                  <c:v>105.62162270212252</c:v>
                </c:pt>
                <c:pt idx="45">
                  <c:v>105.62162270212252</c:v>
                </c:pt>
                <c:pt idx="46">
                  <c:v>105.62162270212252</c:v>
                </c:pt>
                <c:pt idx="47">
                  <c:v>105.62162270212252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772-4566-A707-59979C030ABB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1.2676057040925864E-2"/>
                  <c:y val="-4.225351644077670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72-4566-A707-59979C030ABB}"/>
                </c:ext>
              </c:extLst>
            </c:dLbl>
            <c:dLbl>
              <c:idx val="62"/>
              <c:layout>
                <c:manualLayout>
                  <c:x val="1.4551182969184916E-2"/>
                  <c:y val="-3.732083304738233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ICGN!$E$856:$FS$856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ICGN!$E$862:$BL$862</c:f>
              <c:numCache>
                <c:formatCode>_(* #,##0.00_);_(* \(#,##0.00\);_(* "-"??_);_(@_)</c:formatCode>
                <c:ptCount val="60"/>
                <c:pt idx="48">
                  <c:v>96.935236890454448</c:v>
                </c:pt>
                <c:pt idx="49">
                  <c:v>96.935236890454448</c:v>
                </c:pt>
                <c:pt idx="50">
                  <c:v>96.935236890454448</c:v>
                </c:pt>
                <c:pt idx="51">
                  <c:v>96.935236890454448</c:v>
                </c:pt>
                <c:pt idx="52">
                  <c:v>96.935236890454448</c:v>
                </c:pt>
                <c:pt idx="53">
                  <c:v>96.935236890454448</c:v>
                </c:pt>
                <c:pt idx="54">
                  <c:v>96.935236890454448</c:v>
                </c:pt>
                <c:pt idx="55">
                  <c:v>96.935236890454448</c:v>
                </c:pt>
                <c:pt idx="56">
                  <c:v>96.935236890454448</c:v>
                </c:pt>
                <c:pt idx="57">
                  <c:v>96.935236890454448</c:v>
                </c:pt>
                <c:pt idx="58">
                  <c:v>96.935236890454448</c:v>
                </c:pt>
                <c:pt idx="59">
                  <c:v>96.935236890454448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72-4566-A707-59979C030ABB}"/>
            </c:ext>
          </c:extLst>
        </c:ser>
        <c:ser>
          <c:idx val="7"/>
          <c:order val="7"/>
          <c:tx>
            <c:strRef>
              <c:f>ICGN!$A$863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5.9154932857654031E-2"/>
                  <c:y val="5.9154923017087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72-4566-A707-59979C030ABB}"/>
                </c:ext>
              </c:extLst>
            </c:dLbl>
            <c:dLbl>
              <c:idx val="73"/>
              <c:layout>
                <c:manualLayout>
                  <c:x val="4.4319620955951032E-3"/>
                  <c:y val="5.0882216825749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72-4566-A707-59979C030AB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ICGN!$E$856:$FS$856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ICGN!$E$863:$BX$863</c:f>
              <c:numCache>
                <c:formatCode>_(* #,##0.00_);_(* \(#,##0.00\);_(* "-"??_);_(@_)</c:formatCode>
                <c:ptCount val="72"/>
                <c:pt idx="60">
                  <c:v>105.05521570989119</c:v>
                </c:pt>
                <c:pt idx="61">
                  <c:v>105.05521570989119</c:v>
                </c:pt>
                <c:pt idx="62">
                  <c:v>105.05521570989119</c:v>
                </c:pt>
                <c:pt idx="63">
                  <c:v>105.05521570989119</c:v>
                </c:pt>
                <c:pt idx="64">
                  <c:v>105.05521570989119</c:v>
                </c:pt>
                <c:pt idx="65">
                  <c:v>105.05521570989119</c:v>
                </c:pt>
                <c:pt idx="66">
                  <c:v>105.05521570989119</c:v>
                </c:pt>
                <c:pt idx="67">
                  <c:v>105.05521570989119</c:v>
                </c:pt>
                <c:pt idx="68">
                  <c:v>105.05521570989119</c:v>
                </c:pt>
                <c:pt idx="69">
                  <c:v>105.05521570989119</c:v>
                </c:pt>
                <c:pt idx="70">
                  <c:v>105.05521570989119</c:v>
                </c:pt>
                <c:pt idx="71">
                  <c:v>105.05521570989119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72-4566-A707-59979C030ABB}"/>
            </c:ext>
          </c:extLst>
        </c:ser>
        <c:ser>
          <c:idx val="8"/>
          <c:order val="8"/>
          <c:tx>
            <c:strRef>
              <c:f>ICGN!$A$864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4.2253523469753659E-3"/>
                  <c:y val="5.0704219728932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72-4566-A707-59979C030ABB}"/>
                </c:ext>
              </c:extLst>
            </c:dLbl>
            <c:dLbl>
              <c:idx val="84"/>
              <c:layout>
                <c:manualLayout>
                  <c:x val="2.4440502630614543E-3"/>
                  <c:y val="5.492957137300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72-4566-A707-59979C030AB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ICGN!$E$856:$FS$856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ICGN!$E$864:$CJ$864</c:f>
              <c:numCache>
                <c:formatCode>_(* #,##0.00_);_(* \(#,##0.00\);_(* "-"??_);_(@_)</c:formatCode>
                <c:ptCount val="84"/>
                <c:pt idx="72">
                  <c:v>89.841486023393031</c:v>
                </c:pt>
                <c:pt idx="73">
                  <c:v>89.841486023393031</c:v>
                </c:pt>
                <c:pt idx="74">
                  <c:v>89.841486023393031</c:v>
                </c:pt>
                <c:pt idx="75">
                  <c:v>89.841486023393031</c:v>
                </c:pt>
                <c:pt idx="76">
                  <c:v>89.841486023393031</c:v>
                </c:pt>
                <c:pt idx="77">
                  <c:v>89.841486023393031</c:v>
                </c:pt>
                <c:pt idx="78">
                  <c:v>89.841486023393031</c:v>
                </c:pt>
                <c:pt idx="79">
                  <c:v>89.841486023393031</c:v>
                </c:pt>
                <c:pt idx="80">
                  <c:v>89.841486023393031</c:v>
                </c:pt>
                <c:pt idx="81">
                  <c:v>89.841486023393031</c:v>
                </c:pt>
                <c:pt idx="82">
                  <c:v>89.841486023393031</c:v>
                </c:pt>
                <c:pt idx="83">
                  <c:v>89.841486023393031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772-4566-A707-59979C030ABB}"/>
            </c:ext>
          </c:extLst>
        </c:ser>
        <c:ser>
          <c:idx val="9"/>
          <c:order val="9"/>
          <c:tx>
            <c:strRef>
              <c:f>ICGN!$A$865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5"/>
              <c:layout>
                <c:manualLayout>
                  <c:x val="-4.647887581672825E-2"/>
                  <c:y val="4.225351644077670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ICGN!$E$856:$FS$856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ICGN!$E$865:$CV$865</c:f>
              <c:numCache>
                <c:formatCode>_(* #,##0.00_);_(* \(#,##0.00\);_(* "-"??_);_(@_)</c:formatCode>
                <c:ptCount val="96"/>
                <c:pt idx="84">
                  <c:v>89.347597084289859</c:v>
                </c:pt>
                <c:pt idx="85">
                  <c:v>89.347597084289859</c:v>
                </c:pt>
                <c:pt idx="86">
                  <c:v>89.347597084289859</c:v>
                </c:pt>
                <c:pt idx="87">
                  <c:v>89.347597084289859</c:v>
                </c:pt>
                <c:pt idx="88">
                  <c:v>89.347597084289859</c:v>
                </c:pt>
                <c:pt idx="89">
                  <c:v>89.347597084289859</c:v>
                </c:pt>
                <c:pt idx="90">
                  <c:v>89.347597084289859</c:v>
                </c:pt>
                <c:pt idx="91">
                  <c:v>89.347597084289859</c:v>
                </c:pt>
                <c:pt idx="92">
                  <c:v>89.347597084289859</c:v>
                </c:pt>
                <c:pt idx="93">
                  <c:v>89.347597084289859</c:v>
                </c:pt>
                <c:pt idx="94">
                  <c:v>89.347597084289859</c:v>
                </c:pt>
                <c:pt idx="95">
                  <c:v>89.347597084289859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72-4566-A707-59979C030ABB}"/>
            </c:ext>
          </c:extLst>
        </c:ser>
        <c:ser>
          <c:idx val="10"/>
          <c:order val="10"/>
          <c:tx>
            <c:strRef>
              <c:f>ICGN!$A$866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6"/>
              <c:layout>
                <c:manualLayout>
                  <c:x val="-6.1267609031141604E-2"/>
                  <c:y val="7.183097794932040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ICGN!$E$856:$FS$856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ICGN!$E$866:$DH$866</c:f>
              <c:numCache>
                <c:formatCode>_(* #,##0.00_);_(* \(#,##0.00\);_(* "-"??_);_(@_)</c:formatCode>
                <c:ptCount val="108"/>
                <c:pt idx="96">
                  <c:v>106.65870077032872</c:v>
                </c:pt>
                <c:pt idx="97">
                  <c:v>106.65870077032872</c:v>
                </c:pt>
                <c:pt idx="98">
                  <c:v>106.65870077032872</c:v>
                </c:pt>
                <c:pt idx="99">
                  <c:v>106.65870077032872</c:v>
                </c:pt>
                <c:pt idx="100">
                  <c:v>106.65870077032872</c:v>
                </c:pt>
                <c:pt idx="101">
                  <c:v>106.65870077032872</c:v>
                </c:pt>
                <c:pt idx="102">
                  <c:v>106.65870077032872</c:v>
                </c:pt>
                <c:pt idx="103">
                  <c:v>106.65870077032872</c:v>
                </c:pt>
                <c:pt idx="104">
                  <c:v>106.65870077032872</c:v>
                </c:pt>
                <c:pt idx="105">
                  <c:v>106.65870077032872</c:v>
                </c:pt>
                <c:pt idx="106">
                  <c:v>106.65870077032872</c:v>
                </c:pt>
                <c:pt idx="107">
                  <c:v>106.65870077032872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72-4566-A707-59979C030ABB}"/>
            </c:ext>
          </c:extLst>
        </c:ser>
        <c:ser>
          <c:idx val="11"/>
          <c:order val="11"/>
          <c:tx>
            <c:strRef>
              <c:f>ICGN!$A$867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1.5492779631663702E-16"/>
                  <c:y val="2.957746150854369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ICGN!$E$856:$FS$856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ICGN!$E$867:$DT$867</c:f>
              <c:numCache>
                <c:formatCode>_(* #,##0.00_);_(* \(#,##0.00\);_(* "-"??_);_(@_)</c:formatCode>
                <c:ptCount val="120"/>
                <c:pt idx="108">
                  <c:v>88.644795485794717</c:v>
                </c:pt>
                <c:pt idx="109">
                  <c:v>88.644795485794717</c:v>
                </c:pt>
                <c:pt idx="110">
                  <c:v>88.644795485794717</c:v>
                </c:pt>
                <c:pt idx="111">
                  <c:v>88.644795485794717</c:v>
                </c:pt>
                <c:pt idx="112">
                  <c:v>88.644795485794717</c:v>
                </c:pt>
                <c:pt idx="113">
                  <c:v>88.644795485794717</c:v>
                </c:pt>
                <c:pt idx="114">
                  <c:v>88.644795485794717</c:v>
                </c:pt>
                <c:pt idx="115">
                  <c:v>88.644795485794717</c:v>
                </c:pt>
                <c:pt idx="116">
                  <c:v>88.644795485794717</c:v>
                </c:pt>
                <c:pt idx="117">
                  <c:v>88.644795485794717</c:v>
                </c:pt>
                <c:pt idx="118">
                  <c:v>88.644795485794717</c:v>
                </c:pt>
                <c:pt idx="119">
                  <c:v>88.644795485794717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772-4566-A707-59979C030ABB}"/>
            </c:ext>
          </c:extLst>
        </c:ser>
        <c:ser>
          <c:idx val="12"/>
          <c:order val="12"/>
          <c:tx>
            <c:strRef>
              <c:f>ICGN!$A$868</c:f>
              <c:strCache>
                <c:ptCount val="1"/>
                <c:pt idx="0">
                  <c:v>Promedio 2019 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7772-4566-A707-59979C030ABB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7772-4566-A707-59979C030ABB}"/>
              </c:ext>
            </c:extLst>
          </c:dPt>
          <c:dLbls>
            <c:dLbl>
              <c:idx val="121"/>
              <c:layout>
                <c:manualLayout>
                  <c:x val="-2.047798716191567E-3"/>
                  <c:y val="-3.9366969128649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72-4566-A707-59979C030AB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ICGN!$E$856:$FS$856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ICGN!$E$868:$EF$868</c:f>
              <c:numCache>
                <c:formatCode>_(* #,##0.00_);_(* \(#,##0.00\);_(* "-"??_);_(@_)</c:formatCode>
                <c:ptCount val="132"/>
                <c:pt idx="120">
                  <c:v>72.738494400153925</c:v>
                </c:pt>
                <c:pt idx="121">
                  <c:v>72.738494400153925</c:v>
                </c:pt>
                <c:pt idx="122">
                  <c:v>72.738494400153925</c:v>
                </c:pt>
                <c:pt idx="123">
                  <c:v>72.738494400153925</c:v>
                </c:pt>
                <c:pt idx="124">
                  <c:v>72.738494400153925</c:v>
                </c:pt>
                <c:pt idx="125">
                  <c:v>72.738494400153925</c:v>
                </c:pt>
                <c:pt idx="126">
                  <c:v>72.738494400153925</c:v>
                </c:pt>
                <c:pt idx="127">
                  <c:v>72.738494400153925</c:v>
                </c:pt>
                <c:pt idx="128">
                  <c:v>72.738494400153925</c:v>
                </c:pt>
                <c:pt idx="129">
                  <c:v>72.738494400153925</c:v>
                </c:pt>
                <c:pt idx="130">
                  <c:v>72.738494400153925</c:v>
                </c:pt>
                <c:pt idx="131">
                  <c:v>72.738494400153925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772-4566-A707-59979C030ABB}"/>
            </c:ext>
          </c:extLst>
        </c:ser>
        <c:ser>
          <c:idx val="13"/>
          <c:order val="13"/>
          <c:tx>
            <c:strRef>
              <c:f>ICGN!$A$869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6901409387901151E-2"/>
                  <c:y val="-3.8028164796699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772-4566-A707-59979C030AB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ICGN!$E$856:$FS$856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ICGN!$E$869:$ER$869</c:f>
              <c:numCache>
                <c:formatCode>_(* #,##0.00_);_(* \(#,##0.00\);_(* "-"??_);_(@_)</c:formatCode>
                <c:ptCount val="144"/>
                <c:pt idx="132">
                  <c:v>67.455010265262885</c:v>
                </c:pt>
                <c:pt idx="133">
                  <c:v>67.455010265262885</c:v>
                </c:pt>
                <c:pt idx="134">
                  <c:v>67.455010265262885</c:v>
                </c:pt>
                <c:pt idx="135">
                  <c:v>67.455010265262885</c:v>
                </c:pt>
                <c:pt idx="136">
                  <c:v>67.455010265262885</c:v>
                </c:pt>
                <c:pt idx="137">
                  <c:v>67.455010265262885</c:v>
                </c:pt>
                <c:pt idx="138">
                  <c:v>67.455010265262885</c:v>
                </c:pt>
                <c:pt idx="139">
                  <c:v>67.455010265262885</c:v>
                </c:pt>
                <c:pt idx="140">
                  <c:v>67.455010265262885</c:v>
                </c:pt>
                <c:pt idx="141">
                  <c:v>67.455010265262885</c:v>
                </c:pt>
                <c:pt idx="142">
                  <c:v>67.455010265262885</c:v>
                </c:pt>
                <c:pt idx="143">
                  <c:v>67.455010265262885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772-4566-A707-59979C030ABB}"/>
            </c:ext>
          </c:extLst>
        </c:ser>
        <c:ser>
          <c:idx val="14"/>
          <c:order val="14"/>
          <c:tx>
            <c:strRef>
              <c:f>ICGN!$A$870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72-4566-A707-59979C030ABB}"/>
                </c:ext>
              </c:extLst>
            </c:dLbl>
            <c:dLbl>
              <c:idx val="145"/>
              <c:layout>
                <c:manualLayout>
                  <c:x val="-1.6901409387901151E-2"/>
                  <c:y val="-2.9577461508543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72-4566-A707-59979C030ABB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772-4566-A707-59979C030ABB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72-4566-A707-59979C030ABB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772-4566-A707-59979C030ABB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772-4566-A707-59979C030ABB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772-4566-A707-59979C030ABB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772-4566-A707-59979C030ABB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772-4566-A707-59979C030ABB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772-4566-A707-59979C030ABB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772-4566-A707-59979C030ABB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772-4566-A707-59979C030AB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ICGN!$E$856:$FS$856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ICGN!$E$870:$FD$870</c:f>
              <c:numCache>
                <c:formatCode>_(* #,##0.00_);_(* \(#,##0.00\);_(* "-"??_);_(@_)</c:formatCode>
                <c:ptCount val="156"/>
                <c:pt idx="144">
                  <c:v>92.35809186751267</c:v>
                </c:pt>
                <c:pt idx="145">
                  <c:v>92.35809186751267</c:v>
                </c:pt>
                <c:pt idx="146">
                  <c:v>92.35809186751267</c:v>
                </c:pt>
                <c:pt idx="147">
                  <c:v>92.35809186751267</c:v>
                </c:pt>
                <c:pt idx="148">
                  <c:v>92.35809186751267</c:v>
                </c:pt>
                <c:pt idx="149">
                  <c:v>92.35809186751267</c:v>
                </c:pt>
                <c:pt idx="150">
                  <c:v>92.35809186751267</c:v>
                </c:pt>
                <c:pt idx="151">
                  <c:v>92.35809186751267</c:v>
                </c:pt>
                <c:pt idx="152">
                  <c:v>92.35809186751267</c:v>
                </c:pt>
                <c:pt idx="153">
                  <c:v>92.35809186751267</c:v>
                </c:pt>
                <c:pt idx="154">
                  <c:v>92.35809186751267</c:v>
                </c:pt>
                <c:pt idx="155">
                  <c:v>92.35809186751267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772-4566-A707-59979C030ABB}"/>
            </c:ext>
          </c:extLst>
        </c:ser>
        <c:ser>
          <c:idx val="15"/>
          <c:order val="15"/>
          <c:tx>
            <c:strRef>
              <c:f>ICGN!$A$871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772-4566-A707-59979C030ABB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772-4566-A707-59979C030ABB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772-4566-A707-59979C030ABB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C5-4076-8A4B-60872C502EF1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11-4957-A9E9-456F73D93BF1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D9-4272-91AC-52D410A7B285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B6-49C3-8619-2DAAFDC25DDC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AB-4A3C-B3FA-F28AD0ACFBB0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3D-4E3E-AE45-01AD55C9D482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2A-47FE-9ED0-0D680F21F5A5}"/>
                </c:ext>
              </c:extLst>
            </c:dLbl>
            <c:dLbl>
              <c:idx val="166"/>
              <c:layout>
                <c:manualLayout>
                  <c:x val="-1.8499489119532756E-2"/>
                  <c:y val="-4.52545524030790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2C-49A2-948B-80502265D5CB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2C-4FD4-B18C-B57ABD6EA2D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ICGN!$E$856:$FS$856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ICGN!$E$871:$FP$871</c:f>
              <c:numCache>
                <c:formatCode>_(* #,##0.00_);_(* \(#,##0.00\);_(* "-"??_);_(@_)</c:formatCode>
                <c:ptCount val="168"/>
                <c:pt idx="156">
                  <c:v>111.19499939154072</c:v>
                </c:pt>
                <c:pt idx="157">
                  <c:v>111.19499939154072</c:v>
                </c:pt>
                <c:pt idx="158">
                  <c:v>111.19499939154072</c:v>
                </c:pt>
                <c:pt idx="159">
                  <c:v>111.19499939154072</c:v>
                </c:pt>
                <c:pt idx="160">
                  <c:v>111.19499939154072</c:v>
                </c:pt>
                <c:pt idx="161">
                  <c:v>111.19499939154072</c:v>
                </c:pt>
                <c:pt idx="162">
                  <c:v>111.19499939154072</c:v>
                </c:pt>
                <c:pt idx="163">
                  <c:v>111.19499939154072</c:v>
                </c:pt>
                <c:pt idx="164">
                  <c:v>111.19499939154072</c:v>
                </c:pt>
                <c:pt idx="165">
                  <c:v>111.19499939154072</c:v>
                </c:pt>
                <c:pt idx="166">
                  <c:v>111.19499939154072</c:v>
                </c:pt>
                <c:pt idx="167">
                  <c:v>111.19499939154072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772-4566-A707-59979C030ABB}"/>
            </c:ext>
          </c:extLst>
        </c:ser>
        <c:ser>
          <c:idx val="16"/>
          <c:order val="16"/>
          <c:tx>
            <c:strRef>
              <c:f>ICGN!$A$872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FD-41E7-BF3B-C04C2BACF632}"/>
                </c:ext>
              </c:extLst>
            </c:dLbl>
            <c:dLbl>
              <c:idx val="169"/>
              <c:layout>
                <c:manualLayout>
                  <c:x val="-8.2219951642367815E-3"/>
                  <c:y val="1.5084850801026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1C-4BB5-AB20-4F16F4251D27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DC-4917-B54C-BF8CB6A0E31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ICGN!$E$856:$FS$856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ICGN!$E$872:$FS$872</c:f>
              <c:numCache>
                <c:formatCode>_(* #,##0.00_);_(* \(#,##0.00\);_(* "-"??_);_(@_)</c:formatCode>
                <c:ptCount val="171"/>
                <c:pt idx="168">
                  <c:v>107.87497356160566</c:v>
                </c:pt>
                <c:pt idx="169">
                  <c:v>107.87497356160566</c:v>
                </c:pt>
                <c:pt idx="170">
                  <c:v>107.87497356160566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8F-4A18-BCF5-63DAEEFE2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800744"/>
        <c:axId val="172797608"/>
      </c:lineChart>
      <c:dateAx>
        <c:axId val="1728007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279760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2797608"/>
        <c:scaling>
          <c:orientation val="minMax"/>
          <c:max val="138"/>
          <c:min val="58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800744"/>
        <c:crosses val="autoZero"/>
        <c:crossBetween val="between"/>
        <c:minorUnit val="10"/>
      </c:valAx>
    </c:plotArea>
    <c:plotVisOnly val="1"/>
    <c:dispBlanksAs val="gap"/>
    <c:showDLblsOverMax val="0"/>
  </c:chart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tx>
            <c:strRef>
              <c:f>ICGN!$A$176</c:f>
              <c:strCache>
                <c:ptCount val="1"/>
                <c:pt idx="0">
                  <c:v>INDICE MERCADO BASE 100 AÑO 2012 - USD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ICGN!$FQ$2:$FS$2</c:f>
              <c:numCache>
                <c:formatCode>mmm\-yy</c:formatCode>
                <c:ptCount val="3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</c:numCache>
            </c:numRef>
          </c:cat>
          <c:val>
            <c:numRef>
              <c:f>ICGN!$FQ$176:$FS$176</c:f>
              <c:numCache>
                <c:formatCode>_(* #,##0.00_);_(* \(#,##0.00\);_(* "-"??_);_(@_)</c:formatCode>
                <c:ptCount val="3"/>
                <c:pt idx="0">
                  <c:v>105.83289703195101</c:v>
                </c:pt>
                <c:pt idx="1">
                  <c:v>111.27669401325508</c:v>
                </c:pt>
                <c:pt idx="2">
                  <c:v>111.4313634950371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F5-4E08-826C-9F72C048A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798392"/>
        <c:axId val="172798784"/>
      </c:lineChart>
      <c:lineChart>
        <c:grouping val="standard"/>
        <c:varyColors val="0"/>
        <c:ser>
          <c:idx val="1"/>
          <c:order val="1"/>
          <c:tx>
            <c:strRef>
              <c:f>ICGN!$A$177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ICGN!$FQ$2:$FS$2</c:f>
              <c:numCache>
                <c:formatCode>mmm\-yy</c:formatCode>
                <c:ptCount val="3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</c:numCache>
            </c:numRef>
          </c:cat>
          <c:val>
            <c:numRef>
              <c:f>ICGN!$FQ$177:$FS$177</c:f>
              <c:numCache>
                <c:formatCode>_(* #,##0.00_);_(* \(#,##0.00\);_(* "-"??_);_(@_)</c:formatCode>
                <c:ptCount val="3"/>
                <c:pt idx="0">
                  <c:v>278.18583726969695</c:v>
                </c:pt>
                <c:pt idx="1">
                  <c:v>298.11694000051062</c:v>
                </c:pt>
                <c:pt idx="2">
                  <c:v>295.9337088234609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F5-4E08-826C-9F72C048A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38616"/>
        <c:axId val="172799176"/>
      </c:lineChart>
      <c:dateAx>
        <c:axId val="17279839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72798784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72798784"/>
        <c:scaling>
          <c:orientation val="minMax"/>
          <c:max val="112"/>
          <c:min val="10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crossAx val="172798392"/>
        <c:crosses val="autoZero"/>
        <c:crossBetween val="between"/>
        <c:majorUnit val="1"/>
        <c:minorUnit val="1"/>
      </c:valAx>
      <c:valAx>
        <c:axId val="172799176"/>
        <c:scaling>
          <c:orientation val="minMax"/>
          <c:max val="298.5"/>
          <c:min val="277.5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72438616"/>
        <c:crosses val="max"/>
        <c:crossBetween val="between"/>
        <c:majorUnit val="3"/>
        <c:minorUnit val="3"/>
      </c:valAx>
      <c:dateAx>
        <c:axId val="17243861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72799176"/>
        <c:crosses val="autoZero"/>
        <c:auto val="1"/>
        <c:lblOffset val="100"/>
        <c:baseTimeUnit val="months"/>
      </c:date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1"/>
          <c:tx>
            <c:strRef>
              <c:f>ICGN!$A$176</c:f>
              <c:strCache>
                <c:ptCount val="1"/>
                <c:pt idx="0">
                  <c:v>INDICE MERCADO BASE 100 AÑO 2012 - USD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ICGN!$E$164:$FS$164</c15:sqref>
                  </c15:fullRef>
                </c:ext>
              </c:extLst>
              <c:f>ICGN!$AO$164:$FS$164</c:f>
              <c:strCache>
                <c:ptCount val="134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2">
                  <c:v>2023</c:v>
                </c:pt>
                <c:pt idx="13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ICGN!$E$176:$FS$176</c15:sqref>
                  </c15:fullRef>
                </c:ext>
              </c:extLst>
              <c:f>ICGN!$AO$176:$FS$176</c:f>
              <c:numCache>
                <c:formatCode>_(* #,##0.00_);_(* \(#,##0.00\);_(* "-"??_);_(@_)</c:formatCode>
                <c:ptCount val="135"/>
                <c:pt idx="0">
                  <c:v>128.83824223324285</c:v>
                </c:pt>
                <c:pt idx="1">
                  <c:v>125.20896674717761</c:v>
                </c:pt>
                <c:pt idx="2">
                  <c:v>117.60585159360922</c:v>
                </c:pt>
                <c:pt idx="3">
                  <c:v>114.52052766306086</c:v>
                </c:pt>
                <c:pt idx="4">
                  <c:v>112.48066076178603</c:v>
                </c:pt>
                <c:pt idx="5">
                  <c:v>107.77932089630289</c:v>
                </c:pt>
                <c:pt idx="6">
                  <c:v>117.66661769542921</c:v>
                </c:pt>
                <c:pt idx="7">
                  <c:v>109.81270326406813</c:v>
                </c:pt>
                <c:pt idx="8">
                  <c:v>110.56269684287827</c:v>
                </c:pt>
                <c:pt idx="9">
                  <c:v>108.08875944084224</c:v>
                </c:pt>
                <c:pt idx="10">
                  <c:v>101.84773790285774</c:v>
                </c:pt>
                <c:pt idx="11">
                  <c:v>100</c:v>
                </c:pt>
                <c:pt idx="12">
                  <c:v>102.81437902517006</c:v>
                </c:pt>
                <c:pt idx="13">
                  <c:v>99.052297005188606</c:v>
                </c:pt>
                <c:pt idx="14">
                  <c:v>96.649025442003406</c:v>
                </c:pt>
                <c:pt idx="15">
                  <c:v>98.156869925235242</c:v>
                </c:pt>
                <c:pt idx="16">
                  <c:v>99.496890179730514</c:v>
                </c:pt>
                <c:pt idx="17">
                  <c:v>96.097810112677053</c:v>
                </c:pt>
                <c:pt idx="18">
                  <c:v>95.493211345623337</c:v>
                </c:pt>
                <c:pt idx="19">
                  <c:v>91.715590977554768</c:v>
                </c:pt>
                <c:pt idx="20">
                  <c:v>90.716064009646757</c:v>
                </c:pt>
                <c:pt idx="21">
                  <c:v>91.022197114688581</c:v>
                </c:pt>
                <c:pt idx="22">
                  <c:v>87.671222177191552</c:v>
                </c:pt>
                <c:pt idx="23">
                  <c:v>89.097808211035002</c:v>
                </c:pt>
                <c:pt idx="24">
                  <c:v>92.900622419317244</c:v>
                </c:pt>
                <c:pt idx="25">
                  <c:v>103.037905443521</c:v>
                </c:pt>
                <c:pt idx="26">
                  <c:v>115.70804474920786</c:v>
                </c:pt>
                <c:pt idx="27">
                  <c:v>119.52888176266671</c:v>
                </c:pt>
                <c:pt idx="28">
                  <c:v>116.70586674653289</c:v>
                </c:pt>
                <c:pt idx="29">
                  <c:v>114.54801454270445</c:v>
                </c:pt>
                <c:pt idx="30">
                  <c:v>115.99329367815569</c:v>
                </c:pt>
                <c:pt idx="31">
                  <c:v>117.90613241665406</c:v>
                </c:pt>
                <c:pt idx="32">
                  <c:v>113.93025584177425</c:v>
                </c:pt>
                <c:pt idx="33">
                  <c:v>117.35847409172644</c:v>
                </c:pt>
                <c:pt idx="34">
                  <c:v>109.25583981383001</c:v>
                </c:pt>
                <c:pt idx="35">
                  <c:v>102.73389294887949</c:v>
                </c:pt>
                <c:pt idx="36">
                  <c:v>100.20380517552813</c:v>
                </c:pt>
                <c:pt idx="37">
                  <c:v>95.343661141851626</c:v>
                </c:pt>
                <c:pt idx="38">
                  <c:v>87.768007574826655</c:v>
                </c:pt>
                <c:pt idx="39">
                  <c:v>88.248106453297581</c:v>
                </c:pt>
                <c:pt idx="40">
                  <c:v>88.19072326669199</c:v>
                </c:pt>
                <c:pt idx="41">
                  <c:v>88.002483095643399</c:v>
                </c:pt>
                <c:pt idx="42">
                  <c:v>84.058403088730572</c:v>
                </c:pt>
                <c:pt idx="43">
                  <c:v>82.055378912777272</c:v>
                </c:pt>
                <c:pt idx="44">
                  <c:v>79.619819701267701</c:v>
                </c:pt>
                <c:pt idx="45">
                  <c:v>83.003234769471774</c:v>
                </c:pt>
                <c:pt idx="46">
                  <c:v>81.038855207729128</c:v>
                </c:pt>
                <c:pt idx="47">
                  <c:v>80.529669707459277</c:v>
                </c:pt>
                <c:pt idx="48">
                  <c:v>77.816465811470138</c:v>
                </c:pt>
                <c:pt idx="49">
                  <c:v>76.959460637912741</c:v>
                </c:pt>
                <c:pt idx="50">
                  <c:v>81.426083327816798</c:v>
                </c:pt>
                <c:pt idx="51">
                  <c:v>82.534461359376621</c:v>
                </c:pt>
                <c:pt idx="52">
                  <c:v>83.346470429998405</c:v>
                </c:pt>
                <c:pt idx="53">
                  <c:v>88.05181946300813</c:v>
                </c:pt>
                <c:pt idx="54">
                  <c:v>91.779513720844975</c:v>
                </c:pt>
                <c:pt idx="55">
                  <c:v>90.070125562691473</c:v>
                </c:pt>
                <c:pt idx="56">
                  <c:v>94.349083749625677</c:v>
                </c:pt>
                <c:pt idx="57">
                  <c:v>95.665653492811927</c:v>
                </c:pt>
                <c:pt idx="58">
                  <c:v>94.005861885617463</c:v>
                </c:pt>
                <c:pt idx="59">
                  <c:v>89.339014170310833</c:v>
                </c:pt>
                <c:pt idx="60">
                  <c:v>93.302890314850757</c:v>
                </c:pt>
                <c:pt idx="61">
                  <c:v>90.817472132135507</c:v>
                </c:pt>
                <c:pt idx="62">
                  <c:v>88.723289299915962</c:v>
                </c:pt>
                <c:pt idx="63">
                  <c:v>86.590933561158295</c:v>
                </c:pt>
                <c:pt idx="64">
                  <c:v>85.842019135419022</c:v>
                </c:pt>
                <c:pt idx="65">
                  <c:v>82.950766206280761</c:v>
                </c:pt>
                <c:pt idx="66">
                  <c:v>84.527534262574292</c:v>
                </c:pt>
                <c:pt idx="67">
                  <c:v>85.086392189874701</c:v>
                </c:pt>
                <c:pt idx="68">
                  <c:v>85.018381014105643</c:v>
                </c:pt>
                <c:pt idx="69">
                  <c:v>84.5566695301533</c:v>
                </c:pt>
                <c:pt idx="70">
                  <c:v>84.892376105250463</c:v>
                </c:pt>
                <c:pt idx="71">
                  <c:v>81.89130949171232</c:v>
                </c:pt>
                <c:pt idx="72">
                  <c:v>84.465780479703028</c:v>
                </c:pt>
                <c:pt idx="73">
                  <c:v>84.364057752597091</c:v>
                </c:pt>
                <c:pt idx="74">
                  <c:v>86.575938304033414</c:v>
                </c:pt>
                <c:pt idx="75">
                  <c:v>88.008439128227735</c:v>
                </c:pt>
                <c:pt idx="76">
                  <c:v>87.968969440895307</c:v>
                </c:pt>
                <c:pt idx="77">
                  <c:v>84.870213690774946</c:v>
                </c:pt>
                <c:pt idx="78">
                  <c:v>81.930571776513432</c:v>
                </c:pt>
                <c:pt idx="79">
                  <c:v>76.566279249299868</c:v>
                </c:pt>
                <c:pt idx="80">
                  <c:v>74.922447066000672</c:v>
                </c:pt>
                <c:pt idx="81">
                  <c:v>78.996671308452363</c:v>
                </c:pt>
                <c:pt idx="82">
                  <c:v>77.143746118498058</c:v>
                </c:pt>
                <c:pt idx="83">
                  <c:v>76.039332118003358</c:v>
                </c:pt>
                <c:pt idx="84">
                  <c:v>78.056717719026821</c:v>
                </c:pt>
                <c:pt idx="85">
                  <c:v>76.195410063401724</c:v>
                </c:pt>
                <c:pt idx="86">
                  <c:v>75.054626392066254</c:v>
                </c:pt>
                <c:pt idx="87">
                  <c:v>77.14221491890514</c:v>
                </c:pt>
                <c:pt idx="88">
                  <c:v>75.748401390407409</c:v>
                </c:pt>
                <c:pt idx="89">
                  <c:v>79.061638557518208</c:v>
                </c:pt>
                <c:pt idx="90">
                  <c:v>79.478766106988161</c:v>
                </c:pt>
                <c:pt idx="91">
                  <c:v>73.675235276401537</c:v>
                </c:pt>
                <c:pt idx="92">
                  <c:v>74.848016704658889</c:v>
                </c:pt>
                <c:pt idx="93">
                  <c:v>76.475728980684806</c:v>
                </c:pt>
                <c:pt idx="94">
                  <c:v>82.43497317836075</c:v>
                </c:pt>
                <c:pt idx="95">
                  <c:v>87.363252801847111</c:v>
                </c:pt>
                <c:pt idx="96">
                  <c:v>85.19421537296418</c:v>
                </c:pt>
                <c:pt idx="97">
                  <c:v>82.815811449863347</c:v>
                </c:pt>
                <c:pt idx="98">
                  <c:v>78.987311114810964</c:v>
                </c:pt>
                <c:pt idx="99">
                  <c:v>75.165258572078372</c:v>
                </c:pt>
                <c:pt idx="100">
                  <c:v>76.96433526097546</c:v>
                </c:pt>
                <c:pt idx="101">
                  <c:v>74.025449282131646</c:v>
                </c:pt>
                <c:pt idx="102">
                  <c:v>75.729579531836677</c:v>
                </c:pt>
                <c:pt idx="103">
                  <c:v>82.217460213460583</c:v>
                </c:pt>
                <c:pt idx="104">
                  <c:v>85.289535070219685</c:v>
                </c:pt>
                <c:pt idx="105">
                  <c:v>81.607332004591669</c:v>
                </c:pt>
                <c:pt idx="106">
                  <c:v>85.71218660992372</c:v>
                </c:pt>
                <c:pt idx="107">
                  <c:v>90.859528247669232</c:v>
                </c:pt>
                <c:pt idx="108">
                  <c:v>91.5715052913107</c:v>
                </c:pt>
                <c:pt idx="109">
                  <c:v>92.465726739299015</c:v>
                </c:pt>
                <c:pt idx="110">
                  <c:v>94.390643872713341</c:v>
                </c:pt>
                <c:pt idx="111">
                  <c:v>96.386871587972408</c:v>
                </c:pt>
                <c:pt idx="112">
                  <c:v>102.52266327507289</c:v>
                </c:pt>
                <c:pt idx="113">
                  <c:v>104.11643791622458</c:v>
                </c:pt>
                <c:pt idx="114">
                  <c:v>106.5211430741591</c:v>
                </c:pt>
                <c:pt idx="115">
                  <c:v>112.50037326580544</c:v>
                </c:pt>
                <c:pt idx="116">
                  <c:v>115.2485770440889</c:v>
                </c:pt>
                <c:pt idx="117">
                  <c:v>119.97859262683296</c:v>
                </c:pt>
                <c:pt idx="118">
                  <c:v>121.77484623871939</c:v>
                </c:pt>
                <c:pt idx="119">
                  <c:v>124.31700519485602</c:v>
                </c:pt>
                <c:pt idx="120">
                  <c:v>125.25364558818769</c:v>
                </c:pt>
                <c:pt idx="121">
                  <c:v>130.22804974821554</c:v>
                </c:pt>
                <c:pt idx="122">
                  <c:v>126.99108495868563</c:v>
                </c:pt>
                <c:pt idx="123">
                  <c:v>128.3259211146914</c:v>
                </c:pt>
                <c:pt idx="124">
                  <c:v>125.84867983252278</c:v>
                </c:pt>
                <c:pt idx="125">
                  <c:v>127.89878388330071</c:v>
                </c:pt>
                <c:pt idx="126">
                  <c:v>118.49493652387535</c:v>
                </c:pt>
                <c:pt idx="127">
                  <c:v>121.5058998770763</c:v>
                </c:pt>
                <c:pt idx="128">
                  <c:v>120.3352410943459</c:v>
                </c:pt>
                <c:pt idx="129">
                  <c:v>112.83156367861775</c:v>
                </c:pt>
                <c:pt idx="130">
                  <c:v>105.34495642918375</c:v>
                </c:pt>
                <c:pt idx="131">
                  <c:v>106.35267146655947</c:v>
                </c:pt>
                <c:pt idx="132">
                  <c:v>105.83289703195101</c:v>
                </c:pt>
                <c:pt idx="133">
                  <c:v>111.27669401325508</c:v>
                </c:pt>
                <c:pt idx="134">
                  <c:v>111.4313634950371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9-4F48-9F16-497190C21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36264"/>
        <c:axId val="172436656"/>
      </c:lineChart>
      <c:lineChart>
        <c:grouping val="standard"/>
        <c:varyColors val="0"/>
        <c:ser>
          <c:idx val="1"/>
          <c:order val="0"/>
          <c:tx>
            <c:strRef>
              <c:f>ICGN!$A$169</c:f>
              <c:strCache>
                <c:ptCount val="1"/>
                <c:pt idx="0">
                  <c:v>MARGEN EBITDA GN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CÁRNICO!$E$81:$EP$81</c15:sqref>
                  </c15:fullRef>
                </c:ext>
              </c:extLst>
              <c:f>CÁRNICO!$AO$81:$EP$81</c:f>
              <c:strCache>
                <c:ptCount val="103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ICGN!$E$169:$FS$169</c15:sqref>
                  </c15:fullRef>
                </c:ext>
              </c:extLst>
              <c:f>ICGN!$AO$169:$FS$169</c:f>
              <c:numCache>
                <c:formatCode>_(* #,##0.00_);_(* \(#,##0.00\);_(* "-"??_);_(@_)</c:formatCode>
                <c:ptCount val="135"/>
                <c:pt idx="0">
                  <c:v>14.7</c:v>
                </c:pt>
                <c:pt idx="1">
                  <c:v>11.9</c:v>
                </c:pt>
                <c:pt idx="2">
                  <c:v>9.9</c:v>
                </c:pt>
                <c:pt idx="3">
                  <c:v>12.3</c:v>
                </c:pt>
                <c:pt idx="4">
                  <c:v>12.8</c:v>
                </c:pt>
                <c:pt idx="5">
                  <c:v>13.1</c:v>
                </c:pt>
                <c:pt idx="6">
                  <c:v>12.1</c:v>
                </c:pt>
                <c:pt idx="7">
                  <c:v>13.9</c:v>
                </c:pt>
                <c:pt idx="8">
                  <c:v>13.6</c:v>
                </c:pt>
                <c:pt idx="9">
                  <c:v>14.4</c:v>
                </c:pt>
                <c:pt idx="10">
                  <c:v>13.7</c:v>
                </c:pt>
                <c:pt idx="11">
                  <c:v>9.1</c:v>
                </c:pt>
                <c:pt idx="12">
                  <c:v>16.659969801653599</c:v>
                </c:pt>
                <c:pt idx="13">
                  <c:v>13.6</c:v>
                </c:pt>
                <c:pt idx="14">
                  <c:v>13.3</c:v>
                </c:pt>
                <c:pt idx="15">
                  <c:v>13.4</c:v>
                </c:pt>
                <c:pt idx="16">
                  <c:v>15.2</c:v>
                </c:pt>
                <c:pt idx="17">
                  <c:v>14.3</c:v>
                </c:pt>
                <c:pt idx="18">
                  <c:v>13.5</c:v>
                </c:pt>
                <c:pt idx="19">
                  <c:v>13.5</c:v>
                </c:pt>
                <c:pt idx="20">
                  <c:v>13.1</c:v>
                </c:pt>
                <c:pt idx="21">
                  <c:v>15.2</c:v>
                </c:pt>
                <c:pt idx="22">
                  <c:v>15.5</c:v>
                </c:pt>
                <c:pt idx="23">
                  <c:v>12.29</c:v>
                </c:pt>
                <c:pt idx="24">
                  <c:v>14.8252686848947</c:v>
                </c:pt>
                <c:pt idx="25">
                  <c:v>12.2325876777925</c:v>
                </c:pt>
                <c:pt idx="26">
                  <c:v>15.6397175592423</c:v>
                </c:pt>
                <c:pt idx="27">
                  <c:v>13.5197155449566</c:v>
                </c:pt>
                <c:pt idx="28">
                  <c:v>12.856707117054199</c:v>
                </c:pt>
                <c:pt idx="29">
                  <c:v>12.362225717904501</c:v>
                </c:pt>
                <c:pt idx="30">
                  <c:v>12.152122599004899</c:v>
                </c:pt>
                <c:pt idx="31">
                  <c:v>12.533969875004599</c:v>
                </c:pt>
                <c:pt idx="32">
                  <c:v>16.229449102600299</c:v>
                </c:pt>
                <c:pt idx="33">
                  <c:v>13.499585300005201</c:v>
                </c:pt>
                <c:pt idx="34">
                  <c:v>12.9</c:v>
                </c:pt>
                <c:pt idx="35">
                  <c:v>10.2607726849562</c:v>
                </c:pt>
                <c:pt idx="36">
                  <c:v>13.584956925066001</c:v>
                </c:pt>
                <c:pt idx="37">
                  <c:v>11.844156879511701</c:v>
                </c:pt>
                <c:pt idx="38">
                  <c:v>14.957101591452499</c:v>
                </c:pt>
                <c:pt idx="39">
                  <c:v>10.3016143831197</c:v>
                </c:pt>
                <c:pt idx="40">
                  <c:v>11.987482218518</c:v>
                </c:pt>
                <c:pt idx="41">
                  <c:v>11.7071012790901</c:v>
                </c:pt>
                <c:pt idx="42">
                  <c:v>11.6912589431369</c:v>
                </c:pt>
                <c:pt idx="43">
                  <c:v>11.4438550196296</c:v>
                </c:pt>
                <c:pt idx="44">
                  <c:v>15.4412138960409</c:v>
                </c:pt>
                <c:pt idx="45">
                  <c:v>13.455626340310801</c:v>
                </c:pt>
                <c:pt idx="46">
                  <c:v>10.760781478932399</c:v>
                </c:pt>
                <c:pt idx="47">
                  <c:v>8.5954115567692195</c:v>
                </c:pt>
                <c:pt idx="48">
                  <c:v>15.386962898009701</c:v>
                </c:pt>
                <c:pt idx="49">
                  <c:v>10.975806981663</c:v>
                </c:pt>
                <c:pt idx="50">
                  <c:v>13.7918665241351</c:v>
                </c:pt>
                <c:pt idx="51">
                  <c:v>10.348057235539001</c:v>
                </c:pt>
                <c:pt idx="52">
                  <c:v>11.362066011648499</c:v>
                </c:pt>
                <c:pt idx="53">
                  <c:v>14.399894837723799</c:v>
                </c:pt>
                <c:pt idx="54">
                  <c:v>9.62698309456297</c:v>
                </c:pt>
                <c:pt idx="55">
                  <c:v>12.3432844375544</c:v>
                </c:pt>
                <c:pt idx="56">
                  <c:v>13.930201818538499</c:v>
                </c:pt>
                <c:pt idx="57">
                  <c:v>10.3954426213582</c:v>
                </c:pt>
                <c:pt idx="58">
                  <c:v>10.3607163933951</c:v>
                </c:pt>
                <c:pt idx="59">
                  <c:v>9.6519823453208993</c:v>
                </c:pt>
                <c:pt idx="60">
                  <c:v>15.0203384448125</c:v>
                </c:pt>
                <c:pt idx="61">
                  <c:v>10.515971994348501</c:v>
                </c:pt>
                <c:pt idx="62">
                  <c:v>13.3203309862441</c:v>
                </c:pt>
                <c:pt idx="63">
                  <c:v>9.8910911671812691</c:v>
                </c:pt>
                <c:pt idx="64">
                  <c:v>12.002633815810601</c:v>
                </c:pt>
                <c:pt idx="65">
                  <c:v>15.2308119122875</c:v>
                </c:pt>
                <c:pt idx="66">
                  <c:v>11.479700176567899</c:v>
                </c:pt>
                <c:pt idx="67">
                  <c:v>12.688113357387101</c:v>
                </c:pt>
                <c:pt idx="68">
                  <c:v>12.4842813920836</c:v>
                </c:pt>
                <c:pt idx="69">
                  <c:v>10.3671634670402</c:v>
                </c:pt>
                <c:pt idx="70">
                  <c:v>10.7872129761168</c:v>
                </c:pt>
                <c:pt idx="71">
                  <c:v>10.586223979629199</c:v>
                </c:pt>
                <c:pt idx="72">
                  <c:v>14.297305520682</c:v>
                </c:pt>
                <c:pt idx="73">
                  <c:v>10.728246993005</c:v>
                </c:pt>
                <c:pt idx="74">
                  <c:v>13.845821059552801</c:v>
                </c:pt>
                <c:pt idx="75">
                  <c:v>9.7259362844113006</c:v>
                </c:pt>
                <c:pt idx="76">
                  <c:v>12.3465574108704</c:v>
                </c:pt>
                <c:pt idx="77">
                  <c:v>13.9313639007764</c:v>
                </c:pt>
                <c:pt idx="78">
                  <c:v>12.807473572684801</c:v>
                </c:pt>
                <c:pt idx="79">
                  <c:v>13.507457335436699</c:v>
                </c:pt>
                <c:pt idx="80">
                  <c:v>13.114555823884601</c:v>
                </c:pt>
                <c:pt idx="81">
                  <c:v>13.6303040355824</c:v>
                </c:pt>
                <c:pt idx="82">
                  <c:v>11.563029114641701</c:v>
                </c:pt>
                <c:pt idx="83">
                  <c:v>10.363939150122601</c:v>
                </c:pt>
                <c:pt idx="84">
                  <c:v>16.521665669713801</c:v>
                </c:pt>
                <c:pt idx="85">
                  <c:v>12.2285663774505</c:v>
                </c:pt>
                <c:pt idx="86">
                  <c:v>14.004221969282799</c:v>
                </c:pt>
                <c:pt idx="87">
                  <c:v>11.840396117823193</c:v>
                </c:pt>
                <c:pt idx="88">
                  <c:v>13.3077364660037</c:v>
                </c:pt>
                <c:pt idx="89">
                  <c:v>15.8063868115982</c:v>
                </c:pt>
                <c:pt idx="90">
                  <c:v>12.965774374836499</c:v>
                </c:pt>
                <c:pt idx="91">
                  <c:v>13.0220283226574</c:v>
                </c:pt>
                <c:pt idx="92">
                  <c:v>14.463792570230501</c:v>
                </c:pt>
                <c:pt idx="93">
                  <c:v>11.9157671374193</c:v>
                </c:pt>
                <c:pt idx="94">
                  <c:v>9.8592840817621799</c:v>
                </c:pt>
                <c:pt idx="95">
                  <c:v>16.588857088239401</c:v>
                </c:pt>
                <c:pt idx="96">
                  <c:v>15.9515642194295</c:v>
                </c:pt>
                <c:pt idx="97">
                  <c:v>12.9379344659183</c:v>
                </c:pt>
                <c:pt idx="98">
                  <c:v>13.6557344787704</c:v>
                </c:pt>
                <c:pt idx="99">
                  <c:v>13.1499354529152</c:v>
                </c:pt>
                <c:pt idx="100">
                  <c:v>14.6217769218374</c:v>
                </c:pt>
                <c:pt idx="101">
                  <c:v>13.911610786377</c:v>
                </c:pt>
                <c:pt idx="102">
                  <c:v>14.111710392117599</c:v>
                </c:pt>
                <c:pt idx="103">
                  <c:v>12.1088268225816</c:v>
                </c:pt>
                <c:pt idx="104">
                  <c:v>12.706483830665</c:v>
                </c:pt>
                <c:pt idx="105">
                  <c:v>13.5634733372548</c:v>
                </c:pt>
                <c:pt idx="106">
                  <c:v>11.0221133937291</c:v>
                </c:pt>
                <c:pt idx="107">
                  <c:v>7.9931916487970804</c:v>
                </c:pt>
                <c:pt idx="108">
                  <c:v>15.2313412968417</c:v>
                </c:pt>
                <c:pt idx="109">
                  <c:v>13.129654534957799</c:v>
                </c:pt>
                <c:pt idx="110">
                  <c:v>13.794955063344601</c:v>
                </c:pt>
                <c:pt idx="111">
                  <c:v>11.3959512877157</c:v>
                </c:pt>
                <c:pt idx="112">
                  <c:v>11.899133206531101</c:v>
                </c:pt>
                <c:pt idx="113">
                  <c:v>12.528278165673401</c:v>
                </c:pt>
                <c:pt idx="114">
                  <c:v>13.846072732081</c:v>
                </c:pt>
                <c:pt idx="115">
                  <c:v>12.335685116147999</c:v>
                </c:pt>
                <c:pt idx="116">
                  <c:v>12.1052166840357</c:v>
                </c:pt>
                <c:pt idx="117">
                  <c:v>12.151805678268399</c:v>
                </c:pt>
                <c:pt idx="118">
                  <c:v>9.0532897661098701</c:v>
                </c:pt>
                <c:pt idx="119">
                  <c:v>8.4255720624315895</c:v>
                </c:pt>
                <c:pt idx="120">
                  <c:v>14.042792798483701</c:v>
                </c:pt>
                <c:pt idx="121">
                  <c:v>12.0874383639448</c:v>
                </c:pt>
                <c:pt idx="122">
                  <c:v>12.9279916746202</c:v>
                </c:pt>
                <c:pt idx="123">
                  <c:v>12.3689736229903</c:v>
                </c:pt>
                <c:pt idx="124">
                  <c:v>12.528078347251601</c:v>
                </c:pt>
                <c:pt idx="125">
                  <c:v>11.1407894043138</c:v>
                </c:pt>
                <c:pt idx="126">
                  <c:v>11.1078654821728</c:v>
                </c:pt>
                <c:pt idx="127">
                  <c:v>11.269125157320101</c:v>
                </c:pt>
                <c:pt idx="128">
                  <c:v>12.620911803639901</c:v>
                </c:pt>
                <c:pt idx="129">
                  <c:v>12.0807332564008</c:v>
                </c:pt>
                <c:pt idx="130">
                  <c:v>10.1649107934903</c:v>
                </c:pt>
                <c:pt idx="131">
                  <c:v>6.6038427220178404</c:v>
                </c:pt>
                <c:pt idx="132">
                  <c:v>14.908900662503701</c:v>
                </c:pt>
                <c:pt idx="133">
                  <c:v>11.4988522789474</c:v>
                </c:pt>
                <c:pt idx="134">
                  <c:v>11.498852156367001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9-4F48-9F16-497190C21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33520"/>
        <c:axId val="172439008"/>
      </c:lineChart>
      <c:catAx>
        <c:axId val="172436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2436656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72436656"/>
        <c:scaling>
          <c:orientation val="minMax"/>
          <c:max val="132"/>
          <c:min val="72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436264"/>
        <c:crosses val="autoZero"/>
        <c:crossBetween val="between"/>
        <c:majorUnit val="10"/>
        <c:minorUnit val="10"/>
      </c:valAx>
      <c:valAx>
        <c:axId val="172439008"/>
        <c:scaling>
          <c:orientation val="minMax"/>
          <c:max val="17.5"/>
          <c:min val="5.5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72433520"/>
        <c:crosses val="max"/>
        <c:crossBetween val="between"/>
        <c:majorUnit val="2"/>
        <c:minorUnit val="2"/>
      </c:valAx>
      <c:catAx>
        <c:axId val="17243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243900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ICGN!$E$818:$FS$818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ICGN!$E$819:$FS$819</c:f>
              <c:numCache>
                <c:formatCode>_(* #,##0.00_);_(* \(#,##0.00\);_(* "-"??_);_(@_)</c:formatCode>
                <c:ptCount val="171"/>
                <c:pt idx="0">
                  <c:v>82.352525609325326</c:v>
                </c:pt>
                <c:pt idx="1">
                  <c:v>80.419788432579125</c:v>
                </c:pt>
                <c:pt idx="2">
                  <c:v>77.971163418001993</c:v>
                </c:pt>
                <c:pt idx="3">
                  <c:v>81.860691998452523</c:v>
                </c:pt>
                <c:pt idx="4">
                  <c:v>91.393500529848097</c:v>
                </c:pt>
                <c:pt idx="5">
                  <c:v>88.857133682283802</c:v>
                </c:pt>
                <c:pt idx="6">
                  <c:v>83.539385376192143</c:v>
                </c:pt>
                <c:pt idx="7">
                  <c:v>90.457687843770515</c:v>
                </c:pt>
                <c:pt idx="8">
                  <c:v>90.627575650535746</c:v>
                </c:pt>
                <c:pt idx="9">
                  <c:v>96.800038534407989</c:v>
                </c:pt>
                <c:pt idx="10">
                  <c:v>96.942776404097515</c:v>
                </c:pt>
                <c:pt idx="11">
                  <c:v>100.73697055328988</c:v>
                </c:pt>
                <c:pt idx="12">
                  <c:v>99.016527542806159</c:v>
                </c:pt>
                <c:pt idx="13">
                  <c:v>92.996709364368172</c:v>
                </c:pt>
                <c:pt idx="14">
                  <c:v>93.319306436502686</c:v>
                </c:pt>
                <c:pt idx="15">
                  <c:v>94.10438848799852</c:v>
                </c:pt>
                <c:pt idx="16">
                  <c:v>95.060049452490276</c:v>
                </c:pt>
                <c:pt idx="17">
                  <c:v>106.29234770880831</c:v>
                </c:pt>
                <c:pt idx="18">
                  <c:v>115.44465189820188</c:v>
                </c:pt>
                <c:pt idx="19">
                  <c:v>122.38046305513632</c:v>
                </c:pt>
                <c:pt idx="20">
                  <c:v>131.45783922894483</c:v>
                </c:pt>
                <c:pt idx="21">
                  <c:v>133.28455366604433</c:v>
                </c:pt>
                <c:pt idx="22">
                  <c:v>144.59134413214241</c:v>
                </c:pt>
                <c:pt idx="23">
                  <c:v>155.9037924279888</c:v>
                </c:pt>
                <c:pt idx="24">
                  <c:v>166.8544683857294</c:v>
                </c:pt>
                <c:pt idx="25">
                  <c:v>182.90914499247054</c:v>
                </c:pt>
                <c:pt idx="26">
                  <c:v>192.2073933008769</c:v>
                </c:pt>
                <c:pt idx="27">
                  <c:v>199.02507947721651</c:v>
                </c:pt>
                <c:pt idx="28">
                  <c:v>193.94627508368234</c:v>
                </c:pt>
                <c:pt idx="29">
                  <c:v>182.24366590668245</c:v>
                </c:pt>
                <c:pt idx="30">
                  <c:v>178.11550688802541</c:v>
                </c:pt>
                <c:pt idx="31">
                  <c:v>181.1558367760662</c:v>
                </c:pt>
                <c:pt idx="32">
                  <c:v>183.72272964289914</c:v>
                </c:pt>
                <c:pt idx="33">
                  <c:v>164.46148929370406</c:v>
                </c:pt>
                <c:pt idx="34">
                  <c:v>162.95772989520779</c:v>
                </c:pt>
                <c:pt idx="35">
                  <c:v>157.47254041143128</c:v>
                </c:pt>
                <c:pt idx="36">
                  <c:v>157.71458848463439</c:v>
                </c:pt>
                <c:pt idx="37">
                  <c:v>147.55916637230661</c:v>
                </c:pt>
                <c:pt idx="38">
                  <c:v>131.43444333836413</c:v>
                </c:pt>
                <c:pt idx="39">
                  <c:v>126.23807841752028</c:v>
                </c:pt>
                <c:pt idx="40">
                  <c:v>122.71121672393311</c:v>
                </c:pt>
                <c:pt idx="41">
                  <c:v>110.775260298397</c:v>
                </c:pt>
                <c:pt idx="42">
                  <c:v>127.18204908243762</c:v>
                </c:pt>
                <c:pt idx="43">
                  <c:v>117.08875339793896</c:v>
                </c:pt>
                <c:pt idx="44">
                  <c:v>121.40028630389115</c:v>
                </c:pt>
                <c:pt idx="45">
                  <c:v>116.3822892509944</c:v>
                </c:pt>
                <c:pt idx="46">
                  <c:v>104.28420043397084</c:v>
                </c:pt>
                <c:pt idx="47">
                  <c:v>100</c:v>
                </c:pt>
                <c:pt idx="48">
                  <c:v>105.98980673159406</c:v>
                </c:pt>
                <c:pt idx="49">
                  <c:v>99.916339772072348</c:v>
                </c:pt>
                <c:pt idx="50">
                  <c:v>97.907099964676789</c:v>
                </c:pt>
                <c:pt idx="51">
                  <c:v>96.917247358787435</c:v>
                </c:pt>
                <c:pt idx="52">
                  <c:v>95.968337561414202</c:v>
                </c:pt>
                <c:pt idx="53">
                  <c:v>87.370187212998914</c:v>
                </c:pt>
                <c:pt idx="54">
                  <c:v>86.891878873510819</c:v>
                </c:pt>
                <c:pt idx="55">
                  <c:v>83.088211682348017</c:v>
                </c:pt>
                <c:pt idx="56">
                  <c:v>80.85835393853759</c:v>
                </c:pt>
                <c:pt idx="57">
                  <c:v>79.683012608849239</c:v>
                </c:pt>
                <c:pt idx="58">
                  <c:v>74.604380077711056</c:v>
                </c:pt>
                <c:pt idx="59">
                  <c:v>78.975963398428931</c:v>
                </c:pt>
                <c:pt idx="60">
                  <c:v>83.097004255605441</c:v>
                </c:pt>
                <c:pt idx="61">
                  <c:v>108.92189852943912</c:v>
                </c:pt>
                <c:pt idx="62">
                  <c:v>133.16176346907537</c:v>
                </c:pt>
                <c:pt idx="63">
                  <c:v>139.19025752300212</c:v>
                </c:pt>
                <c:pt idx="64">
                  <c:v>132.16766749087483</c:v>
                </c:pt>
                <c:pt idx="65">
                  <c:v>121.23092967317621</c:v>
                </c:pt>
                <c:pt idx="66">
                  <c:v>120.90652194855656</c:v>
                </c:pt>
                <c:pt idx="67">
                  <c:v>132.51248927688349</c:v>
                </c:pt>
                <c:pt idx="68">
                  <c:v>131.26103850229603</c:v>
                </c:pt>
                <c:pt idx="69">
                  <c:v>144.86354491422605</c:v>
                </c:pt>
                <c:pt idx="70">
                  <c:v>132.94167952555355</c:v>
                </c:pt>
                <c:pt idx="71">
                  <c:v>123.60874731061944</c:v>
                </c:pt>
                <c:pt idx="72">
                  <c:v>119.56375838926172</c:v>
                </c:pt>
                <c:pt idx="73">
                  <c:v>109.42943724553346</c:v>
                </c:pt>
                <c:pt idx="74">
                  <c:v>95.171959795767634</c:v>
                </c:pt>
                <c:pt idx="75">
                  <c:v>97.786412339573744</c:v>
                </c:pt>
                <c:pt idx="76">
                  <c:v>93.164959378311565</c:v>
                </c:pt>
                <c:pt idx="77">
                  <c:v>93.108763366622767</c:v>
                </c:pt>
                <c:pt idx="78">
                  <c:v>88.373847981760377</c:v>
                </c:pt>
                <c:pt idx="79">
                  <c:v>89.820188054027696</c:v>
                </c:pt>
                <c:pt idx="80">
                  <c:v>82.424181258515389</c:v>
                </c:pt>
                <c:pt idx="81">
                  <c:v>88.396326386435902</c:v>
                </c:pt>
                <c:pt idx="82">
                  <c:v>83.463440480395619</c:v>
                </c:pt>
                <c:pt idx="83">
                  <c:v>84.968369673420881</c:v>
                </c:pt>
                <c:pt idx="84">
                  <c:v>82.663741657216164</c:v>
                </c:pt>
                <c:pt idx="85">
                  <c:v>82.264217590957259</c:v>
                </c:pt>
                <c:pt idx="86">
                  <c:v>88.089656722648584</c:v>
                </c:pt>
                <c:pt idx="87">
                  <c:v>86.876587441758772</c:v>
                </c:pt>
                <c:pt idx="88">
                  <c:v>87.813493465206648</c:v>
                </c:pt>
                <c:pt idx="89">
                  <c:v>95.892874345717843</c:v>
                </c:pt>
                <c:pt idx="90">
                  <c:v>102.11056163899678</c:v>
                </c:pt>
                <c:pt idx="91">
                  <c:v>99.674412175756004</c:v>
                </c:pt>
                <c:pt idx="92">
                  <c:v>107.04445677953271</c:v>
                </c:pt>
                <c:pt idx="93">
                  <c:v>109.92918537955624</c:v>
                </c:pt>
                <c:pt idx="94">
                  <c:v>113.36562883719365</c:v>
                </c:pt>
                <c:pt idx="95">
                  <c:v>97.92770516896266</c:v>
                </c:pt>
                <c:pt idx="96">
                  <c:v>105.04592016955141</c:v>
                </c:pt>
                <c:pt idx="97">
                  <c:v>102.66411348045136</c:v>
                </c:pt>
                <c:pt idx="98">
                  <c:v>99.098490316833804</c:v>
                </c:pt>
                <c:pt idx="99">
                  <c:v>95.824425068322526</c:v>
                </c:pt>
                <c:pt idx="100">
                  <c:v>93.063806557271761</c:v>
                </c:pt>
                <c:pt idx="101">
                  <c:v>87.664172634147889</c:v>
                </c:pt>
                <c:pt idx="102">
                  <c:v>92.608618862592721</c:v>
                </c:pt>
                <c:pt idx="103">
                  <c:v>94.263818285135059</c:v>
                </c:pt>
                <c:pt idx="104">
                  <c:v>93.380430943129639</c:v>
                </c:pt>
                <c:pt idx="105">
                  <c:v>89.09957933271248</c:v>
                </c:pt>
                <c:pt idx="106">
                  <c:v>88.817681788363529</c:v>
                </c:pt>
                <c:pt idx="107">
                  <c:v>86.239844577887681</c:v>
                </c:pt>
                <c:pt idx="108">
                  <c:v>87.665472405846799</c:v>
                </c:pt>
                <c:pt idx="109">
                  <c:v>85.325996021491378</c:v>
                </c:pt>
                <c:pt idx="110">
                  <c:v>84.022135876604253</c:v>
                </c:pt>
                <c:pt idx="111">
                  <c:v>82.694992514844145</c:v>
                </c:pt>
                <c:pt idx="112">
                  <c:v>83.550624578529906</c:v>
                </c:pt>
                <c:pt idx="113">
                  <c:v>81.820322618627117</c:v>
                </c:pt>
                <c:pt idx="114">
                  <c:v>77.083648719113228</c:v>
                </c:pt>
                <c:pt idx="115">
                  <c:v>72.659837513246202</c:v>
                </c:pt>
                <c:pt idx="116">
                  <c:v>68.969491903549056</c:v>
                </c:pt>
                <c:pt idx="117">
                  <c:v>81.137407276580703</c:v>
                </c:pt>
                <c:pt idx="118">
                  <c:v>78.981009570907119</c:v>
                </c:pt>
                <c:pt idx="119">
                  <c:v>70.651713175556324</c:v>
                </c:pt>
                <c:pt idx="120">
                  <c:v>73.013069586718487</c:v>
                </c:pt>
                <c:pt idx="121">
                  <c:v>70.276450575396453</c:v>
                </c:pt>
                <c:pt idx="122">
                  <c:v>66.752451598795631</c:v>
                </c:pt>
                <c:pt idx="123">
                  <c:v>64.902188356798021</c:v>
                </c:pt>
                <c:pt idx="124">
                  <c:v>64.806846279824001</c:v>
                </c:pt>
                <c:pt idx="125">
                  <c:v>71.144471918050158</c:v>
                </c:pt>
                <c:pt idx="126">
                  <c:v>74.074371407469258</c:v>
                </c:pt>
                <c:pt idx="127">
                  <c:v>66.820269098615952</c:v>
                </c:pt>
                <c:pt idx="128">
                  <c:v>69.176969268809614</c:v>
                </c:pt>
                <c:pt idx="129">
                  <c:v>68.786571038041558</c:v>
                </c:pt>
                <c:pt idx="130">
                  <c:v>77.389614977039926</c:v>
                </c:pt>
                <c:pt idx="131">
                  <c:v>91.002674471413442</c:v>
                </c:pt>
                <c:pt idx="132">
                  <c:v>80.232460345494616</c:v>
                </c:pt>
                <c:pt idx="133">
                  <c:v>73.304950826377137</c:v>
                </c:pt>
                <c:pt idx="134">
                  <c:v>81.134196075912783</c:v>
                </c:pt>
                <c:pt idx="135">
                  <c:v>80.259373265378215</c:v>
                </c:pt>
                <c:pt idx="136">
                  <c:v>74.295302013422813</c:v>
                </c:pt>
                <c:pt idx="137">
                  <c:v>68.321505410873144</c:v>
                </c:pt>
                <c:pt idx="138">
                  <c:v>72.956873575029704</c:v>
                </c:pt>
                <c:pt idx="139">
                  <c:v>84.032228221560615</c:v>
                </c:pt>
                <c:pt idx="140">
                  <c:v>85.586449344838599</c:v>
                </c:pt>
                <c:pt idx="141">
                  <c:v>75.875854982177827</c:v>
                </c:pt>
                <c:pt idx="142">
                  <c:v>79.018014835747081</c:v>
                </c:pt>
                <c:pt idx="143">
                  <c:v>85.865900260107239</c:v>
                </c:pt>
                <c:pt idx="144">
                  <c:v>87.884139879901099</c:v>
                </c:pt>
                <c:pt idx="145">
                  <c:v>89.940322370744937</c:v>
                </c:pt>
                <c:pt idx="146">
                  <c:v>91.244451952759036</c:v>
                </c:pt>
                <c:pt idx="147">
                  <c:v>93.586314780239206</c:v>
                </c:pt>
                <c:pt idx="148">
                  <c:v>105.43270929000353</c:v>
                </c:pt>
                <c:pt idx="149">
                  <c:v>110.41552936643009</c:v>
                </c:pt>
                <c:pt idx="150">
                  <c:v>119.61615448016012</c:v>
                </c:pt>
                <c:pt idx="151">
                  <c:v>128.52188433255191</c:v>
                </c:pt>
                <c:pt idx="152">
                  <c:v>133.59741635969118</c:v>
                </c:pt>
                <c:pt idx="153">
                  <c:v>143.24906225294782</c:v>
                </c:pt>
                <c:pt idx="154">
                  <c:v>156.40275184605815</c:v>
                </c:pt>
                <c:pt idx="155">
                  <c:v>165.87778170257863</c:v>
                </c:pt>
                <c:pt idx="156">
                  <c:v>166.89509007417874</c:v>
                </c:pt>
                <c:pt idx="157">
                  <c:v>173.9296138615702</c:v>
                </c:pt>
                <c:pt idx="158">
                  <c:v>157.90088000860044</c:v>
                </c:pt>
                <c:pt idx="159">
                  <c:v>159.38537619215828</c:v>
                </c:pt>
                <c:pt idx="160">
                  <c:v>154.24467208289178</c:v>
                </c:pt>
                <c:pt idx="161">
                  <c:v>163.44552656809805</c:v>
                </c:pt>
                <c:pt idx="162">
                  <c:v>152.56623101377605</c:v>
                </c:pt>
                <c:pt idx="163">
                  <c:v>158.40461966120435</c:v>
                </c:pt>
                <c:pt idx="164">
                  <c:v>159.29757279103799</c:v>
                </c:pt>
                <c:pt idx="165">
                  <c:v>140.84203798085821</c:v>
                </c:pt>
                <c:pt idx="166">
                  <c:v>116.67928209786209</c:v>
                </c:pt>
                <c:pt idx="167">
                  <c:v>116.88449311197459</c:v>
                </c:pt>
                <c:pt idx="168">
                  <c:v>112.53797244789826</c:v>
                </c:pt>
                <c:pt idx="169">
                  <c:v>129.0263808585398</c:v>
                </c:pt>
                <c:pt idx="170">
                  <c:v>126.89631870747777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C-4000-B71D-C97F345AA550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7124884289175619E-2"/>
                  <c:y val="3.397872100699050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ICGN!$E$818:$FS$818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BC-4000-B71D-C97F345AA550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5.2631587672041055E-2"/>
                  <c:y val="5.052629903811055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BC-4000-B71D-C97F345AA550}"/>
                </c:ext>
              </c:extLst>
            </c:dLbl>
            <c:dLbl>
              <c:idx val="23"/>
              <c:layout>
                <c:manualLayout>
                  <c:x val="-6.210589232447946E-2"/>
                  <c:y val="5.44427130634910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ICGN!$E$818:$FS$818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ICGN!$E$820:$AZ$820</c:f>
              <c:numCache>
                <c:formatCode>_(* #,##0.00_);_(* \(#,##0.00\);_(* "-"??_);_(@_)</c:formatCode>
                <c:ptCount val="48"/>
                <c:pt idx="0">
                  <c:v>88.496603169398725</c:v>
                </c:pt>
                <c:pt idx="1">
                  <c:v>88.496603169398725</c:v>
                </c:pt>
                <c:pt idx="2">
                  <c:v>88.496603169398725</c:v>
                </c:pt>
                <c:pt idx="3">
                  <c:v>88.496603169398725</c:v>
                </c:pt>
                <c:pt idx="4">
                  <c:v>88.496603169398725</c:v>
                </c:pt>
                <c:pt idx="5">
                  <c:v>88.496603169398725</c:v>
                </c:pt>
                <c:pt idx="6">
                  <c:v>88.496603169398725</c:v>
                </c:pt>
                <c:pt idx="7">
                  <c:v>88.496603169398725</c:v>
                </c:pt>
                <c:pt idx="8">
                  <c:v>88.496603169398725</c:v>
                </c:pt>
                <c:pt idx="9">
                  <c:v>88.496603169398725</c:v>
                </c:pt>
                <c:pt idx="10">
                  <c:v>88.496603169398725</c:v>
                </c:pt>
                <c:pt idx="11">
                  <c:v>88.496603169398725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BC-4000-B71D-C97F345AA550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2.5263162082579706E-2"/>
                  <c:y val="4.210524919842546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4652638980959634E-2"/>
                      <c:h val="5.560014733521845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75BC-4000-B71D-C97F345AA550}"/>
                </c:ext>
              </c:extLst>
            </c:dLbl>
            <c:dLbl>
              <c:idx val="35"/>
              <c:layout>
                <c:manualLayout>
                  <c:x val="-9.0088038141407062E-2"/>
                  <c:y val="-3.583388782962698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ICGN!$E$818:$FS$818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ICGN!$E$821:$AZ$821</c:f>
              <c:numCache>
                <c:formatCode>_(* #,##0.00_);_(* \(#,##0.00\);_(* "-"??_);_(@_)</c:formatCode>
                <c:ptCount val="48"/>
                <c:pt idx="12">
                  <c:v>115.32099778345274</c:v>
                </c:pt>
                <c:pt idx="13">
                  <c:v>115.32099778345274</c:v>
                </c:pt>
                <c:pt idx="14">
                  <c:v>115.32099778345274</c:v>
                </c:pt>
                <c:pt idx="15">
                  <c:v>115.32099778345274</c:v>
                </c:pt>
                <c:pt idx="16">
                  <c:v>115.32099778345274</c:v>
                </c:pt>
                <c:pt idx="17">
                  <c:v>115.32099778345274</c:v>
                </c:pt>
                <c:pt idx="18">
                  <c:v>115.32099778345274</c:v>
                </c:pt>
                <c:pt idx="19">
                  <c:v>115.32099778345274</c:v>
                </c:pt>
                <c:pt idx="20">
                  <c:v>115.32099778345274</c:v>
                </c:pt>
                <c:pt idx="21">
                  <c:v>115.32099778345274</c:v>
                </c:pt>
                <c:pt idx="22">
                  <c:v>115.32099778345274</c:v>
                </c:pt>
                <c:pt idx="23">
                  <c:v>115.32099778345274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BC-4000-B71D-C97F345AA550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5"/>
              <c:layout>
                <c:manualLayout>
                  <c:x val="-6.9473695727094192E-2"/>
                  <c:y val="4.21052491984254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BC-4000-B71D-C97F345AA550}"/>
                </c:ext>
              </c:extLst>
            </c:dLbl>
            <c:dLbl>
              <c:idx val="47"/>
              <c:layout>
                <c:manualLayout>
                  <c:x val="-7.9176651913708929E-2"/>
                  <c:y val="3.877391386511438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ICGN!$E$818:$FS$818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ICGN!$E$822:$AZ$822</c:f>
              <c:numCache>
                <c:formatCode>_(* #,##0.00_);_(* \(#,##0.00\);_(* "-"??_);_(@_)</c:formatCode>
                <c:ptCount val="48"/>
                <c:pt idx="24">
                  <c:v>178.75598833783269</c:v>
                </c:pt>
                <c:pt idx="25">
                  <c:v>178.75598833783269</c:v>
                </c:pt>
                <c:pt idx="26">
                  <c:v>178.75598833783269</c:v>
                </c:pt>
                <c:pt idx="27">
                  <c:v>178.75598833783269</c:v>
                </c:pt>
                <c:pt idx="28">
                  <c:v>178.75598833783269</c:v>
                </c:pt>
                <c:pt idx="29">
                  <c:v>178.75598833783269</c:v>
                </c:pt>
                <c:pt idx="30">
                  <c:v>178.75598833783269</c:v>
                </c:pt>
                <c:pt idx="31">
                  <c:v>178.75598833783269</c:v>
                </c:pt>
                <c:pt idx="32">
                  <c:v>178.75598833783269</c:v>
                </c:pt>
                <c:pt idx="33">
                  <c:v>178.75598833783269</c:v>
                </c:pt>
                <c:pt idx="34">
                  <c:v>178.75598833783269</c:v>
                </c:pt>
                <c:pt idx="35">
                  <c:v>178.75598833783269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5BC-4000-B71D-C97F345AA550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6.3157905206449302E-2"/>
                  <c:y val="-4.63157741182680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BC-4000-B71D-C97F345AA550}"/>
                </c:ext>
              </c:extLst>
            </c:dLbl>
            <c:dLbl>
              <c:idx val="59"/>
              <c:layout>
                <c:manualLayout>
                  <c:x val="-7.2867722676552449E-2"/>
                  <c:y val="-5.47961691517052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ICGN!$E$818:$FS$818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ICGN!$E$823:$AZ$823</c:f>
              <c:numCache>
                <c:formatCode>_(* #,##0.00_);_(* \(#,##0.00\);_(* "-"??_);_(@_)</c:formatCode>
                <c:ptCount val="48"/>
                <c:pt idx="36">
                  <c:v>123.56419434203239</c:v>
                </c:pt>
                <c:pt idx="37">
                  <c:v>123.56419434203239</c:v>
                </c:pt>
                <c:pt idx="38">
                  <c:v>123.56419434203239</c:v>
                </c:pt>
                <c:pt idx="39">
                  <c:v>123.56419434203239</c:v>
                </c:pt>
                <c:pt idx="40">
                  <c:v>123.56419434203239</c:v>
                </c:pt>
                <c:pt idx="41">
                  <c:v>123.56419434203239</c:v>
                </c:pt>
                <c:pt idx="42">
                  <c:v>123.56419434203239</c:v>
                </c:pt>
                <c:pt idx="43">
                  <c:v>123.56419434203239</c:v>
                </c:pt>
                <c:pt idx="44">
                  <c:v>123.56419434203239</c:v>
                </c:pt>
                <c:pt idx="45">
                  <c:v>123.56419434203239</c:v>
                </c:pt>
                <c:pt idx="46">
                  <c:v>123.56419434203239</c:v>
                </c:pt>
                <c:pt idx="47">
                  <c:v>123.56419434203239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5BC-4000-B71D-C97F345AA550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0"/>
                  <c:y val="4.210524919842546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BC-4000-B71D-C97F345AA550}"/>
                </c:ext>
              </c:extLst>
            </c:dLbl>
            <c:dLbl>
              <c:idx val="62"/>
              <c:layout>
                <c:manualLayout>
                  <c:x val="7.2192064684582606E-3"/>
                  <c:y val="-3.311030812753978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ICGN!$E$818:$FS$818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ICGN!$E$824:$BL$824</c:f>
              <c:numCache>
                <c:formatCode>_(* #,##0.00_);_(* \(#,##0.00\);_(* "-"??_);_(@_)</c:formatCode>
                <c:ptCount val="60"/>
                <c:pt idx="48">
                  <c:v>89.014234931744127</c:v>
                </c:pt>
                <c:pt idx="49">
                  <c:v>89.014234931744127</c:v>
                </c:pt>
                <c:pt idx="50">
                  <c:v>89.014234931744127</c:v>
                </c:pt>
                <c:pt idx="51">
                  <c:v>89.014234931744127</c:v>
                </c:pt>
                <c:pt idx="52">
                  <c:v>89.014234931744127</c:v>
                </c:pt>
                <c:pt idx="53">
                  <c:v>89.014234931744127</c:v>
                </c:pt>
                <c:pt idx="54">
                  <c:v>89.014234931744127</c:v>
                </c:pt>
                <c:pt idx="55">
                  <c:v>89.014234931744127</c:v>
                </c:pt>
                <c:pt idx="56">
                  <c:v>89.014234931744127</c:v>
                </c:pt>
                <c:pt idx="57">
                  <c:v>89.014234931744127</c:v>
                </c:pt>
                <c:pt idx="58">
                  <c:v>89.014234931744127</c:v>
                </c:pt>
                <c:pt idx="59">
                  <c:v>89.014234931744127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5BC-4000-B71D-C97F345AA550}"/>
            </c:ext>
          </c:extLst>
        </c:ser>
        <c:ser>
          <c:idx val="7"/>
          <c:order val="7"/>
          <c:tx>
            <c:strRef>
              <c:f>ICGN!$A$825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4.8421060658277774E-2"/>
                  <c:y val="5.4736823957953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BC-4000-B71D-C97F345AA550}"/>
                </c:ext>
              </c:extLst>
            </c:dLbl>
            <c:dLbl>
              <c:idx val="73"/>
              <c:layout>
                <c:manualLayout>
                  <c:x val="7.331976500726655E-3"/>
                  <c:y val="5.0526299038110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BC-4000-B71D-C97F345AA55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ICGN!$E$818:$FS$818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ICGN!$E$825:$BX$825</c:f>
              <c:numCache>
                <c:formatCode>_(* #,##0.00_);_(* \(#,##0.00\);_(* "-"??_);_(@_)</c:formatCode>
                <c:ptCount val="72"/>
                <c:pt idx="60">
                  <c:v>125.32196186827569</c:v>
                </c:pt>
                <c:pt idx="61">
                  <c:v>125.32196186827569</c:v>
                </c:pt>
                <c:pt idx="62">
                  <c:v>125.32196186827569</c:v>
                </c:pt>
                <c:pt idx="63">
                  <c:v>125.32196186827569</c:v>
                </c:pt>
                <c:pt idx="64">
                  <c:v>125.32196186827569</c:v>
                </c:pt>
                <c:pt idx="65">
                  <c:v>125.32196186827569</c:v>
                </c:pt>
                <c:pt idx="66">
                  <c:v>125.32196186827569</c:v>
                </c:pt>
                <c:pt idx="67">
                  <c:v>125.32196186827569</c:v>
                </c:pt>
                <c:pt idx="68">
                  <c:v>125.32196186827569</c:v>
                </c:pt>
                <c:pt idx="69">
                  <c:v>125.32196186827569</c:v>
                </c:pt>
                <c:pt idx="70">
                  <c:v>125.32196186827569</c:v>
                </c:pt>
                <c:pt idx="71">
                  <c:v>125.32196186827569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5BC-4000-B71D-C97F345AA550}"/>
            </c:ext>
          </c:extLst>
        </c:ser>
        <c:ser>
          <c:idx val="8"/>
          <c:order val="8"/>
          <c:tx>
            <c:strRef>
              <c:f>ICGN!$A$826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-1.2631581041289931E-2"/>
                  <c:y val="3.789472427858275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ICGN!$E$818:$FS$818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ICGN!$E$826:$CJ$826</c:f>
              <c:numCache>
                <c:formatCode>_(* #,##0.00_);_(* \(#,##0.00\);_(* "-"??_);_(@_)</c:formatCode>
                <c:ptCount val="84"/>
                <c:pt idx="72">
                  <c:v>93.805970362468898</c:v>
                </c:pt>
                <c:pt idx="73">
                  <c:v>93.805970362468898</c:v>
                </c:pt>
                <c:pt idx="74">
                  <c:v>93.805970362468898</c:v>
                </c:pt>
                <c:pt idx="75">
                  <c:v>93.805970362468898</c:v>
                </c:pt>
                <c:pt idx="76">
                  <c:v>93.805970362468898</c:v>
                </c:pt>
                <c:pt idx="77">
                  <c:v>93.805970362468898</c:v>
                </c:pt>
                <c:pt idx="78">
                  <c:v>93.805970362468898</c:v>
                </c:pt>
                <c:pt idx="79">
                  <c:v>93.805970362468898</c:v>
                </c:pt>
                <c:pt idx="80">
                  <c:v>93.805970362468898</c:v>
                </c:pt>
                <c:pt idx="81">
                  <c:v>93.805970362468898</c:v>
                </c:pt>
                <c:pt idx="82">
                  <c:v>93.805970362468898</c:v>
                </c:pt>
                <c:pt idx="83">
                  <c:v>93.805970362468898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BC-4000-B71D-C97F345AA550}"/>
            </c:ext>
          </c:extLst>
        </c:ser>
        <c:ser>
          <c:idx val="9"/>
          <c:order val="9"/>
          <c:tx>
            <c:strRef>
              <c:f>ICGN!$A$827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2.1052635068816421E-2"/>
                  <c:y val="4.631577411826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BC-4000-B71D-C97F345AA550}"/>
                </c:ext>
              </c:extLst>
            </c:dLbl>
            <c:dLbl>
              <c:idx val="96"/>
              <c:layout>
                <c:manualLayout>
                  <c:x val="1.8124163800109883E-2"/>
                  <c:y val="3.36841993587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BC-4000-B71D-C97F345AA55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ICGN!$E$818:$FS$818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ICGN!$E$827:$CV$827</c:f>
              <c:numCache>
                <c:formatCode>_(* #,##0.00_);_(* \(#,##0.00\);_(* "-"??_);_(@_)</c:formatCode>
                <c:ptCount val="96"/>
                <c:pt idx="84">
                  <c:v>95.974983275867331</c:v>
                </c:pt>
                <c:pt idx="85">
                  <c:v>95.974983275867331</c:v>
                </c:pt>
                <c:pt idx="86">
                  <c:v>95.974983275867331</c:v>
                </c:pt>
                <c:pt idx="87">
                  <c:v>95.974983275867331</c:v>
                </c:pt>
                <c:pt idx="88">
                  <c:v>95.974983275867331</c:v>
                </c:pt>
                <c:pt idx="89">
                  <c:v>95.974983275867331</c:v>
                </c:pt>
                <c:pt idx="90">
                  <c:v>95.974983275867331</c:v>
                </c:pt>
                <c:pt idx="91">
                  <c:v>95.974983275867331</c:v>
                </c:pt>
                <c:pt idx="92">
                  <c:v>95.974983275867331</c:v>
                </c:pt>
                <c:pt idx="93">
                  <c:v>95.974983275867331</c:v>
                </c:pt>
                <c:pt idx="94">
                  <c:v>95.974983275867331</c:v>
                </c:pt>
                <c:pt idx="95">
                  <c:v>95.974983275867331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5BC-4000-B71D-C97F345AA550}"/>
            </c:ext>
          </c:extLst>
        </c:ser>
        <c:ser>
          <c:idx val="10"/>
          <c:order val="10"/>
          <c:tx>
            <c:strRef>
              <c:f>ICGN!$A$828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-1.3831581240212389E-2"/>
                  <c:y val="4.16735875097926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ICGN!$E$818:$FS$818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ICGN!$E$828:$DH$828</c:f>
              <c:numCache>
                <c:formatCode>_(* #,##0.00_);_(* \(#,##0.00\);_(* "-"??_);_(@_)</c:formatCode>
                <c:ptCount val="108"/>
                <c:pt idx="96">
                  <c:v>93.980908501366642</c:v>
                </c:pt>
                <c:pt idx="97">
                  <c:v>93.980908501366642</c:v>
                </c:pt>
                <c:pt idx="98">
                  <c:v>93.980908501366642</c:v>
                </c:pt>
                <c:pt idx="99">
                  <c:v>93.980908501366642</c:v>
                </c:pt>
                <c:pt idx="100">
                  <c:v>93.980908501366642</c:v>
                </c:pt>
                <c:pt idx="101">
                  <c:v>93.980908501366642</c:v>
                </c:pt>
                <c:pt idx="102">
                  <c:v>93.980908501366642</c:v>
                </c:pt>
                <c:pt idx="103">
                  <c:v>93.980908501366642</c:v>
                </c:pt>
                <c:pt idx="104">
                  <c:v>93.980908501366642</c:v>
                </c:pt>
                <c:pt idx="105">
                  <c:v>93.980908501366642</c:v>
                </c:pt>
                <c:pt idx="106">
                  <c:v>93.980908501366642</c:v>
                </c:pt>
                <c:pt idx="107">
                  <c:v>93.980908501366642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BC-4000-B71D-C97F345AA550}"/>
            </c:ext>
          </c:extLst>
        </c:ser>
        <c:ser>
          <c:idx val="11"/>
          <c:order val="11"/>
          <c:tx>
            <c:strRef>
              <c:f>ICGN!$A$829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1.4736844548171495E-2"/>
                  <c:y val="-4.210524919842546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ICGN!$E$818:$FS$818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ICGN!$E$829:$DT$829</c:f>
              <c:numCache>
                <c:formatCode>_(* #,##0.00_);_(* \(#,##0.00\);_(* "-"??_);_(@_)</c:formatCode>
                <c:ptCount val="120"/>
                <c:pt idx="108">
                  <c:v>79.546887681241344</c:v>
                </c:pt>
                <c:pt idx="109">
                  <c:v>79.546887681241344</c:v>
                </c:pt>
                <c:pt idx="110">
                  <c:v>79.546887681241344</c:v>
                </c:pt>
                <c:pt idx="111">
                  <c:v>79.546887681241344</c:v>
                </c:pt>
                <c:pt idx="112">
                  <c:v>79.546887681241344</c:v>
                </c:pt>
                <c:pt idx="113">
                  <c:v>79.546887681241344</c:v>
                </c:pt>
                <c:pt idx="114">
                  <c:v>79.546887681241344</c:v>
                </c:pt>
                <c:pt idx="115">
                  <c:v>79.546887681241344</c:v>
                </c:pt>
                <c:pt idx="116">
                  <c:v>79.546887681241344</c:v>
                </c:pt>
                <c:pt idx="117">
                  <c:v>79.546887681241344</c:v>
                </c:pt>
                <c:pt idx="118">
                  <c:v>79.546887681241344</c:v>
                </c:pt>
                <c:pt idx="119">
                  <c:v>79.546887681241344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5BC-4000-B71D-C97F345AA550}"/>
            </c:ext>
          </c:extLst>
        </c:ser>
        <c:ser>
          <c:idx val="12"/>
          <c:order val="12"/>
          <c:tx>
            <c:strRef>
              <c:f>ICGN!$A$830</c:f>
              <c:strCache>
                <c:ptCount val="1"/>
                <c:pt idx="0">
                  <c:v>Promedio 2019 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1E-75BC-4000-B71D-C97F345AA550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F-75BC-4000-B71D-C97F345AA550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0-75BC-4000-B71D-C97F345AA550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BC-4000-B71D-C97F345AA550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BC-4000-B71D-C97F345AA550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BC-4000-B71D-C97F345AA550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BC-4000-B71D-C97F345AA550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BC-4000-B71D-C97F345AA550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5BC-4000-B71D-C97F345AA550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5BC-4000-B71D-C97F345AA550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5BC-4000-B71D-C97F345AA550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5BC-4000-B71D-C97F345AA550}"/>
                </c:ext>
              </c:extLst>
            </c:dLbl>
            <c:dLbl>
              <c:idx val="129"/>
              <c:layout>
                <c:manualLayout>
                  <c:x val="-6.7368432220212549E-2"/>
                  <c:y val="-3.36841993587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5BC-4000-B71D-C97F345AA550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5BC-4000-B71D-C97F345AA550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5BC-4000-B71D-C97F345AA55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ICGN!$E$818:$FS$818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ICGN!$E$830:$EF$830</c:f>
              <c:numCache>
                <c:formatCode>_(* #,##0.00_);_(* \(#,##0.00\);_(* "-"??_);_(@_)</c:formatCode>
                <c:ptCount val="132"/>
                <c:pt idx="120">
                  <c:v>71.51216238141437</c:v>
                </c:pt>
                <c:pt idx="121">
                  <c:v>71.51216238141437</c:v>
                </c:pt>
                <c:pt idx="122">
                  <c:v>71.51216238141437</c:v>
                </c:pt>
                <c:pt idx="123">
                  <c:v>71.51216238141437</c:v>
                </c:pt>
                <c:pt idx="124">
                  <c:v>71.51216238141437</c:v>
                </c:pt>
                <c:pt idx="125">
                  <c:v>71.51216238141437</c:v>
                </c:pt>
                <c:pt idx="126">
                  <c:v>71.51216238141437</c:v>
                </c:pt>
                <c:pt idx="127">
                  <c:v>71.51216238141437</c:v>
                </c:pt>
                <c:pt idx="128">
                  <c:v>71.51216238141437</c:v>
                </c:pt>
                <c:pt idx="129">
                  <c:v>71.51216238141437</c:v>
                </c:pt>
                <c:pt idx="130">
                  <c:v>71.51216238141437</c:v>
                </c:pt>
                <c:pt idx="131">
                  <c:v>71.51216238141437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5BC-4000-B71D-C97F345AA550}"/>
            </c:ext>
          </c:extLst>
        </c:ser>
        <c:ser>
          <c:idx val="13"/>
          <c:order val="13"/>
          <c:tx>
            <c:strRef>
              <c:f>ICGN!$A$831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2631581041289853E-2"/>
                  <c:y val="-5.0526299038110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5BC-4000-B71D-C97F345AA55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ICGN!$E$818:$FS$818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ICGN!$E$831:$ER$831</c:f>
              <c:numCache>
                <c:formatCode>_(* #,##0.00_);_(* \(#,##0.00\);_(* "-"??_);_(@_)</c:formatCode>
                <c:ptCount val="144"/>
                <c:pt idx="132">
                  <c:v>78.406925763076643</c:v>
                </c:pt>
                <c:pt idx="133">
                  <c:v>78.406925763076643</c:v>
                </c:pt>
                <c:pt idx="134">
                  <c:v>78.406925763076643</c:v>
                </c:pt>
                <c:pt idx="135">
                  <c:v>78.406925763076643</c:v>
                </c:pt>
                <c:pt idx="136">
                  <c:v>78.406925763076643</c:v>
                </c:pt>
                <c:pt idx="137">
                  <c:v>78.406925763076643</c:v>
                </c:pt>
                <c:pt idx="138">
                  <c:v>78.406925763076643</c:v>
                </c:pt>
                <c:pt idx="139">
                  <c:v>78.406925763076643</c:v>
                </c:pt>
                <c:pt idx="140">
                  <c:v>78.406925763076643</c:v>
                </c:pt>
                <c:pt idx="141">
                  <c:v>78.406925763076643</c:v>
                </c:pt>
                <c:pt idx="142">
                  <c:v>78.406925763076643</c:v>
                </c:pt>
                <c:pt idx="143">
                  <c:v>78.406925763076643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5BC-4000-B71D-C97F345AA550}"/>
            </c:ext>
          </c:extLst>
        </c:ser>
        <c:ser>
          <c:idx val="14"/>
          <c:order val="14"/>
          <c:tx>
            <c:strRef>
              <c:f>ICGN!$A$832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5BC-4000-B71D-C97F345AA550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5BC-4000-B71D-C97F345AA550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5BC-4000-B71D-C97F345AA550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5BC-4000-B71D-C97F345AA550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5BC-4000-B71D-C97F345AA550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5BC-4000-B71D-C97F345AA550}"/>
                </c:ext>
              </c:extLst>
            </c:dLbl>
            <c:dLbl>
              <c:idx val="150"/>
              <c:layout>
                <c:manualLayout>
                  <c:x val="-1.8947371561934781E-2"/>
                  <c:y val="3.7894724278582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5BC-4000-B71D-C97F345AA550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5BC-4000-B71D-C97F345AA550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5BC-4000-B71D-C97F345AA550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5BC-4000-B71D-C97F345AA550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5BC-4000-B71D-C97F345AA550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5BC-4000-B71D-C97F345AA55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ICGN!$E$818:$FS$818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ICGN!$E$832:$FD$832</c:f>
              <c:numCache>
                <c:formatCode>_(* #,##0.00_);_(* \(#,##0.00\);_(* "-"??_);_(@_)</c:formatCode>
                <c:ptCount val="156"/>
                <c:pt idx="144">
                  <c:v>118.81404321783883</c:v>
                </c:pt>
                <c:pt idx="145">
                  <c:v>118.81404321783883</c:v>
                </c:pt>
                <c:pt idx="146">
                  <c:v>118.81404321783883</c:v>
                </c:pt>
                <c:pt idx="147">
                  <c:v>118.81404321783883</c:v>
                </c:pt>
                <c:pt idx="148">
                  <c:v>118.81404321783883</c:v>
                </c:pt>
                <c:pt idx="149">
                  <c:v>118.81404321783883</c:v>
                </c:pt>
                <c:pt idx="150">
                  <c:v>118.81404321783883</c:v>
                </c:pt>
                <c:pt idx="151">
                  <c:v>118.81404321783883</c:v>
                </c:pt>
                <c:pt idx="152">
                  <c:v>118.81404321783883</c:v>
                </c:pt>
                <c:pt idx="153">
                  <c:v>118.81404321783883</c:v>
                </c:pt>
                <c:pt idx="154">
                  <c:v>118.81404321783883</c:v>
                </c:pt>
                <c:pt idx="155">
                  <c:v>118.81404321783883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5BC-4000-B71D-C97F345AA550}"/>
            </c:ext>
          </c:extLst>
        </c:ser>
        <c:ser>
          <c:idx val="15"/>
          <c:order val="15"/>
          <c:tx>
            <c:strRef>
              <c:f>ICGN!$A$833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5BC-4000-B71D-C97F345AA550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5BC-4000-B71D-C97F345AA550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5BC-4000-B71D-C97F345AA550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E1-4399-BF47-9D44C3465D20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93-463B-A480-A5AC703EF269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87-484D-942F-B475B5D09596}"/>
                </c:ext>
              </c:extLst>
            </c:dLbl>
            <c:dLbl>
              <c:idx val="162"/>
              <c:layout>
                <c:manualLayout>
                  <c:x val="-3.8921143955811019E-2"/>
                  <c:y val="3.364484990952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33-4702-A8CA-FBB0FD4A830B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F-4377-9B57-EBC064897814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D0-408F-BB36-9804BA4A8542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D7-403D-8776-2135AF77B28B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00-4FB0-959A-AE94DB2F5CA9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75-4D7A-A7BF-68C7887293E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ICGN!$E$818:$FS$818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ICGN!$E$833:$FP$833</c:f>
              <c:numCache>
                <c:formatCode>_(* #,##0.00_);_(* \(#,##0.00\);_(* "-"??_);_(@_)</c:formatCode>
                <c:ptCount val="168"/>
                <c:pt idx="156">
                  <c:v>154.8719002120215</c:v>
                </c:pt>
                <c:pt idx="157">
                  <c:v>154.8719002120215</c:v>
                </c:pt>
                <c:pt idx="158">
                  <c:v>154.8719002120215</c:v>
                </c:pt>
                <c:pt idx="159">
                  <c:v>154.8719002120215</c:v>
                </c:pt>
                <c:pt idx="160">
                  <c:v>154.8719002120215</c:v>
                </c:pt>
                <c:pt idx="161">
                  <c:v>154.8719002120215</c:v>
                </c:pt>
                <c:pt idx="162">
                  <c:v>154.8719002120215</c:v>
                </c:pt>
                <c:pt idx="163">
                  <c:v>154.8719002120215</c:v>
                </c:pt>
                <c:pt idx="164">
                  <c:v>154.8719002120215</c:v>
                </c:pt>
                <c:pt idx="165">
                  <c:v>154.8719002120215</c:v>
                </c:pt>
                <c:pt idx="166">
                  <c:v>154.8719002120215</c:v>
                </c:pt>
                <c:pt idx="167">
                  <c:v>154.8719002120215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5BC-4000-B71D-C97F345AA550}"/>
            </c:ext>
          </c:extLst>
        </c:ser>
        <c:ser>
          <c:idx val="16"/>
          <c:order val="16"/>
          <c:tx>
            <c:strRef>
              <c:f>ICGN!$A$834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71-4B6C-A0D8-B4E1E7D87423}"/>
                </c:ext>
              </c:extLst>
            </c:dLbl>
            <c:dLbl>
              <c:idx val="169"/>
              <c:layout>
                <c:manualLayout>
                  <c:x val="-1.0242406304160906E-2"/>
                  <c:y val="2.9906533252915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AC-4A25-9D07-1A26CC7694F4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CC-420C-A116-0707164232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ICGN!$E$818:$FS$818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ICGN!$E$834:$FS$834</c:f>
              <c:numCache>
                <c:formatCode>_(* #,##0.00_);_(* \(#,##0.00\);_(* "-"??_);_(@_)</c:formatCode>
                <c:ptCount val="171"/>
                <c:pt idx="168">
                  <c:v>122.8202240046386</c:v>
                </c:pt>
                <c:pt idx="169">
                  <c:v>122.8202240046386</c:v>
                </c:pt>
                <c:pt idx="170">
                  <c:v>122.8202240046386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A-4DDA-811E-C5D5B4E67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938376"/>
        <c:axId val="170936808"/>
      </c:lineChart>
      <c:dateAx>
        <c:axId val="170938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093680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0936808"/>
        <c:scaling>
          <c:orientation val="minMax"/>
          <c:max val="202"/>
          <c:min val="62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0938376"/>
        <c:crosses val="autoZero"/>
        <c:crossBetween val="between"/>
        <c:majorUnit val="20"/>
        <c:minorUnit val="20"/>
      </c:valAx>
    </c:plotArea>
    <c:plotVisOnly val="1"/>
    <c:dispBlanksAs val="gap"/>
    <c:showDLblsOverMax val="0"/>
  </c:chart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94711303630781E-2"/>
          <c:y val="0.11065612106625677"/>
          <c:w val="0.86899568982784925"/>
          <c:h val="0.78688287545235325"/>
        </c:manualLayout>
      </c:layout>
      <c:lineChart>
        <c:grouping val="standard"/>
        <c:varyColors val="0"/>
        <c:ser>
          <c:idx val="28"/>
          <c:order val="0"/>
          <c:tx>
            <c:strRef>
              <c:f>ICGN!$A$176</c:f>
              <c:strCache>
                <c:ptCount val="1"/>
                <c:pt idx="0">
                  <c:v>INDICE MERCADO BASE 100 AÑO 2012 - USD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ICGN!$AO$176:$GB$176</c15:sqref>
                  </c15:fullRef>
                </c:ext>
              </c:extLst>
              <c:f>ICGN!$BM$176:$GB$176</c:f>
              <c:numCache>
                <c:formatCode>_(* #,##0.00_);_(* \(#,##0.00\);_(* "-"??_);_(@_)</c:formatCode>
                <c:ptCount val="120"/>
                <c:pt idx="0">
                  <c:v>92.900622419317244</c:v>
                </c:pt>
                <c:pt idx="1">
                  <c:v>103.037905443521</c:v>
                </c:pt>
                <c:pt idx="2">
                  <c:v>115.70804474920786</c:v>
                </c:pt>
                <c:pt idx="3">
                  <c:v>119.52888176266671</c:v>
                </c:pt>
                <c:pt idx="4">
                  <c:v>116.70586674653289</c:v>
                </c:pt>
                <c:pt idx="5">
                  <c:v>114.54801454270445</c:v>
                </c:pt>
                <c:pt idx="6">
                  <c:v>115.99329367815569</c:v>
                </c:pt>
                <c:pt idx="7">
                  <c:v>117.90613241665406</c:v>
                </c:pt>
                <c:pt idx="8">
                  <c:v>113.93025584177425</c:v>
                </c:pt>
                <c:pt idx="9">
                  <c:v>117.35847409172644</c:v>
                </c:pt>
                <c:pt idx="10">
                  <c:v>109.25583981383001</c:v>
                </c:pt>
                <c:pt idx="11">
                  <c:v>102.73389294887949</c:v>
                </c:pt>
                <c:pt idx="12">
                  <c:v>100.20380517552813</c:v>
                </c:pt>
                <c:pt idx="13">
                  <c:v>95.343661141851626</c:v>
                </c:pt>
                <c:pt idx="14">
                  <c:v>87.768007574826655</c:v>
                </c:pt>
                <c:pt idx="15">
                  <c:v>88.248106453297581</c:v>
                </c:pt>
                <c:pt idx="16">
                  <c:v>88.19072326669199</c:v>
                </c:pt>
                <c:pt idx="17">
                  <c:v>88.002483095643399</c:v>
                </c:pt>
                <c:pt idx="18">
                  <c:v>84.058403088730572</c:v>
                </c:pt>
                <c:pt idx="19">
                  <c:v>82.055378912777272</c:v>
                </c:pt>
                <c:pt idx="20">
                  <c:v>79.619819701267701</c:v>
                </c:pt>
                <c:pt idx="21">
                  <c:v>83.003234769471774</c:v>
                </c:pt>
                <c:pt idx="22">
                  <c:v>81.038855207729128</c:v>
                </c:pt>
                <c:pt idx="23">
                  <c:v>80.529669707459277</c:v>
                </c:pt>
                <c:pt idx="24">
                  <c:v>77.816465811470138</c:v>
                </c:pt>
                <c:pt idx="25">
                  <c:v>76.959460637912741</c:v>
                </c:pt>
                <c:pt idx="26">
                  <c:v>81.426083327816798</c:v>
                </c:pt>
                <c:pt idx="27">
                  <c:v>82.534461359376621</c:v>
                </c:pt>
                <c:pt idx="28">
                  <c:v>83.346470429998405</c:v>
                </c:pt>
                <c:pt idx="29">
                  <c:v>88.05181946300813</c:v>
                </c:pt>
                <c:pt idx="30">
                  <c:v>91.779513720844975</c:v>
                </c:pt>
                <c:pt idx="31">
                  <c:v>90.070125562691473</c:v>
                </c:pt>
                <c:pt idx="32">
                  <c:v>94.349083749625677</c:v>
                </c:pt>
                <c:pt idx="33">
                  <c:v>95.665653492811927</c:v>
                </c:pt>
                <c:pt idx="34">
                  <c:v>94.005861885617463</c:v>
                </c:pt>
                <c:pt idx="35">
                  <c:v>89.339014170310833</c:v>
                </c:pt>
                <c:pt idx="36">
                  <c:v>93.302890314850757</c:v>
                </c:pt>
                <c:pt idx="37">
                  <c:v>90.817472132135507</c:v>
                </c:pt>
                <c:pt idx="38">
                  <c:v>88.723289299915962</c:v>
                </c:pt>
                <c:pt idx="39">
                  <c:v>86.590933561158295</c:v>
                </c:pt>
                <c:pt idx="40">
                  <c:v>85.842019135419022</c:v>
                </c:pt>
                <c:pt idx="41">
                  <c:v>82.950766206280761</c:v>
                </c:pt>
                <c:pt idx="42">
                  <c:v>84.527534262574292</c:v>
                </c:pt>
                <c:pt idx="43">
                  <c:v>85.086392189874701</c:v>
                </c:pt>
                <c:pt idx="44">
                  <c:v>85.018381014105643</c:v>
                </c:pt>
                <c:pt idx="45">
                  <c:v>84.5566695301533</c:v>
                </c:pt>
                <c:pt idx="46">
                  <c:v>84.892376105250463</c:v>
                </c:pt>
                <c:pt idx="47">
                  <c:v>81.89130949171232</c:v>
                </c:pt>
                <c:pt idx="48">
                  <c:v>84.465780479703028</c:v>
                </c:pt>
                <c:pt idx="49">
                  <c:v>84.364057752597091</c:v>
                </c:pt>
                <c:pt idx="50">
                  <c:v>86.575938304033414</c:v>
                </c:pt>
                <c:pt idx="51">
                  <c:v>88.008439128227735</c:v>
                </c:pt>
                <c:pt idx="52">
                  <c:v>87.968969440895307</c:v>
                </c:pt>
                <c:pt idx="53">
                  <c:v>84.870213690774946</c:v>
                </c:pt>
                <c:pt idx="54">
                  <c:v>81.930571776513432</c:v>
                </c:pt>
                <c:pt idx="55">
                  <c:v>76.566279249299868</c:v>
                </c:pt>
                <c:pt idx="56">
                  <c:v>74.922447066000672</c:v>
                </c:pt>
                <c:pt idx="57">
                  <c:v>78.996671308452363</c:v>
                </c:pt>
                <c:pt idx="58">
                  <c:v>77.143746118498058</c:v>
                </c:pt>
                <c:pt idx="59">
                  <c:v>76.039332118003358</c:v>
                </c:pt>
                <c:pt idx="60">
                  <c:v>78.056717719026821</c:v>
                </c:pt>
                <c:pt idx="61">
                  <c:v>76.195410063401724</c:v>
                </c:pt>
                <c:pt idx="62">
                  <c:v>75.054626392066254</c:v>
                </c:pt>
                <c:pt idx="63">
                  <c:v>77.14221491890514</c:v>
                </c:pt>
                <c:pt idx="64">
                  <c:v>75.748401390407409</c:v>
                </c:pt>
                <c:pt idx="65">
                  <c:v>79.061638557518208</c:v>
                </c:pt>
                <c:pt idx="66">
                  <c:v>79.478766106988161</c:v>
                </c:pt>
                <c:pt idx="67">
                  <c:v>73.675235276401537</c:v>
                </c:pt>
                <c:pt idx="68">
                  <c:v>74.848016704658889</c:v>
                </c:pt>
                <c:pt idx="69">
                  <c:v>76.475728980684806</c:v>
                </c:pt>
                <c:pt idx="70">
                  <c:v>82.43497317836075</c:v>
                </c:pt>
                <c:pt idx="71">
                  <c:v>87.363252801847111</c:v>
                </c:pt>
                <c:pt idx="72">
                  <c:v>85.19421537296418</c:v>
                </c:pt>
                <c:pt idx="73">
                  <c:v>82.815811449863347</c:v>
                </c:pt>
                <c:pt idx="74">
                  <c:v>78.987311114810964</c:v>
                </c:pt>
                <c:pt idx="75">
                  <c:v>75.165258572078372</c:v>
                </c:pt>
                <c:pt idx="76">
                  <c:v>76.96433526097546</c:v>
                </c:pt>
                <c:pt idx="77">
                  <c:v>74.025449282131646</c:v>
                </c:pt>
                <c:pt idx="78">
                  <c:v>75.729579531836677</c:v>
                </c:pt>
                <c:pt idx="79">
                  <c:v>82.217460213460583</c:v>
                </c:pt>
                <c:pt idx="80">
                  <c:v>85.289535070219685</c:v>
                </c:pt>
                <c:pt idx="81">
                  <c:v>81.607332004591669</c:v>
                </c:pt>
                <c:pt idx="82">
                  <c:v>85.71218660992372</c:v>
                </c:pt>
                <c:pt idx="83">
                  <c:v>90.859528247669232</c:v>
                </c:pt>
                <c:pt idx="84">
                  <c:v>91.5715052913107</c:v>
                </c:pt>
                <c:pt idx="85">
                  <c:v>92.465726739299015</c:v>
                </c:pt>
                <c:pt idx="86">
                  <c:v>94.390643872713341</c:v>
                </c:pt>
                <c:pt idx="87">
                  <c:v>96.386871587972408</c:v>
                </c:pt>
                <c:pt idx="88">
                  <c:v>102.52266327507289</c:v>
                </c:pt>
                <c:pt idx="89">
                  <c:v>104.11643791622458</c:v>
                </c:pt>
                <c:pt idx="90">
                  <c:v>106.5211430741591</c:v>
                </c:pt>
                <c:pt idx="91">
                  <c:v>112.50037326580544</c:v>
                </c:pt>
                <c:pt idx="92">
                  <c:v>115.2485770440889</c:v>
                </c:pt>
                <c:pt idx="93">
                  <c:v>119.97859262683296</c:v>
                </c:pt>
                <c:pt idx="94">
                  <c:v>121.77484623871939</c:v>
                </c:pt>
                <c:pt idx="95">
                  <c:v>124.31700519485602</c:v>
                </c:pt>
                <c:pt idx="96">
                  <c:v>125.25364558818769</c:v>
                </c:pt>
                <c:pt idx="97">
                  <c:v>130.22804974821554</c:v>
                </c:pt>
                <c:pt idx="98">
                  <c:v>126.99108495868563</c:v>
                </c:pt>
                <c:pt idx="99">
                  <c:v>128.3259211146914</c:v>
                </c:pt>
                <c:pt idx="100">
                  <c:v>125.84867983252278</c:v>
                </c:pt>
                <c:pt idx="101">
                  <c:v>127.89878388330071</c:v>
                </c:pt>
                <c:pt idx="102">
                  <c:v>118.49493652387535</c:v>
                </c:pt>
                <c:pt idx="103">
                  <c:v>121.5058998770763</c:v>
                </c:pt>
                <c:pt idx="104">
                  <c:v>120.3352410943459</c:v>
                </c:pt>
                <c:pt idx="105">
                  <c:v>112.83156367861775</c:v>
                </c:pt>
                <c:pt idx="106">
                  <c:v>105.34495642918375</c:v>
                </c:pt>
                <c:pt idx="107">
                  <c:v>106.35267146655947</c:v>
                </c:pt>
                <c:pt idx="108">
                  <c:v>105.83289703195101</c:v>
                </c:pt>
                <c:pt idx="109">
                  <c:v>111.27669401325508</c:v>
                </c:pt>
                <c:pt idx="110">
                  <c:v>111.4313634950371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B-43CC-955B-C6B18D08A3F7}"/>
            </c:ext>
          </c:extLst>
        </c:ser>
        <c:ser>
          <c:idx val="37"/>
          <c:order val="1"/>
          <c:tx>
            <c:strRef>
              <c:f>ICGN!$A$177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ICGN!$AO$177:$GB$177</c15:sqref>
                  </c15:fullRef>
                </c:ext>
              </c:extLst>
              <c:f>ICGN!$BM$177:$GB$177</c:f>
              <c:numCache>
                <c:formatCode>_(* #,##0.00_);_(* \(#,##0.00\);_(* "-"??_);_(@_)</c:formatCode>
                <c:ptCount val="120"/>
                <c:pt idx="0">
                  <c:v>101.42981104641882</c:v>
                </c:pt>
                <c:pt idx="1">
                  <c:v>117.1651895228143</c:v>
                </c:pt>
                <c:pt idx="2">
                  <c:v>130.52027283690219</c:v>
                </c:pt>
                <c:pt idx="3">
                  <c:v>129.3015095922637</c:v>
                </c:pt>
                <c:pt idx="4">
                  <c:v>124.69764028747655</c:v>
                </c:pt>
                <c:pt idx="5">
                  <c:v>120.64380274191777</c:v>
                </c:pt>
                <c:pt idx="6">
                  <c:v>120.24431068219552</c:v>
                </c:pt>
                <c:pt idx="7">
                  <c:v>124.90212482819393</c:v>
                </c:pt>
                <c:pt idx="8">
                  <c:v>125.28326600383781</c:v>
                </c:pt>
                <c:pt idx="9">
                  <c:v>134.0081220775441</c:v>
                </c:pt>
                <c:pt idx="10">
                  <c:v>129.64469589956178</c:v>
                </c:pt>
                <c:pt idx="11">
                  <c:v>134.34033424618929</c:v>
                </c:pt>
                <c:pt idx="12">
                  <c:v>134.02002837261077</c:v>
                </c:pt>
                <c:pt idx="13">
                  <c:v>128.72646403702834</c:v>
                </c:pt>
                <c:pt idx="14">
                  <c:v>126.63525067383054</c:v>
                </c:pt>
                <c:pt idx="15">
                  <c:v>122.83752693942624</c:v>
                </c:pt>
                <c:pt idx="16">
                  <c:v>119.98930384648384</c:v>
                </c:pt>
                <c:pt idx="17">
                  <c:v>125.42037408298566</c:v>
                </c:pt>
                <c:pt idx="18">
                  <c:v>128.09683311187712</c:v>
                </c:pt>
                <c:pt idx="19">
                  <c:v>138.38191061110976</c:v>
                </c:pt>
                <c:pt idx="20">
                  <c:v>136.48738910039521</c:v>
                </c:pt>
                <c:pt idx="21">
                  <c:v>136.0244866103416</c:v>
                </c:pt>
                <c:pt idx="22">
                  <c:v>135.46424384084835</c:v>
                </c:pt>
                <c:pt idx="23">
                  <c:v>145.74628531125092</c:v>
                </c:pt>
                <c:pt idx="24">
                  <c:v>142.55126580193095</c:v>
                </c:pt>
                <c:pt idx="25">
                  <c:v>144.13534645343066</c:v>
                </c:pt>
                <c:pt idx="26">
                  <c:v>142.86062862259323</c:v>
                </c:pt>
                <c:pt idx="27">
                  <c:v>138.05821339760357</c:v>
                </c:pt>
                <c:pt idx="28">
                  <c:v>138.93622475692291</c:v>
                </c:pt>
                <c:pt idx="29">
                  <c:v>146.94199512006233</c:v>
                </c:pt>
                <c:pt idx="30">
                  <c:v>151.7451943010598</c:v>
                </c:pt>
                <c:pt idx="31">
                  <c:v>148.91040753100441</c:v>
                </c:pt>
                <c:pt idx="32">
                  <c:v>153.73898342636224</c:v>
                </c:pt>
                <c:pt idx="33">
                  <c:v>156.49584569202105</c:v>
                </c:pt>
                <c:pt idx="34">
                  <c:v>162.89388180280898</c:v>
                </c:pt>
                <c:pt idx="35">
                  <c:v>149.97963501785182</c:v>
                </c:pt>
                <c:pt idx="36">
                  <c:v>153.257324372997</c:v>
                </c:pt>
                <c:pt idx="37">
                  <c:v>145.98479398984836</c:v>
                </c:pt>
                <c:pt idx="38">
                  <c:v>145.6777849623038</c:v>
                </c:pt>
                <c:pt idx="39">
                  <c:v>138.79795011194247</c:v>
                </c:pt>
                <c:pt idx="40">
                  <c:v>140.01344849533871</c:v>
                </c:pt>
                <c:pt idx="41">
                  <c:v>136.88752879526967</c:v>
                </c:pt>
                <c:pt idx="42">
                  <c:v>143.28049101090724</c:v>
                </c:pt>
                <c:pt idx="43">
                  <c:v>141.08861307743689</c:v>
                </c:pt>
                <c:pt idx="44">
                  <c:v>138.40873512234961</c:v>
                </c:pt>
                <c:pt idx="45">
                  <c:v>139.38198071272606</c:v>
                </c:pt>
                <c:pt idx="46">
                  <c:v>142.6871238562849</c:v>
                </c:pt>
                <c:pt idx="47">
                  <c:v>136.64938088924163</c:v>
                </c:pt>
                <c:pt idx="48">
                  <c:v>135.11511850926357</c:v>
                </c:pt>
                <c:pt idx="49">
                  <c:v>134.59079105962002</c:v>
                </c:pt>
                <c:pt idx="50">
                  <c:v>137.75558956434989</c:v>
                </c:pt>
                <c:pt idx="51">
                  <c:v>135.78840078865545</c:v>
                </c:pt>
                <c:pt idx="52">
                  <c:v>140.48686694882321</c:v>
                </c:pt>
                <c:pt idx="53">
                  <c:v>136.97118527287171</c:v>
                </c:pt>
                <c:pt idx="54">
                  <c:v>131.87638976431592</c:v>
                </c:pt>
                <c:pt idx="55">
                  <c:v>126.40336021259986</c:v>
                </c:pt>
                <c:pt idx="56">
                  <c:v>126.95902864484975</c:v>
                </c:pt>
                <c:pt idx="57">
                  <c:v>135.74368819130237</c:v>
                </c:pt>
                <c:pt idx="58">
                  <c:v>137.62245393445201</c:v>
                </c:pt>
                <c:pt idx="59">
                  <c:v>136.26087889639402</c:v>
                </c:pt>
                <c:pt idx="60">
                  <c:v>137.67416313024222</c:v>
                </c:pt>
                <c:pt idx="61">
                  <c:v>132.40373423879501</c:v>
                </c:pt>
                <c:pt idx="62">
                  <c:v>130.84803272004407</c:v>
                </c:pt>
                <c:pt idx="63">
                  <c:v>135.77324881700784</c:v>
                </c:pt>
                <c:pt idx="64">
                  <c:v>139.88083362625053</c:v>
                </c:pt>
                <c:pt idx="65">
                  <c:v>143.59694028637193</c:v>
                </c:pt>
                <c:pt idx="66">
                  <c:v>142.23044888125858</c:v>
                </c:pt>
                <c:pt idx="67">
                  <c:v>140.25082429861365</c:v>
                </c:pt>
                <c:pt idx="68">
                  <c:v>141.93953416862254</c:v>
                </c:pt>
                <c:pt idx="69">
                  <c:v>146.65175850886286</c:v>
                </c:pt>
                <c:pt idx="70">
                  <c:v>156.86990043571868</c:v>
                </c:pt>
                <c:pt idx="71">
                  <c:v>164.86304401842179</c:v>
                </c:pt>
                <c:pt idx="72">
                  <c:v>157.65093193262862</c:v>
                </c:pt>
                <c:pt idx="73">
                  <c:v>157.44756702924388</c:v>
                </c:pt>
                <c:pt idx="74">
                  <c:v>170.5146152881785</c:v>
                </c:pt>
                <c:pt idx="75">
                  <c:v>167.1506344050442</c:v>
                </c:pt>
                <c:pt idx="76">
                  <c:v>165.8613323595537</c:v>
                </c:pt>
                <c:pt idx="77">
                  <c:v>152.49406555032721</c:v>
                </c:pt>
                <c:pt idx="78">
                  <c:v>154.63584530133306</c:v>
                </c:pt>
                <c:pt idx="79">
                  <c:v>173.73120462555866</c:v>
                </c:pt>
                <c:pt idx="80">
                  <c:v>178.40332510740825</c:v>
                </c:pt>
                <c:pt idx="81">
                  <c:v>174.48865813552169</c:v>
                </c:pt>
                <c:pt idx="82">
                  <c:v>175.97953428005144</c:v>
                </c:pt>
                <c:pt idx="83">
                  <c:v>175.79443106289833</c:v>
                </c:pt>
                <c:pt idx="84">
                  <c:v>178.50151779127808</c:v>
                </c:pt>
                <c:pt idx="85">
                  <c:v>183.23113215273705</c:v>
                </c:pt>
                <c:pt idx="86">
                  <c:v>190.44510208726044</c:v>
                </c:pt>
                <c:pt idx="87">
                  <c:v>196.34671138885511</c:v>
                </c:pt>
                <c:pt idx="88">
                  <c:v>213.99886991726734</c:v>
                </c:pt>
                <c:pt idx="89">
                  <c:v>214.4821076657521</c:v>
                </c:pt>
                <c:pt idx="90">
                  <c:v>227.70964738875023</c:v>
                </c:pt>
                <c:pt idx="91">
                  <c:v>243.97016542178531</c:v>
                </c:pt>
                <c:pt idx="92">
                  <c:v>245.59709551785645</c:v>
                </c:pt>
                <c:pt idx="93">
                  <c:v>252.42424257597386</c:v>
                </c:pt>
                <c:pt idx="94">
                  <c:v>264.95458859363492</c:v>
                </c:pt>
                <c:pt idx="95">
                  <c:v>275.14998184863748</c:v>
                </c:pt>
                <c:pt idx="96">
                  <c:v>279.52521623640251</c:v>
                </c:pt>
                <c:pt idx="97">
                  <c:v>286.09641004939283</c:v>
                </c:pt>
                <c:pt idx="98">
                  <c:v>269.57515131442221</c:v>
                </c:pt>
                <c:pt idx="99">
                  <c:v>271.75507966951085</c:v>
                </c:pt>
                <c:pt idx="100">
                  <c:v>282.74013170076563</c:v>
                </c:pt>
                <c:pt idx="101">
                  <c:v>279.84775481436725</c:v>
                </c:pt>
                <c:pt idx="102">
                  <c:v>290.43790356720018</c:v>
                </c:pt>
                <c:pt idx="103">
                  <c:v>293.26054387868169</c:v>
                </c:pt>
                <c:pt idx="104">
                  <c:v>297.85511504582314</c:v>
                </c:pt>
                <c:pt idx="105">
                  <c:v>296.75707324718223</c:v>
                </c:pt>
                <c:pt idx="106">
                  <c:v>289.25061211469858</c:v>
                </c:pt>
                <c:pt idx="107">
                  <c:v>284.04361232498292</c:v>
                </c:pt>
                <c:pt idx="108">
                  <c:v>278.18583726969695</c:v>
                </c:pt>
                <c:pt idx="109">
                  <c:v>298.11694000051062</c:v>
                </c:pt>
                <c:pt idx="110">
                  <c:v>295.9337088234609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3B-43CC-955B-C6B18D08A3F7}"/>
            </c:ext>
          </c:extLst>
        </c:ser>
        <c:ser>
          <c:idx val="35"/>
          <c:order val="4"/>
          <c:tx>
            <c:strRef>
              <c:f>ICGN!$A$190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6"/>
              <c:layout>
                <c:manualLayout>
                  <c:x val="-3.3552629840829407E-2"/>
                  <c:y val="3.6120408947496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ICGN!$AO$190:$BX$190</c15:sqref>
                  </c15:fullRef>
                </c:ext>
              </c:extLst>
              <c:f>ICGN!$BM$190:$BX$190</c:f>
              <c:numCache>
                <c:formatCode>_(* #,##0.00_);_(* \(#,##0.00\);_(* "-"??_);_(@_)</c:formatCode>
                <c:ptCount val="12"/>
                <c:pt idx="0">
                  <c:v>111.63393537124752</c:v>
                </c:pt>
                <c:pt idx="1">
                  <c:v>111.63393537124752</c:v>
                </c:pt>
                <c:pt idx="2">
                  <c:v>111.63393537124752</c:v>
                </c:pt>
                <c:pt idx="3">
                  <c:v>111.63393537124752</c:v>
                </c:pt>
                <c:pt idx="4">
                  <c:v>111.63393537124752</c:v>
                </c:pt>
                <c:pt idx="5">
                  <c:v>111.63393537124752</c:v>
                </c:pt>
                <c:pt idx="6">
                  <c:v>111.63393537124752</c:v>
                </c:pt>
                <c:pt idx="7">
                  <c:v>111.63393537124752</c:v>
                </c:pt>
                <c:pt idx="8">
                  <c:v>111.63393537124752</c:v>
                </c:pt>
                <c:pt idx="9">
                  <c:v>111.63393537124752</c:v>
                </c:pt>
                <c:pt idx="10">
                  <c:v>111.63393537124752</c:v>
                </c:pt>
                <c:pt idx="11">
                  <c:v>111.63393537124752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3B-43CC-955B-C6B18D08A3F7}"/>
            </c:ext>
          </c:extLst>
        </c:ser>
        <c:ser>
          <c:idx val="36"/>
          <c:order val="5"/>
          <c:tx>
            <c:strRef>
              <c:f>ICGN!$A$192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17"/>
              <c:layout>
                <c:manualLayout>
                  <c:x val="-3.1578945732545292E-2"/>
                  <c:y val="3.6120408947496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83B-43CC-955B-C6B18D08A3F7}"/>
                </c:ext>
              </c:extLst>
            </c:dLbl>
            <c:dLbl>
              <c:idx val="54"/>
              <c:layout>
                <c:manualLayout>
                  <c:x val="-3.947368216568161E-2"/>
                  <c:y val="3.612040894749601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ICGN!$AO$192:$CJ$192</c15:sqref>
                  </c15:fullRef>
                </c:ext>
              </c:extLst>
              <c:f>ICGN!$BM$192:$CJ$192</c:f>
              <c:numCache>
                <c:formatCode>_(* #,##0.00_);_(* \(#,##0.00\);_(* "-"??_);_(@_)</c:formatCode>
                <c:ptCount val="24"/>
                <c:pt idx="12">
                  <c:v>86.505179007939589</c:v>
                </c:pt>
                <c:pt idx="13">
                  <c:v>86.505179007939589</c:v>
                </c:pt>
                <c:pt idx="14">
                  <c:v>86.505179007939589</c:v>
                </c:pt>
                <c:pt idx="15">
                  <c:v>86.505179007939589</c:v>
                </c:pt>
                <c:pt idx="16">
                  <c:v>86.505179007939589</c:v>
                </c:pt>
                <c:pt idx="17">
                  <c:v>86.505179007939589</c:v>
                </c:pt>
                <c:pt idx="18">
                  <c:v>86.505179007939589</c:v>
                </c:pt>
                <c:pt idx="19">
                  <c:v>86.505179007939589</c:v>
                </c:pt>
                <c:pt idx="20">
                  <c:v>86.505179007939589</c:v>
                </c:pt>
                <c:pt idx="21">
                  <c:v>86.505179007939589</c:v>
                </c:pt>
                <c:pt idx="22">
                  <c:v>86.505179007939589</c:v>
                </c:pt>
                <c:pt idx="23">
                  <c:v>86.505179007939589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3B-43CC-955B-C6B18D08A3F7}"/>
            </c:ext>
          </c:extLst>
        </c:ser>
        <c:ser>
          <c:idx val="38"/>
          <c:order val="6"/>
          <c:tx>
            <c:strRef>
              <c:f>ICGN!$A$194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30"/>
              <c:layout>
                <c:manualLayout>
                  <c:x val="-2.9605261624261209E-2"/>
                  <c:y val="3.6120408947496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ICGN!$AO$194:$CV$194</c15:sqref>
                  </c15:fullRef>
                </c:ext>
              </c:extLst>
              <c:f>ICGN!$BM$194:$CV$194</c:f>
              <c:numCache>
                <c:formatCode>_(* #,##0.00_);_(* \(#,##0.00\);_(* "-"??_);_(@_)</c:formatCode>
                <c:ptCount val="36"/>
                <c:pt idx="24">
                  <c:v>87.112001134290438</c:v>
                </c:pt>
                <c:pt idx="25">
                  <c:v>87.112001134290438</c:v>
                </c:pt>
                <c:pt idx="26">
                  <c:v>87.112001134290438</c:v>
                </c:pt>
                <c:pt idx="27">
                  <c:v>87.112001134290438</c:v>
                </c:pt>
                <c:pt idx="28">
                  <c:v>87.112001134290438</c:v>
                </c:pt>
                <c:pt idx="29">
                  <c:v>87.112001134290438</c:v>
                </c:pt>
                <c:pt idx="30">
                  <c:v>87.112001134290438</c:v>
                </c:pt>
                <c:pt idx="31">
                  <c:v>87.112001134290438</c:v>
                </c:pt>
                <c:pt idx="32">
                  <c:v>87.112001134290438</c:v>
                </c:pt>
                <c:pt idx="33">
                  <c:v>87.112001134290438</c:v>
                </c:pt>
                <c:pt idx="34">
                  <c:v>87.112001134290438</c:v>
                </c:pt>
                <c:pt idx="35">
                  <c:v>87.112001134290438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3B-43CC-955B-C6B18D08A3F7}"/>
            </c:ext>
          </c:extLst>
        </c:ser>
        <c:ser>
          <c:idx val="39"/>
          <c:order val="7"/>
          <c:tx>
            <c:strRef>
              <c:f>ICGN!$A$196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43"/>
              <c:layout>
                <c:manualLayout>
                  <c:x val="-3.74999980573976E-2"/>
                  <c:y val="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183B-43CC-955B-C6B18D08A3F7}"/>
                </c:ext>
              </c:extLst>
            </c:dLbl>
            <c:dLbl>
              <c:idx val="78"/>
              <c:layout>
                <c:manualLayout>
                  <c:x val="-2.9605261624261209E-2"/>
                  <c:y val="4.4147166491384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ICGN!$AO$196:$DH$196</c15:sqref>
                  </c15:fullRef>
                </c:ext>
              </c:extLst>
              <c:f>ICGN!$BM$196:$DH$196</c:f>
              <c:numCache>
                <c:formatCode>_(* #,##0.00_);_(* \(#,##0.00\);_(* "-"??_);_(@_)</c:formatCode>
                <c:ptCount val="48"/>
                <c:pt idx="36">
                  <c:v>86.18333610361924</c:v>
                </c:pt>
                <c:pt idx="37">
                  <c:v>86.18333610361924</c:v>
                </c:pt>
                <c:pt idx="38">
                  <c:v>86.18333610361924</c:v>
                </c:pt>
                <c:pt idx="39">
                  <c:v>86.18333610361924</c:v>
                </c:pt>
                <c:pt idx="40">
                  <c:v>86.18333610361924</c:v>
                </c:pt>
                <c:pt idx="41">
                  <c:v>86.18333610361924</c:v>
                </c:pt>
                <c:pt idx="42">
                  <c:v>86.18333610361924</c:v>
                </c:pt>
                <c:pt idx="43">
                  <c:v>86.18333610361924</c:v>
                </c:pt>
                <c:pt idx="44">
                  <c:v>86.18333610361924</c:v>
                </c:pt>
                <c:pt idx="45">
                  <c:v>86.18333610361924</c:v>
                </c:pt>
                <c:pt idx="46">
                  <c:v>86.18333610361924</c:v>
                </c:pt>
                <c:pt idx="47">
                  <c:v>86.18333610361924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3B-43CC-955B-C6B18D08A3F7}"/>
            </c:ext>
          </c:extLst>
        </c:ser>
        <c:ser>
          <c:idx val="56"/>
          <c:order val="8"/>
          <c:tx>
            <c:strRef>
              <c:f>ICGN!$A$198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54"/>
              <c:layout>
                <c:manualLayout>
                  <c:x val="-3.3552629840829518E-2"/>
                  <c:y val="3.210703017555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183B-43CC-955B-C6B18D08A3F7}"/>
                </c:ext>
              </c:extLst>
            </c:dLbl>
            <c:dLbl>
              <c:idx val="89"/>
              <c:layout>
                <c:manualLayout>
                  <c:x val="-3.5526313949113597E-2"/>
                  <c:y val="2.8093651403608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ICGN!$AO$198:$DT$198</c15:sqref>
                  </c15:fullRef>
                </c:ext>
              </c:extLst>
              <c:f>ICGN!$BM$198:$DT$198</c:f>
              <c:numCache>
                <c:formatCode>_(* #,##0.00_);_(* \(#,##0.00\);_(* "-"??_);_(@_)</c:formatCode>
                <c:ptCount val="60"/>
                <c:pt idx="48">
                  <c:v>81.821037202749949</c:v>
                </c:pt>
                <c:pt idx="49">
                  <c:v>81.821037202749949</c:v>
                </c:pt>
                <c:pt idx="50">
                  <c:v>81.821037202749949</c:v>
                </c:pt>
                <c:pt idx="51">
                  <c:v>81.821037202749949</c:v>
                </c:pt>
                <c:pt idx="52">
                  <c:v>81.821037202749949</c:v>
                </c:pt>
                <c:pt idx="53">
                  <c:v>81.821037202749949</c:v>
                </c:pt>
                <c:pt idx="54">
                  <c:v>81.821037202749949</c:v>
                </c:pt>
                <c:pt idx="55">
                  <c:v>81.821037202749949</c:v>
                </c:pt>
                <c:pt idx="56">
                  <c:v>81.821037202749949</c:v>
                </c:pt>
                <c:pt idx="57">
                  <c:v>81.821037202749949</c:v>
                </c:pt>
                <c:pt idx="58">
                  <c:v>81.821037202749949</c:v>
                </c:pt>
                <c:pt idx="59">
                  <c:v>81.821037202749949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3B-43CC-955B-C6B18D08A3F7}"/>
            </c:ext>
          </c:extLst>
        </c:ser>
        <c:ser>
          <c:idx val="12"/>
          <c:order val="9"/>
          <c:tx>
            <c:strRef>
              <c:f>ICGN!$A$200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6"/>
              <c:layout>
                <c:manualLayout>
                  <c:x val="-3.5526379367825815E-2"/>
                  <c:y val="2.5727902322107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183B-43CC-955B-C6B18D08A3F7}"/>
                </c:ext>
              </c:extLst>
            </c:dLbl>
            <c:dLbl>
              <c:idx val="97"/>
              <c:layout>
                <c:manualLayout>
                  <c:x val="-7.8816821445460965E-3"/>
                  <c:y val="-3.612040894749630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ICGN!$AO$200:$EF$200</c15:sqref>
                  </c15:fullRef>
                </c:ext>
              </c:extLst>
              <c:f>ICGN!$BM$200:$EF$200</c:f>
              <c:numCache>
                <c:formatCode>_(* #,##0.00_);_(* \(#,##0.00\);_(* "-"??_);_(@_)</c:formatCode>
                <c:ptCount val="72"/>
                <c:pt idx="60">
                  <c:v>77.961248507522242</c:v>
                </c:pt>
                <c:pt idx="61">
                  <c:v>77.961248507522242</c:v>
                </c:pt>
                <c:pt idx="62">
                  <c:v>77.961248507522242</c:v>
                </c:pt>
                <c:pt idx="63">
                  <c:v>77.961248507522242</c:v>
                </c:pt>
                <c:pt idx="64">
                  <c:v>77.961248507522242</c:v>
                </c:pt>
                <c:pt idx="65">
                  <c:v>77.961248507522242</c:v>
                </c:pt>
                <c:pt idx="66">
                  <c:v>77.961248507522242</c:v>
                </c:pt>
                <c:pt idx="67">
                  <c:v>77.961248507522242</c:v>
                </c:pt>
                <c:pt idx="68">
                  <c:v>77.961248507522242</c:v>
                </c:pt>
                <c:pt idx="69">
                  <c:v>77.961248507522242</c:v>
                </c:pt>
                <c:pt idx="70">
                  <c:v>77.961248507522242</c:v>
                </c:pt>
                <c:pt idx="71">
                  <c:v>77.961248507522242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3B-43CC-955B-C6B18D08A3F7}"/>
            </c:ext>
          </c:extLst>
        </c:ser>
        <c:ser>
          <c:idx val="62"/>
          <c:order val="10"/>
          <c:tx>
            <c:strRef>
              <c:f>ICGN!$A$202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77"/>
              <c:layout>
                <c:manualLayout>
                  <c:x val="-2.960518991324142E-2"/>
                  <c:y val="4.095774516882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183B-43CC-955B-C6B18D08A3F7}"/>
                </c:ext>
              </c:extLst>
            </c:dLbl>
            <c:dLbl>
              <c:idx val="109"/>
              <c:layout>
                <c:manualLayout>
                  <c:x val="-7.8947364331363231E-3"/>
                  <c:y val="-2.8093651403608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ICGN!$AO$202:$ER$202</c15:sqref>
                  </c15:fullRef>
                </c:ext>
              </c:extLst>
              <c:f>ICGN!$BM$202:$ER$202</c:f>
              <c:numCache>
                <c:formatCode>_(* #,##0.00_);_(* \(#,##0.00\);_(* "-"??_);_(@_)</c:formatCode>
                <c:ptCount val="84"/>
                <c:pt idx="72">
                  <c:v>81.214000227543792</c:v>
                </c:pt>
                <c:pt idx="73">
                  <c:v>81.214000227543792</c:v>
                </c:pt>
                <c:pt idx="74">
                  <c:v>81.214000227543792</c:v>
                </c:pt>
                <c:pt idx="75">
                  <c:v>81.214000227543792</c:v>
                </c:pt>
                <c:pt idx="76">
                  <c:v>81.214000227543792</c:v>
                </c:pt>
                <c:pt idx="77">
                  <c:v>81.214000227543792</c:v>
                </c:pt>
                <c:pt idx="78">
                  <c:v>81.214000227543792</c:v>
                </c:pt>
                <c:pt idx="79">
                  <c:v>81.214000227543792</c:v>
                </c:pt>
                <c:pt idx="80">
                  <c:v>81.214000227543792</c:v>
                </c:pt>
                <c:pt idx="81">
                  <c:v>81.214000227543792</c:v>
                </c:pt>
                <c:pt idx="82">
                  <c:v>81.214000227543792</c:v>
                </c:pt>
                <c:pt idx="83">
                  <c:v>81.214000227543792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3B-43CC-955B-C6B18D08A3F7}"/>
            </c:ext>
          </c:extLst>
        </c:ser>
        <c:ser>
          <c:idx val="2"/>
          <c:order val="11"/>
          <c:tx>
            <c:strRef>
              <c:f>ICGN!$A$204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90"/>
              <c:layout>
                <c:manualLayout>
                  <c:x val="-2.5657893407693047E-2"/>
                  <c:y val="3.2107030175551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ICGN!$AO$204:$FD$204</c15:sqref>
                  </c15:fullRef>
                </c:ext>
              </c:extLst>
              <c:f>ICGN!$BM$204:$FD$204</c:f>
              <c:numCache>
                <c:formatCode>_(* #,##0.00_);_(* \(#,##0.00\);_(* "-"??_);_(@_)</c:formatCode>
                <c:ptCount val="96"/>
                <c:pt idx="84">
                  <c:v>106.81619884392124</c:v>
                </c:pt>
                <c:pt idx="85">
                  <c:v>106.81619884392124</c:v>
                </c:pt>
                <c:pt idx="86">
                  <c:v>106.81619884392124</c:v>
                </c:pt>
                <c:pt idx="87">
                  <c:v>106.81619884392124</c:v>
                </c:pt>
                <c:pt idx="88">
                  <c:v>106.81619884392124</c:v>
                </c:pt>
                <c:pt idx="89">
                  <c:v>106.81619884392124</c:v>
                </c:pt>
                <c:pt idx="90">
                  <c:v>106.81619884392124</c:v>
                </c:pt>
                <c:pt idx="91">
                  <c:v>106.81619884392124</c:v>
                </c:pt>
                <c:pt idx="92">
                  <c:v>106.81619884392124</c:v>
                </c:pt>
                <c:pt idx="93">
                  <c:v>106.81619884392124</c:v>
                </c:pt>
                <c:pt idx="94">
                  <c:v>106.81619884392124</c:v>
                </c:pt>
                <c:pt idx="95">
                  <c:v>106.81619884392124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3B-43CC-955B-C6B18D08A3F7}"/>
            </c:ext>
          </c:extLst>
        </c:ser>
        <c:ser>
          <c:idx val="6"/>
          <c:order val="12"/>
          <c:tx>
            <c:strRef>
              <c:f>ICGN!$A$206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03"/>
              <c:layout>
                <c:manualLayout>
                  <c:x val="-3.6550178184012044E-2"/>
                  <c:y val="3.2412971313811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460-49E4-944C-9B76D8AFBB5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ICGN!$AO$206:$FP$206</c15:sqref>
                  </c15:fullRef>
                </c:ext>
              </c:extLst>
              <c:f>ICGN!$BM$206:$FP$206</c:f>
              <c:numCache>
                <c:formatCode>_(* #,##0.00_);_(* \(#,##0.00\);_(* "-"??_);_(@_)</c:formatCode>
                <c:ptCount val="108"/>
                <c:pt idx="96">
                  <c:v>120.78428618293852</c:v>
                </c:pt>
                <c:pt idx="97">
                  <c:v>120.78428618293852</c:v>
                </c:pt>
                <c:pt idx="98">
                  <c:v>120.78428618293852</c:v>
                </c:pt>
                <c:pt idx="99">
                  <c:v>120.78428618293852</c:v>
                </c:pt>
                <c:pt idx="100">
                  <c:v>120.78428618293852</c:v>
                </c:pt>
                <c:pt idx="101">
                  <c:v>120.78428618293852</c:v>
                </c:pt>
                <c:pt idx="102">
                  <c:v>120.78428618293852</c:v>
                </c:pt>
                <c:pt idx="103">
                  <c:v>120.78428618293852</c:v>
                </c:pt>
                <c:pt idx="104">
                  <c:v>120.78428618293852</c:v>
                </c:pt>
                <c:pt idx="105">
                  <c:v>120.78428618293852</c:v>
                </c:pt>
                <c:pt idx="106">
                  <c:v>120.78428618293852</c:v>
                </c:pt>
                <c:pt idx="107">
                  <c:v>120.78428618293852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60-49E4-944C-9B76D8AFBB54}"/>
            </c:ext>
          </c:extLst>
        </c:ser>
        <c:ser>
          <c:idx val="54"/>
          <c:order val="15"/>
          <c:tx>
            <c:strRef>
              <c:f>ICGN!$A$191</c:f>
              <c:strCache>
                <c:ptCount val="1"/>
                <c:pt idx="0">
                  <c:v>Promedio COP 2014</c:v>
                </c:pt>
              </c:strCache>
            </c:strRef>
          </c:tx>
          <c:spPr>
            <a:ln>
              <a:solidFill>
                <a:srgbClr val="336600"/>
              </a:solidFill>
            </a:ln>
          </c:spPr>
          <c:marker>
            <c:symbol val="none"/>
          </c:marker>
          <c:dLbls>
            <c:dLbl>
              <c:idx val="6"/>
              <c:layout>
                <c:manualLayout>
                  <c:x val="-3.740008721754081E-2"/>
                  <c:y val="-4.3323353276432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B-183B-43CC-955B-C6B18D08A3F7}"/>
                </c:ext>
              </c:extLst>
            </c:dLbl>
            <c:dLbl>
              <c:idx val="38"/>
              <c:layout>
                <c:manualLayout>
                  <c:x val="-9.8586298249778055E-3"/>
                  <c:y val="-5.7515509970876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ICGN!$AO$191:$BX$191</c15:sqref>
                  </c15:fullRef>
                </c:ext>
              </c:extLst>
              <c:f>ICGN!$BM$191:$BX$191</c:f>
              <c:numCache>
                <c:formatCode>_(* #,##0.00_);_(* \(#,##0.00\);_(* "-"??_);_(@_)</c:formatCode>
                <c:ptCount val="12"/>
                <c:pt idx="0">
                  <c:v>124.34842331377632</c:v>
                </c:pt>
                <c:pt idx="1">
                  <c:v>124.34842331377632</c:v>
                </c:pt>
                <c:pt idx="2">
                  <c:v>124.34842331377632</c:v>
                </c:pt>
                <c:pt idx="3">
                  <c:v>124.34842331377632</c:v>
                </c:pt>
                <c:pt idx="4">
                  <c:v>124.34842331377632</c:v>
                </c:pt>
                <c:pt idx="5">
                  <c:v>124.34842331377632</c:v>
                </c:pt>
                <c:pt idx="6">
                  <c:v>124.34842331377632</c:v>
                </c:pt>
                <c:pt idx="7">
                  <c:v>124.34842331377632</c:v>
                </c:pt>
                <c:pt idx="8">
                  <c:v>124.34842331377632</c:v>
                </c:pt>
                <c:pt idx="9">
                  <c:v>124.34842331377632</c:v>
                </c:pt>
                <c:pt idx="10">
                  <c:v>124.34842331377632</c:v>
                </c:pt>
                <c:pt idx="11">
                  <c:v>124.34842331377632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183B-43CC-955B-C6B18D08A3F7}"/>
            </c:ext>
          </c:extLst>
        </c:ser>
        <c:ser>
          <c:idx val="55"/>
          <c:order val="16"/>
          <c:tx>
            <c:strRef>
              <c:f>ICGN!$A$193</c:f>
              <c:strCache>
                <c:ptCount val="1"/>
                <c:pt idx="0">
                  <c:v>Promedio COP 2015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17"/>
              <c:layout>
                <c:manualLayout>
                  <c:x val="-3.947368216568161E-2"/>
                  <c:y val="-3.6120408947496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E-183B-43CC-955B-C6B18D08A3F7}"/>
                </c:ext>
              </c:extLst>
            </c:dLbl>
            <c:dLbl>
              <c:idx val="49"/>
              <c:layout>
                <c:manualLayout>
                  <c:x val="-1.5789472866272716E-2"/>
                  <c:y val="-2.4080272631664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ICGN!$AO$193:$CJ$193</c15:sqref>
                  </c15:fullRef>
                </c:ext>
              </c:extLst>
              <c:f>ICGN!$BM$193:$CJ$193</c:f>
              <c:numCache>
                <c:formatCode>_(* #,##0.00_);_(* \(#,##0.00\);_(* "-"??_);_(@_)</c:formatCode>
                <c:ptCount val="24"/>
                <c:pt idx="12">
                  <c:v>131.48584137818236</c:v>
                </c:pt>
                <c:pt idx="13">
                  <c:v>131.48584137818236</c:v>
                </c:pt>
                <c:pt idx="14">
                  <c:v>131.48584137818236</c:v>
                </c:pt>
                <c:pt idx="15">
                  <c:v>131.48584137818236</c:v>
                </c:pt>
                <c:pt idx="16">
                  <c:v>131.48584137818236</c:v>
                </c:pt>
                <c:pt idx="17">
                  <c:v>131.48584137818236</c:v>
                </c:pt>
                <c:pt idx="18">
                  <c:v>131.48584137818236</c:v>
                </c:pt>
                <c:pt idx="19">
                  <c:v>131.48584137818236</c:v>
                </c:pt>
                <c:pt idx="20">
                  <c:v>131.48584137818236</c:v>
                </c:pt>
                <c:pt idx="21">
                  <c:v>131.48584137818236</c:v>
                </c:pt>
                <c:pt idx="22">
                  <c:v>131.48584137818236</c:v>
                </c:pt>
                <c:pt idx="23">
                  <c:v>131.48584137818236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183B-43CC-955B-C6B18D08A3F7}"/>
            </c:ext>
          </c:extLst>
        </c:ser>
        <c:ser>
          <c:idx val="58"/>
          <c:order val="17"/>
          <c:tx>
            <c:strRef>
              <c:f>ICGN!$A$195</c:f>
              <c:strCache>
                <c:ptCount val="1"/>
                <c:pt idx="0">
                  <c:v>Promedio COP 2016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dLbls>
            <c:dLbl>
              <c:idx val="30"/>
              <c:layout>
                <c:manualLayout>
                  <c:x val="-4.5394734490533856E-2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1-183B-43CC-955B-C6B18D08A3F7}"/>
                </c:ext>
              </c:extLst>
            </c:dLbl>
            <c:dLbl>
              <c:idx val="61"/>
              <c:layout>
                <c:manualLayout>
                  <c:x val="-2.170467541454334E-2"/>
                  <c:y val="-3.2626567579410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ICGN!$AO$195:$CV$195</c15:sqref>
                  </c15:fullRef>
                </c:ext>
              </c:extLst>
              <c:f>ICGN!$BM$195:$CV$195</c:f>
              <c:numCache>
                <c:formatCode>_(* #,##0.00_);_(* \(#,##0.00\);_(* "-"??_);_(@_)</c:formatCode>
                <c:ptCount val="36"/>
                <c:pt idx="24">
                  <c:v>148.10396849363767</c:v>
                </c:pt>
                <c:pt idx="25">
                  <c:v>148.10396849363767</c:v>
                </c:pt>
                <c:pt idx="26">
                  <c:v>148.10396849363767</c:v>
                </c:pt>
                <c:pt idx="27">
                  <c:v>148.10396849363767</c:v>
                </c:pt>
                <c:pt idx="28">
                  <c:v>148.10396849363767</c:v>
                </c:pt>
                <c:pt idx="29">
                  <c:v>148.10396849363767</c:v>
                </c:pt>
                <c:pt idx="30">
                  <c:v>148.10396849363767</c:v>
                </c:pt>
                <c:pt idx="31">
                  <c:v>148.10396849363767</c:v>
                </c:pt>
                <c:pt idx="32">
                  <c:v>148.10396849363767</c:v>
                </c:pt>
                <c:pt idx="33">
                  <c:v>148.10396849363767</c:v>
                </c:pt>
                <c:pt idx="34">
                  <c:v>148.10396849363767</c:v>
                </c:pt>
                <c:pt idx="35">
                  <c:v>148.10396849363767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183B-43CC-955B-C6B18D08A3F7}"/>
            </c:ext>
          </c:extLst>
        </c:ser>
        <c:ser>
          <c:idx val="59"/>
          <c:order val="18"/>
          <c:tx>
            <c:strRef>
              <c:f>ICGN!$A$197</c:f>
              <c:strCache>
                <c:ptCount val="1"/>
                <c:pt idx="0">
                  <c:v>Promedio COP 2017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42"/>
              <c:layout>
                <c:manualLayout>
                  <c:x val="-3.5526313949113521E-2"/>
                  <c:y val="-4.0133787719440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4-183B-43CC-955B-C6B18D08A3F7}"/>
                </c:ext>
              </c:extLst>
            </c:dLbl>
            <c:dLbl>
              <c:idx val="74"/>
              <c:layout>
                <c:manualLayout>
                  <c:x val="-5.9210523248522419E-3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ICGN!$AO$197:$DH$197</c15:sqref>
                  </c15:fullRef>
                </c:ext>
              </c:extLst>
              <c:f>ICGN!$BM$197:$DH$197</c:f>
              <c:numCache>
                <c:formatCode>_(* #,##0.00_);_(* \(#,##0.00\);_(* "-"??_);_(@_)</c:formatCode>
                <c:ptCount val="48"/>
                <c:pt idx="36">
                  <c:v>141.84292961638718</c:v>
                </c:pt>
                <c:pt idx="37">
                  <c:v>141.84292961638718</c:v>
                </c:pt>
                <c:pt idx="38">
                  <c:v>141.84292961638718</c:v>
                </c:pt>
                <c:pt idx="39">
                  <c:v>141.84292961638718</c:v>
                </c:pt>
                <c:pt idx="40">
                  <c:v>141.84292961638718</c:v>
                </c:pt>
                <c:pt idx="41">
                  <c:v>141.84292961638718</c:v>
                </c:pt>
                <c:pt idx="42">
                  <c:v>141.84292961638718</c:v>
                </c:pt>
                <c:pt idx="43">
                  <c:v>141.84292961638718</c:v>
                </c:pt>
                <c:pt idx="44">
                  <c:v>141.84292961638718</c:v>
                </c:pt>
                <c:pt idx="45">
                  <c:v>141.84292961638718</c:v>
                </c:pt>
                <c:pt idx="46">
                  <c:v>141.84292961638718</c:v>
                </c:pt>
                <c:pt idx="47">
                  <c:v>141.84292961638718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183B-43CC-955B-C6B18D08A3F7}"/>
            </c:ext>
          </c:extLst>
        </c:ser>
        <c:ser>
          <c:idx val="60"/>
          <c:order val="19"/>
          <c:tx>
            <c:strRef>
              <c:f>ICGN!$A$199</c:f>
              <c:strCache>
                <c:ptCount val="1"/>
                <c:pt idx="0">
                  <c:v>Promedio COP 2018</c:v>
                </c:pt>
              </c:strCache>
            </c:strRef>
          </c:tx>
          <c:spPr>
            <a:ln>
              <a:solidFill>
                <a:srgbClr val="FC2030"/>
              </a:solidFill>
            </a:ln>
          </c:spPr>
          <c:marker>
            <c:symbol val="none"/>
          </c:marker>
          <c:dLbls>
            <c:dLbl>
              <c:idx val="55"/>
              <c:layout>
                <c:manualLayout>
                  <c:x val="-4.144736627396569E-2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7-183B-43CC-955B-C6B18D08A3F7}"/>
                </c:ext>
              </c:extLst>
            </c:dLbl>
            <c:dLbl>
              <c:idx val="86"/>
              <c:layout>
                <c:manualLayout>
                  <c:x val="-3.9571589330109746E-3"/>
                  <c:y val="-4.01337877194401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186183993670535E-2"/>
                      <c:h val="3.69433096027829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8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ICGN!$AO$199:$DT$199</c15:sqref>
                  </c15:fullRef>
                </c:ext>
              </c:extLst>
              <c:f>ICGN!$BM$199:$DT$199</c:f>
              <c:numCache>
                <c:formatCode>_(* #,##0.00_);_(* \(#,##0.00\);_(* "-"??_);_(@_)</c:formatCode>
                <c:ptCount val="60"/>
                <c:pt idx="48">
                  <c:v>134.63114598229149</c:v>
                </c:pt>
                <c:pt idx="49">
                  <c:v>134.63114598229149</c:v>
                </c:pt>
                <c:pt idx="50">
                  <c:v>134.63114598229149</c:v>
                </c:pt>
                <c:pt idx="51">
                  <c:v>134.63114598229149</c:v>
                </c:pt>
                <c:pt idx="52">
                  <c:v>134.63114598229149</c:v>
                </c:pt>
                <c:pt idx="53">
                  <c:v>134.63114598229149</c:v>
                </c:pt>
                <c:pt idx="54">
                  <c:v>134.63114598229149</c:v>
                </c:pt>
                <c:pt idx="55">
                  <c:v>134.63114598229149</c:v>
                </c:pt>
                <c:pt idx="56">
                  <c:v>134.63114598229149</c:v>
                </c:pt>
                <c:pt idx="57">
                  <c:v>134.63114598229149</c:v>
                </c:pt>
                <c:pt idx="58">
                  <c:v>134.63114598229149</c:v>
                </c:pt>
                <c:pt idx="59">
                  <c:v>134.63114598229149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183B-43CC-955B-C6B18D08A3F7}"/>
            </c:ext>
          </c:extLst>
        </c:ser>
        <c:ser>
          <c:idx val="61"/>
          <c:order val="20"/>
          <c:tx>
            <c:strRef>
              <c:f>ICGN!$A$201</c:f>
              <c:strCache>
                <c:ptCount val="1"/>
                <c:pt idx="0">
                  <c:v>Promedio COP 2019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6"/>
              <c:layout>
                <c:manualLayout>
                  <c:x val="-4.144736627396569E-2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A-183B-43CC-955B-C6B18D08A3F7}"/>
                </c:ext>
              </c:extLst>
            </c:dLbl>
            <c:dLbl>
              <c:idx val="99"/>
              <c:layout>
                <c:manualLayout>
                  <c:x val="-2.3684209299408968E-2"/>
                  <c:y val="-2.8093651403608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ICGN!$AO$201:$EF$201</c15:sqref>
                  </c15:fullRef>
                </c:ext>
              </c:extLst>
              <c:f>ICGN!$BM$201:$EF$201</c:f>
              <c:numCache>
                <c:formatCode>_(* #,##0.00_);_(* \(#,##0.00\);_(* "-"??_);_(@_)</c:formatCode>
                <c:ptCount val="72"/>
                <c:pt idx="60">
                  <c:v>142.74853859418411</c:v>
                </c:pt>
                <c:pt idx="61">
                  <c:v>142.74853859418411</c:v>
                </c:pt>
                <c:pt idx="62">
                  <c:v>142.74853859418411</c:v>
                </c:pt>
                <c:pt idx="63">
                  <c:v>142.74853859418411</c:v>
                </c:pt>
                <c:pt idx="64">
                  <c:v>142.74853859418411</c:v>
                </c:pt>
                <c:pt idx="65">
                  <c:v>142.74853859418411</c:v>
                </c:pt>
                <c:pt idx="66">
                  <c:v>142.74853859418411</c:v>
                </c:pt>
                <c:pt idx="67">
                  <c:v>142.74853859418411</c:v>
                </c:pt>
                <c:pt idx="68">
                  <c:v>142.74853859418411</c:v>
                </c:pt>
                <c:pt idx="69">
                  <c:v>142.74853859418411</c:v>
                </c:pt>
                <c:pt idx="70">
                  <c:v>142.74853859418411</c:v>
                </c:pt>
                <c:pt idx="71">
                  <c:v>142.74853859418411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183B-43CC-955B-C6B18D08A3F7}"/>
            </c:ext>
          </c:extLst>
        </c:ser>
        <c:ser>
          <c:idx val="63"/>
          <c:order val="21"/>
          <c:tx>
            <c:strRef>
              <c:f>ICGN!$A$203</c:f>
              <c:strCache>
                <c:ptCount val="1"/>
                <c:pt idx="0">
                  <c:v>Promedio COP 2020</c:v>
                </c:pt>
              </c:strCache>
            </c:strRef>
          </c:tx>
          <c:marker>
            <c:symbol val="none"/>
          </c:marker>
          <c:dLbls>
            <c:dLbl>
              <c:idx val="78"/>
              <c:layout>
                <c:manualLayout>
                  <c:x val="-4.5394734490533856E-2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D-183B-43CC-955B-C6B18D08A3F7}"/>
                </c:ext>
              </c:extLst>
            </c:dLbl>
            <c:dLbl>
              <c:idx val="109"/>
              <c:layout>
                <c:manualLayout>
                  <c:x val="-1.5789472866272788E-2"/>
                  <c:y val="-4.4147166491384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ICGN!$AO$203:$ER$203</c15:sqref>
                  </c15:fullRef>
                </c:ext>
              </c:extLst>
              <c:f>ICGN!$BM$203:$ER$203</c:f>
              <c:numCache>
                <c:formatCode>_(* #,##0.00_);_(* \(#,##0.00\);_(* "-"??_);_(@_)</c:formatCode>
                <c:ptCount val="84"/>
                <c:pt idx="72">
                  <c:v>167.01267875647898</c:v>
                </c:pt>
                <c:pt idx="73">
                  <c:v>167.01267875647898</c:v>
                </c:pt>
                <c:pt idx="74">
                  <c:v>167.01267875647898</c:v>
                </c:pt>
                <c:pt idx="75">
                  <c:v>167.01267875647898</c:v>
                </c:pt>
                <c:pt idx="76">
                  <c:v>167.01267875647898</c:v>
                </c:pt>
                <c:pt idx="77">
                  <c:v>167.01267875647898</c:v>
                </c:pt>
                <c:pt idx="78">
                  <c:v>167.01267875647898</c:v>
                </c:pt>
                <c:pt idx="79">
                  <c:v>167.01267875647898</c:v>
                </c:pt>
                <c:pt idx="80">
                  <c:v>167.01267875647898</c:v>
                </c:pt>
                <c:pt idx="81">
                  <c:v>167.01267875647898</c:v>
                </c:pt>
                <c:pt idx="82">
                  <c:v>167.01267875647898</c:v>
                </c:pt>
                <c:pt idx="83">
                  <c:v>167.01267875647898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183B-43CC-955B-C6B18D08A3F7}"/>
            </c:ext>
          </c:extLst>
        </c:ser>
        <c:ser>
          <c:idx val="3"/>
          <c:order val="22"/>
          <c:tx>
            <c:strRef>
              <c:f>ICGN!$A$205</c:f>
              <c:strCache>
                <c:ptCount val="1"/>
                <c:pt idx="0">
                  <c:v>Promedio COP 2021</c:v>
                </c:pt>
              </c:strCache>
            </c:strRef>
          </c:tx>
          <c:marker>
            <c:symbol val="none"/>
          </c:marker>
          <c:dLbls>
            <c:dLbl>
              <c:idx val="89"/>
              <c:layout>
                <c:manualLayout>
                  <c:x val="-4.1447366273965836E-2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40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ICGN!$AO$205:$FD$205</c15:sqref>
                  </c15:fullRef>
                </c:ext>
              </c:extLst>
              <c:f>ICGN!$BM$205:$FD$205</c:f>
              <c:numCache>
                <c:formatCode>_(* #,##0.00_);_(* \(#,##0.00\);_(* "-"??_);_(@_)</c:formatCode>
                <c:ptCount val="96"/>
                <c:pt idx="84">
                  <c:v>223.90093019581568</c:v>
                </c:pt>
                <c:pt idx="85">
                  <c:v>223.90093019581568</c:v>
                </c:pt>
                <c:pt idx="86">
                  <c:v>223.90093019581568</c:v>
                </c:pt>
                <c:pt idx="87">
                  <c:v>223.90093019581568</c:v>
                </c:pt>
                <c:pt idx="88">
                  <c:v>223.90093019581568</c:v>
                </c:pt>
                <c:pt idx="89">
                  <c:v>223.90093019581568</c:v>
                </c:pt>
                <c:pt idx="90">
                  <c:v>223.90093019581568</c:v>
                </c:pt>
                <c:pt idx="91">
                  <c:v>223.90093019581568</c:v>
                </c:pt>
                <c:pt idx="92">
                  <c:v>223.90093019581568</c:v>
                </c:pt>
                <c:pt idx="93">
                  <c:v>223.90093019581568</c:v>
                </c:pt>
                <c:pt idx="94">
                  <c:v>223.90093019581568</c:v>
                </c:pt>
                <c:pt idx="95">
                  <c:v>223.90093019581568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183B-43CC-955B-C6B18D08A3F7}"/>
            </c:ext>
          </c:extLst>
        </c:ser>
        <c:ser>
          <c:idx val="7"/>
          <c:order val="23"/>
          <c:tx>
            <c:strRef>
              <c:f>ICGN!$A$207</c:f>
              <c:strCache>
                <c:ptCount val="1"/>
                <c:pt idx="0">
                  <c:v>Promedio COP 2022</c:v>
                </c:pt>
              </c:strCache>
            </c:strRef>
          </c:tx>
          <c:marker>
            <c:symbol val="none"/>
          </c:marker>
          <c:dLbls>
            <c:dLbl>
              <c:idx val="102"/>
              <c:layout>
                <c:manualLayout>
                  <c:x val="-4.8092339715805323E-2"/>
                  <c:y val="-2.8811530056721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460-49E4-944C-9B76D8AFBB5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ICGN!$AO$207:$FP$207</c15:sqref>
                  </c15:fullRef>
                </c:ext>
              </c:extLst>
              <c:f>ICGN!$BM$207:$FP$207</c:f>
              <c:numCache>
                <c:formatCode>_(* #,##0.00_);_(* \(#,##0.00\);_(* "-"??_);_(@_)</c:formatCode>
                <c:ptCount val="108"/>
                <c:pt idx="96">
                  <c:v>285.09538366361915</c:v>
                </c:pt>
                <c:pt idx="97">
                  <c:v>285.09538366361915</c:v>
                </c:pt>
                <c:pt idx="98">
                  <c:v>285.09538366361915</c:v>
                </c:pt>
                <c:pt idx="99">
                  <c:v>285.09538366361915</c:v>
                </c:pt>
                <c:pt idx="100">
                  <c:v>285.09538366361915</c:v>
                </c:pt>
                <c:pt idx="101">
                  <c:v>285.09538366361915</c:v>
                </c:pt>
                <c:pt idx="102">
                  <c:v>285.09538366361915</c:v>
                </c:pt>
                <c:pt idx="103">
                  <c:v>285.09538366361915</c:v>
                </c:pt>
                <c:pt idx="104">
                  <c:v>285.09538366361915</c:v>
                </c:pt>
                <c:pt idx="105">
                  <c:v>285.09538366361915</c:v>
                </c:pt>
                <c:pt idx="106">
                  <c:v>285.09538366361915</c:v>
                </c:pt>
                <c:pt idx="107">
                  <c:v>285.09538366361915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60-49E4-944C-9B76D8AFBB54}"/>
            </c:ext>
          </c:extLst>
        </c:ser>
        <c:ser>
          <c:idx val="0"/>
          <c:order val="24"/>
          <c:tx>
            <c:strRef>
              <c:f>ICGN!$A$210</c:f>
              <c:strCache>
                <c:ptCount val="1"/>
                <c:pt idx="0">
                  <c:v>Promedio 2023 (real ene-mar, estimado abr-dic)</c:v>
                </c:pt>
              </c:strCache>
            </c:strRef>
          </c:tx>
          <c:marker>
            <c:symbol val="none"/>
          </c:marker>
          <c:dLbls>
            <c:dLbl>
              <c:idx val="102"/>
              <c:layout>
                <c:manualLayout>
                  <c:x val="-3.7499998057397531E-2"/>
                  <c:y val="3.6120408947496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83B-43CC-955B-C6B18D08A3F7}"/>
                </c:ext>
              </c:extLst>
            </c:dLbl>
            <c:dLbl>
              <c:idx val="10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9E-4A58-AAB0-5869ABDF9B6C}"/>
                </c:ext>
              </c:extLst>
            </c:dLbl>
            <c:dLbl>
              <c:idx val="10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9E-4A58-AAB0-5869ABDF9B6C}"/>
                </c:ext>
              </c:extLst>
            </c:dLbl>
            <c:dLbl>
              <c:idx val="1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9E-4A58-AAB0-5869ABDF9B6C}"/>
                </c:ext>
              </c:extLst>
            </c:dLbl>
            <c:dLbl>
              <c:idx val="111"/>
              <c:layout>
                <c:manualLayout>
                  <c:x val="-1.1542161531793278E-2"/>
                  <c:y val="2.8811530056721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9F9E-4A58-AAB0-5869ABDF9B6C}"/>
                </c:ext>
              </c:extLst>
            </c:dLbl>
            <c:dLbl>
              <c:idx val="1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9E-4A58-AAB0-5869ABDF9B6C}"/>
                </c:ext>
              </c:extLst>
            </c:dLbl>
            <c:dLbl>
              <c:idx val="1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9E-4A58-AAB0-5869ABDF9B6C}"/>
                </c:ext>
              </c:extLst>
            </c:dLbl>
            <c:dLbl>
              <c:idx val="1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9E-4A58-AAB0-5869ABDF9B6C}"/>
                </c:ext>
              </c:extLst>
            </c:dLbl>
            <c:dLbl>
              <c:idx val="1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9E-4A58-AAB0-5869ABDF9B6C}"/>
                </c:ext>
              </c:extLst>
            </c:dLbl>
            <c:dLbl>
              <c:idx val="1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9E-4A58-AAB0-5869ABDF9B6C}"/>
                </c:ext>
              </c:extLst>
            </c:dLbl>
            <c:dLbl>
              <c:idx val="1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9E-4A58-AAB0-5869ABDF9B6C}"/>
                </c:ext>
              </c:extLst>
            </c:dLbl>
            <c:dLbl>
              <c:idx val="1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9E-4A58-AAB0-5869ABDF9B6C}"/>
                </c:ext>
              </c:extLst>
            </c:dLbl>
            <c:dLbl>
              <c:idx val="1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9E-4A58-AAB0-5869ABDF9B6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ICGN!$AO$210:$GB$210</c15:sqref>
                  </c15:fullRef>
                </c:ext>
              </c:extLst>
              <c:f>ICGN!$BM$210:$GB$210</c:f>
              <c:numCache>
                <c:formatCode>_(* #,##0.00_);_(* \(#,##0.00\);_(* "-"??_);_(@_)</c:formatCode>
                <c:ptCount val="120"/>
                <c:pt idx="108">
                  <c:v>110.32052685239961</c:v>
                </c:pt>
                <c:pt idx="109">
                  <c:v>110.32052685239961</c:v>
                </c:pt>
                <c:pt idx="110">
                  <c:v>110.32052685239961</c:v>
                </c:pt>
                <c:pt idx="111">
                  <c:v>110.32052685239961</c:v>
                </c:pt>
                <c:pt idx="112">
                  <c:v>110.32052685239961</c:v>
                </c:pt>
                <c:pt idx="113">
                  <c:v>110.32052685239961</c:v>
                </c:pt>
                <c:pt idx="114">
                  <c:v>110.32052685239961</c:v>
                </c:pt>
                <c:pt idx="115">
                  <c:v>110.32052685239961</c:v>
                </c:pt>
                <c:pt idx="116">
                  <c:v>110.32052685239961</c:v>
                </c:pt>
                <c:pt idx="117">
                  <c:v>110.32052685239961</c:v>
                </c:pt>
                <c:pt idx="118">
                  <c:v>110.32052685239961</c:v>
                </c:pt>
                <c:pt idx="119">
                  <c:v>110.32052685239961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183B-43CC-955B-C6B18D08A3F7}"/>
            </c:ext>
          </c:extLst>
        </c:ser>
        <c:ser>
          <c:idx val="1"/>
          <c:order val="25"/>
          <c:tx>
            <c:strRef>
              <c:f>ICGN!$A$211</c:f>
              <c:strCache>
                <c:ptCount val="1"/>
                <c:pt idx="0">
                  <c:v>Promedio COP 2023 (real ene-mar, estimado abr-dic)</c:v>
                </c:pt>
              </c:strCache>
            </c:strRef>
          </c:tx>
          <c:marker>
            <c:symbol val="none"/>
          </c:marker>
          <c:dLbls>
            <c:dLbl>
              <c:idx val="102"/>
              <c:layout>
                <c:manualLayout>
                  <c:x val="-4.7068540899619093E-2"/>
                  <c:y val="-3.2106990595984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83B-43CC-955B-C6B18D08A3F7}"/>
                </c:ext>
              </c:extLst>
            </c:dLbl>
            <c:dLbl>
              <c:idx val="114"/>
              <c:layout>
                <c:manualLayout>
                  <c:x val="-3.4626484595379835E-2"/>
                  <c:y val="2.8811530056721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9F9E-4A58-AAB0-5869ABDF9B6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ICGN!$AO$211:$GB$211</c15:sqref>
                  </c15:fullRef>
                </c:ext>
              </c:extLst>
              <c:f>ICGN!$BM$211:$GB$211</c:f>
              <c:numCache>
                <c:formatCode>_(* #,##0.00_);_(* \(#,##0.00\);_(* "-"??_);_(@_)</c:formatCode>
                <c:ptCount val="120"/>
                <c:pt idx="108">
                  <c:v>293.14670976045983</c:v>
                </c:pt>
                <c:pt idx="109">
                  <c:v>293.14670976045983</c:v>
                </c:pt>
                <c:pt idx="110">
                  <c:v>293.14670976045983</c:v>
                </c:pt>
                <c:pt idx="111">
                  <c:v>293.14670976045983</c:v>
                </c:pt>
                <c:pt idx="112">
                  <c:v>293.14670976045983</c:v>
                </c:pt>
                <c:pt idx="113">
                  <c:v>293.14670976045983</c:v>
                </c:pt>
                <c:pt idx="114">
                  <c:v>293.14670976045983</c:v>
                </c:pt>
                <c:pt idx="115">
                  <c:v>293.14670976045983</c:v>
                </c:pt>
                <c:pt idx="116">
                  <c:v>293.14670976045983</c:v>
                </c:pt>
                <c:pt idx="117">
                  <c:v>293.14670976045983</c:v>
                </c:pt>
                <c:pt idx="118">
                  <c:v>293.14670976045983</c:v>
                </c:pt>
                <c:pt idx="119">
                  <c:v>293.14670976045983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183B-43CC-955B-C6B18D08A3F7}"/>
            </c:ext>
          </c:extLst>
        </c:ser>
        <c:ser>
          <c:idx val="4"/>
          <c:order val="26"/>
          <c:tx>
            <c:strRef>
              <c:f>ICGN!$A$178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ICGN!$AO$178:$GB$178</c15:sqref>
                  </c15:fullRef>
                </c:ext>
              </c:extLst>
              <c:f>ICGN!$BM$178:$GB$178</c:f>
              <c:numCache>
                <c:formatCode>_(* #,##0.00_);_(* \(#,##0.00\);_(* "-"??_);_(@_)</c:formatCode>
                <c:ptCount val="120"/>
                <c:pt idx="110">
                  <c:v>111.4313634950371</c:v>
                </c:pt>
                <c:pt idx="111">
                  <c:v>111.63591737746789</c:v>
                </c:pt>
                <c:pt idx="112">
                  <c:v>111.31692598374001</c:v>
                </c:pt>
                <c:pt idx="113">
                  <c:v>111.65214872997173</c:v>
                </c:pt>
                <c:pt idx="114">
                  <c:v>110.61720670600278</c:v>
                </c:pt>
                <c:pt idx="115">
                  <c:v>110.70926014367815</c:v>
                </c:pt>
                <c:pt idx="116">
                  <c:v>110.05489771725725</c:v>
                </c:pt>
                <c:pt idx="117">
                  <c:v>109.84551065666169</c:v>
                </c:pt>
                <c:pt idx="118">
                  <c:v>109.9575840540241</c:v>
                </c:pt>
                <c:pt idx="119">
                  <c:v>109.51591631974841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183B-43CC-955B-C6B18D08A3F7}"/>
            </c:ext>
          </c:extLst>
        </c:ser>
        <c:ser>
          <c:idx val="5"/>
          <c:order val="27"/>
          <c:tx>
            <c:strRef>
              <c:f>ICGN!$A$179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ICGN!$AO$175:$GB$175</c15:sqref>
                  </c15:fullRef>
                </c:ext>
              </c:extLst>
              <c:f>ICGN!$BM$175:$GB$175</c:f>
              <c:strCache>
                <c:ptCount val="120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ICGN!$AO$179:$GB$179</c15:sqref>
                  </c15:fullRef>
                </c:ext>
              </c:extLst>
              <c:f>ICGN!$BM$179:$GB$179</c:f>
              <c:numCache>
                <c:formatCode>_(* #,##0.00_);_(* \(#,##0.00\);_(* "-"??_);_(@_)</c:formatCode>
                <c:ptCount val="120"/>
                <c:pt idx="110">
                  <c:v>295.9337088234609</c:v>
                </c:pt>
                <c:pt idx="111">
                  <c:v>296.72853350951982</c:v>
                </c:pt>
                <c:pt idx="112">
                  <c:v>295.88065362742964</c:v>
                </c:pt>
                <c:pt idx="113">
                  <c:v>296.77167648302219</c:v>
                </c:pt>
                <c:pt idx="114">
                  <c:v>294.02079812546538</c:v>
                </c:pt>
                <c:pt idx="115">
                  <c:v>294.26547638142091</c:v>
                </c:pt>
                <c:pt idx="116">
                  <c:v>292.52617949797195</c:v>
                </c:pt>
                <c:pt idx="117">
                  <c:v>291.96962819364296</c:v>
                </c:pt>
                <c:pt idx="118">
                  <c:v>292.26751954999145</c:v>
                </c:pt>
                <c:pt idx="119">
                  <c:v>291.09356566338556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183B-43CC-955B-C6B18D08A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767816"/>
        <c:axId val="185760760"/>
        <c:extLst>
          <c:ext xmlns:c15="http://schemas.microsoft.com/office/drawing/2012/chart" uri="{02D57815-91ED-43cb-92C2-25804820EDAC}">
            <c15:filteredLineSeries>
              <c15:ser>
                <c:idx val="33"/>
                <c:order val="2"/>
                <c:tx>
                  <c:strRef>
                    <c:extLst>
                      <c:ext uri="{02D57815-91ED-43cb-92C2-25804820EDAC}">
                        <c15:formulaRef>
                          <c15:sqref>ICGN!$A$186</c15:sqref>
                        </c15:formulaRef>
                      </c:ext>
                    </c:extLst>
                    <c:strCache>
                      <c:ptCount val="1"/>
                      <c:pt idx="0">
                        <c:v>Promedio 2012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ullRef>
                          <c15:sqref>ICGN!$AO$175:$GB$175</c15:sqref>
                        </c15:fullRef>
                        <c15:formulaRef>
                          <c15:sqref>ICGN!$BM$175:$GB$175</c15:sqref>
                        </c15:formulaRef>
                      </c:ext>
                    </c:extLst>
                    <c:strCache>
                      <c:ptCount val="120"/>
                      <c:pt idx="6">
                        <c:v>2013</c:v>
                      </c:pt>
                      <c:pt idx="7">
                        <c:v>2013</c:v>
                      </c:pt>
                      <c:pt idx="8">
                        <c:v>2013</c:v>
                      </c:pt>
                      <c:pt idx="9">
                        <c:v>2013</c:v>
                      </c:pt>
                      <c:pt idx="10">
                        <c:v>2013</c:v>
                      </c:pt>
                      <c:pt idx="11">
                        <c:v>2013</c:v>
                      </c:pt>
                      <c:pt idx="18">
                        <c:v>2014</c:v>
                      </c:pt>
                      <c:pt idx="19">
                        <c:v>2014</c:v>
                      </c:pt>
                      <c:pt idx="20">
                        <c:v>2014</c:v>
                      </c:pt>
                      <c:pt idx="21">
                        <c:v>2014</c:v>
                      </c:pt>
                      <c:pt idx="22">
                        <c:v>2014</c:v>
                      </c:pt>
                      <c:pt idx="23">
                        <c:v>2014</c:v>
                      </c:pt>
                      <c:pt idx="30">
                        <c:v>2015</c:v>
                      </c:pt>
                      <c:pt idx="31">
                        <c:v>2015</c:v>
                      </c:pt>
                      <c:pt idx="32">
                        <c:v>2015</c:v>
                      </c:pt>
                      <c:pt idx="33">
                        <c:v>2015</c:v>
                      </c:pt>
                      <c:pt idx="34">
                        <c:v>2015</c:v>
                      </c:pt>
                      <c:pt idx="35">
                        <c:v>2015</c:v>
                      </c:pt>
                      <c:pt idx="42">
                        <c:v>2016</c:v>
                      </c:pt>
                      <c:pt idx="43">
                        <c:v>2016</c:v>
                      </c:pt>
                      <c:pt idx="44">
                        <c:v>2016</c:v>
                      </c:pt>
                      <c:pt idx="45">
                        <c:v>2016</c:v>
                      </c:pt>
                      <c:pt idx="46">
                        <c:v>2016</c:v>
                      </c:pt>
                      <c:pt idx="47">
                        <c:v>2016</c:v>
                      </c:pt>
                      <c:pt idx="49">
                        <c:v>2017</c:v>
                      </c:pt>
                      <c:pt idx="50">
                        <c:v>2017</c:v>
                      </c:pt>
                      <c:pt idx="51">
                        <c:v>2017</c:v>
                      </c:pt>
                      <c:pt idx="52">
                        <c:v>2017</c:v>
                      </c:pt>
                      <c:pt idx="53">
                        <c:v>2017</c:v>
                      </c:pt>
                      <c:pt idx="54">
                        <c:v>2017</c:v>
                      </c:pt>
                      <c:pt idx="55">
                        <c:v>2017</c:v>
                      </c:pt>
                      <c:pt idx="56">
                        <c:v>2017</c:v>
                      </c:pt>
                      <c:pt idx="57">
                        <c:v>2017</c:v>
                      </c:pt>
                      <c:pt idx="58">
                        <c:v>2017</c:v>
                      </c:pt>
                      <c:pt idx="59">
                        <c:v>2017</c:v>
                      </c:pt>
                      <c:pt idx="66">
                        <c:v>2018</c:v>
                      </c:pt>
                      <c:pt idx="67">
                        <c:v>2018</c:v>
                      </c:pt>
                      <c:pt idx="68">
                        <c:v>2018</c:v>
                      </c:pt>
                      <c:pt idx="69">
                        <c:v>2018</c:v>
                      </c:pt>
                      <c:pt idx="70">
                        <c:v>2018</c:v>
                      </c:pt>
                      <c:pt idx="71">
                        <c:v>2018</c:v>
                      </c:pt>
                      <c:pt idx="73">
                        <c:v>2019</c:v>
                      </c:pt>
                      <c:pt idx="74">
                        <c:v>2019</c:v>
                      </c:pt>
                      <c:pt idx="75">
                        <c:v>2019</c:v>
                      </c:pt>
                      <c:pt idx="76">
                        <c:v>2019</c:v>
                      </c:pt>
                      <c:pt idx="77">
                        <c:v>2019</c:v>
                      </c:pt>
                      <c:pt idx="78">
                        <c:v>2019</c:v>
                      </c:pt>
                      <c:pt idx="79">
                        <c:v>2019</c:v>
                      </c:pt>
                      <c:pt idx="80">
                        <c:v>2019</c:v>
                      </c:pt>
                      <c:pt idx="81">
                        <c:v>2019</c:v>
                      </c:pt>
                      <c:pt idx="82">
                        <c:v>2019</c:v>
                      </c:pt>
                      <c:pt idx="83">
                        <c:v>2019</c:v>
                      </c:pt>
                      <c:pt idx="90">
                        <c:v>2020</c:v>
                      </c:pt>
                      <c:pt idx="91">
                        <c:v>2020</c:v>
                      </c:pt>
                      <c:pt idx="92">
                        <c:v>2020</c:v>
                      </c:pt>
                      <c:pt idx="93">
                        <c:v>2020</c:v>
                      </c:pt>
                      <c:pt idx="94">
                        <c:v>2020</c:v>
                      </c:pt>
                      <c:pt idx="95">
                        <c:v>2020</c:v>
                      </c:pt>
                      <c:pt idx="102">
                        <c:v>2021</c:v>
                      </c:pt>
                      <c:pt idx="103">
                        <c:v>2021</c:v>
                      </c:pt>
                      <c:pt idx="104">
                        <c:v>2021</c:v>
                      </c:pt>
                      <c:pt idx="105">
                        <c:v>2021</c:v>
                      </c:pt>
                      <c:pt idx="106">
                        <c:v>2021</c:v>
                      </c:pt>
                      <c:pt idx="107">
                        <c:v>2021</c:v>
                      </c:pt>
                      <c:pt idx="114">
                        <c:v>2022</c:v>
                      </c:pt>
                      <c:pt idx="115">
                        <c:v>2022</c:v>
                      </c:pt>
                      <c:pt idx="116">
                        <c:v>2022</c:v>
                      </c:pt>
                      <c:pt idx="117">
                        <c:v>2022</c:v>
                      </c:pt>
                      <c:pt idx="118">
                        <c:v>2022</c:v>
                      </c:pt>
                      <c:pt idx="119">
                        <c:v>2022</c:v>
                      </c:pt>
                      <c:pt idx="121">
                        <c:v>2023</c:v>
                      </c:pt>
                      <c:pt idx="122">
                        <c:v>2023</c:v>
                      </c:pt>
                      <c:pt idx="123">
                        <c:v>2023</c:v>
                      </c:pt>
                      <c:pt idx="124">
                        <c:v>2023</c:v>
                      </c:pt>
                      <c:pt idx="125">
                        <c:v>2023</c:v>
                      </c:pt>
                      <c:pt idx="126">
                        <c:v>2023</c:v>
                      </c:pt>
                      <c:pt idx="127">
                        <c:v>2023</c:v>
                      </c:pt>
                      <c:pt idx="128">
                        <c:v>2023</c:v>
                      </c:pt>
                      <c:pt idx="129">
                        <c:v>2023</c:v>
                      </c:pt>
                      <c:pt idx="130">
                        <c:v>2023</c:v>
                      </c:pt>
                      <c:pt idx="131">
                        <c:v>2023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ICGN!$AO$186:$AZ$186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_(* #,##0.00_);_(* \(#,##0.00\);_(* "-"??_);_(@_)</c:formatCode>
                      <c:ptCount val="0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83B-43CC-955B-C6B18D08A3F7}"/>
                  </c:ext>
                </c:extLst>
              </c15:ser>
            </c15:filteredLineSeries>
            <c15:filteredLineSeries>
              <c15:ser>
                <c:idx val="3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ICGN!$A$188</c15:sqref>
                        </c15:formulaRef>
                      </c:ext>
                    </c:extLst>
                    <c:strCache>
                      <c:ptCount val="1"/>
                      <c:pt idx="0">
                        <c:v>Promedio 2013</c:v>
                      </c:pt>
                    </c:strCache>
                  </c:strRef>
                </c:tx>
                <c:spPr>
                  <a:ln>
                    <a:solidFill>
                      <a:schemeClr val="accent2">
                        <a:lumMod val="75000"/>
                      </a:schemeClr>
                    </a:solidFill>
                  </a:ln>
                </c:spPr>
                <c:marker>
                  <c:symbol val="none"/>
                </c:marker>
                <c:dLbls>
                  <c:dLbl>
                    <c:idx val="30"/>
                    <c:layout>
                      <c:manualLayout>
                        <c:x val="-3.5526313949113451E-2"/>
                        <c:y val="3.612040894749601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4-183B-43CC-955B-C6B18D08A3F7}"/>
                      </c:ext>
                    </c:extLst>
                  </c:dLbl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ICGN!$AO$175:$GB$175</c15:sqref>
                        </c15:fullRef>
                        <c15:formulaRef>
                          <c15:sqref>ICGN!$BM$175:$GB$175</c15:sqref>
                        </c15:formulaRef>
                      </c:ext>
                    </c:extLst>
                    <c:strCache>
                      <c:ptCount val="120"/>
                      <c:pt idx="6">
                        <c:v>2014</c:v>
                      </c:pt>
                      <c:pt idx="7">
                        <c:v>2014</c:v>
                      </c:pt>
                      <c:pt idx="8">
                        <c:v>2014</c:v>
                      </c:pt>
                      <c:pt idx="9">
                        <c:v>2014</c:v>
                      </c:pt>
                      <c:pt idx="10">
                        <c:v>2014</c:v>
                      </c:pt>
                      <c:pt idx="11">
                        <c:v>2014</c:v>
                      </c:pt>
                      <c:pt idx="18">
                        <c:v>2015</c:v>
                      </c:pt>
                      <c:pt idx="19">
                        <c:v>2015</c:v>
                      </c:pt>
                      <c:pt idx="20">
                        <c:v>2015</c:v>
                      </c:pt>
                      <c:pt idx="21">
                        <c:v>2015</c:v>
                      </c:pt>
                      <c:pt idx="22">
                        <c:v>2015</c:v>
                      </c:pt>
                      <c:pt idx="23">
                        <c:v>2015</c:v>
                      </c:pt>
                      <c:pt idx="30">
                        <c:v>2016</c:v>
                      </c:pt>
                      <c:pt idx="31">
                        <c:v>2016</c:v>
                      </c:pt>
                      <c:pt idx="32">
                        <c:v>2016</c:v>
                      </c:pt>
                      <c:pt idx="33">
                        <c:v>2016</c:v>
                      </c:pt>
                      <c:pt idx="34">
                        <c:v>2016</c:v>
                      </c:pt>
                      <c:pt idx="35">
                        <c:v>2016</c:v>
                      </c:pt>
                      <c:pt idx="37">
                        <c:v>2017</c:v>
                      </c:pt>
                      <c:pt idx="38">
                        <c:v>2017</c:v>
                      </c:pt>
                      <c:pt idx="39">
                        <c:v>2017</c:v>
                      </c:pt>
                      <c:pt idx="40">
                        <c:v>2017</c:v>
                      </c:pt>
                      <c:pt idx="41">
                        <c:v>2017</c:v>
                      </c:pt>
                      <c:pt idx="42">
                        <c:v>2017</c:v>
                      </c:pt>
                      <c:pt idx="43">
                        <c:v>2017</c:v>
                      </c:pt>
                      <c:pt idx="44">
                        <c:v>2017</c:v>
                      </c:pt>
                      <c:pt idx="45">
                        <c:v>2017</c:v>
                      </c:pt>
                      <c:pt idx="46">
                        <c:v>2017</c:v>
                      </c:pt>
                      <c:pt idx="47">
                        <c:v>2017</c:v>
                      </c:pt>
                      <c:pt idx="54">
                        <c:v>2018</c:v>
                      </c:pt>
                      <c:pt idx="55">
                        <c:v>2018</c:v>
                      </c:pt>
                      <c:pt idx="56">
                        <c:v>2018</c:v>
                      </c:pt>
                      <c:pt idx="57">
                        <c:v>2018</c:v>
                      </c:pt>
                      <c:pt idx="58">
                        <c:v>2018</c:v>
                      </c:pt>
                      <c:pt idx="59">
                        <c:v>2018</c:v>
                      </c:pt>
                      <c:pt idx="61">
                        <c:v>2019</c:v>
                      </c:pt>
                      <c:pt idx="62">
                        <c:v>2019</c:v>
                      </c:pt>
                      <c:pt idx="63">
                        <c:v>2019</c:v>
                      </c:pt>
                      <c:pt idx="64">
                        <c:v>2019</c:v>
                      </c:pt>
                      <c:pt idx="65">
                        <c:v>2019</c:v>
                      </c:pt>
                      <c:pt idx="66">
                        <c:v>2019</c:v>
                      </c:pt>
                      <c:pt idx="67">
                        <c:v>2019</c:v>
                      </c:pt>
                      <c:pt idx="68">
                        <c:v>2019</c:v>
                      </c:pt>
                      <c:pt idx="69">
                        <c:v>2019</c:v>
                      </c:pt>
                      <c:pt idx="70">
                        <c:v>2019</c:v>
                      </c:pt>
                      <c:pt idx="71">
                        <c:v>2019</c:v>
                      </c:pt>
                      <c:pt idx="78">
                        <c:v>2020</c:v>
                      </c:pt>
                      <c:pt idx="79">
                        <c:v>2020</c:v>
                      </c:pt>
                      <c:pt idx="80">
                        <c:v>2020</c:v>
                      </c:pt>
                      <c:pt idx="81">
                        <c:v>2020</c:v>
                      </c:pt>
                      <c:pt idx="82">
                        <c:v>2020</c:v>
                      </c:pt>
                      <c:pt idx="83">
                        <c:v>2020</c:v>
                      </c:pt>
                      <c:pt idx="90">
                        <c:v>2021</c:v>
                      </c:pt>
                      <c:pt idx="91">
                        <c:v>2021</c:v>
                      </c:pt>
                      <c:pt idx="92">
                        <c:v>2021</c:v>
                      </c:pt>
                      <c:pt idx="93">
                        <c:v>2021</c:v>
                      </c:pt>
                      <c:pt idx="94">
                        <c:v>2021</c:v>
                      </c:pt>
                      <c:pt idx="95">
                        <c:v>2021</c:v>
                      </c:pt>
                      <c:pt idx="102">
                        <c:v>2022</c:v>
                      </c:pt>
                      <c:pt idx="103">
                        <c:v>2022</c:v>
                      </c:pt>
                      <c:pt idx="104">
                        <c:v>2022</c:v>
                      </c:pt>
                      <c:pt idx="105">
                        <c:v>2022</c:v>
                      </c:pt>
                      <c:pt idx="106">
                        <c:v>2022</c:v>
                      </c:pt>
                      <c:pt idx="107">
                        <c:v>2022</c:v>
                      </c:pt>
                      <c:pt idx="109">
                        <c:v>2023</c:v>
                      </c:pt>
                      <c:pt idx="110">
                        <c:v>2023</c:v>
                      </c:pt>
                      <c:pt idx="111">
                        <c:v>2023</c:v>
                      </c:pt>
                      <c:pt idx="112">
                        <c:v>2023</c:v>
                      </c:pt>
                      <c:pt idx="113">
                        <c:v>2023</c:v>
                      </c:pt>
                      <c:pt idx="114">
                        <c:v>2023</c:v>
                      </c:pt>
                      <c:pt idx="115">
                        <c:v>2023</c:v>
                      </c:pt>
                      <c:pt idx="116">
                        <c:v>2023</c:v>
                      </c:pt>
                      <c:pt idx="117">
                        <c:v>2023</c:v>
                      </c:pt>
                      <c:pt idx="118">
                        <c:v>2023</c:v>
                      </c:pt>
                      <c:pt idx="119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ICGN!$AO$188:$BL$188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_(* #,##0.00_);_(* \(#,##0.00\);_(* "-"??_);_(@_)</c:formatCode>
                      <c:ptCount val="0"/>
                    </c:numCache>
                  </c:numRef>
                </c:val>
                <c:smooth val="0"/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ICGN!$BG$188</c15:sqref>
                        <c15:dLbl>
                          <c:idx val="-1"/>
                          <c:layout>
                            <c:manualLayout>
                              <c:x val="-3.3552700040276426E-2"/>
                              <c:y val="3.6944265002555036E-2"/>
                            </c:manualLayout>
                          </c:layout>
                          <c:showLegendKey val="0"/>
                          <c:showVal val="1"/>
                          <c:showCatName val="0"/>
                          <c:showSerName val="0"/>
                          <c:showPercent val="0"/>
                          <c:showBubbleSize val="0"/>
                          <c:extLst>
                            <c:ext uri="{CE6537A1-D6FC-4f65-9D91-7224C49458BB}"/>
                            <c:ext xmlns:c16="http://schemas.microsoft.com/office/drawing/2014/chart" uri="{C3380CC4-5D6E-409C-BE32-E72D297353CC}">
                              <c16:uniqueId val="{00000000-A6CC-464C-ADB2-2B4142486EBE}"/>
                            </c:ext>
                          </c:extLst>
                        </c15:dLbl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5-183B-43CC-955B-C6B18D08A3F7}"/>
                  </c:ext>
                </c:extLst>
              </c15:ser>
            </c15:filteredLineSeries>
            <c15:filteredLineSeries>
              <c15:ser>
                <c:idx val="40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ICGN!$A$187</c15:sqref>
                        </c15:formulaRef>
                      </c:ext>
                    </c:extLst>
                    <c:strCache>
                      <c:ptCount val="1"/>
                      <c:pt idx="0">
                        <c:v>Promedio COP 2012</c:v>
                      </c:pt>
                    </c:strCache>
                  </c:strRef>
                </c:tx>
                <c:marker>
                  <c:symbol val="none"/>
                </c:marker>
                <c:dLbls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ICGN!$AO$175:$GB$175</c15:sqref>
                        </c15:fullRef>
                        <c15:formulaRef>
                          <c15:sqref>ICGN!$BM$175:$GB$175</c15:sqref>
                        </c15:formulaRef>
                      </c:ext>
                    </c:extLst>
                    <c:strCache>
                      <c:ptCount val="120"/>
                      <c:pt idx="6">
                        <c:v>2013</c:v>
                      </c:pt>
                      <c:pt idx="7">
                        <c:v>2013</c:v>
                      </c:pt>
                      <c:pt idx="8">
                        <c:v>2013</c:v>
                      </c:pt>
                      <c:pt idx="9">
                        <c:v>2013</c:v>
                      </c:pt>
                      <c:pt idx="10">
                        <c:v>2013</c:v>
                      </c:pt>
                      <c:pt idx="11">
                        <c:v>2013</c:v>
                      </c:pt>
                      <c:pt idx="18">
                        <c:v>2014</c:v>
                      </c:pt>
                      <c:pt idx="19">
                        <c:v>2014</c:v>
                      </c:pt>
                      <c:pt idx="20">
                        <c:v>2014</c:v>
                      </c:pt>
                      <c:pt idx="21">
                        <c:v>2014</c:v>
                      </c:pt>
                      <c:pt idx="22">
                        <c:v>2014</c:v>
                      </c:pt>
                      <c:pt idx="23">
                        <c:v>2014</c:v>
                      </c:pt>
                      <c:pt idx="30">
                        <c:v>2015</c:v>
                      </c:pt>
                      <c:pt idx="31">
                        <c:v>2015</c:v>
                      </c:pt>
                      <c:pt idx="32">
                        <c:v>2015</c:v>
                      </c:pt>
                      <c:pt idx="33">
                        <c:v>2015</c:v>
                      </c:pt>
                      <c:pt idx="34">
                        <c:v>2015</c:v>
                      </c:pt>
                      <c:pt idx="35">
                        <c:v>2015</c:v>
                      </c:pt>
                      <c:pt idx="42">
                        <c:v>2016</c:v>
                      </c:pt>
                      <c:pt idx="43">
                        <c:v>2016</c:v>
                      </c:pt>
                      <c:pt idx="44">
                        <c:v>2016</c:v>
                      </c:pt>
                      <c:pt idx="45">
                        <c:v>2016</c:v>
                      </c:pt>
                      <c:pt idx="46">
                        <c:v>2016</c:v>
                      </c:pt>
                      <c:pt idx="47">
                        <c:v>2016</c:v>
                      </c:pt>
                      <c:pt idx="49">
                        <c:v>2017</c:v>
                      </c:pt>
                      <c:pt idx="50">
                        <c:v>2017</c:v>
                      </c:pt>
                      <c:pt idx="51">
                        <c:v>2017</c:v>
                      </c:pt>
                      <c:pt idx="52">
                        <c:v>2017</c:v>
                      </c:pt>
                      <c:pt idx="53">
                        <c:v>2017</c:v>
                      </c:pt>
                      <c:pt idx="54">
                        <c:v>2017</c:v>
                      </c:pt>
                      <c:pt idx="55">
                        <c:v>2017</c:v>
                      </c:pt>
                      <c:pt idx="56">
                        <c:v>2017</c:v>
                      </c:pt>
                      <c:pt idx="57">
                        <c:v>2017</c:v>
                      </c:pt>
                      <c:pt idx="58">
                        <c:v>2017</c:v>
                      </c:pt>
                      <c:pt idx="59">
                        <c:v>2017</c:v>
                      </c:pt>
                      <c:pt idx="66">
                        <c:v>2018</c:v>
                      </c:pt>
                      <c:pt idx="67">
                        <c:v>2018</c:v>
                      </c:pt>
                      <c:pt idx="68">
                        <c:v>2018</c:v>
                      </c:pt>
                      <c:pt idx="69">
                        <c:v>2018</c:v>
                      </c:pt>
                      <c:pt idx="70">
                        <c:v>2018</c:v>
                      </c:pt>
                      <c:pt idx="71">
                        <c:v>2018</c:v>
                      </c:pt>
                      <c:pt idx="73">
                        <c:v>2019</c:v>
                      </c:pt>
                      <c:pt idx="74">
                        <c:v>2019</c:v>
                      </c:pt>
                      <c:pt idx="75">
                        <c:v>2019</c:v>
                      </c:pt>
                      <c:pt idx="76">
                        <c:v>2019</c:v>
                      </c:pt>
                      <c:pt idx="77">
                        <c:v>2019</c:v>
                      </c:pt>
                      <c:pt idx="78">
                        <c:v>2019</c:v>
                      </c:pt>
                      <c:pt idx="79">
                        <c:v>2019</c:v>
                      </c:pt>
                      <c:pt idx="80">
                        <c:v>2019</c:v>
                      </c:pt>
                      <c:pt idx="81">
                        <c:v>2019</c:v>
                      </c:pt>
                      <c:pt idx="82">
                        <c:v>2019</c:v>
                      </c:pt>
                      <c:pt idx="83">
                        <c:v>2019</c:v>
                      </c:pt>
                      <c:pt idx="90">
                        <c:v>2020</c:v>
                      </c:pt>
                      <c:pt idx="91">
                        <c:v>2020</c:v>
                      </c:pt>
                      <c:pt idx="92">
                        <c:v>2020</c:v>
                      </c:pt>
                      <c:pt idx="93">
                        <c:v>2020</c:v>
                      </c:pt>
                      <c:pt idx="94">
                        <c:v>2020</c:v>
                      </c:pt>
                      <c:pt idx="95">
                        <c:v>2020</c:v>
                      </c:pt>
                      <c:pt idx="102">
                        <c:v>2021</c:v>
                      </c:pt>
                      <c:pt idx="103">
                        <c:v>2021</c:v>
                      </c:pt>
                      <c:pt idx="104">
                        <c:v>2021</c:v>
                      </c:pt>
                      <c:pt idx="105">
                        <c:v>2021</c:v>
                      </c:pt>
                      <c:pt idx="106">
                        <c:v>2021</c:v>
                      </c:pt>
                      <c:pt idx="107">
                        <c:v>2021</c:v>
                      </c:pt>
                      <c:pt idx="114">
                        <c:v>2022</c:v>
                      </c:pt>
                      <c:pt idx="115">
                        <c:v>2022</c:v>
                      </c:pt>
                      <c:pt idx="116">
                        <c:v>2022</c:v>
                      </c:pt>
                      <c:pt idx="117">
                        <c:v>2022</c:v>
                      </c:pt>
                      <c:pt idx="118">
                        <c:v>2022</c:v>
                      </c:pt>
                      <c:pt idx="119">
                        <c:v>2022</c:v>
                      </c:pt>
                      <c:pt idx="121">
                        <c:v>2023</c:v>
                      </c:pt>
                      <c:pt idx="122">
                        <c:v>2023</c:v>
                      </c:pt>
                      <c:pt idx="123">
                        <c:v>2023</c:v>
                      </c:pt>
                      <c:pt idx="124">
                        <c:v>2023</c:v>
                      </c:pt>
                      <c:pt idx="125">
                        <c:v>2023</c:v>
                      </c:pt>
                      <c:pt idx="126">
                        <c:v>2023</c:v>
                      </c:pt>
                      <c:pt idx="127">
                        <c:v>2023</c:v>
                      </c:pt>
                      <c:pt idx="128">
                        <c:v>2023</c:v>
                      </c:pt>
                      <c:pt idx="129">
                        <c:v>2023</c:v>
                      </c:pt>
                      <c:pt idx="130">
                        <c:v>2023</c:v>
                      </c:pt>
                      <c:pt idx="131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ICGN!$AO$187:$AZ$187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_(* #,##0.00_);_(* \(#,##0.00\);_(* "-"??_);_(@_)</c:formatCode>
                      <c:ptCount val="0"/>
                    </c:numCache>
                  </c:numRef>
                </c:val>
                <c:smooth val="0"/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ICGN!$AO$187</c15:sqref>
                        <c15:dLbl>
                          <c:idx val="-1"/>
                          <c:delete val="1"/>
                          <c:extLst>
                            <c:ext uri="{CE6537A1-D6FC-4f65-9D91-7224C49458BB}"/>
                            <c:ext xmlns:c16="http://schemas.microsoft.com/office/drawing/2014/chart" uri="{C3380CC4-5D6E-409C-BE32-E72D297353CC}">
                              <c16:uniqueId val="{00000001-A6CC-464C-ADB2-2B4142486EBE}"/>
                            </c:ext>
                          </c:extLst>
                        </c15:dLbl>
                      </c15:categoryFilterException>
                      <c15:categoryFilterException>
                        <c15:sqref>ICGN!$AP$187</c15:sqref>
                        <c15:dLbl>
                          <c:idx val="-1"/>
                          <c:delete val="1"/>
                          <c:extLst>
                            <c:ext uri="{CE6537A1-D6FC-4f65-9D91-7224C49458BB}"/>
                            <c:ext xmlns:c16="http://schemas.microsoft.com/office/drawing/2014/chart" uri="{C3380CC4-5D6E-409C-BE32-E72D297353CC}">
                              <c16:uniqueId val="{00000002-A6CC-464C-ADB2-2B4142486EBE}"/>
                            </c:ext>
                          </c:extLst>
                        </c15:dLbl>
                      </c15:categoryFilterException>
                      <c15:categoryFilterException>
                        <c15:sqref>ICGN!$AQ$187</c15:sqref>
                        <c15:dLbl>
                          <c:idx val="-1"/>
                          <c:delete val="1"/>
                          <c:extLst>
                            <c:ext uri="{CE6537A1-D6FC-4f65-9D91-7224C49458BB}"/>
                            <c:ext xmlns:c16="http://schemas.microsoft.com/office/drawing/2014/chart" uri="{C3380CC4-5D6E-409C-BE32-E72D297353CC}">
                              <c16:uniqueId val="{00000003-A6CC-464C-ADB2-2B4142486EBE}"/>
                            </c:ext>
                          </c:extLst>
                        </c15:dLbl>
                      </c15:categoryFilterException>
                      <c15:categoryFilterException>
                        <c15:sqref>ICGN!$AR$187</c15:sqref>
                        <c15:dLbl>
                          <c:idx val="-1"/>
                          <c:delete val="1"/>
                          <c:extLst>
                            <c:ext uri="{CE6537A1-D6FC-4f65-9D91-7224C49458BB}"/>
                            <c:ext xmlns:c16="http://schemas.microsoft.com/office/drawing/2014/chart" uri="{C3380CC4-5D6E-409C-BE32-E72D297353CC}">
                              <c16:uniqueId val="{00000004-A6CC-464C-ADB2-2B4142486EBE}"/>
                            </c:ext>
                          </c:extLst>
                        </c15:dLbl>
                      </c15:categoryFilterException>
                      <c15:categoryFilterException>
                        <c15:sqref>ICGN!$AS$187</c15:sqref>
                        <c15:dLbl>
                          <c:idx val="-1"/>
                          <c:layout>
                            <c:manualLayout>
                              <c:x val="-2.1710472603043724E-2"/>
                              <c:y val="-3.375486265464233E-2"/>
                            </c:manualLayout>
                          </c:layout>
                          <c:showLegendKey val="0"/>
                          <c:showVal val="1"/>
                          <c:showCatName val="0"/>
                          <c:showSerName val="0"/>
                          <c:showPercent val="0"/>
                          <c:showBubbleSize val="0"/>
                          <c:extLst>
                            <c:ext uri="{CE6537A1-D6FC-4f65-9D91-7224C49458BB}"/>
                            <c:ext xmlns:c16="http://schemas.microsoft.com/office/drawing/2014/chart" uri="{C3380CC4-5D6E-409C-BE32-E72D297353CC}">
                              <c16:uniqueId val="{00000005-A6CC-464C-ADB2-2B4142486EBE}"/>
                            </c:ext>
                          </c:extLst>
                        </c15:dLbl>
                      </c15:categoryFilterException>
                      <c15:categoryFilterException>
                        <c15:sqref>ICGN!$AT$187</c15:sqref>
                        <c15:dLbl>
                          <c:idx val="-1"/>
                          <c:layout>
                            <c:manualLayout>
                              <c:x val="-2.960518991324142E-2"/>
                              <c:y val="4.0957745168822522E-2"/>
                            </c:manualLayout>
                          </c:layout>
                          <c:showLegendKey val="0"/>
                          <c:showVal val="1"/>
                          <c:showCatName val="0"/>
                          <c:showSerName val="0"/>
                          <c:showPercent val="0"/>
                          <c:showBubbleSize val="0"/>
                          <c:extLst>
                            <c:ext uri="{CE6537A1-D6FC-4f65-9D91-7224C49458BB}"/>
                            <c:ext xmlns:c16="http://schemas.microsoft.com/office/drawing/2014/chart" uri="{C3380CC4-5D6E-409C-BE32-E72D297353CC}">
                              <c16:uniqueId val="{00000006-A6CC-464C-ADB2-2B4142486EBE}"/>
                            </c:ext>
                          </c:extLst>
                        </c15:dLbl>
                      </c15:categoryFilterException>
                      <c15:categoryFilterException>
                        <c15:sqref>ICGN!$AU$187</c15:sqref>
                        <c15:dLbl>
                          <c:idx val="-1"/>
                          <c:delete val="1"/>
                          <c:extLst>
                            <c:ext uri="{CE6537A1-D6FC-4f65-9D91-7224C49458BB}"/>
                            <c:ext xmlns:c16="http://schemas.microsoft.com/office/drawing/2014/chart" uri="{C3380CC4-5D6E-409C-BE32-E72D297353CC}">
                              <c16:uniqueId val="{00000007-A6CC-464C-ADB2-2B4142486EBE}"/>
                            </c:ext>
                          </c:extLst>
                        </c15:dLbl>
                      </c15:categoryFilterException>
                      <c15:categoryFilterException>
                        <c15:sqref>ICGN!$AV$187</c15:sqref>
                        <c15:dLbl>
                          <c:idx val="-1"/>
                          <c:delete val="1"/>
                          <c:extLst>
                            <c:ext uri="{CE6537A1-D6FC-4f65-9D91-7224C49458BB}"/>
                            <c:ext xmlns:c16="http://schemas.microsoft.com/office/drawing/2014/chart" uri="{C3380CC4-5D6E-409C-BE32-E72D297353CC}">
                              <c16:uniqueId val="{00000008-A6CC-464C-ADB2-2B4142486EBE}"/>
                            </c:ext>
                          </c:extLst>
                        </c15:dLbl>
                      </c15:categoryFilterException>
                      <c15:categoryFilterException>
                        <c15:sqref>ICGN!$AW$187</c15:sqref>
                        <c15:dLbl>
                          <c:idx val="-1"/>
                          <c:delete val="1"/>
                          <c:extLst>
                            <c:ext uri="{CE6537A1-D6FC-4f65-9D91-7224C49458BB}"/>
                            <c:ext xmlns:c16="http://schemas.microsoft.com/office/drawing/2014/chart" uri="{C3380CC4-5D6E-409C-BE32-E72D297353CC}">
                              <c16:uniqueId val="{00000009-A6CC-464C-ADB2-2B4142486EBE}"/>
                            </c:ext>
                          </c:extLst>
                        </c15:dLbl>
                      </c15:categoryFilterException>
                      <c15:categoryFilterException>
                        <c15:sqref>ICGN!$AX$187</c15:sqref>
                        <c15:dLbl>
                          <c:idx val="-1"/>
                          <c:delete val="1"/>
                          <c:extLst>
                            <c:ext uri="{CE6537A1-D6FC-4f65-9D91-7224C49458BB}"/>
                            <c:ext xmlns:c16="http://schemas.microsoft.com/office/drawing/2014/chart" uri="{C3380CC4-5D6E-409C-BE32-E72D297353CC}">
                              <c16:uniqueId val="{0000000A-A6CC-464C-ADB2-2B4142486EBE}"/>
                            </c:ext>
                          </c:extLst>
                        </c15:dLbl>
                      </c15:categoryFilterException>
                      <c15:categoryFilterException>
                        <c15:sqref>ICGN!$AY$187</c15:sqref>
                        <c15:dLbl>
                          <c:idx val="-1"/>
                          <c:delete val="1"/>
                          <c:extLst>
                            <c:ext uri="{CE6537A1-D6FC-4f65-9D91-7224C49458BB}"/>
                            <c:ext xmlns:c16="http://schemas.microsoft.com/office/drawing/2014/chart" uri="{C3380CC4-5D6E-409C-BE32-E72D297353CC}">
                              <c16:uniqueId val="{0000000B-A6CC-464C-ADB2-2B4142486EBE}"/>
                            </c:ext>
                          </c:extLst>
                        </c15:dLbl>
                      </c15:categoryFilterException>
                      <c15:categoryFilterException>
                        <c15:sqref>ICGN!$AZ$187</c15:sqref>
                        <c15:dLbl>
                          <c:idx val="-1"/>
                          <c:delete val="1"/>
                          <c:extLst>
                            <c:ext uri="{CE6537A1-D6FC-4f65-9D91-7224C49458BB}"/>
                            <c:ext xmlns:c16="http://schemas.microsoft.com/office/drawing/2014/chart" uri="{C3380CC4-5D6E-409C-BE32-E72D297353CC}">
                              <c16:uniqueId val="{0000000C-A6CC-464C-ADB2-2B4142486EBE}"/>
                            </c:ext>
                          </c:extLst>
                        </c15:dLbl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27-183B-43CC-955B-C6B18D08A3F7}"/>
                  </c:ext>
                </c:extLst>
              </c15:ser>
            </c15:filteredLineSeries>
            <c15:filteredLineSeries>
              <c15:ser>
                <c:idx val="41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ICGN!$A$189</c15:sqref>
                        </c15:formulaRef>
                      </c:ext>
                    </c:extLst>
                    <c:strCache>
                      <c:ptCount val="1"/>
                      <c:pt idx="0">
                        <c:v>Promedio COP 2013</c:v>
                      </c:pt>
                    </c:strCache>
                  </c:strRef>
                </c:tx>
                <c:spPr>
                  <a:ln>
                    <a:solidFill>
                      <a:schemeClr val="accent2">
                        <a:lumMod val="75000"/>
                      </a:schemeClr>
                    </a:solidFill>
                  </a:ln>
                </c:spPr>
                <c:marker>
                  <c:symbol val="none"/>
                </c:marker>
                <c:dLbls>
                  <c:dLbl>
                    <c:idx val="29"/>
                    <c:layout>
                      <c:manualLayout>
                        <c:x val="-2.1674936713896809E-2"/>
                        <c:y val="-4.678335591780614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183B-43CC-955B-C6B18D08A3F7}"/>
                      </c:ext>
                    </c:extLst>
                  </c:dLbl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ICGN!$AO$175:$GB$175</c15:sqref>
                        </c15:fullRef>
                        <c15:formulaRef>
                          <c15:sqref>ICGN!$BM$175:$GB$175</c15:sqref>
                        </c15:formulaRef>
                      </c:ext>
                    </c:extLst>
                    <c:strCache>
                      <c:ptCount val="120"/>
                      <c:pt idx="6">
                        <c:v>2014</c:v>
                      </c:pt>
                      <c:pt idx="7">
                        <c:v>2014</c:v>
                      </c:pt>
                      <c:pt idx="8">
                        <c:v>2014</c:v>
                      </c:pt>
                      <c:pt idx="9">
                        <c:v>2014</c:v>
                      </c:pt>
                      <c:pt idx="10">
                        <c:v>2014</c:v>
                      </c:pt>
                      <c:pt idx="11">
                        <c:v>2014</c:v>
                      </c:pt>
                      <c:pt idx="18">
                        <c:v>2015</c:v>
                      </c:pt>
                      <c:pt idx="19">
                        <c:v>2015</c:v>
                      </c:pt>
                      <c:pt idx="20">
                        <c:v>2015</c:v>
                      </c:pt>
                      <c:pt idx="21">
                        <c:v>2015</c:v>
                      </c:pt>
                      <c:pt idx="22">
                        <c:v>2015</c:v>
                      </c:pt>
                      <c:pt idx="23">
                        <c:v>2015</c:v>
                      </c:pt>
                      <c:pt idx="30">
                        <c:v>2016</c:v>
                      </c:pt>
                      <c:pt idx="31">
                        <c:v>2016</c:v>
                      </c:pt>
                      <c:pt idx="32">
                        <c:v>2016</c:v>
                      </c:pt>
                      <c:pt idx="33">
                        <c:v>2016</c:v>
                      </c:pt>
                      <c:pt idx="34">
                        <c:v>2016</c:v>
                      </c:pt>
                      <c:pt idx="35">
                        <c:v>2016</c:v>
                      </c:pt>
                      <c:pt idx="37">
                        <c:v>2017</c:v>
                      </c:pt>
                      <c:pt idx="38">
                        <c:v>2017</c:v>
                      </c:pt>
                      <c:pt idx="39">
                        <c:v>2017</c:v>
                      </c:pt>
                      <c:pt idx="40">
                        <c:v>2017</c:v>
                      </c:pt>
                      <c:pt idx="41">
                        <c:v>2017</c:v>
                      </c:pt>
                      <c:pt idx="42">
                        <c:v>2017</c:v>
                      </c:pt>
                      <c:pt idx="43">
                        <c:v>2017</c:v>
                      </c:pt>
                      <c:pt idx="44">
                        <c:v>2017</c:v>
                      </c:pt>
                      <c:pt idx="45">
                        <c:v>2017</c:v>
                      </c:pt>
                      <c:pt idx="46">
                        <c:v>2017</c:v>
                      </c:pt>
                      <c:pt idx="47">
                        <c:v>2017</c:v>
                      </c:pt>
                      <c:pt idx="54">
                        <c:v>2018</c:v>
                      </c:pt>
                      <c:pt idx="55">
                        <c:v>2018</c:v>
                      </c:pt>
                      <c:pt idx="56">
                        <c:v>2018</c:v>
                      </c:pt>
                      <c:pt idx="57">
                        <c:v>2018</c:v>
                      </c:pt>
                      <c:pt idx="58">
                        <c:v>2018</c:v>
                      </c:pt>
                      <c:pt idx="59">
                        <c:v>2018</c:v>
                      </c:pt>
                      <c:pt idx="61">
                        <c:v>2019</c:v>
                      </c:pt>
                      <c:pt idx="62">
                        <c:v>2019</c:v>
                      </c:pt>
                      <c:pt idx="63">
                        <c:v>2019</c:v>
                      </c:pt>
                      <c:pt idx="64">
                        <c:v>2019</c:v>
                      </c:pt>
                      <c:pt idx="65">
                        <c:v>2019</c:v>
                      </c:pt>
                      <c:pt idx="66">
                        <c:v>2019</c:v>
                      </c:pt>
                      <c:pt idx="67">
                        <c:v>2019</c:v>
                      </c:pt>
                      <c:pt idx="68">
                        <c:v>2019</c:v>
                      </c:pt>
                      <c:pt idx="69">
                        <c:v>2019</c:v>
                      </c:pt>
                      <c:pt idx="70">
                        <c:v>2019</c:v>
                      </c:pt>
                      <c:pt idx="71">
                        <c:v>2019</c:v>
                      </c:pt>
                      <c:pt idx="78">
                        <c:v>2020</c:v>
                      </c:pt>
                      <c:pt idx="79">
                        <c:v>2020</c:v>
                      </c:pt>
                      <c:pt idx="80">
                        <c:v>2020</c:v>
                      </c:pt>
                      <c:pt idx="81">
                        <c:v>2020</c:v>
                      </c:pt>
                      <c:pt idx="82">
                        <c:v>2020</c:v>
                      </c:pt>
                      <c:pt idx="83">
                        <c:v>2020</c:v>
                      </c:pt>
                      <c:pt idx="90">
                        <c:v>2021</c:v>
                      </c:pt>
                      <c:pt idx="91">
                        <c:v>2021</c:v>
                      </c:pt>
                      <c:pt idx="92">
                        <c:v>2021</c:v>
                      </c:pt>
                      <c:pt idx="93">
                        <c:v>2021</c:v>
                      </c:pt>
                      <c:pt idx="94">
                        <c:v>2021</c:v>
                      </c:pt>
                      <c:pt idx="95">
                        <c:v>2021</c:v>
                      </c:pt>
                      <c:pt idx="102">
                        <c:v>2022</c:v>
                      </c:pt>
                      <c:pt idx="103">
                        <c:v>2022</c:v>
                      </c:pt>
                      <c:pt idx="104">
                        <c:v>2022</c:v>
                      </c:pt>
                      <c:pt idx="105">
                        <c:v>2022</c:v>
                      </c:pt>
                      <c:pt idx="106">
                        <c:v>2022</c:v>
                      </c:pt>
                      <c:pt idx="107">
                        <c:v>2022</c:v>
                      </c:pt>
                      <c:pt idx="109">
                        <c:v>2023</c:v>
                      </c:pt>
                      <c:pt idx="110">
                        <c:v>2023</c:v>
                      </c:pt>
                      <c:pt idx="111">
                        <c:v>2023</c:v>
                      </c:pt>
                      <c:pt idx="112">
                        <c:v>2023</c:v>
                      </c:pt>
                      <c:pt idx="113">
                        <c:v>2023</c:v>
                      </c:pt>
                      <c:pt idx="114">
                        <c:v>2023</c:v>
                      </c:pt>
                      <c:pt idx="115">
                        <c:v>2023</c:v>
                      </c:pt>
                      <c:pt idx="116">
                        <c:v>2023</c:v>
                      </c:pt>
                      <c:pt idx="117">
                        <c:v>2023</c:v>
                      </c:pt>
                      <c:pt idx="118">
                        <c:v>2023</c:v>
                      </c:pt>
                      <c:pt idx="119">
                        <c:v>2023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ICGN!$AO$189:$BL$189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_(* #,##0.00_);_(* \(#,##0.00\);_(* "-"??_);_(@_)</c:formatCode>
                      <c:ptCount val="0"/>
                    </c:numCache>
                  </c:numRef>
                </c:val>
                <c:smooth val="0"/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ICGN!$BG$189</c15:sqref>
                        <c15:dLbl>
                          <c:idx val="-1"/>
                          <c:layout>
                            <c:manualLayout>
                              <c:x val="-3.157902071272696E-2"/>
                              <c:y val="-4.0957745168822522E-2"/>
                            </c:manualLayout>
                          </c:layout>
                          <c:showLegendKey val="0"/>
                          <c:showVal val="1"/>
                          <c:showCatName val="0"/>
                          <c:showSerName val="0"/>
                          <c:showPercent val="0"/>
                          <c:showBubbleSize val="0"/>
                          <c:extLst>
                            <c:ext uri="{CE6537A1-D6FC-4f65-9D91-7224C49458BB}"/>
                            <c:ext xmlns:c16="http://schemas.microsoft.com/office/drawing/2014/chart" uri="{C3380CC4-5D6E-409C-BE32-E72D297353CC}">
                              <c16:uniqueId val="{0000000D-A6CC-464C-ADB2-2B4142486EBE}"/>
                            </c:ext>
                          </c:extLst>
                        </c15:dLbl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2A-183B-43CC-955B-C6B18D08A3F7}"/>
                  </c:ext>
                </c:extLst>
              </c15:ser>
            </c15:filteredLineSeries>
          </c:ext>
        </c:extLst>
      </c:lineChart>
      <c:dateAx>
        <c:axId val="185767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85760760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85760760"/>
        <c:scaling>
          <c:orientation val="minMax"/>
          <c:max val="310"/>
          <c:min val="6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85767816"/>
        <c:crosses val="autoZero"/>
        <c:crossBetween val="between"/>
        <c:majorUnit val="35"/>
        <c:minorUnit val="3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6612641935570545"/>
          <c:h val="0.75806064119285699"/>
        </c:manualLayout>
      </c:layout>
      <c:lineChart>
        <c:grouping val="standard"/>
        <c:varyColors val="0"/>
        <c:ser>
          <c:idx val="0"/>
          <c:order val="0"/>
          <c:tx>
            <c:strRef>
              <c:f>CÁRNICO!$A$89</c:f>
              <c:strCache>
                <c:ptCount val="1"/>
                <c:pt idx="0">
                  <c:v>INDICE MERCADO BASE 100 AÑO 2012 - USD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CÁRNICO!$E$89:$ES$89</c:f>
              <c:numCache>
                <c:formatCode>_(* #,##0.00_);_(* \(#,##0.00\);_(* "-"??_);_(@_)</c:formatCode>
                <c:ptCount val="145"/>
                <c:pt idx="0">
                  <c:v>84.674511930815626</c:v>
                </c:pt>
                <c:pt idx="1">
                  <c:v>76.286992972770378</c:v>
                </c:pt>
                <c:pt idx="2">
                  <c:v>74.605094888103082</c:v>
                </c:pt>
                <c:pt idx="3">
                  <c:v>74.475158792662683</c:v>
                </c:pt>
                <c:pt idx="4">
                  <c:v>72.483462590397437</c:v>
                </c:pt>
                <c:pt idx="5">
                  <c:v>73.198233645215254</c:v>
                </c:pt>
                <c:pt idx="6">
                  <c:v>77.271880154428956</c:v>
                </c:pt>
                <c:pt idx="7">
                  <c:v>79.39293055639979</c:v>
                </c:pt>
                <c:pt idx="8">
                  <c:v>78.868876019969022</c:v>
                </c:pt>
                <c:pt idx="9">
                  <c:v>80.280794669934068</c:v>
                </c:pt>
                <c:pt idx="10">
                  <c:v>78.65774311788644</c:v>
                </c:pt>
                <c:pt idx="11">
                  <c:v>83.935927642912304</c:v>
                </c:pt>
                <c:pt idx="12">
                  <c:v>87.286255820840069</c:v>
                </c:pt>
                <c:pt idx="13">
                  <c:v>86.679489041093106</c:v>
                </c:pt>
                <c:pt idx="14">
                  <c:v>93.177054847540845</c:v>
                </c:pt>
                <c:pt idx="15">
                  <c:v>91.079083068065515</c:v>
                </c:pt>
                <c:pt idx="16">
                  <c:v>86.216765709956306</c:v>
                </c:pt>
                <c:pt idx="17">
                  <c:v>84.130453651774559</c:v>
                </c:pt>
                <c:pt idx="18">
                  <c:v>81.761500366071004</c:v>
                </c:pt>
                <c:pt idx="19">
                  <c:v>94.285375328486367</c:v>
                </c:pt>
                <c:pt idx="20">
                  <c:v>92.555661162511342</c:v>
                </c:pt>
                <c:pt idx="21">
                  <c:v>90.563510079819181</c:v>
                </c:pt>
                <c:pt idx="22">
                  <c:v>89.01729569184792</c:v>
                </c:pt>
                <c:pt idx="23">
                  <c:v>93.635367657825768</c:v>
                </c:pt>
                <c:pt idx="24">
                  <c:v>97.491734218011345</c:v>
                </c:pt>
                <c:pt idx="25">
                  <c:v>96.54901782197598</c:v>
                </c:pt>
                <c:pt idx="26">
                  <c:v>93.850091776066634</c:v>
                </c:pt>
                <c:pt idx="27">
                  <c:v>95.272085953611167</c:v>
                </c:pt>
                <c:pt idx="28">
                  <c:v>94.041459049108909</c:v>
                </c:pt>
                <c:pt idx="29">
                  <c:v>94.191378179115787</c:v>
                </c:pt>
                <c:pt idx="30">
                  <c:v>96.606344103342451</c:v>
                </c:pt>
                <c:pt idx="31">
                  <c:v>100.85648997838352</c:v>
                </c:pt>
                <c:pt idx="32">
                  <c:v>96.945144636287381</c:v>
                </c:pt>
                <c:pt idx="33">
                  <c:v>95.57280585490517</c:v>
                </c:pt>
                <c:pt idx="34">
                  <c:v>96.534337767188632</c:v>
                </c:pt>
                <c:pt idx="35">
                  <c:v>98.711296382376148</c:v>
                </c:pt>
                <c:pt idx="36">
                  <c:v>98.138004801519671</c:v>
                </c:pt>
                <c:pt idx="37">
                  <c:v>96.332439766991328</c:v>
                </c:pt>
                <c:pt idx="38">
                  <c:v>95.103780912862604</c:v>
                </c:pt>
                <c:pt idx="39">
                  <c:v>94.034876263956619</c:v>
                </c:pt>
                <c:pt idx="40">
                  <c:v>95.383643381366539</c:v>
                </c:pt>
                <c:pt idx="41">
                  <c:v>97.403184978223408</c:v>
                </c:pt>
                <c:pt idx="42">
                  <c:v>100.92352580677834</c:v>
                </c:pt>
                <c:pt idx="43">
                  <c:v>100.04919447859739</c:v>
                </c:pt>
                <c:pt idx="44">
                  <c:v>97.858835927137633</c:v>
                </c:pt>
                <c:pt idx="45">
                  <c:v>99.697872414648785</c:v>
                </c:pt>
                <c:pt idx="46">
                  <c:v>98.517355050503895</c:v>
                </c:pt>
                <c:pt idx="47">
                  <c:v>100</c:v>
                </c:pt>
                <c:pt idx="48">
                  <c:v>100.28012184837034</c:v>
                </c:pt>
                <c:pt idx="49">
                  <c:v>98.498493674491428</c:v>
                </c:pt>
                <c:pt idx="50">
                  <c:v>97.903013096806774</c:v>
                </c:pt>
                <c:pt idx="51">
                  <c:v>99.075361923429867</c:v>
                </c:pt>
                <c:pt idx="52">
                  <c:v>100.064541876872</c:v>
                </c:pt>
                <c:pt idx="53">
                  <c:v>100.94296642986711</c:v>
                </c:pt>
                <c:pt idx="54">
                  <c:v>102.34272665822817</c:v>
                </c:pt>
                <c:pt idx="55">
                  <c:v>98.918327346065425</c:v>
                </c:pt>
                <c:pt idx="56">
                  <c:v>98.685600242207869</c:v>
                </c:pt>
                <c:pt idx="57">
                  <c:v>100.11648852184332</c:v>
                </c:pt>
                <c:pt idx="58">
                  <c:v>98.011179664188973</c:v>
                </c:pt>
                <c:pt idx="59">
                  <c:v>97.71305690790885</c:v>
                </c:pt>
                <c:pt idx="60">
                  <c:v>97.260840645009495</c:v>
                </c:pt>
                <c:pt idx="61">
                  <c:v>95.581355923383867</c:v>
                </c:pt>
                <c:pt idx="62">
                  <c:v>102.25437955664025</c:v>
                </c:pt>
                <c:pt idx="63">
                  <c:v>107.3268916420231</c:v>
                </c:pt>
                <c:pt idx="64">
                  <c:v>106.84128298710573</c:v>
                </c:pt>
                <c:pt idx="65">
                  <c:v>110.99222507585506</c:v>
                </c:pt>
                <c:pt idx="66">
                  <c:v>113.52075460673885</c:v>
                </c:pt>
                <c:pt idx="67">
                  <c:v>108.3473282936731</c:v>
                </c:pt>
                <c:pt idx="68">
                  <c:v>101.336056215037</c:v>
                </c:pt>
                <c:pt idx="69">
                  <c:v>98.725463654954623</c:v>
                </c:pt>
                <c:pt idx="70">
                  <c:v>92.178731684053233</c:v>
                </c:pt>
                <c:pt idx="71">
                  <c:v>84.550152093185289</c:v>
                </c:pt>
                <c:pt idx="72">
                  <c:v>82.657883432779883</c:v>
                </c:pt>
                <c:pt idx="73">
                  <c:v>80.396972183262349</c:v>
                </c:pt>
                <c:pt idx="74">
                  <c:v>76.309783151843902</c:v>
                </c:pt>
                <c:pt idx="75">
                  <c:v>76.074753370348944</c:v>
                </c:pt>
                <c:pt idx="76">
                  <c:v>77.272754283619818</c:v>
                </c:pt>
                <c:pt idx="77">
                  <c:v>74.634196006592106</c:v>
                </c:pt>
                <c:pt idx="78">
                  <c:v>68.879926808762875</c:v>
                </c:pt>
                <c:pt idx="79">
                  <c:v>66.649332841423444</c:v>
                </c:pt>
                <c:pt idx="80">
                  <c:v>65.363486206988938</c:v>
                </c:pt>
                <c:pt idx="81">
                  <c:v>68.613152448073407</c:v>
                </c:pt>
                <c:pt idx="82">
                  <c:v>66.057596505528863</c:v>
                </c:pt>
                <c:pt idx="83">
                  <c:v>63.555677259029018</c:v>
                </c:pt>
                <c:pt idx="84">
                  <c:v>63.616553365112757</c:v>
                </c:pt>
                <c:pt idx="85">
                  <c:v>62.529587969968503</c:v>
                </c:pt>
                <c:pt idx="86">
                  <c:v>65.538905066613708</c:v>
                </c:pt>
                <c:pt idx="87">
                  <c:v>69.249538211598136</c:v>
                </c:pt>
                <c:pt idx="88">
                  <c:v>71.360176185444985</c:v>
                </c:pt>
                <c:pt idx="89">
                  <c:v>72.62882842663349</c:v>
                </c:pt>
                <c:pt idx="90">
                  <c:v>78.155578632526755</c:v>
                </c:pt>
                <c:pt idx="91">
                  <c:v>75.425370267702078</c:v>
                </c:pt>
                <c:pt idx="92">
                  <c:v>79.429920557671551</c:v>
                </c:pt>
                <c:pt idx="93">
                  <c:v>80.294609610490127</c:v>
                </c:pt>
                <c:pt idx="94">
                  <c:v>77.431907839564659</c:v>
                </c:pt>
                <c:pt idx="95">
                  <c:v>82.610030776615773</c:v>
                </c:pt>
                <c:pt idx="96">
                  <c:v>84.566380408065967</c:v>
                </c:pt>
                <c:pt idx="97">
                  <c:v>84.132059121415168</c:v>
                </c:pt>
                <c:pt idx="98">
                  <c:v>82.10675916696114</c:v>
                </c:pt>
                <c:pt idx="99">
                  <c:v>83.12560874656738</c:v>
                </c:pt>
                <c:pt idx="100">
                  <c:v>83.126806556914573</c:v>
                </c:pt>
                <c:pt idx="101">
                  <c:v>81.646694804272784</c:v>
                </c:pt>
                <c:pt idx="102">
                  <c:v>81.156983963654312</c:v>
                </c:pt>
                <c:pt idx="103">
                  <c:v>80.734038401832578</c:v>
                </c:pt>
                <c:pt idx="104">
                  <c:v>80.326678605882435</c:v>
                </c:pt>
                <c:pt idx="105">
                  <c:v>80.912559554950434</c:v>
                </c:pt>
                <c:pt idx="106">
                  <c:v>81.491307485730104</c:v>
                </c:pt>
                <c:pt idx="107">
                  <c:v>81.708323996147385</c:v>
                </c:pt>
                <c:pt idx="108">
                  <c:v>86.229220499928175</c:v>
                </c:pt>
                <c:pt idx="109">
                  <c:v>83.860840041290132</c:v>
                </c:pt>
                <c:pt idx="110">
                  <c:v>81.623107243108919</c:v>
                </c:pt>
                <c:pt idx="111">
                  <c:v>83.382369832362045</c:v>
                </c:pt>
                <c:pt idx="112">
                  <c:v>81.488050523716524</c:v>
                </c:pt>
                <c:pt idx="113">
                  <c:v>81.528659414096239</c:v>
                </c:pt>
                <c:pt idx="114">
                  <c:v>79.92231814297287</c:v>
                </c:pt>
                <c:pt idx="115">
                  <c:v>73.54356352086306</c:v>
                </c:pt>
                <c:pt idx="116">
                  <c:v>71.662857136700268</c:v>
                </c:pt>
                <c:pt idx="117">
                  <c:v>73.209024261016253</c:v>
                </c:pt>
                <c:pt idx="118">
                  <c:v>69.968903807683077</c:v>
                </c:pt>
                <c:pt idx="119">
                  <c:v>73.717343909185445</c:v>
                </c:pt>
                <c:pt idx="120">
                  <c:v>74.73863720774753</c:v>
                </c:pt>
                <c:pt idx="121">
                  <c:v>73.381369619314</c:v>
                </c:pt>
                <c:pt idx="122">
                  <c:v>75.703794731811342</c:v>
                </c:pt>
                <c:pt idx="123">
                  <c:v>79.208488393226062</c:v>
                </c:pt>
                <c:pt idx="124">
                  <c:v>76.282845452774922</c:v>
                </c:pt>
                <c:pt idx="125">
                  <c:v>75.784056772648754</c:v>
                </c:pt>
                <c:pt idx="126">
                  <c:v>74.94855341141303</c:v>
                </c:pt>
                <c:pt idx="127">
                  <c:v>72.570307661479063</c:v>
                </c:pt>
                <c:pt idx="128">
                  <c:v>70.087152842953259</c:v>
                </c:pt>
                <c:pt idx="129">
                  <c:v>71.369247348639419</c:v>
                </c:pt>
                <c:pt idx="130">
                  <c:v>75.132933236045702</c:v>
                </c:pt>
                <c:pt idx="131">
                  <c:v>76.262646422108233</c:v>
                </c:pt>
                <c:pt idx="132">
                  <c:v>76.434137448928013</c:v>
                </c:pt>
                <c:pt idx="133">
                  <c:v>72.118663014053979</c:v>
                </c:pt>
                <c:pt idx="134">
                  <c:v>66.576017974448632</c:v>
                </c:pt>
                <c:pt idx="135">
                  <c:v>60.893002198072629</c:v>
                </c:pt>
                <c:pt idx="136">
                  <c:v>69.824036666215122</c:v>
                </c:pt>
                <c:pt idx="137">
                  <c:v>65.908840444132693</c:v>
                </c:pt>
                <c:pt idx="138">
                  <c:v>69.407152419389575</c:v>
                </c:pt>
                <c:pt idx="139">
                  <c:v>69.755332144818496</c:v>
                </c:pt>
                <c:pt idx="140">
                  <c:v>73.340596245725024</c:v>
                </c:pt>
                <c:pt idx="141">
                  <c:v>76.137739659111276</c:v>
                </c:pt>
                <c:pt idx="142">
                  <c:v>77.947463612835094</c:v>
                </c:pt>
                <c:pt idx="143">
                  <c:v>84.033994161080656</c:v>
                </c:pt>
                <c:pt idx="144">
                  <c:v>86.359481663887777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C8-4AE8-B1CA-DCD0E4363A3A}"/>
            </c:ext>
          </c:extLst>
        </c:ser>
        <c:ser>
          <c:idx val="2"/>
          <c:order val="1"/>
          <c:tx>
            <c:strRef>
              <c:f>CÁRNICO!$A$93</c:f>
              <c:strCache>
                <c:ptCount val="1"/>
                <c:pt idx="0">
                  <c:v>Promedio 2009</c:v>
                </c:pt>
              </c:strCache>
            </c:strRef>
          </c:tx>
          <c:marker>
            <c:symbol val="none"/>
          </c:marker>
          <c:dLbls>
            <c:dLbl>
              <c:idx val="11"/>
              <c:layout>
                <c:manualLayout>
                  <c:x val="-4.2656685980322434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C8-4AE8-B1CA-DCD0E4363A3A}"/>
                </c:ext>
              </c:extLst>
            </c:dLbl>
            <c:dLbl>
              <c:idx val="23"/>
              <c:layout>
                <c:manualLayout>
                  <c:x val="-7.8878275884989232E-2"/>
                  <c:y val="-2.721238439367263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CÁRNICO!$E$93:$AZ$93</c:f>
              <c:numCache>
                <c:formatCode>_(* #,##0.00_);_(* \(#,##0.00\);_(* "-"??_);_(@_)</c:formatCode>
                <c:ptCount val="48"/>
                <c:pt idx="0">
                  <c:v>77.844300581791245</c:v>
                </c:pt>
                <c:pt idx="1">
                  <c:v>77.844300581791245</c:v>
                </c:pt>
                <c:pt idx="2">
                  <c:v>77.844300581791245</c:v>
                </c:pt>
                <c:pt idx="3">
                  <c:v>77.844300581791245</c:v>
                </c:pt>
                <c:pt idx="4">
                  <c:v>77.844300581791245</c:v>
                </c:pt>
                <c:pt idx="5">
                  <c:v>77.844300581791245</c:v>
                </c:pt>
                <c:pt idx="6">
                  <c:v>77.844300581791245</c:v>
                </c:pt>
                <c:pt idx="7">
                  <c:v>77.844300581791245</c:v>
                </c:pt>
                <c:pt idx="8">
                  <c:v>77.844300581791245</c:v>
                </c:pt>
                <c:pt idx="9">
                  <c:v>77.844300581791245</c:v>
                </c:pt>
                <c:pt idx="10">
                  <c:v>77.844300581791245</c:v>
                </c:pt>
                <c:pt idx="11">
                  <c:v>77.844300581791245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C8-4AE8-B1CA-DCD0E4363A3A}"/>
            </c:ext>
          </c:extLst>
        </c:ser>
        <c:ser>
          <c:idx val="3"/>
          <c:order val="2"/>
          <c:tx>
            <c:strRef>
              <c:f>CÁRNICO!$A$94</c:f>
              <c:strCache>
                <c:ptCount val="1"/>
                <c:pt idx="0">
                  <c:v>Promedio 2010</c:v>
                </c:pt>
              </c:strCache>
            </c:strRef>
          </c:tx>
          <c:marker>
            <c:symbol val="none"/>
          </c:marker>
          <c:dLbls>
            <c:dLbl>
              <c:idx val="13"/>
              <c:layout>
                <c:manualLayout>
                  <c:x val="-2.0205798622258027E-2"/>
                  <c:y val="4.978532528535894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C8-4AE8-B1CA-DCD0E4363A3A}"/>
                </c:ext>
              </c:extLst>
            </c:dLbl>
            <c:dLbl>
              <c:idx val="35"/>
              <c:layout>
                <c:manualLayout>
                  <c:x val="-4.471168576914842E-2"/>
                  <c:y val="3.002211918881280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CÁRNICO!$E$94:$AZ$94</c:f>
              <c:numCache>
                <c:formatCode>_(* #,##0.00_);_(* \(#,##0.00\);_(* "-"??_);_(@_)</c:formatCode>
                <c:ptCount val="48"/>
                <c:pt idx="12">
                  <c:v>89.198984368819325</c:v>
                </c:pt>
                <c:pt idx="13">
                  <c:v>89.198984368819325</c:v>
                </c:pt>
                <c:pt idx="14">
                  <c:v>89.198984368819325</c:v>
                </c:pt>
                <c:pt idx="15">
                  <c:v>89.198984368819325</c:v>
                </c:pt>
                <c:pt idx="16">
                  <c:v>89.198984368819325</c:v>
                </c:pt>
                <c:pt idx="17">
                  <c:v>89.198984368819325</c:v>
                </c:pt>
                <c:pt idx="18">
                  <c:v>89.198984368819325</c:v>
                </c:pt>
                <c:pt idx="19">
                  <c:v>89.198984368819325</c:v>
                </c:pt>
                <c:pt idx="20">
                  <c:v>89.198984368819325</c:v>
                </c:pt>
                <c:pt idx="21">
                  <c:v>89.198984368819325</c:v>
                </c:pt>
                <c:pt idx="22">
                  <c:v>89.198984368819325</c:v>
                </c:pt>
                <c:pt idx="23">
                  <c:v>89.198984368819325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C8-4AE8-B1CA-DCD0E4363A3A}"/>
            </c:ext>
          </c:extLst>
        </c:ser>
        <c:ser>
          <c:idx val="4"/>
          <c:order val="3"/>
          <c:tx>
            <c:strRef>
              <c:f>CÁRNICO!$A$95</c:f>
              <c:strCache>
                <c:ptCount val="1"/>
                <c:pt idx="0">
                  <c:v>Promedio 2011</c:v>
                </c:pt>
              </c:strCache>
            </c:strRef>
          </c:tx>
          <c:marker>
            <c:symbol val="none"/>
          </c:marker>
          <c:dLbls>
            <c:dLbl>
              <c:idx val="47"/>
              <c:layout>
                <c:manualLayout>
                  <c:x val="-6.3240437336214594E-2"/>
                  <c:y val="5.168232911693442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CÁRNICO!$E$95:$AZ$95</c:f>
              <c:numCache>
                <c:formatCode>_(* #,##0.00_);_(* \(#,##0.00\);_(* "-"??_);_(@_)</c:formatCode>
                <c:ptCount val="48"/>
                <c:pt idx="24">
                  <c:v>96.385182143364418</c:v>
                </c:pt>
                <c:pt idx="25">
                  <c:v>96.385182143364418</c:v>
                </c:pt>
                <c:pt idx="26">
                  <c:v>96.385182143364418</c:v>
                </c:pt>
                <c:pt idx="27">
                  <c:v>96.385182143364418</c:v>
                </c:pt>
                <c:pt idx="28">
                  <c:v>96.385182143364418</c:v>
                </c:pt>
                <c:pt idx="29">
                  <c:v>96.385182143364418</c:v>
                </c:pt>
                <c:pt idx="30">
                  <c:v>96.385182143364418</c:v>
                </c:pt>
                <c:pt idx="31">
                  <c:v>96.385182143364418</c:v>
                </c:pt>
                <c:pt idx="32">
                  <c:v>96.385182143364418</c:v>
                </c:pt>
                <c:pt idx="33">
                  <c:v>96.385182143364418</c:v>
                </c:pt>
                <c:pt idx="34">
                  <c:v>96.385182143364418</c:v>
                </c:pt>
                <c:pt idx="35">
                  <c:v>96.385182143364418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C8-4AE8-B1CA-DCD0E4363A3A}"/>
            </c:ext>
          </c:extLst>
        </c:ser>
        <c:ser>
          <c:idx val="5"/>
          <c:order val="4"/>
          <c:tx>
            <c:strRef>
              <c:f>CÁRNICO!$A$96</c:f>
              <c:strCache>
                <c:ptCount val="1"/>
                <c:pt idx="0">
                  <c:v>Promedio 2012</c:v>
                </c:pt>
              </c:strCache>
            </c:strRef>
          </c:tx>
          <c:marker>
            <c:symbol val="none"/>
          </c:marker>
          <c:dLbls>
            <c:dLbl>
              <c:idx val="45"/>
              <c:layout>
                <c:manualLayout>
                  <c:x val="-3.5921419772903085E-2"/>
                  <c:y val="3.73389939640193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C8-4AE8-B1CA-DCD0E4363A3A}"/>
                </c:ext>
              </c:extLst>
            </c:dLbl>
            <c:dLbl>
              <c:idx val="59"/>
              <c:layout>
                <c:manualLayout>
                  <c:x val="-5.9010831580867742E-2"/>
                  <c:y val="3.573861136183445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CÁRNICO!$E$96:$AZ$96</c:f>
              <c:numCache>
                <c:formatCode>_(* #,##0.00_);_(* \(#,##0.00\);_(* "-"??_);_(@_)</c:formatCode>
                <c:ptCount val="48"/>
                <c:pt idx="36">
                  <c:v>97.786892815215523</c:v>
                </c:pt>
                <c:pt idx="37">
                  <c:v>97.786892815215523</c:v>
                </c:pt>
                <c:pt idx="38">
                  <c:v>97.786892815215523</c:v>
                </c:pt>
                <c:pt idx="39">
                  <c:v>97.786892815215523</c:v>
                </c:pt>
                <c:pt idx="40">
                  <c:v>97.786892815215523</c:v>
                </c:pt>
                <c:pt idx="41">
                  <c:v>97.786892815215523</c:v>
                </c:pt>
                <c:pt idx="42">
                  <c:v>97.786892815215523</c:v>
                </c:pt>
                <c:pt idx="43">
                  <c:v>97.786892815215523</c:v>
                </c:pt>
                <c:pt idx="44">
                  <c:v>97.786892815215523</c:v>
                </c:pt>
                <c:pt idx="45">
                  <c:v>97.786892815215523</c:v>
                </c:pt>
                <c:pt idx="46">
                  <c:v>97.786892815215523</c:v>
                </c:pt>
                <c:pt idx="47">
                  <c:v>97.786892815215523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C8-4AE8-B1CA-DCD0E4363A3A}"/>
            </c:ext>
          </c:extLst>
        </c:ser>
        <c:ser>
          <c:idx val="6"/>
          <c:order val="5"/>
          <c:tx>
            <c:strRef>
              <c:f>CÁRNICO!$A$97</c:f>
              <c:strCache>
                <c:ptCount val="1"/>
                <c:pt idx="0">
                  <c:v>Promedio 2013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58"/>
              <c:layout>
                <c:manualLayout>
                  <c:x val="-5.6127218395161153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C8-4AE8-B1CA-DCD0E4363A3A}"/>
                </c:ext>
              </c:extLst>
            </c:dLbl>
            <c:dLbl>
              <c:idx val="61"/>
              <c:layout>
                <c:manualLayout>
                  <c:x val="-4.9170912459472801E-3"/>
                  <c:y val="4.080644107195709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CÁRNICO!$E$97:$BL$97</c:f>
              <c:numCache>
                <c:formatCode>_(* #,##0.00_);_(* \(#,##0.00\);_(* "-"??_);_(@_)</c:formatCode>
                <c:ptCount val="60"/>
                <c:pt idx="48">
                  <c:v>99.379323182523351</c:v>
                </c:pt>
                <c:pt idx="49">
                  <c:v>99.379323182523351</c:v>
                </c:pt>
                <c:pt idx="50">
                  <c:v>99.379323182523351</c:v>
                </c:pt>
                <c:pt idx="51">
                  <c:v>99.379323182523351</c:v>
                </c:pt>
                <c:pt idx="52">
                  <c:v>99.379323182523351</c:v>
                </c:pt>
                <c:pt idx="53">
                  <c:v>99.379323182523351</c:v>
                </c:pt>
                <c:pt idx="54">
                  <c:v>99.379323182523351</c:v>
                </c:pt>
                <c:pt idx="55">
                  <c:v>99.379323182523351</c:v>
                </c:pt>
                <c:pt idx="56">
                  <c:v>99.379323182523351</c:v>
                </c:pt>
                <c:pt idx="57">
                  <c:v>99.379323182523351</c:v>
                </c:pt>
                <c:pt idx="58">
                  <c:v>99.379323182523351</c:v>
                </c:pt>
                <c:pt idx="59">
                  <c:v>99.379323182523351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1C8-4AE8-B1CA-DCD0E4363A3A}"/>
            </c:ext>
          </c:extLst>
        </c:ser>
        <c:ser>
          <c:idx val="7"/>
          <c:order val="6"/>
          <c:tx>
            <c:strRef>
              <c:f>CÁRNICO!$A$98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5343396044966917E-2"/>
                  <c:y val="3.276488553458626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C8-4AE8-B1CA-DCD0E4363A3A}"/>
                </c:ext>
              </c:extLst>
            </c:dLbl>
            <c:dLbl>
              <c:idx val="73"/>
              <c:layout>
                <c:manualLayout>
                  <c:x val="-7.2643643271282443E-3"/>
                  <c:y val="4.148777107113257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CÁRNICO!$E$98:$BX$98</c:f>
              <c:numCache>
                <c:formatCode>_(* #,##0.00_);_(* \(#,##0.00\);_(* "-"??_);_(@_)</c:formatCode>
                <c:ptCount val="72"/>
                <c:pt idx="60">
                  <c:v>101.57628853147162</c:v>
                </c:pt>
                <c:pt idx="61">
                  <c:v>101.57628853147162</c:v>
                </c:pt>
                <c:pt idx="62">
                  <c:v>101.57628853147162</c:v>
                </c:pt>
                <c:pt idx="63">
                  <c:v>101.57628853147162</c:v>
                </c:pt>
                <c:pt idx="64">
                  <c:v>101.57628853147162</c:v>
                </c:pt>
                <c:pt idx="65">
                  <c:v>101.57628853147162</c:v>
                </c:pt>
                <c:pt idx="66">
                  <c:v>101.57628853147162</c:v>
                </c:pt>
                <c:pt idx="67">
                  <c:v>101.57628853147162</c:v>
                </c:pt>
                <c:pt idx="68">
                  <c:v>101.57628853147162</c:v>
                </c:pt>
                <c:pt idx="69">
                  <c:v>101.57628853147162</c:v>
                </c:pt>
                <c:pt idx="70">
                  <c:v>101.57628853147162</c:v>
                </c:pt>
                <c:pt idx="71">
                  <c:v>101.57628853147162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1C8-4AE8-B1CA-DCD0E4363A3A}"/>
            </c:ext>
          </c:extLst>
        </c:ser>
        <c:ser>
          <c:idx val="8"/>
          <c:order val="7"/>
          <c:tx>
            <c:strRef>
              <c:f>CÁRNICO!$A$99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6.7352662074193284E-3"/>
                  <c:y val="4.563654817824568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CÁRNICO!$E$99:$CJ$99</c:f>
              <c:numCache>
                <c:formatCode>_(* #,##0.00_);_(* \(#,##0.00\);_(* "-"??_);_(@_)</c:formatCode>
                <c:ptCount val="84"/>
                <c:pt idx="72">
                  <c:v>72.205459541521122</c:v>
                </c:pt>
                <c:pt idx="73">
                  <c:v>72.205459541521122</c:v>
                </c:pt>
                <c:pt idx="74">
                  <c:v>72.205459541521122</c:v>
                </c:pt>
                <c:pt idx="75">
                  <c:v>72.205459541521122</c:v>
                </c:pt>
                <c:pt idx="76">
                  <c:v>72.205459541521122</c:v>
                </c:pt>
                <c:pt idx="77">
                  <c:v>72.205459541521122</c:v>
                </c:pt>
                <c:pt idx="78">
                  <c:v>72.205459541521122</c:v>
                </c:pt>
                <c:pt idx="79">
                  <c:v>72.205459541521122</c:v>
                </c:pt>
                <c:pt idx="80">
                  <c:v>72.205459541521122</c:v>
                </c:pt>
                <c:pt idx="81">
                  <c:v>72.205459541521122</c:v>
                </c:pt>
                <c:pt idx="82">
                  <c:v>72.205459541521122</c:v>
                </c:pt>
                <c:pt idx="83">
                  <c:v>72.205459541521122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1C8-4AE8-B1CA-DCD0E4363A3A}"/>
            </c:ext>
          </c:extLst>
        </c:ser>
        <c:ser>
          <c:idx val="9"/>
          <c:order val="8"/>
          <c:tx>
            <c:strRef>
              <c:f>CÁRNICO!$A$90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27"/>
              <c:layout>
                <c:manualLayout>
                  <c:x val="2.2450887358064428E-3"/>
                  <c:y val="4.978532528535901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CÁRNICO!$E$90:$ES$90</c:f>
              <c:numCache>
                <c:formatCode>_(* #,##0.00_);_(* \(#,##0.00\);_(* "-"??_);_(@_)</c:formatCode>
                <c:ptCount val="145"/>
                <c:pt idx="0">
                  <c:v>106.41498478779008</c:v>
                </c:pt>
                <c:pt idx="1">
                  <c:v>106.97051571007874</c:v>
                </c:pt>
                <c:pt idx="2">
                  <c:v>103.09177605950597</c:v>
                </c:pt>
                <c:pt idx="3">
                  <c:v>98.847314580997846</c:v>
                </c:pt>
                <c:pt idx="4">
                  <c:v>90.162618669142873</c:v>
                </c:pt>
                <c:pt idx="5">
                  <c:v>85.33910742351452</c:v>
                </c:pt>
                <c:pt idx="6">
                  <c:v>88.478154520539036</c:v>
                </c:pt>
                <c:pt idx="7">
                  <c:v>89.413509107349554</c:v>
                </c:pt>
                <c:pt idx="8">
                  <c:v>87.022517717513921</c:v>
                </c:pt>
                <c:pt idx="9">
                  <c:v>85.148634099260576</c:v>
                </c:pt>
                <c:pt idx="10">
                  <c:v>86.738938336974712</c:v>
                </c:pt>
                <c:pt idx="11">
                  <c:v>94.485295046938319</c:v>
                </c:pt>
                <c:pt idx="12">
                  <c:v>96.57272354023317</c:v>
                </c:pt>
                <c:pt idx="13">
                  <c:v>94.368529770350605</c:v>
                </c:pt>
                <c:pt idx="14">
                  <c:v>99.221441559106538</c:v>
                </c:pt>
                <c:pt idx="15">
                  <c:v>98.433151204200271</c:v>
                </c:pt>
                <c:pt idx="16">
                  <c:v>95.397458128289614</c:v>
                </c:pt>
                <c:pt idx="17">
                  <c:v>90.42587006567895</c:v>
                </c:pt>
                <c:pt idx="18">
                  <c:v>85.488206044914321</c:v>
                </c:pt>
                <c:pt idx="19">
                  <c:v>95.784357268752956</c:v>
                </c:pt>
                <c:pt idx="20">
                  <c:v>93.230590288298473</c:v>
                </c:pt>
                <c:pt idx="21">
                  <c:v>91.367120435403081</c:v>
                </c:pt>
                <c:pt idx="22">
                  <c:v>92.50779138247421</c:v>
                </c:pt>
                <c:pt idx="23">
                  <c:v>100.40621940012294</c:v>
                </c:pt>
                <c:pt idx="24">
                  <c:v>101.53655680706611</c:v>
                </c:pt>
                <c:pt idx="25">
                  <c:v>101.37844888015093</c:v>
                </c:pt>
                <c:pt idx="26">
                  <c:v>98.515382996387032</c:v>
                </c:pt>
                <c:pt idx="27">
                  <c:v>96.182680558062657</c:v>
                </c:pt>
                <c:pt idx="28">
                  <c:v>94.451105347683026</c:v>
                </c:pt>
                <c:pt idx="29">
                  <c:v>93.690112870104898</c:v>
                </c:pt>
                <c:pt idx="30">
                  <c:v>94.930091086996498</c:v>
                </c:pt>
                <c:pt idx="31">
                  <c:v>100.45481488848186</c:v>
                </c:pt>
                <c:pt idx="32">
                  <c:v>99.141781798834174</c:v>
                </c:pt>
                <c:pt idx="33">
                  <c:v>101.69887906127816</c:v>
                </c:pt>
                <c:pt idx="34">
                  <c:v>103.36100927535863</c:v>
                </c:pt>
                <c:pt idx="35">
                  <c:v>106.45374821980123</c:v>
                </c:pt>
                <c:pt idx="36">
                  <c:v>101.45448533929826</c:v>
                </c:pt>
                <c:pt idx="37">
                  <c:v>95.798043705224501</c:v>
                </c:pt>
                <c:pt idx="38">
                  <c:v>93.704939454683625</c:v>
                </c:pt>
                <c:pt idx="39">
                  <c:v>93.06695327064979</c:v>
                </c:pt>
                <c:pt idx="40">
                  <c:v>95.414348799345632</c:v>
                </c:pt>
                <c:pt idx="41">
                  <c:v>97.394871408005528</c:v>
                </c:pt>
                <c:pt idx="42">
                  <c:v>100.4236452029607</c:v>
                </c:pt>
                <c:pt idx="43">
                  <c:v>100.76486688187087</c:v>
                </c:pt>
                <c:pt idx="44">
                  <c:v>98.40725687298044</c:v>
                </c:pt>
                <c:pt idx="45">
                  <c:v>100.34861931016155</c:v>
                </c:pt>
                <c:pt idx="46">
                  <c:v>100.07334313189237</c:v>
                </c:pt>
                <c:pt idx="47">
                  <c:v>100</c:v>
                </c:pt>
                <c:pt idx="48">
                  <c:v>98.99203098774467</c:v>
                </c:pt>
                <c:pt idx="49">
                  <c:v>98.380263577971036</c:v>
                </c:pt>
                <c:pt idx="50">
                  <c:v>99.052544000835724</c:v>
                </c:pt>
                <c:pt idx="51">
                  <c:v>101.14958687036342</c:v>
                </c:pt>
                <c:pt idx="52">
                  <c:v>103.14689050808146</c:v>
                </c:pt>
                <c:pt idx="53">
                  <c:v>107.53940527188115</c:v>
                </c:pt>
                <c:pt idx="54">
                  <c:v>108.5564163430291</c:v>
                </c:pt>
                <c:pt idx="55">
                  <c:v>104.95509517500162</c:v>
                </c:pt>
                <c:pt idx="56">
                  <c:v>105.66645890181039</c:v>
                </c:pt>
                <c:pt idx="57">
                  <c:v>105.27849564932963</c:v>
                </c:pt>
                <c:pt idx="58">
                  <c:v>105.06683351688568</c:v>
                </c:pt>
                <c:pt idx="59">
                  <c:v>105.35788822615926</c:v>
                </c:pt>
                <c:pt idx="60">
                  <c:v>106.19034008525495</c:v>
                </c:pt>
                <c:pt idx="61">
                  <c:v>108.68629009301172</c:v>
                </c:pt>
                <c:pt idx="62">
                  <c:v>115.34435265437497</c:v>
                </c:pt>
                <c:pt idx="63">
                  <c:v>116.10189022527399</c:v>
                </c:pt>
                <c:pt idx="64">
                  <c:v>114.15755047442282</c:v>
                </c:pt>
                <c:pt idx="65">
                  <c:v>116.8987883499796</c:v>
                </c:pt>
                <c:pt idx="66">
                  <c:v>117.68115597859467</c:v>
                </c:pt>
                <c:pt idx="67">
                  <c:v>114.77614646467845</c:v>
                </c:pt>
                <c:pt idx="68">
                  <c:v>111.43406984181688</c:v>
                </c:pt>
                <c:pt idx="69">
                  <c:v>112.73164624903713</c:v>
                </c:pt>
                <c:pt idx="70">
                  <c:v>109.38073111652231</c:v>
                </c:pt>
                <c:pt idx="71">
                  <c:v>110.5623019505028</c:v>
                </c:pt>
                <c:pt idx="72">
                  <c:v>110.55280648749797</c:v>
                </c:pt>
                <c:pt idx="73">
                  <c:v>108.54647099231052</c:v>
                </c:pt>
                <c:pt idx="74">
                  <c:v>110.10285849386258</c:v>
                </c:pt>
                <c:pt idx="75">
                  <c:v>105.89274877513533</c:v>
                </c:pt>
                <c:pt idx="76">
                  <c:v>105.13468593236676</c:v>
                </c:pt>
                <c:pt idx="77">
                  <c:v>106.36800750674563</c:v>
                </c:pt>
                <c:pt idx="78">
                  <c:v>104.96631109999419</c:v>
                </c:pt>
                <c:pt idx="79">
                  <c:v>112.40045615237277</c:v>
                </c:pt>
                <c:pt idx="80">
                  <c:v>112.04862819790542</c:v>
                </c:pt>
                <c:pt idx="81">
                  <c:v>112.44223026231919</c:v>
                </c:pt>
                <c:pt idx="82">
                  <c:v>110.4216284599226</c:v>
                </c:pt>
                <c:pt idx="83">
                  <c:v>115.02597619726993</c:v>
                </c:pt>
                <c:pt idx="84">
                  <c:v>116.53857719680964</c:v>
                </c:pt>
                <c:pt idx="85">
                  <c:v>117.11001806581936</c:v>
                </c:pt>
                <c:pt idx="86">
                  <c:v>114.98685426582864</c:v>
                </c:pt>
                <c:pt idx="87">
                  <c:v>115.83606855412233</c:v>
                </c:pt>
                <c:pt idx="88">
                  <c:v>118.9554089818556</c:v>
                </c:pt>
                <c:pt idx="89">
                  <c:v>121.20391171162315</c:v>
                </c:pt>
                <c:pt idx="90">
                  <c:v>129.21983332115806</c:v>
                </c:pt>
                <c:pt idx="91">
                  <c:v>124.69864513426118</c:v>
                </c:pt>
                <c:pt idx="92">
                  <c:v>129.4286574375088</c:v>
                </c:pt>
                <c:pt idx="93">
                  <c:v>131.35093292859267</c:v>
                </c:pt>
                <c:pt idx="94">
                  <c:v>134.17444178886683</c:v>
                </c:pt>
                <c:pt idx="95">
                  <c:v>138.6832212080501</c:v>
                </c:pt>
                <c:pt idx="96">
                  <c:v>138.90692077720504</c:v>
                </c:pt>
                <c:pt idx="97">
                  <c:v>135.2383085593018</c:v>
                </c:pt>
                <c:pt idx="98">
                  <c:v>134.81387919966986</c:v>
                </c:pt>
                <c:pt idx="99">
                  <c:v>133.24332723219771</c:v>
                </c:pt>
                <c:pt idx="100">
                  <c:v>135.5847749815598</c:v>
                </c:pt>
                <c:pt idx="101">
                  <c:v>134.73551598384446</c:v>
                </c:pt>
                <c:pt idx="102">
                  <c:v>137.56715622574669</c:v>
                </c:pt>
                <c:pt idx="103">
                  <c:v>133.87162404108346</c:v>
                </c:pt>
                <c:pt idx="104">
                  <c:v>130.77070922551542</c:v>
                </c:pt>
                <c:pt idx="105">
                  <c:v>133.37508298246894</c:v>
                </c:pt>
                <c:pt idx="106">
                  <c:v>136.97060699550624</c:v>
                </c:pt>
                <c:pt idx="107">
                  <c:v>136.34403890807337</c:v>
                </c:pt>
                <c:pt idx="108">
                  <c:v>137.93599349512789</c:v>
                </c:pt>
                <c:pt idx="109">
                  <c:v>133.78797915554313</c:v>
                </c:pt>
                <c:pt idx="110">
                  <c:v>129.87487609851047</c:v>
                </c:pt>
                <c:pt idx="111">
                  <c:v>128.65082900752353</c:v>
                </c:pt>
                <c:pt idx="112">
                  <c:v>130.13680829279284</c:v>
                </c:pt>
                <c:pt idx="113">
                  <c:v>131.57828439485655</c:v>
                </c:pt>
                <c:pt idx="114">
                  <c:v>128.64388163969519</c:v>
                </c:pt>
                <c:pt idx="115">
                  <c:v>121.41315527136418</c:v>
                </c:pt>
                <c:pt idx="116">
                  <c:v>121.43552551046916</c:v>
                </c:pt>
                <c:pt idx="117">
                  <c:v>125.79850261378778</c:v>
                </c:pt>
                <c:pt idx="118">
                  <c:v>124.8227202542863</c:v>
                </c:pt>
                <c:pt idx="119">
                  <c:v>132.09992501492664</c:v>
                </c:pt>
                <c:pt idx="120">
                  <c:v>131.82182945623998</c:v>
                </c:pt>
                <c:pt idx="121">
                  <c:v>127.51381419261136</c:v>
                </c:pt>
                <c:pt idx="122">
                  <c:v>131.9797737497851</c:v>
                </c:pt>
                <c:pt idx="123">
                  <c:v>139.40996916329135</c:v>
                </c:pt>
                <c:pt idx="124">
                  <c:v>140.86776509408787</c:v>
                </c:pt>
                <c:pt idx="125">
                  <c:v>137.64398099495529</c:v>
                </c:pt>
                <c:pt idx="126">
                  <c:v>134.1234510404532</c:v>
                </c:pt>
                <c:pt idx="127">
                  <c:v>138.14744440166729</c:v>
                </c:pt>
                <c:pt idx="128">
                  <c:v>132.91117472074066</c:v>
                </c:pt>
                <c:pt idx="129">
                  <c:v>136.85944242225446</c:v>
                </c:pt>
                <c:pt idx="130">
                  <c:v>142.97445976819759</c:v>
                </c:pt>
                <c:pt idx="131">
                  <c:v>143.91510882231643</c:v>
                </c:pt>
                <c:pt idx="132">
                  <c:v>141.44050681772103</c:v>
                </c:pt>
                <c:pt idx="133">
                  <c:v>137.11038786160992</c:v>
                </c:pt>
                <c:pt idx="134">
                  <c:v>143.72161720799878</c:v>
                </c:pt>
                <c:pt idx="135">
                  <c:v>135.4123452987964</c:v>
                </c:pt>
                <c:pt idx="136">
                  <c:v>150.47369295025845</c:v>
                </c:pt>
                <c:pt idx="137">
                  <c:v>135.77367152109514</c:v>
                </c:pt>
                <c:pt idx="138">
                  <c:v>141.72577942042699</c:v>
                </c:pt>
                <c:pt idx="139">
                  <c:v>147.39786234106037</c:v>
                </c:pt>
                <c:pt idx="140">
                  <c:v>153.40928080830656</c:v>
                </c:pt>
                <c:pt idx="141">
                  <c:v>162.79385320233874</c:v>
                </c:pt>
                <c:pt idx="142">
                  <c:v>160.03743326867607</c:v>
                </c:pt>
                <c:pt idx="143">
                  <c:v>162.58843159764092</c:v>
                </c:pt>
                <c:pt idx="144">
                  <c:v>168.34165282783428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C8-4AE8-B1CA-DCD0E4363A3A}"/>
            </c:ext>
          </c:extLst>
        </c:ser>
        <c:ser>
          <c:idx val="10"/>
          <c:order val="9"/>
          <c:tx>
            <c:strRef>
              <c:f>CÁRNICO!$A$100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4.2656685980322413E-2"/>
                  <c:y val="4.563654817824584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CÁRNICO!$E$100:$CV$100</c:f>
              <c:numCache>
                <c:formatCode>_(* #,##0.00_);_(* \(#,##0.00\);_(* "-"??_);_(@_)</c:formatCode>
                <c:ptCount val="96"/>
                <c:pt idx="84">
                  <c:v>73.189250575828552</c:v>
                </c:pt>
                <c:pt idx="85">
                  <c:v>73.189250575828552</c:v>
                </c:pt>
                <c:pt idx="86">
                  <c:v>73.189250575828552</c:v>
                </c:pt>
                <c:pt idx="87">
                  <c:v>73.189250575828552</c:v>
                </c:pt>
                <c:pt idx="88">
                  <c:v>73.189250575828552</c:v>
                </c:pt>
                <c:pt idx="89">
                  <c:v>73.189250575828552</c:v>
                </c:pt>
                <c:pt idx="90">
                  <c:v>73.189250575828552</c:v>
                </c:pt>
                <c:pt idx="91">
                  <c:v>73.189250575828552</c:v>
                </c:pt>
                <c:pt idx="92">
                  <c:v>73.189250575828552</c:v>
                </c:pt>
                <c:pt idx="93">
                  <c:v>73.189250575828552</c:v>
                </c:pt>
                <c:pt idx="94">
                  <c:v>73.189250575828552</c:v>
                </c:pt>
                <c:pt idx="95">
                  <c:v>73.189250575828552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1C8-4AE8-B1CA-DCD0E4363A3A}"/>
            </c:ext>
          </c:extLst>
        </c:ser>
        <c:ser>
          <c:idx val="11"/>
          <c:order val="10"/>
          <c:tx>
            <c:strRef>
              <c:f>CÁRNICO!$A$101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6.7352662074193284E-2"/>
                  <c:y val="4.14877710711325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CÁRNICO!$E$101:$DH$101</c:f>
              <c:numCache>
                <c:formatCode>_(* #,##0.00_);_(* \(#,##0.00\);_(* "-"??_);_(@_)</c:formatCode>
                <c:ptCount val="108"/>
                <c:pt idx="96">
                  <c:v>82.086183401032841</c:v>
                </c:pt>
                <c:pt idx="97">
                  <c:v>82.086183401032841</c:v>
                </c:pt>
                <c:pt idx="98">
                  <c:v>82.086183401032841</c:v>
                </c:pt>
                <c:pt idx="99">
                  <c:v>82.086183401032841</c:v>
                </c:pt>
                <c:pt idx="100">
                  <c:v>82.086183401032841</c:v>
                </c:pt>
                <c:pt idx="101">
                  <c:v>82.086183401032841</c:v>
                </c:pt>
                <c:pt idx="102">
                  <c:v>82.086183401032841</c:v>
                </c:pt>
                <c:pt idx="103">
                  <c:v>82.086183401032841</c:v>
                </c:pt>
                <c:pt idx="104">
                  <c:v>82.086183401032841</c:v>
                </c:pt>
                <c:pt idx="105">
                  <c:v>82.086183401032841</c:v>
                </c:pt>
                <c:pt idx="106">
                  <c:v>82.086183401032841</c:v>
                </c:pt>
                <c:pt idx="107">
                  <c:v>82.086183401032841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1C8-4AE8-B1CA-DCD0E4363A3A}"/>
            </c:ext>
          </c:extLst>
        </c:ser>
        <c:ser>
          <c:idx val="12"/>
          <c:order val="11"/>
          <c:tx>
            <c:strRef>
              <c:f>CÁRNICO!$A$103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6.7352662074193284E-3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CÁRNICO!$E$103:$DT$103</c:f>
              <c:numCache>
                <c:formatCode>_(* #,##0.00_);_(* \(#,##0.00\);_(* "-"??_);_(@_)</c:formatCode>
                <c:ptCount val="120"/>
                <c:pt idx="108">
                  <c:v>78.344688194410239</c:v>
                </c:pt>
                <c:pt idx="109">
                  <c:v>78.344688194410239</c:v>
                </c:pt>
                <c:pt idx="110">
                  <c:v>78.344688194410239</c:v>
                </c:pt>
                <c:pt idx="111">
                  <c:v>78.344688194410239</c:v>
                </c:pt>
                <c:pt idx="112">
                  <c:v>78.344688194410239</c:v>
                </c:pt>
                <c:pt idx="113">
                  <c:v>78.344688194410239</c:v>
                </c:pt>
                <c:pt idx="114">
                  <c:v>78.344688194410239</c:v>
                </c:pt>
                <c:pt idx="115">
                  <c:v>78.344688194410239</c:v>
                </c:pt>
                <c:pt idx="116">
                  <c:v>78.344688194410239</c:v>
                </c:pt>
                <c:pt idx="117">
                  <c:v>78.344688194410239</c:v>
                </c:pt>
                <c:pt idx="118">
                  <c:v>78.344688194410239</c:v>
                </c:pt>
                <c:pt idx="119">
                  <c:v>78.344688194410239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C8-4AE8-B1CA-DCD0E4363A3A}"/>
            </c:ext>
          </c:extLst>
        </c:ser>
        <c:ser>
          <c:idx val="13"/>
          <c:order val="12"/>
          <c:tx>
            <c:strRef>
              <c:f>CÁRNICO!$A$104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C-51C8-4AE8-B1CA-DCD0E4363A3A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D-51C8-4AE8-B1CA-DCD0E4363A3A}"/>
              </c:ext>
            </c:extLst>
          </c:dPt>
          <c:dLbls>
            <c:dLbl>
              <c:idx val="121"/>
              <c:layout>
                <c:manualLayout>
                  <c:x val="-6.7267808326698245E-3"/>
                  <c:y val="4.1648168674249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C8-4AE8-B1CA-DCD0E4363A3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CÁRNICO!$E$104:$EF$104</c:f>
              <c:numCache>
                <c:formatCode>_(* #,##0.00_);_(* \(#,##0.00\);_(* "-"??_);_(@_)</c:formatCode>
                <c:ptCount val="132"/>
                <c:pt idx="120">
                  <c:v>74.622502758346783</c:v>
                </c:pt>
                <c:pt idx="121">
                  <c:v>74.622502758346783</c:v>
                </c:pt>
                <c:pt idx="122">
                  <c:v>74.622502758346783</c:v>
                </c:pt>
                <c:pt idx="123">
                  <c:v>74.622502758346783</c:v>
                </c:pt>
                <c:pt idx="124">
                  <c:v>74.622502758346783</c:v>
                </c:pt>
                <c:pt idx="125">
                  <c:v>74.622502758346783</c:v>
                </c:pt>
                <c:pt idx="126">
                  <c:v>74.622502758346783</c:v>
                </c:pt>
                <c:pt idx="127">
                  <c:v>74.622502758346783</c:v>
                </c:pt>
                <c:pt idx="128">
                  <c:v>74.622502758346783</c:v>
                </c:pt>
                <c:pt idx="129">
                  <c:v>74.622502758346783</c:v>
                </c:pt>
                <c:pt idx="130">
                  <c:v>74.622502758346783</c:v>
                </c:pt>
                <c:pt idx="131">
                  <c:v>74.622502758346783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1C8-4AE8-B1CA-DCD0E4363A3A}"/>
            </c:ext>
          </c:extLst>
        </c:ser>
        <c:ser>
          <c:idx val="1"/>
          <c:order val="13"/>
          <c:tx>
            <c:strRef>
              <c:f>CÁRNICO!$A$105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Pt>
            <c:idx val="133"/>
            <c:bubble3D val="0"/>
            <c:spPr>
              <a:ln>
                <a:solidFill>
                  <a:schemeClr val="accent3"/>
                </a:solidFill>
              </a:ln>
            </c:spPr>
            <c:extLst>
              <c:ext xmlns:c16="http://schemas.microsoft.com/office/drawing/2014/chart" uri="{C3380CC4-5D6E-409C-BE32-E72D297353CC}">
                <c16:uniqueId val="{00000020-51C8-4AE8-B1CA-DCD0E4363A3A}"/>
              </c:ext>
            </c:extLst>
          </c:dPt>
          <c:dLbls>
            <c:dLbl>
              <c:idx val="1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C8-4AE8-B1CA-DCD0E4363A3A}"/>
                </c:ext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C8-4AE8-B1CA-DCD0E4363A3A}"/>
                </c:ext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C8-4AE8-B1CA-DCD0E4363A3A}"/>
                </c:ext>
              </c:extLst>
            </c:dLbl>
            <c:dLbl>
              <c:idx val="135"/>
              <c:layout>
                <c:manualLayout>
                  <c:x val="-1.57156211506451E-2"/>
                  <c:y val="-2.9041439749792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1C8-4AE8-B1CA-DCD0E4363A3A}"/>
                </c:ext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1C8-4AE8-B1CA-DCD0E4363A3A}"/>
                </c:ext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1C8-4AE8-B1CA-DCD0E4363A3A}"/>
                </c:ext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1C8-4AE8-B1CA-DCD0E4363A3A}"/>
                </c:ext>
              </c:extLst>
            </c:dLbl>
            <c:dLbl>
              <c:idx val="1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1C8-4AE8-B1CA-DCD0E4363A3A}"/>
                </c:ext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1C8-4AE8-B1CA-DCD0E4363A3A}"/>
                </c:ext>
              </c:extLst>
            </c:dLbl>
            <c:dLbl>
              <c:idx val="1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1C8-4AE8-B1CA-DCD0E4363A3A}"/>
                </c:ext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1C8-4AE8-B1CA-DCD0E4363A3A}"/>
                </c:ext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1C8-4AE8-B1CA-DCD0E4363A3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CÁRNICO!$E$105:$ER$105</c:f>
              <c:numCache>
                <c:formatCode>_(* #,##0.00_);_(* \(#,##0.00\);_(* "-"??_);_(@_)</c:formatCode>
                <c:ptCount val="144"/>
                <c:pt idx="132">
                  <c:v>71.864747999067603</c:v>
                </c:pt>
                <c:pt idx="133">
                  <c:v>71.864747999067603</c:v>
                </c:pt>
                <c:pt idx="134">
                  <c:v>71.864747999067603</c:v>
                </c:pt>
                <c:pt idx="135">
                  <c:v>71.864747999067603</c:v>
                </c:pt>
                <c:pt idx="136">
                  <c:v>71.864747999067603</c:v>
                </c:pt>
                <c:pt idx="137">
                  <c:v>71.864747999067603</c:v>
                </c:pt>
                <c:pt idx="138">
                  <c:v>71.864747999067603</c:v>
                </c:pt>
                <c:pt idx="139">
                  <c:v>71.864747999067603</c:v>
                </c:pt>
                <c:pt idx="140">
                  <c:v>71.864747999067603</c:v>
                </c:pt>
                <c:pt idx="141">
                  <c:v>71.864747999067603</c:v>
                </c:pt>
                <c:pt idx="142">
                  <c:v>71.864747999067603</c:v>
                </c:pt>
                <c:pt idx="143">
                  <c:v>71.864747999067603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1C8-4AE8-B1CA-DCD0E4363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763896"/>
        <c:axId val="185761152"/>
      </c:lineChart>
      <c:dateAx>
        <c:axId val="185763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85761152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85761152"/>
        <c:scaling>
          <c:orientation val="minMax"/>
          <c:max val="170"/>
          <c:min val="5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85763896"/>
        <c:crosses val="autoZero"/>
        <c:crossBetween val="between"/>
        <c:majorUnit val="20"/>
        <c:min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CÁRNICO!$E$89:$FD$89</c:f>
              <c:numCache>
                <c:formatCode>_(* #,##0.00_);_(* \(#,##0.00\);_(* "-"??_);_(@_)</c:formatCode>
                <c:ptCount val="156"/>
                <c:pt idx="0">
                  <c:v>84.674511930815626</c:v>
                </c:pt>
                <c:pt idx="1">
                  <c:v>76.286992972770378</c:v>
                </c:pt>
                <c:pt idx="2">
                  <c:v>74.605094888103082</c:v>
                </c:pt>
                <c:pt idx="3">
                  <c:v>74.475158792662683</c:v>
                </c:pt>
                <c:pt idx="4">
                  <c:v>72.483462590397437</c:v>
                </c:pt>
                <c:pt idx="5">
                  <c:v>73.198233645215254</c:v>
                </c:pt>
                <c:pt idx="6">
                  <c:v>77.271880154428956</c:v>
                </c:pt>
                <c:pt idx="7">
                  <c:v>79.39293055639979</c:v>
                </c:pt>
                <c:pt idx="8">
                  <c:v>78.868876019969022</c:v>
                </c:pt>
                <c:pt idx="9">
                  <c:v>80.280794669934068</c:v>
                </c:pt>
                <c:pt idx="10">
                  <c:v>78.65774311788644</c:v>
                </c:pt>
                <c:pt idx="11">
                  <c:v>83.935927642912304</c:v>
                </c:pt>
                <c:pt idx="12">
                  <c:v>87.286255820840069</c:v>
                </c:pt>
                <c:pt idx="13">
                  <c:v>86.679489041093106</c:v>
                </c:pt>
                <c:pt idx="14">
                  <c:v>93.177054847540845</c:v>
                </c:pt>
                <c:pt idx="15">
                  <c:v>91.079083068065515</c:v>
                </c:pt>
                <c:pt idx="16">
                  <c:v>86.216765709956306</c:v>
                </c:pt>
                <c:pt idx="17">
                  <c:v>84.130453651774559</c:v>
                </c:pt>
                <c:pt idx="18">
                  <c:v>81.761500366071004</c:v>
                </c:pt>
                <c:pt idx="19">
                  <c:v>94.285375328486367</c:v>
                </c:pt>
                <c:pt idx="20">
                  <c:v>92.555661162511342</c:v>
                </c:pt>
                <c:pt idx="21">
                  <c:v>90.563510079819181</c:v>
                </c:pt>
                <c:pt idx="22">
                  <c:v>89.01729569184792</c:v>
                </c:pt>
                <c:pt idx="23">
                  <c:v>93.635367657825768</c:v>
                </c:pt>
                <c:pt idx="24">
                  <c:v>97.491734218011345</c:v>
                </c:pt>
                <c:pt idx="25">
                  <c:v>96.54901782197598</c:v>
                </c:pt>
                <c:pt idx="26">
                  <c:v>93.850091776066634</c:v>
                </c:pt>
                <c:pt idx="27">
                  <c:v>95.272085953611167</c:v>
                </c:pt>
                <c:pt idx="28">
                  <c:v>94.041459049108909</c:v>
                </c:pt>
                <c:pt idx="29">
                  <c:v>94.191378179115787</c:v>
                </c:pt>
                <c:pt idx="30">
                  <c:v>96.606344103342451</c:v>
                </c:pt>
                <c:pt idx="31">
                  <c:v>100.85648997838352</c:v>
                </c:pt>
                <c:pt idx="32">
                  <c:v>96.945144636287381</c:v>
                </c:pt>
                <c:pt idx="33">
                  <c:v>95.57280585490517</c:v>
                </c:pt>
                <c:pt idx="34">
                  <c:v>96.534337767188632</c:v>
                </c:pt>
                <c:pt idx="35">
                  <c:v>98.711296382376148</c:v>
                </c:pt>
                <c:pt idx="36">
                  <c:v>98.138004801519671</c:v>
                </c:pt>
                <c:pt idx="37">
                  <c:v>96.332439766991328</c:v>
                </c:pt>
                <c:pt idx="38">
                  <c:v>95.103780912862604</c:v>
                </c:pt>
                <c:pt idx="39">
                  <c:v>94.034876263956619</c:v>
                </c:pt>
                <c:pt idx="40">
                  <c:v>95.383643381366539</c:v>
                </c:pt>
                <c:pt idx="41">
                  <c:v>97.403184978223408</c:v>
                </c:pt>
                <c:pt idx="42">
                  <c:v>100.92352580677834</c:v>
                </c:pt>
                <c:pt idx="43">
                  <c:v>100.04919447859739</c:v>
                </c:pt>
                <c:pt idx="44">
                  <c:v>97.858835927137633</c:v>
                </c:pt>
                <c:pt idx="45">
                  <c:v>99.697872414648785</c:v>
                </c:pt>
                <c:pt idx="46">
                  <c:v>98.517355050503895</c:v>
                </c:pt>
                <c:pt idx="47">
                  <c:v>100</c:v>
                </c:pt>
                <c:pt idx="48">
                  <c:v>100.28012184837034</c:v>
                </c:pt>
                <c:pt idx="49">
                  <c:v>98.498493674491428</c:v>
                </c:pt>
                <c:pt idx="50">
                  <c:v>97.903013096806774</c:v>
                </c:pt>
                <c:pt idx="51">
                  <c:v>99.075361923429867</c:v>
                </c:pt>
                <c:pt idx="52">
                  <c:v>100.064541876872</c:v>
                </c:pt>
                <c:pt idx="53">
                  <c:v>100.94296642986711</c:v>
                </c:pt>
                <c:pt idx="54">
                  <c:v>102.34272665822817</c:v>
                </c:pt>
                <c:pt idx="55">
                  <c:v>98.918327346065425</c:v>
                </c:pt>
                <c:pt idx="56">
                  <c:v>98.685600242207869</c:v>
                </c:pt>
                <c:pt idx="57">
                  <c:v>100.11648852184332</c:v>
                </c:pt>
                <c:pt idx="58">
                  <c:v>98.011179664188973</c:v>
                </c:pt>
                <c:pt idx="59">
                  <c:v>97.71305690790885</c:v>
                </c:pt>
                <c:pt idx="60">
                  <c:v>97.260840645009495</c:v>
                </c:pt>
                <c:pt idx="61">
                  <c:v>95.581355923383867</c:v>
                </c:pt>
                <c:pt idx="62">
                  <c:v>102.25437955664025</c:v>
                </c:pt>
                <c:pt idx="63">
                  <c:v>107.3268916420231</c:v>
                </c:pt>
                <c:pt idx="64">
                  <c:v>106.84128298710573</c:v>
                </c:pt>
                <c:pt idx="65">
                  <c:v>110.99222507585506</c:v>
                </c:pt>
                <c:pt idx="66">
                  <c:v>113.52075460673885</c:v>
                </c:pt>
                <c:pt idx="67">
                  <c:v>108.3473282936731</c:v>
                </c:pt>
                <c:pt idx="68">
                  <c:v>101.336056215037</c:v>
                </c:pt>
                <c:pt idx="69">
                  <c:v>98.725463654954623</c:v>
                </c:pt>
                <c:pt idx="70">
                  <c:v>92.178731684053233</c:v>
                </c:pt>
                <c:pt idx="71">
                  <c:v>84.550152093185289</c:v>
                </c:pt>
                <c:pt idx="72">
                  <c:v>82.657883432779883</c:v>
                </c:pt>
                <c:pt idx="73">
                  <c:v>80.396972183262349</c:v>
                </c:pt>
                <c:pt idx="74">
                  <c:v>76.309783151843902</c:v>
                </c:pt>
                <c:pt idx="75">
                  <c:v>76.074753370348944</c:v>
                </c:pt>
                <c:pt idx="76">
                  <c:v>77.272754283619818</c:v>
                </c:pt>
                <c:pt idx="77">
                  <c:v>74.634196006592106</c:v>
                </c:pt>
                <c:pt idx="78">
                  <c:v>68.879926808762875</c:v>
                </c:pt>
                <c:pt idx="79">
                  <c:v>66.649332841423444</c:v>
                </c:pt>
                <c:pt idx="80">
                  <c:v>65.363486206988938</c:v>
                </c:pt>
                <c:pt idx="81">
                  <c:v>68.613152448073407</c:v>
                </c:pt>
                <c:pt idx="82">
                  <c:v>66.057596505528863</c:v>
                </c:pt>
                <c:pt idx="83">
                  <c:v>63.555677259029018</c:v>
                </c:pt>
                <c:pt idx="84">
                  <c:v>63.616553365112757</c:v>
                </c:pt>
                <c:pt idx="85">
                  <c:v>62.529587969968503</c:v>
                </c:pt>
                <c:pt idx="86">
                  <c:v>65.538905066613708</c:v>
                </c:pt>
                <c:pt idx="87">
                  <c:v>69.249538211598136</c:v>
                </c:pt>
                <c:pt idx="88">
                  <c:v>71.360176185444985</c:v>
                </c:pt>
                <c:pt idx="89">
                  <c:v>72.62882842663349</c:v>
                </c:pt>
                <c:pt idx="90">
                  <c:v>78.155578632526755</c:v>
                </c:pt>
                <c:pt idx="91">
                  <c:v>75.425370267702078</c:v>
                </c:pt>
                <c:pt idx="92">
                  <c:v>79.429920557671551</c:v>
                </c:pt>
                <c:pt idx="93">
                  <c:v>80.294609610490127</c:v>
                </c:pt>
                <c:pt idx="94">
                  <c:v>77.431907839564659</c:v>
                </c:pt>
                <c:pt idx="95">
                  <c:v>82.610030776615773</c:v>
                </c:pt>
                <c:pt idx="96">
                  <c:v>84.566380408065967</c:v>
                </c:pt>
                <c:pt idx="97">
                  <c:v>84.132059121415168</c:v>
                </c:pt>
                <c:pt idx="98">
                  <c:v>82.10675916696114</c:v>
                </c:pt>
                <c:pt idx="99">
                  <c:v>83.12560874656738</c:v>
                </c:pt>
                <c:pt idx="100">
                  <c:v>83.126806556914573</c:v>
                </c:pt>
                <c:pt idx="101">
                  <c:v>81.646694804272784</c:v>
                </c:pt>
                <c:pt idx="102">
                  <c:v>81.156983963654312</c:v>
                </c:pt>
                <c:pt idx="103">
                  <c:v>80.734038401832578</c:v>
                </c:pt>
                <c:pt idx="104">
                  <c:v>80.326678605882435</c:v>
                </c:pt>
                <c:pt idx="105">
                  <c:v>80.912559554950434</c:v>
                </c:pt>
                <c:pt idx="106">
                  <c:v>81.491307485730104</c:v>
                </c:pt>
                <c:pt idx="107">
                  <c:v>81.708323996147385</c:v>
                </c:pt>
                <c:pt idx="108">
                  <c:v>86.229220499928175</c:v>
                </c:pt>
                <c:pt idx="109">
                  <c:v>83.860840041290132</c:v>
                </c:pt>
                <c:pt idx="110">
                  <c:v>81.623107243108919</c:v>
                </c:pt>
                <c:pt idx="111">
                  <c:v>83.382369832362045</c:v>
                </c:pt>
                <c:pt idx="112">
                  <c:v>81.488050523716524</c:v>
                </c:pt>
                <c:pt idx="113">
                  <c:v>81.528659414096239</c:v>
                </c:pt>
                <c:pt idx="114">
                  <c:v>79.92231814297287</c:v>
                </c:pt>
                <c:pt idx="115">
                  <c:v>73.54356352086306</c:v>
                </c:pt>
                <c:pt idx="116">
                  <c:v>71.662857136700268</c:v>
                </c:pt>
                <c:pt idx="117">
                  <c:v>73.209024261016253</c:v>
                </c:pt>
                <c:pt idx="118">
                  <c:v>69.968903807683077</c:v>
                </c:pt>
                <c:pt idx="119">
                  <c:v>73.717343909185445</c:v>
                </c:pt>
                <c:pt idx="120">
                  <c:v>74.73863720774753</c:v>
                </c:pt>
                <c:pt idx="121">
                  <c:v>73.381369619314</c:v>
                </c:pt>
                <c:pt idx="122">
                  <c:v>75.703794731811342</c:v>
                </c:pt>
                <c:pt idx="123">
                  <c:v>79.208488393226062</c:v>
                </c:pt>
                <c:pt idx="124">
                  <c:v>76.282845452774922</c:v>
                </c:pt>
                <c:pt idx="125">
                  <c:v>75.784056772648754</c:v>
                </c:pt>
                <c:pt idx="126">
                  <c:v>74.94855341141303</c:v>
                </c:pt>
                <c:pt idx="127">
                  <c:v>72.570307661479063</c:v>
                </c:pt>
                <c:pt idx="128">
                  <c:v>70.087152842953259</c:v>
                </c:pt>
                <c:pt idx="129">
                  <c:v>71.369247348639419</c:v>
                </c:pt>
                <c:pt idx="130">
                  <c:v>75.132933236045702</c:v>
                </c:pt>
                <c:pt idx="131">
                  <c:v>76.262646422108233</c:v>
                </c:pt>
                <c:pt idx="132">
                  <c:v>76.434137448928013</c:v>
                </c:pt>
                <c:pt idx="133">
                  <c:v>72.118663014053979</c:v>
                </c:pt>
                <c:pt idx="134">
                  <c:v>66.576017974448632</c:v>
                </c:pt>
                <c:pt idx="135">
                  <c:v>60.893002198072629</c:v>
                </c:pt>
                <c:pt idx="136">
                  <c:v>69.824036666215122</c:v>
                </c:pt>
                <c:pt idx="137">
                  <c:v>65.908840444132693</c:v>
                </c:pt>
                <c:pt idx="138">
                  <c:v>69.407152419389575</c:v>
                </c:pt>
                <c:pt idx="139">
                  <c:v>69.755332144818496</c:v>
                </c:pt>
                <c:pt idx="140">
                  <c:v>73.340596245725024</c:v>
                </c:pt>
                <c:pt idx="141">
                  <c:v>76.137739659111276</c:v>
                </c:pt>
                <c:pt idx="142">
                  <c:v>77.947463612835094</c:v>
                </c:pt>
                <c:pt idx="143">
                  <c:v>84.033994161080656</c:v>
                </c:pt>
                <c:pt idx="144">
                  <c:v>86.359481663887777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3-47E6-BC26-BCD3A8FAB92E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6.7058023033451125E-2"/>
                  <c:y val="3.221901100340624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43-47E6-BC26-BCD3A8FAB92E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4.5112784625705088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3-47E6-BC26-BCD3A8FAB92E}"/>
                </c:ext>
              </c:extLst>
            </c:dLbl>
            <c:dLbl>
              <c:idx val="23"/>
              <c:layout>
                <c:manualLayout>
                  <c:x val="-7.8504625844455056E-2"/>
                  <c:y val="-2.720771124355591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CÁRNICO!$E$93:$AZ$93</c:f>
              <c:numCache>
                <c:formatCode>_(* #,##0.00_);_(* \(#,##0.00\);_(* "-"??_);_(@_)</c:formatCode>
                <c:ptCount val="48"/>
                <c:pt idx="0">
                  <c:v>77.844300581791245</c:v>
                </c:pt>
                <c:pt idx="1">
                  <c:v>77.844300581791245</c:v>
                </c:pt>
                <c:pt idx="2">
                  <c:v>77.844300581791245</c:v>
                </c:pt>
                <c:pt idx="3">
                  <c:v>77.844300581791245</c:v>
                </c:pt>
                <c:pt idx="4">
                  <c:v>77.844300581791245</c:v>
                </c:pt>
                <c:pt idx="5">
                  <c:v>77.844300581791245</c:v>
                </c:pt>
                <c:pt idx="6">
                  <c:v>77.844300581791245</c:v>
                </c:pt>
                <c:pt idx="7">
                  <c:v>77.844300581791245</c:v>
                </c:pt>
                <c:pt idx="8">
                  <c:v>77.844300581791245</c:v>
                </c:pt>
                <c:pt idx="9">
                  <c:v>77.844300581791245</c:v>
                </c:pt>
                <c:pt idx="10">
                  <c:v>77.844300581791245</c:v>
                </c:pt>
                <c:pt idx="11">
                  <c:v>77.844300581791245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43-47E6-BC26-BCD3A8FAB92E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3.7060152570016727E-2"/>
                  <c:y val="4.521121685592611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43-47E6-BC26-BCD3A8FAB92E}"/>
                </c:ext>
              </c:extLst>
            </c:dLbl>
            <c:dLbl>
              <c:idx val="35"/>
              <c:layout>
                <c:manualLayout>
                  <c:x val="-4.4712067100609161E-2"/>
                  <c:y val="3.404283955372225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CÁRNICO!$E$94:$AZ$94</c:f>
              <c:numCache>
                <c:formatCode>_(* #,##0.00_);_(* \(#,##0.00\);_(* "-"??_);_(@_)</c:formatCode>
                <c:ptCount val="48"/>
                <c:pt idx="12">
                  <c:v>89.198984368819325</c:v>
                </c:pt>
                <c:pt idx="13">
                  <c:v>89.198984368819325</c:v>
                </c:pt>
                <c:pt idx="14">
                  <c:v>89.198984368819325</c:v>
                </c:pt>
                <c:pt idx="15">
                  <c:v>89.198984368819325</c:v>
                </c:pt>
                <c:pt idx="16">
                  <c:v>89.198984368819325</c:v>
                </c:pt>
                <c:pt idx="17">
                  <c:v>89.198984368819325</c:v>
                </c:pt>
                <c:pt idx="18">
                  <c:v>89.198984368819325</c:v>
                </c:pt>
                <c:pt idx="19">
                  <c:v>89.198984368819325</c:v>
                </c:pt>
                <c:pt idx="20">
                  <c:v>89.198984368819325</c:v>
                </c:pt>
                <c:pt idx="21">
                  <c:v>89.198984368819325</c:v>
                </c:pt>
                <c:pt idx="22">
                  <c:v>89.198984368819325</c:v>
                </c:pt>
                <c:pt idx="23">
                  <c:v>89.198984368819325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43-47E6-BC26-BCD3A8FAB92E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0"/>
                  <c:y val="4.563654817824584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43-47E6-BC26-BCD3A8FAB92E}"/>
                </c:ext>
              </c:extLst>
            </c:dLbl>
            <c:dLbl>
              <c:idx val="47"/>
              <c:layout>
                <c:manualLayout>
                  <c:x val="-5.1782715045680605E-2"/>
                  <c:y val="3.843662318290912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CÁRNICO!$E$95:$AZ$95</c:f>
              <c:numCache>
                <c:formatCode>_(* #,##0.00_);_(* \(#,##0.00\);_(* "-"??_);_(@_)</c:formatCode>
                <c:ptCount val="48"/>
                <c:pt idx="24">
                  <c:v>96.385182143364418</c:v>
                </c:pt>
                <c:pt idx="25">
                  <c:v>96.385182143364418</c:v>
                </c:pt>
                <c:pt idx="26">
                  <c:v>96.385182143364418</c:v>
                </c:pt>
                <c:pt idx="27">
                  <c:v>96.385182143364418</c:v>
                </c:pt>
                <c:pt idx="28">
                  <c:v>96.385182143364418</c:v>
                </c:pt>
                <c:pt idx="29">
                  <c:v>96.385182143364418</c:v>
                </c:pt>
                <c:pt idx="30">
                  <c:v>96.385182143364418</c:v>
                </c:pt>
                <c:pt idx="31">
                  <c:v>96.385182143364418</c:v>
                </c:pt>
                <c:pt idx="32">
                  <c:v>96.385182143364418</c:v>
                </c:pt>
                <c:pt idx="33">
                  <c:v>96.385182143364418</c:v>
                </c:pt>
                <c:pt idx="34">
                  <c:v>96.385182143364418</c:v>
                </c:pt>
                <c:pt idx="35">
                  <c:v>96.385182143364418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543-47E6-BC26-BCD3A8FAB92E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39"/>
              <c:layout>
                <c:manualLayout>
                  <c:x val="0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43-47E6-BC26-BCD3A8FAB92E}"/>
                </c:ext>
              </c:extLst>
            </c:dLbl>
            <c:dLbl>
              <c:idx val="59"/>
              <c:layout>
                <c:manualLayout>
                  <c:x val="-5.8658121282852423E-2"/>
                  <c:y val="3.048207809958567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CÁRNICO!$E$96:$AZ$96</c:f>
              <c:numCache>
                <c:formatCode>_(* #,##0.00_);_(* \(#,##0.00\);_(* "-"??_);_(@_)</c:formatCode>
                <c:ptCount val="48"/>
                <c:pt idx="36">
                  <c:v>97.786892815215523</c:v>
                </c:pt>
                <c:pt idx="37">
                  <c:v>97.786892815215523</c:v>
                </c:pt>
                <c:pt idx="38">
                  <c:v>97.786892815215523</c:v>
                </c:pt>
                <c:pt idx="39">
                  <c:v>97.786892815215523</c:v>
                </c:pt>
                <c:pt idx="40">
                  <c:v>97.786892815215523</c:v>
                </c:pt>
                <c:pt idx="41">
                  <c:v>97.786892815215523</c:v>
                </c:pt>
                <c:pt idx="42">
                  <c:v>97.786892815215523</c:v>
                </c:pt>
                <c:pt idx="43">
                  <c:v>97.786892815215523</c:v>
                </c:pt>
                <c:pt idx="44">
                  <c:v>97.786892815215523</c:v>
                </c:pt>
                <c:pt idx="45">
                  <c:v>97.786892815215523</c:v>
                </c:pt>
                <c:pt idx="46">
                  <c:v>97.786892815215523</c:v>
                </c:pt>
                <c:pt idx="47">
                  <c:v>97.786892815215523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43-47E6-BC26-BCD3A8FAB92E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5.5230391659794259E-3"/>
                  <c:y val="3.319015283834393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CÁRNICO!$E$97:$BL$97</c:f>
              <c:numCache>
                <c:formatCode>_(* #,##0.00_);_(* \(#,##0.00\);_(* "-"??_);_(@_)</c:formatCode>
                <c:ptCount val="60"/>
                <c:pt idx="48">
                  <c:v>99.379323182523351</c:v>
                </c:pt>
                <c:pt idx="49">
                  <c:v>99.379323182523351</c:v>
                </c:pt>
                <c:pt idx="50">
                  <c:v>99.379323182523351</c:v>
                </c:pt>
                <c:pt idx="51">
                  <c:v>99.379323182523351</c:v>
                </c:pt>
                <c:pt idx="52">
                  <c:v>99.379323182523351</c:v>
                </c:pt>
                <c:pt idx="53">
                  <c:v>99.379323182523351</c:v>
                </c:pt>
                <c:pt idx="54">
                  <c:v>99.379323182523351</c:v>
                </c:pt>
                <c:pt idx="55">
                  <c:v>99.379323182523351</c:v>
                </c:pt>
                <c:pt idx="56">
                  <c:v>99.379323182523351</c:v>
                </c:pt>
                <c:pt idx="57">
                  <c:v>99.379323182523351</c:v>
                </c:pt>
                <c:pt idx="58">
                  <c:v>99.379323182523351</c:v>
                </c:pt>
                <c:pt idx="59">
                  <c:v>99.379323182523351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543-47E6-BC26-BCD3A8FAB92E}"/>
            </c:ext>
          </c:extLst>
        </c:ser>
        <c:ser>
          <c:idx val="7"/>
          <c:order val="7"/>
          <c:tx>
            <c:strRef>
              <c:f>CÁRNICO!$A$99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1.4528728654256489E-2"/>
                  <c:y val="4.563622150288307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3-47E6-BC26-BCD3A8FAB9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43-47E6-BC26-BCD3A8FAB92E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3-47E6-BC26-BCD3A8FAB92E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43-47E6-BC26-BCD3A8FAB92E}"/>
                </c:ext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3-47E6-BC26-BCD3A8FAB92E}"/>
                </c:ext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43-47E6-BC26-BCD3A8FAB92E}"/>
                </c:ext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3-47E6-BC26-BCD3A8FAB92E}"/>
                </c:ext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43-47E6-BC26-BCD3A8FAB92E}"/>
                </c:ext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3-47E6-BC26-BCD3A8FAB92E}"/>
                </c:ext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43-47E6-BC26-BCD3A8FAB92E}"/>
                </c:ext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3-47E6-BC26-BCD3A8FAB92E}"/>
                </c:ext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CÁRNICO!$E$99:$BX$99</c:f>
              <c:numCache>
                <c:formatCode>_(* #,##0.00_);_(* \(#,##0.00\);_(* "-"??_);_(@_)</c:formatCode>
                <c:ptCount val="7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543-47E6-BC26-BCD3A8FAB92E}"/>
            </c:ext>
          </c:extLst>
        </c:ser>
        <c:ser>
          <c:idx val="8"/>
          <c:order val="8"/>
          <c:tx>
            <c:strRef>
              <c:f>CÁRNICO!$A$91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 cmpd="sng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CÁRNICO!$E$91:$DH$91</c:f>
              <c:numCache>
                <c:formatCode>_(* #,##0.00_);_(* \(#,##0.00\);_(* "-"??_);_(@_)</c:formatCode>
                <c:ptCount val="10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543-47E6-BC26-BCD3A8FAB92E}"/>
            </c:ext>
          </c:extLst>
        </c:ser>
        <c:ser>
          <c:idx val="9"/>
          <c:order val="9"/>
          <c:tx>
            <c:strRef>
              <c:f>CÁRNICO!$A$99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-1.3508444373218818E-2"/>
                  <c:y val="4.14877710711324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CÁRNICO!$E$99:$CJ$99</c:f>
              <c:numCache>
                <c:formatCode>_(* #,##0.00_);_(* \(#,##0.00\);_(* "-"??_);_(@_)</c:formatCode>
                <c:ptCount val="84"/>
                <c:pt idx="72">
                  <c:v>72.205459541521122</c:v>
                </c:pt>
                <c:pt idx="73">
                  <c:v>72.205459541521122</c:v>
                </c:pt>
                <c:pt idx="74">
                  <c:v>72.205459541521122</c:v>
                </c:pt>
                <c:pt idx="75">
                  <c:v>72.205459541521122</c:v>
                </c:pt>
                <c:pt idx="76">
                  <c:v>72.205459541521122</c:v>
                </c:pt>
                <c:pt idx="77">
                  <c:v>72.205459541521122</c:v>
                </c:pt>
                <c:pt idx="78">
                  <c:v>72.205459541521122</c:v>
                </c:pt>
                <c:pt idx="79">
                  <c:v>72.205459541521122</c:v>
                </c:pt>
                <c:pt idx="80">
                  <c:v>72.205459541521122</c:v>
                </c:pt>
                <c:pt idx="81">
                  <c:v>72.205459541521122</c:v>
                </c:pt>
                <c:pt idx="82">
                  <c:v>72.205459541521122</c:v>
                </c:pt>
                <c:pt idx="83">
                  <c:v>72.205459541521122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543-47E6-BC26-BCD3A8FAB92E}"/>
            </c:ext>
          </c:extLst>
        </c:ser>
        <c:ser>
          <c:idx val="10"/>
          <c:order val="10"/>
          <c:tx>
            <c:strRef>
              <c:f>CÁRNICO!$A$98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5413537707272373E-2"/>
                  <c:y val="3.73389939640193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CÁRNICO!$E$98:$BX$98</c:f>
              <c:numCache>
                <c:formatCode>_(* #,##0.00_);_(* \(#,##0.00\);_(* "-"??_);_(@_)</c:formatCode>
                <c:ptCount val="72"/>
                <c:pt idx="60">
                  <c:v>101.57628853147162</c:v>
                </c:pt>
                <c:pt idx="61">
                  <c:v>101.57628853147162</c:v>
                </c:pt>
                <c:pt idx="62">
                  <c:v>101.57628853147162</c:v>
                </c:pt>
                <c:pt idx="63">
                  <c:v>101.57628853147162</c:v>
                </c:pt>
                <c:pt idx="64">
                  <c:v>101.57628853147162</c:v>
                </c:pt>
                <c:pt idx="65">
                  <c:v>101.57628853147162</c:v>
                </c:pt>
                <c:pt idx="66">
                  <c:v>101.57628853147162</c:v>
                </c:pt>
                <c:pt idx="67">
                  <c:v>101.57628853147162</c:v>
                </c:pt>
                <c:pt idx="68">
                  <c:v>101.57628853147162</c:v>
                </c:pt>
                <c:pt idx="69">
                  <c:v>101.57628853147162</c:v>
                </c:pt>
                <c:pt idx="70">
                  <c:v>101.57628853147162</c:v>
                </c:pt>
                <c:pt idx="71">
                  <c:v>101.57628853147162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543-47E6-BC26-BCD3A8FAB92E}"/>
            </c:ext>
          </c:extLst>
        </c:ser>
        <c:ser>
          <c:idx val="11"/>
          <c:order val="11"/>
          <c:tx>
            <c:strRef>
              <c:f>CÁRNICO!$A$92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CÁRNICO!$E$92:$DH$92</c:f>
              <c:numCache>
                <c:formatCode>_(* #,##0.00_);_(* \(#,##0.00\);_(* "-"??_);_(@_)</c:formatCode>
                <c:ptCount val="10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543-47E6-BC26-BCD3A8FAB92E}"/>
            </c:ext>
          </c:extLst>
        </c:ser>
        <c:ser>
          <c:idx val="12"/>
          <c:order val="12"/>
          <c:tx>
            <c:strRef>
              <c:f>CÁRNICO!$A$90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0"/>
                  <c:y val="3.73389939640193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CÁRNICO!$E$90:$FD$90</c:f>
              <c:numCache>
                <c:formatCode>_(* #,##0.00_);_(* \(#,##0.00\);_(* "-"??_);_(@_)</c:formatCode>
                <c:ptCount val="156"/>
                <c:pt idx="0">
                  <c:v>106.41498478779008</c:v>
                </c:pt>
                <c:pt idx="1">
                  <c:v>106.97051571007874</c:v>
                </c:pt>
                <c:pt idx="2">
                  <c:v>103.09177605950597</c:v>
                </c:pt>
                <c:pt idx="3">
                  <c:v>98.847314580997846</c:v>
                </c:pt>
                <c:pt idx="4">
                  <c:v>90.162618669142873</c:v>
                </c:pt>
                <c:pt idx="5">
                  <c:v>85.33910742351452</c:v>
                </c:pt>
                <c:pt idx="6">
                  <c:v>88.478154520539036</c:v>
                </c:pt>
                <c:pt idx="7">
                  <c:v>89.413509107349554</c:v>
                </c:pt>
                <c:pt idx="8">
                  <c:v>87.022517717513921</c:v>
                </c:pt>
                <c:pt idx="9">
                  <c:v>85.148634099260576</c:v>
                </c:pt>
                <c:pt idx="10">
                  <c:v>86.738938336974712</c:v>
                </c:pt>
                <c:pt idx="11">
                  <c:v>94.485295046938319</c:v>
                </c:pt>
                <c:pt idx="12">
                  <c:v>96.57272354023317</c:v>
                </c:pt>
                <c:pt idx="13">
                  <c:v>94.368529770350605</c:v>
                </c:pt>
                <c:pt idx="14">
                  <c:v>99.221441559106538</c:v>
                </c:pt>
                <c:pt idx="15">
                  <c:v>98.433151204200271</c:v>
                </c:pt>
                <c:pt idx="16">
                  <c:v>95.397458128289614</c:v>
                </c:pt>
                <c:pt idx="17">
                  <c:v>90.42587006567895</c:v>
                </c:pt>
                <c:pt idx="18">
                  <c:v>85.488206044914321</c:v>
                </c:pt>
                <c:pt idx="19">
                  <c:v>95.784357268752956</c:v>
                </c:pt>
                <c:pt idx="20">
                  <c:v>93.230590288298473</c:v>
                </c:pt>
                <c:pt idx="21">
                  <c:v>91.367120435403081</c:v>
                </c:pt>
                <c:pt idx="22">
                  <c:v>92.50779138247421</c:v>
                </c:pt>
                <c:pt idx="23">
                  <c:v>100.40621940012294</c:v>
                </c:pt>
                <c:pt idx="24">
                  <c:v>101.53655680706611</c:v>
                </c:pt>
                <c:pt idx="25">
                  <c:v>101.37844888015093</c:v>
                </c:pt>
                <c:pt idx="26">
                  <c:v>98.515382996387032</c:v>
                </c:pt>
                <c:pt idx="27">
                  <c:v>96.182680558062657</c:v>
                </c:pt>
                <c:pt idx="28">
                  <c:v>94.451105347683026</c:v>
                </c:pt>
                <c:pt idx="29">
                  <c:v>93.690112870104898</c:v>
                </c:pt>
                <c:pt idx="30">
                  <c:v>94.930091086996498</c:v>
                </c:pt>
                <c:pt idx="31">
                  <c:v>100.45481488848186</c:v>
                </c:pt>
                <c:pt idx="32">
                  <c:v>99.141781798834174</c:v>
                </c:pt>
                <c:pt idx="33">
                  <c:v>101.69887906127816</c:v>
                </c:pt>
                <c:pt idx="34">
                  <c:v>103.36100927535863</c:v>
                </c:pt>
                <c:pt idx="35">
                  <c:v>106.45374821980123</c:v>
                </c:pt>
                <c:pt idx="36">
                  <c:v>101.45448533929826</c:v>
                </c:pt>
                <c:pt idx="37">
                  <c:v>95.798043705224501</c:v>
                </c:pt>
                <c:pt idx="38">
                  <c:v>93.704939454683625</c:v>
                </c:pt>
                <c:pt idx="39">
                  <c:v>93.06695327064979</c:v>
                </c:pt>
                <c:pt idx="40">
                  <c:v>95.414348799345632</c:v>
                </c:pt>
                <c:pt idx="41">
                  <c:v>97.394871408005528</c:v>
                </c:pt>
                <c:pt idx="42">
                  <c:v>100.4236452029607</c:v>
                </c:pt>
                <c:pt idx="43">
                  <c:v>100.76486688187087</c:v>
                </c:pt>
                <c:pt idx="44">
                  <c:v>98.40725687298044</c:v>
                </c:pt>
                <c:pt idx="45">
                  <c:v>100.34861931016155</c:v>
                </c:pt>
                <c:pt idx="46">
                  <c:v>100.07334313189237</c:v>
                </c:pt>
                <c:pt idx="47">
                  <c:v>100</c:v>
                </c:pt>
                <c:pt idx="48">
                  <c:v>98.99203098774467</c:v>
                </c:pt>
                <c:pt idx="49">
                  <c:v>98.380263577971036</c:v>
                </c:pt>
                <c:pt idx="50">
                  <c:v>99.052544000835724</c:v>
                </c:pt>
                <c:pt idx="51">
                  <c:v>101.14958687036342</c:v>
                </c:pt>
                <c:pt idx="52">
                  <c:v>103.14689050808146</c:v>
                </c:pt>
                <c:pt idx="53">
                  <c:v>107.53940527188115</c:v>
                </c:pt>
                <c:pt idx="54">
                  <c:v>108.5564163430291</c:v>
                </c:pt>
                <c:pt idx="55">
                  <c:v>104.95509517500162</c:v>
                </c:pt>
                <c:pt idx="56">
                  <c:v>105.66645890181039</c:v>
                </c:pt>
                <c:pt idx="57">
                  <c:v>105.27849564932963</c:v>
                </c:pt>
                <c:pt idx="58">
                  <c:v>105.06683351688568</c:v>
                </c:pt>
                <c:pt idx="59">
                  <c:v>105.35788822615926</c:v>
                </c:pt>
                <c:pt idx="60">
                  <c:v>106.19034008525495</c:v>
                </c:pt>
                <c:pt idx="61">
                  <c:v>108.68629009301172</c:v>
                </c:pt>
                <c:pt idx="62">
                  <c:v>115.34435265437497</c:v>
                </c:pt>
                <c:pt idx="63">
                  <c:v>116.10189022527399</c:v>
                </c:pt>
                <c:pt idx="64">
                  <c:v>114.15755047442282</c:v>
                </c:pt>
                <c:pt idx="65">
                  <c:v>116.8987883499796</c:v>
                </c:pt>
                <c:pt idx="66">
                  <c:v>117.68115597859467</c:v>
                </c:pt>
                <c:pt idx="67">
                  <c:v>114.77614646467845</c:v>
                </c:pt>
                <c:pt idx="68">
                  <c:v>111.43406984181688</c:v>
                </c:pt>
                <c:pt idx="69">
                  <c:v>112.73164624903713</c:v>
                </c:pt>
                <c:pt idx="70">
                  <c:v>109.38073111652231</c:v>
                </c:pt>
                <c:pt idx="71">
                  <c:v>110.5623019505028</c:v>
                </c:pt>
                <c:pt idx="72">
                  <c:v>110.55280648749797</c:v>
                </c:pt>
                <c:pt idx="73">
                  <c:v>108.54647099231052</c:v>
                </c:pt>
                <c:pt idx="74">
                  <c:v>110.10285849386258</c:v>
                </c:pt>
                <c:pt idx="75">
                  <c:v>105.89274877513533</c:v>
                </c:pt>
                <c:pt idx="76">
                  <c:v>105.13468593236676</c:v>
                </c:pt>
                <c:pt idx="77">
                  <c:v>106.36800750674563</c:v>
                </c:pt>
                <c:pt idx="78">
                  <c:v>104.96631109999419</c:v>
                </c:pt>
                <c:pt idx="79">
                  <c:v>112.40045615237277</c:v>
                </c:pt>
                <c:pt idx="80">
                  <c:v>112.04862819790542</c:v>
                </c:pt>
                <c:pt idx="81">
                  <c:v>112.44223026231919</c:v>
                </c:pt>
                <c:pt idx="82">
                  <c:v>110.4216284599226</c:v>
                </c:pt>
                <c:pt idx="83">
                  <c:v>115.02597619726993</c:v>
                </c:pt>
                <c:pt idx="84">
                  <c:v>116.53857719680964</c:v>
                </c:pt>
                <c:pt idx="85">
                  <c:v>117.11001806581936</c:v>
                </c:pt>
                <c:pt idx="86">
                  <c:v>114.98685426582864</c:v>
                </c:pt>
                <c:pt idx="87">
                  <c:v>115.83606855412233</c:v>
                </c:pt>
                <c:pt idx="88">
                  <c:v>118.9554089818556</c:v>
                </c:pt>
                <c:pt idx="89">
                  <c:v>121.20391171162315</c:v>
                </c:pt>
                <c:pt idx="90">
                  <c:v>129.21983332115806</c:v>
                </c:pt>
                <c:pt idx="91">
                  <c:v>124.69864513426118</c:v>
                </c:pt>
                <c:pt idx="92">
                  <c:v>129.4286574375088</c:v>
                </c:pt>
                <c:pt idx="93">
                  <c:v>131.35093292859267</c:v>
                </c:pt>
                <c:pt idx="94">
                  <c:v>134.17444178886683</c:v>
                </c:pt>
                <c:pt idx="95">
                  <c:v>138.6832212080501</c:v>
                </c:pt>
                <c:pt idx="96">
                  <c:v>138.90692077720504</c:v>
                </c:pt>
                <c:pt idx="97">
                  <c:v>135.2383085593018</c:v>
                </c:pt>
                <c:pt idx="98">
                  <c:v>134.81387919966986</c:v>
                </c:pt>
                <c:pt idx="99">
                  <c:v>133.24332723219771</c:v>
                </c:pt>
                <c:pt idx="100">
                  <c:v>135.5847749815598</c:v>
                </c:pt>
                <c:pt idx="101">
                  <c:v>134.73551598384446</c:v>
                </c:pt>
                <c:pt idx="102">
                  <c:v>137.56715622574669</c:v>
                </c:pt>
                <c:pt idx="103">
                  <c:v>133.87162404108346</c:v>
                </c:pt>
                <c:pt idx="104">
                  <c:v>130.77070922551542</c:v>
                </c:pt>
                <c:pt idx="105">
                  <c:v>133.37508298246894</c:v>
                </c:pt>
                <c:pt idx="106">
                  <c:v>136.97060699550624</c:v>
                </c:pt>
                <c:pt idx="107">
                  <c:v>136.34403890807337</c:v>
                </c:pt>
                <c:pt idx="108">
                  <c:v>137.93599349512789</c:v>
                </c:pt>
                <c:pt idx="109">
                  <c:v>133.78797915554313</c:v>
                </c:pt>
                <c:pt idx="110">
                  <c:v>129.87487609851047</c:v>
                </c:pt>
                <c:pt idx="111">
                  <c:v>128.65082900752353</c:v>
                </c:pt>
                <c:pt idx="112">
                  <c:v>130.13680829279284</c:v>
                </c:pt>
                <c:pt idx="113">
                  <c:v>131.57828439485655</c:v>
                </c:pt>
                <c:pt idx="114">
                  <c:v>128.64388163969519</c:v>
                </c:pt>
                <c:pt idx="115">
                  <c:v>121.41315527136418</c:v>
                </c:pt>
                <c:pt idx="116">
                  <c:v>121.43552551046916</c:v>
                </c:pt>
                <c:pt idx="117">
                  <c:v>125.79850261378778</c:v>
                </c:pt>
                <c:pt idx="118">
                  <c:v>124.8227202542863</c:v>
                </c:pt>
                <c:pt idx="119">
                  <c:v>132.09992501492664</c:v>
                </c:pt>
                <c:pt idx="120">
                  <c:v>131.82182945623998</c:v>
                </c:pt>
                <c:pt idx="121">
                  <c:v>127.51381419261136</c:v>
                </c:pt>
                <c:pt idx="122">
                  <c:v>131.9797737497851</c:v>
                </c:pt>
                <c:pt idx="123">
                  <c:v>139.40996916329135</c:v>
                </c:pt>
                <c:pt idx="124">
                  <c:v>140.86776509408787</c:v>
                </c:pt>
                <c:pt idx="125">
                  <c:v>137.64398099495529</c:v>
                </c:pt>
                <c:pt idx="126">
                  <c:v>134.1234510404532</c:v>
                </c:pt>
                <c:pt idx="127">
                  <c:v>138.14744440166729</c:v>
                </c:pt>
                <c:pt idx="128">
                  <c:v>132.91117472074066</c:v>
                </c:pt>
                <c:pt idx="129">
                  <c:v>136.85944242225446</c:v>
                </c:pt>
                <c:pt idx="130">
                  <c:v>142.97445976819759</c:v>
                </c:pt>
                <c:pt idx="131">
                  <c:v>143.91510882231643</c:v>
                </c:pt>
                <c:pt idx="132">
                  <c:v>141.44050681772103</c:v>
                </c:pt>
                <c:pt idx="133">
                  <c:v>137.11038786160992</c:v>
                </c:pt>
                <c:pt idx="134">
                  <c:v>143.72161720799878</c:v>
                </c:pt>
                <c:pt idx="135">
                  <c:v>135.4123452987964</c:v>
                </c:pt>
                <c:pt idx="136">
                  <c:v>150.47369295025845</c:v>
                </c:pt>
                <c:pt idx="137">
                  <c:v>135.77367152109514</c:v>
                </c:pt>
                <c:pt idx="138">
                  <c:v>141.72577942042699</c:v>
                </c:pt>
                <c:pt idx="139">
                  <c:v>147.39786234106037</c:v>
                </c:pt>
                <c:pt idx="140">
                  <c:v>153.40928080830656</c:v>
                </c:pt>
                <c:pt idx="141">
                  <c:v>162.79385320233874</c:v>
                </c:pt>
                <c:pt idx="142">
                  <c:v>160.03743326867607</c:v>
                </c:pt>
                <c:pt idx="143">
                  <c:v>162.58843159764092</c:v>
                </c:pt>
                <c:pt idx="144">
                  <c:v>168.34165282783428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543-47E6-BC26-BCD3A8FAB92E}"/>
            </c:ext>
          </c:extLst>
        </c:ser>
        <c:ser>
          <c:idx val="13"/>
          <c:order val="13"/>
          <c:tx>
            <c:strRef>
              <c:f>CÁRNICO!$A$101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543-47E6-BC26-BCD3A8FAB92E}"/>
                </c:ext>
              </c:extLst>
            </c:dLbl>
            <c:dLbl>
              <c:idx val="9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543-47E6-BC26-BCD3A8FAB92E}"/>
                </c:ext>
              </c:extLst>
            </c:dLbl>
            <c:dLbl>
              <c:idx val="9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543-47E6-BC26-BCD3A8FAB92E}"/>
                </c:ext>
              </c:extLst>
            </c:dLbl>
            <c:dLbl>
              <c:idx val="9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543-47E6-BC26-BCD3A8FAB92E}"/>
                </c:ext>
              </c:extLst>
            </c:dLbl>
            <c:dLbl>
              <c:idx val="10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543-47E6-BC26-BCD3A8FAB92E}"/>
                </c:ext>
              </c:extLst>
            </c:dLbl>
            <c:dLbl>
              <c:idx val="101"/>
              <c:layout>
                <c:manualLayout>
                  <c:x val="-1.6950183429965904E-2"/>
                  <c:y val="3.319021685690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543-47E6-BC26-BCD3A8FAB92E}"/>
                </c:ext>
              </c:extLst>
            </c:dLbl>
            <c:dLbl>
              <c:idx val="10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543-47E6-BC26-BCD3A8FAB92E}"/>
                </c:ext>
              </c:extLst>
            </c:dLbl>
            <c:dLbl>
              <c:idx val="10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543-47E6-BC26-BCD3A8FAB92E}"/>
                </c:ext>
              </c:extLst>
            </c:dLbl>
            <c:dLbl>
              <c:idx val="10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543-47E6-BC26-BCD3A8FAB92E}"/>
                </c:ext>
              </c:extLst>
            </c:dLbl>
            <c:dLbl>
              <c:idx val="10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543-47E6-BC26-BCD3A8FAB92E}"/>
                </c:ext>
              </c:extLst>
            </c:dLbl>
            <c:dLbl>
              <c:idx val="10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543-47E6-BC26-BCD3A8FAB92E}"/>
                </c:ext>
              </c:extLst>
            </c:dLbl>
            <c:dLbl>
              <c:idx val="10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543-47E6-BC26-BCD3A8FAB92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CÁRNICO!$E$101:$CV$101</c:f>
              <c:numCache>
                <c:formatCode>_(* #,##0.00_);_(* \(#,##0.00\);_(* "-"??_);_(@_)</c:formatCode>
                <c:ptCount val="9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5543-47E6-BC26-BCD3A8FAB92E}"/>
            </c:ext>
          </c:extLst>
        </c:ser>
        <c:ser>
          <c:idx val="14"/>
          <c:order val="14"/>
          <c:tx>
            <c:strRef>
              <c:f>CÁRNICO!$A$100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5"/>
              <c:layout>
                <c:manualLayout>
                  <c:x val="-5.6285184888411742E-2"/>
                  <c:y val="4.563654817824584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CÁRNICO!$E$100:$CV$100</c:f>
              <c:numCache>
                <c:formatCode>_(* #,##0.00_);_(* \(#,##0.00\);_(* "-"??_);_(@_)</c:formatCode>
                <c:ptCount val="96"/>
                <c:pt idx="84">
                  <c:v>73.189250575828552</c:v>
                </c:pt>
                <c:pt idx="85">
                  <c:v>73.189250575828552</c:v>
                </c:pt>
                <c:pt idx="86">
                  <c:v>73.189250575828552</c:v>
                </c:pt>
                <c:pt idx="87">
                  <c:v>73.189250575828552</c:v>
                </c:pt>
                <c:pt idx="88">
                  <c:v>73.189250575828552</c:v>
                </c:pt>
                <c:pt idx="89">
                  <c:v>73.189250575828552</c:v>
                </c:pt>
                <c:pt idx="90">
                  <c:v>73.189250575828552</c:v>
                </c:pt>
                <c:pt idx="91">
                  <c:v>73.189250575828552</c:v>
                </c:pt>
                <c:pt idx="92">
                  <c:v>73.189250575828552</c:v>
                </c:pt>
                <c:pt idx="93">
                  <c:v>73.189250575828552</c:v>
                </c:pt>
                <c:pt idx="94">
                  <c:v>73.189250575828552</c:v>
                </c:pt>
                <c:pt idx="95">
                  <c:v>73.189250575828552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5543-47E6-BC26-BCD3A8FAB92E}"/>
            </c:ext>
          </c:extLst>
        </c:ser>
        <c:ser>
          <c:idx val="15"/>
          <c:order val="15"/>
          <c:tx>
            <c:strRef>
              <c:f>CÁRNICO!$A$102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6"/>
              <c:layout>
                <c:manualLayout>
                  <c:x val="-6.7542221866094251E-2"/>
                  <c:y val="4.14877710711325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CÁRNICO!$E$102:$DH$102</c:f>
              <c:numCache>
                <c:formatCode>_(* #,##0.00_);_(* \(#,##0.00\);_(* "-"??_);_(@_)</c:formatCode>
                <c:ptCount val="108"/>
                <c:pt idx="96">
                  <c:v>82.086183401032841</c:v>
                </c:pt>
                <c:pt idx="97">
                  <c:v>82.086183401032841</c:v>
                </c:pt>
                <c:pt idx="98">
                  <c:v>82.086183401032841</c:v>
                </c:pt>
                <c:pt idx="99">
                  <c:v>82.086183401032841</c:v>
                </c:pt>
                <c:pt idx="100">
                  <c:v>82.086183401032841</c:v>
                </c:pt>
                <c:pt idx="101">
                  <c:v>82.086183401032841</c:v>
                </c:pt>
                <c:pt idx="102">
                  <c:v>82.086183401032841</c:v>
                </c:pt>
                <c:pt idx="103">
                  <c:v>82.086183401032841</c:v>
                </c:pt>
                <c:pt idx="104">
                  <c:v>82.086183401032841</c:v>
                </c:pt>
                <c:pt idx="105">
                  <c:v>82.086183401032841</c:v>
                </c:pt>
                <c:pt idx="106">
                  <c:v>82.086183401032841</c:v>
                </c:pt>
                <c:pt idx="107">
                  <c:v>82.086183401032841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5543-47E6-BC26-BCD3A8FAB92E}"/>
            </c:ext>
          </c:extLst>
        </c:ser>
        <c:ser>
          <c:idx val="16"/>
          <c:order val="16"/>
          <c:tx>
            <c:strRef>
              <c:f>CÁRNICO!$A$92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CÁRNICO!$E$92:$ER$92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5543-47E6-BC26-BCD3A8FAB92E}"/>
            </c:ext>
          </c:extLst>
        </c:ser>
        <c:ser>
          <c:idx val="17"/>
          <c:order val="17"/>
          <c:tx>
            <c:strRef>
              <c:f>CÁRNICO!$A$91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CÁRNICO!$E$91:$ER$91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5543-47E6-BC26-BCD3A8FAB92E}"/>
            </c:ext>
          </c:extLst>
        </c:ser>
        <c:ser>
          <c:idx val="19"/>
          <c:order val="18"/>
          <c:tx>
            <c:strRef>
              <c:f>CÁRNICO!$A$103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3.3771110933047046E-3"/>
                  <c:y val="4.14877710711324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8589122759495095E-2"/>
                      <c:h val="5.47847650371119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9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CÁRNICO!$E$103:$DU$103</c:f>
              <c:numCache>
                <c:formatCode>_(* #,##0.00_);_(* \(#,##0.00\);_(* "-"??_);_(@_)</c:formatCode>
                <c:ptCount val="121"/>
                <c:pt idx="108">
                  <c:v>78.344688194410239</c:v>
                </c:pt>
                <c:pt idx="109">
                  <c:v>78.344688194410239</c:v>
                </c:pt>
                <c:pt idx="110">
                  <c:v>78.344688194410239</c:v>
                </c:pt>
                <c:pt idx="111">
                  <c:v>78.344688194410239</c:v>
                </c:pt>
                <c:pt idx="112">
                  <c:v>78.344688194410239</c:v>
                </c:pt>
                <c:pt idx="113">
                  <c:v>78.344688194410239</c:v>
                </c:pt>
                <c:pt idx="114">
                  <c:v>78.344688194410239</c:v>
                </c:pt>
                <c:pt idx="115">
                  <c:v>78.344688194410239</c:v>
                </c:pt>
                <c:pt idx="116">
                  <c:v>78.344688194410239</c:v>
                </c:pt>
                <c:pt idx="117">
                  <c:v>78.344688194410239</c:v>
                </c:pt>
                <c:pt idx="118">
                  <c:v>78.344688194410239</c:v>
                </c:pt>
                <c:pt idx="119">
                  <c:v>78.344688194410239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5543-47E6-BC26-BCD3A8FAB92E}"/>
            </c:ext>
          </c:extLst>
        </c:ser>
        <c:ser>
          <c:idx val="20"/>
          <c:order val="19"/>
          <c:tx>
            <c:strRef>
              <c:f>CÁRNICO!$B$90</c:f>
              <c:strCache>
                <c:ptCount val="1"/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dPt>
            <c:idx val="125"/>
            <c:bubble3D val="0"/>
            <c:extLst>
              <c:ext xmlns:c16="http://schemas.microsoft.com/office/drawing/2014/chart" uri="{C3380CC4-5D6E-409C-BE32-E72D297353CC}">
                <c16:uniqueId val="{0000003B-5543-47E6-BC26-BCD3A8FAB92E}"/>
              </c:ext>
            </c:extLst>
          </c:dPt>
          <c:dPt>
            <c:idx val="129"/>
            <c:bubble3D val="0"/>
            <c:extLst>
              <c:ext xmlns:c16="http://schemas.microsoft.com/office/drawing/2014/chart" uri="{C3380CC4-5D6E-409C-BE32-E72D297353CC}">
                <c16:uniqueId val="{0000003C-5543-47E6-BC26-BCD3A8FAB92E}"/>
              </c:ext>
            </c:extLst>
          </c:dPt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CÁRNICO!$E$92:$EF$92</c:f>
              <c:numCache>
                <c:formatCode>_(* #,##0.00_);_(* \(#,##0.00\);_(* "-"??_);_(@_)</c:formatCode>
                <c:ptCount val="13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5543-47E6-BC26-BCD3A8FAB92E}"/>
            </c:ext>
          </c:extLst>
        </c:ser>
        <c:ser>
          <c:idx val="21"/>
          <c:order val="20"/>
          <c:tx>
            <c:strRef>
              <c:f>CÁRNICO!$A$89</c:f>
              <c:strCache>
                <c:ptCount val="1"/>
                <c:pt idx="0">
                  <c:v>INDICE MERCADO BASE 100 AÑO 2012 - USD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3E-5543-47E6-BC26-BCD3A8FAB92E}"/>
              </c:ext>
            </c:extLst>
          </c:dPt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CÁRNICO!$E$91:$EF$91</c:f>
              <c:numCache>
                <c:formatCode>_(* #,##0.00_);_(* \(#,##0.00\);_(* "-"??_);_(@_)</c:formatCode>
                <c:ptCount val="13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5543-47E6-BC26-BCD3A8FAB92E}"/>
            </c:ext>
          </c:extLst>
        </c:ser>
        <c:ser>
          <c:idx val="18"/>
          <c:order val="21"/>
          <c:tx>
            <c:strRef>
              <c:f>CÁRNICO!$A$104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543-47E6-BC26-BCD3A8FAB92E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543-47E6-BC26-BCD3A8FAB92E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543-47E6-BC26-BCD3A8FAB92E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543-47E6-BC26-BCD3A8FAB92E}"/>
                </c:ext>
              </c:extLst>
            </c:dLbl>
            <c:dLbl>
              <c:idx val="124"/>
              <c:layout>
                <c:manualLayout>
                  <c:x val="-3.3834588469278816E-2"/>
                  <c:y val="4.5636548178245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543-47E6-BC26-BCD3A8FAB92E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543-47E6-BC26-BCD3A8FAB92E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543-47E6-BC26-BCD3A8FAB92E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543-47E6-BC26-BCD3A8FAB92E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543-47E6-BC26-BCD3A8FAB92E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543-47E6-BC26-BCD3A8FAB92E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543-47E6-BC26-BCD3A8FAB92E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543-47E6-BC26-BCD3A8FAB92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CÁRNICO!$E$104:$EF$104</c:f>
              <c:numCache>
                <c:formatCode>_(* #,##0.00_);_(* \(#,##0.00\);_(* "-"??_);_(@_)</c:formatCode>
                <c:ptCount val="132"/>
                <c:pt idx="120">
                  <c:v>74.622502758346783</c:v>
                </c:pt>
                <c:pt idx="121">
                  <c:v>74.622502758346783</c:v>
                </c:pt>
                <c:pt idx="122">
                  <c:v>74.622502758346783</c:v>
                </c:pt>
                <c:pt idx="123">
                  <c:v>74.622502758346783</c:v>
                </c:pt>
                <c:pt idx="124">
                  <c:v>74.622502758346783</c:v>
                </c:pt>
                <c:pt idx="125">
                  <c:v>74.622502758346783</c:v>
                </c:pt>
                <c:pt idx="126">
                  <c:v>74.622502758346783</c:v>
                </c:pt>
                <c:pt idx="127">
                  <c:v>74.622502758346783</c:v>
                </c:pt>
                <c:pt idx="128">
                  <c:v>74.622502758346783</c:v>
                </c:pt>
                <c:pt idx="129">
                  <c:v>74.622502758346783</c:v>
                </c:pt>
                <c:pt idx="130">
                  <c:v>74.622502758346783</c:v>
                </c:pt>
                <c:pt idx="131">
                  <c:v>74.622502758346783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5543-47E6-BC26-BCD3A8FAB92E}"/>
            </c:ext>
          </c:extLst>
        </c:ser>
        <c:ser>
          <c:idx val="22"/>
          <c:order val="22"/>
          <c:tx>
            <c:strRef>
              <c:f>CÁRNICO!$A$107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marker>
            <c:symbol val="none"/>
          </c:marker>
          <c:dPt>
            <c:idx val="140"/>
            <c:bubble3D val="0"/>
            <c:extLst>
              <c:ext xmlns:c16="http://schemas.microsoft.com/office/drawing/2014/chart" uri="{C3380CC4-5D6E-409C-BE32-E72D297353CC}">
                <c16:uniqueId val="{0000004D-5543-47E6-BC26-BCD3A8FAB92E}"/>
              </c:ext>
            </c:extLst>
          </c:dPt>
          <c:dLbls>
            <c:dLbl>
              <c:idx val="140"/>
              <c:layout>
                <c:manualLayout>
                  <c:x val="-4.5112784625705088E-2"/>
                  <c:y val="-4.5636548178245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543-47E6-BC26-BCD3A8FAB92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CÁRNICO!$E$107:$ER$107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5543-47E6-BC26-BCD3A8FAB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762720"/>
        <c:axId val="185761544"/>
      </c:lineChart>
      <c:dateAx>
        <c:axId val="185762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85761544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85761544"/>
        <c:scaling>
          <c:orientation val="minMax"/>
          <c:max val="170"/>
          <c:min val="5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85762720"/>
        <c:crosses val="autoZero"/>
        <c:crossBetween val="between"/>
        <c:majorUnit val="20"/>
        <c:min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0"/>
          <c:tx>
            <c:strRef>
              <c:f>CÁRNICO!$A$86:$D$86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CÁRNICO!$E$89:$ES$89</c:f>
              <c:numCache>
                <c:formatCode>_(* #,##0.00_);_(* \(#,##0.00\);_(* "-"??_);_(@_)</c:formatCode>
                <c:ptCount val="145"/>
                <c:pt idx="0">
                  <c:v>84.674511930815626</c:v>
                </c:pt>
                <c:pt idx="1">
                  <c:v>76.286992972770378</c:v>
                </c:pt>
                <c:pt idx="2">
                  <c:v>74.605094888103082</c:v>
                </c:pt>
                <c:pt idx="3">
                  <c:v>74.475158792662683</c:v>
                </c:pt>
                <c:pt idx="4">
                  <c:v>72.483462590397437</c:v>
                </c:pt>
                <c:pt idx="5">
                  <c:v>73.198233645215254</c:v>
                </c:pt>
                <c:pt idx="6">
                  <c:v>77.271880154428956</c:v>
                </c:pt>
                <c:pt idx="7">
                  <c:v>79.39293055639979</c:v>
                </c:pt>
                <c:pt idx="8">
                  <c:v>78.868876019969022</c:v>
                </c:pt>
                <c:pt idx="9">
                  <c:v>80.280794669934068</c:v>
                </c:pt>
                <c:pt idx="10">
                  <c:v>78.65774311788644</c:v>
                </c:pt>
                <c:pt idx="11">
                  <c:v>83.935927642912304</c:v>
                </c:pt>
                <c:pt idx="12">
                  <c:v>87.286255820840069</c:v>
                </c:pt>
                <c:pt idx="13">
                  <c:v>86.679489041093106</c:v>
                </c:pt>
                <c:pt idx="14">
                  <c:v>93.177054847540845</c:v>
                </c:pt>
                <c:pt idx="15">
                  <c:v>91.079083068065515</c:v>
                </c:pt>
                <c:pt idx="16">
                  <c:v>86.216765709956306</c:v>
                </c:pt>
                <c:pt idx="17">
                  <c:v>84.130453651774559</c:v>
                </c:pt>
                <c:pt idx="18">
                  <c:v>81.761500366071004</c:v>
                </c:pt>
                <c:pt idx="19">
                  <c:v>94.285375328486367</c:v>
                </c:pt>
                <c:pt idx="20">
                  <c:v>92.555661162511342</c:v>
                </c:pt>
                <c:pt idx="21">
                  <c:v>90.563510079819181</c:v>
                </c:pt>
                <c:pt idx="22">
                  <c:v>89.01729569184792</c:v>
                </c:pt>
                <c:pt idx="23">
                  <c:v>93.635367657825768</c:v>
                </c:pt>
                <c:pt idx="24">
                  <c:v>97.491734218011345</c:v>
                </c:pt>
                <c:pt idx="25">
                  <c:v>96.54901782197598</c:v>
                </c:pt>
                <c:pt idx="26">
                  <c:v>93.850091776066634</c:v>
                </c:pt>
                <c:pt idx="27">
                  <c:v>95.272085953611167</c:v>
                </c:pt>
                <c:pt idx="28">
                  <c:v>94.041459049108909</c:v>
                </c:pt>
                <c:pt idx="29">
                  <c:v>94.191378179115787</c:v>
                </c:pt>
                <c:pt idx="30">
                  <c:v>96.606344103342451</c:v>
                </c:pt>
                <c:pt idx="31">
                  <c:v>100.85648997838352</c:v>
                </c:pt>
                <c:pt idx="32">
                  <c:v>96.945144636287381</c:v>
                </c:pt>
                <c:pt idx="33">
                  <c:v>95.57280585490517</c:v>
                </c:pt>
                <c:pt idx="34">
                  <c:v>96.534337767188632</c:v>
                </c:pt>
                <c:pt idx="35">
                  <c:v>98.711296382376148</c:v>
                </c:pt>
                <c:pt idx="36">
                  <c:v>98.138004801519671</c:v>
                </c:pt>
                <c:pt idx="37">
                  <c:v>96.332439766991328</c:v>
                </c:pt>
                <c:pt idx="38">
                  <c:v>95.103780912862604</c:v>
                </c:pt>
                <c:pt idx="39">
                  <c:v>94.034876263956619</c:v>
                </c:pt>
                <c:pt idx="40">
                  <c:v>95.383643381366539</c:v>
                </c:pt>
                <c:pt idx="41">
                  <c:v>97.403184978223408</c:v>
                </c:pt>
                <c:pt idx="42">
                  <c:v>100.92352580677834</c:v>
                </c:pt>
                <c:pt idx="43">
                  <c:v>100.04919447859739</c:v>
                </c:pt>
                <c:pt idx="44">
                  <c:v>97.858835927137633</c:v>
                </c:pt>
                <c:pt idx="45">
                  <c:v>99.697872414648785</c:v>
                </c:pt>
                <c:pt idx="46">
                  <c:v>98.517355050503895</c:v>
                </c:pt>
                <c:pt idx="47">
                  <c:v>100</c:v>
                </c:pt>
                <c:pt idx="48">
                  <c:v>100.28012184837034</c:v>
                </c:pt>
                <c:pt idx="49">
                  <c:v>98.498493674491428</c:v>
                </c:pt>
                <c:pt idx="50">
                  <c:v>97.903013096806774</c:v>
                </c:pt>
                <c:pt idx="51">
                  <c:v>99.075361923429867</c:v>
                </c:pt>
                <c:pt idx="52">
                  <c:v>100.064541876872</c:v>
                </c:pt>
                <c:pt idx="53">
                  <c:v>100.94296642986711</c:v>
                </c:pt>
                <c:pt idx="54">
                  <c:v>102.34272665822817</c:v>
                </c:pt>
                <c:pt idx="55">
                  <c:v>98.918327346065425</c:v>
                </c:pt>
                <c:pt idx="56">
                  <c:v>98.685600242207869</c:v>
                </c:pt>
                <c:pt idx="57">
                  <c:v>100.11648852184332</c:v>
                </c:pt>
                <c:pt idx="58">
                  <c:v>98.011179664188973</c:v>
                </c:pt>
                <c:pt idx="59">
                  <c:v>97.71305690790885</c:v>
                </c:pt>
                <c:pt idx="60">
                  <c:v>97.260840645009495</c:v>
                </c:pt>
                <c:pt idx="61">
                  <c:v>95.581355923383867</c:v>
                </c:pt>
                <c:pt idx="62">
                  <c:v>102.25437955664025</c:v>
                </c:pt>
                <c:pt idx="63">
                  <c:v>107.3268916420231</c:v>
                </c:pt>
                <c:pt idx="64">
                  <c:v>106.84128298710573</c:v>
                </c:pt>
                <c:pt idx="65">
                  <c:v>110.99222507585506</c:v>
                </c:pt>
                <c:pt idx="66">
                  <c:v>113.52075460673885</c:v>
                </c:pt>
                <c:pt idx="67">
                  <c:v>108.3473282936731</c:v>
                </c:pt>
                <c:pt idx="68">
                  <c:v>101.336056215037</c:v>
                </c:pt>
                <c:pt idx="69">
                  <c:v>98.725463654954623</c:v>
                </c:pt>
                <c:pt idx="70">
                  <c:v>92.178731684053233</c:v>
                </c:pt>
                <c:pt idx="71">
                  <c:v>84.550152093185289</c:v>
                </c:pt>
                <c:pt idx="72">
                  <c:v>82.657883432779883</c:v>
                </c:pt>
                <c:pt idx="73">
                  <c:v>80.396972183262349</c:v>
                </c:pt>
                <c:pt idx="74">
                  <c:v>76.309783151843902</c:v>
                </c:pt>
                <c:pt idx="75">
                  <c:v>76.074753370348944</c:v>
                </c:pt>
                <c:pt idx="76">
                  <c:v>77.272754283619818</c:v>
                </c:pt>
                <c:pt idx="77">
                  <c:v>74.634196006592106</c:v>
                </c:pt>
                <c:pt idx="78">
                  <c:v>68.879926808762875</c:v>
                </c:pt>
                <c:pt idx="79">
                  <c:v>66.649332841423444</c:v>
                </c:pt>
                <c:pt idx="80">
                  <c:v>65.363486206988938</c:v>
                </c:pt>
                <c:pt idx="81">
                  <c:v>68.613152448073407</c:v>
                </c:pt>
                <c:pt idx="82">
                  <c:v>66.057596505528863</c:v>
                </c:pt>
                <c:pt idx="83">
                  <c:v>63.555677259029018</c:v>
                </c:pt>
                <c:pt idx="84">
                  <c:v>63.616553365112757</c:v>
                </c:pt>
                <c:pt idx="85">
                  <c:v>62.529587969968503</c:v>
                </c:pt>
                <c:pt idx="86">
                  <c:v>65.538905066613708</c:v>
                </c:pt>
                <c:pt idx="87">
                  <c:v>69.249538211598136</c:v>
                </c:pt>
                <c:pt idx="88">
                  <c:v>71.360176185444985</c:v>
                </c:pt>
                <c:pt idx="89">
                  <c:v>72.62882842663349</c:v>
                </c:pt>
                <c:pt idx="90">
                  <c:v>78.155578632526755</c:v>
                </c:pt>
                <c:pt idx="91">
                  <c:v>75.425370267702078</c:v>
                </c:pt>
                <c:pt idx="92">
                  <c:v>79.429920557671551</c:v>
                </c:pt>
                <c:pt idx="93">
                  <c:v>80.294609610490127</c:v>
                </c:pt>
                <c:pt idx="94">
                  <c:v>77.431907839564659</c:v>
                </c:pt>
                <c:pt idx="95">
                  <c:v>82.610030776615773</c:v>
                </c:pt>
                <c:pt idx="96">
                  <c:v>84.566380408065967</c:v>
                </c:pt>
                <c:pt idx="97">
                  <c:v>84.132059121415168</c:v>
                </c:pt>
                <c:pt idx="98">
                  <c:v>82.10675916696114</c:v>
                </c:pt>
                <c:pt idx="99">
                  <c:v>83.12560874656738</c:v>
                </c:pt>
                <c:pt idx="100">
                  <c:v>83.126806556914573</c:v>
                </c:pt>
                <c:pt idx="101">
                  <c:v>81.646694804272784</c:v>
                </c:pt>
                <c:pt idx="102">
                  <c:v>81.156983963654312</c:v>
                </c:pt>
                <c:pt idx="103">
                  <c:v>80.734038401832578</c:v>
                </c:pt>
                <c:pt idx="104">
                  <c:v>80.326678605882435</c:v>
                </c:pt>
                <c:pt idx="105">
                  <c:v>80.912559554950434</c:v>
                </c:pt>
                <c:pt idx="106">
                  <c:v>81.491307485730104</c:v>
                </c:pt>
                <c:pt idx="107">
                  <c:v>81.708323996147385</c:v>
                </c:pt>
                <c:pt idx="108">
                  <c:v>86.229220499928175</c:v>
                </c:pt>
                <c:pt idx="109">
                  <c:v>83.860840041290132</c:v>
                </c:pt>
                <c:pt idx="110">
                  <c:v>81.623107243108919</c:v>
                </c:pt>
                <c:pt idx="111">
                  <c:v>83.382369832362045</c:v>
                </c:pt>
                <c:pt idx="112">
                  <c:v>81.488050523716524</c:v>
                </c:pt>
                <c:pt idx="113">
                  <c:v>81.528659414096239</c:v>
                </c:pt>
                <c:pt idx="114">
                  <c:v>79.92231814297287</c:v>
                </c:pt>
                <c:pt idx="115">
                  <c:v>73.54356352086306</c:v>
                </c:pt>
                <c:pt idx="116">
                  <c:v>71.662857136700268</c:v>
                </c:pt>
                <c:pt idx="117">
                  <c:v>73.209024261016253</c:v>
                </c:pt>
                <c:pt idx="118">
                  <c:v>69.968903807683077</c:v>
                </c:pt>
                <c:pt idx="119">
                  <c:v>73.717343909185445</c:v>
                </c:pt>
                <c:pt idx="120">
                  <c:v>74.73863720774753</c:v>
                </c:pt>
                <c:pt idx="121">
                  <c:v>73.381369619314</c:v>
                </c:pt>
                <c:pt idx="122">
                  <c:v>75.703794731811342</c:v>
                </c:pt>
                <c:pt idx="123">
                  <c:v>79.208488393226062</c:v>
                </c:pt>
                <c:pt idx="124">
                  <c:v>76.282845452774922</c:v>
                </c:pt>
                <c:pt idx="125">
                  <c:v>75.784056772648754</c:v>
                </c:pt>
                <c:pt idx="126">
                  <c:v>74.94855341141303</c:v>
                </c:pt>
                <c:pt idx="127">
                  <c:v>72.570307661479063</c:v>
                </c:pt>
                <c:pt idx="128">
                  <c:v>70.087152842953259</c:v>
                </c:pt>
                <c:pt idx="129">
                  <c:v>71.369247348639419</c:v>
                </c:pt>
                <c:pt idx="130">
                  <c:v>75.132933236045702</c:v>
                </c:pt>
                <c:pt idx="131">
                  <c:v>76.262646422108233</c:v>
                </c:pt>
                <c:pt idx="132">
                  <c:v>76.434137448928013</c:v>
                </c:pt>
                <c:pt idx="133">
                  <c:v>72.118663014053979</c:v>
                </c:pt>
                <c:pt idx="134">
                  <c:v>66.576017974448632</c:v>
                </c:pt>
                <c:pt idx="135">
                  <c:v>60.893002198072629</c:v>
                </c:pt>
                <c:pt idx="136">
                  <c:v>69.824036666215122</c:v>
                </c:pt>
                <c:pt idx="137">
                  <c:v>65.908840444132693</c:v>
                </c:pt>
                <c:pt idx="138">
                  <c:v>69.407152419389575</c:v>
                </c:pt>
                <c:pt idx="139">
                  <c:v>69.755332144818496</c:v>
                </c:pt>
                <c:pt idx="140">
                  <c:v>73.340596245725024</c:v>
                </c:pt>
                <c:pt idx="141">
                  <c:v>76.137739659111276</c:v>
                </c:pt>
                <c:pt idx="142">
                  <c:v>77.947463612835094</c:v>
                </c:pt>
                <c:pt idx="143">
                  <c:v>84.033994161080656</c:v>
                </c:pt>
                <c:pt idx="144">
                  <c:v>86.359481663887777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5-4608-86B4-21EF976E1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755664"/>
        <c:axId val="185754488"/>
      </c:lineChart>
      <c:lineChart>
        <c:grouping val="standard"/>
        <c:varyColors val="0"/>
        <c:ser>
          <c:idx val="1"/>
          <c:order val="1"/>
          <c:tx>
            <c:strRef>
              <c:f>CÁRNICO!$A$86:$D$86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CÁRNICO!$E$86:$ES$86</c:f>
              <c:numCache>
                <c:formatCode>General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 formatCode="0.0">
                  <c:v>17.076261127941201</c:v>
                </c:pt>
                <c:pt idx="49" formatCode="0.0">
                  <c:v>13.6</c:v>
                </c:pt>
                <c:pt idx="50" formatCode="0.0">
                  <c:v>14.6866678839875</c:v>
                </c:pt>
                <c:pt idx="51" formatCode="0.0">
                  <c:v>13.942557874667299</c:v>
                </c:pt>
                <c:pt idx="52" formatCode="0.0">
                  <c:v>13.3346893261453</c:v>
                </c:pt>
                <c:pt idx="53" formatCode="0.0">
                  <c:v>12.495886939626301</c:v>
                </c:pt>
                <c:pt idx="54" formatCode="0.0">
                  <c:v>10.074912133037699</c:v>
                </c:pt>
                <c:pt idx="55" formatCode="0.0">
                  <c:v>11.26857037185</c:v>
                </c:pt>
                <c:pt idx="56" formatCode="0.0">
                  <c:v>13.1</c:v>
                </c:pt>
                <c:pt idx="57" formatCode="0.0">
                  <c:v>15.2</c:v>
                </c:pt>
                <c:pt idx="58" formatCode="0.0">
                  <c:v>15.5</c:v>
                </c:pt>
                <c:pt idx="59" formatCode="0.0">
                  <c:v>14.9438776660903</c:v>
                </c:pt>
                <c:pt idx="60" formatCode="0.0">
                  <c:v>14.5631531303762</c:v>
                </c:pt>
                <c:pt idx="61" formatCode="0.0">
                  <c:v>10.111142893758601</c:v>
                </c:pt>
                <c:pt idx="62" formatCode="0.0">
                  <c:v>12.0585795088538</c:v>
                </c:pt>
                <c:pt idx="63" formatCode="0.0">
                  <c:v>12.3493002637176</c:v>
                </c:pt>
                <c:pt idx="64" formatCode="0.0">
                  <c:v>13.688741353607901</c:v>
                </c:pt>
                <c:pt idx="65" formatCode="0.0">
                  <c:v>10.9571426971855</c:v>
                </c:pt>
                <c:pt idx="66" formatCode="0.0">
                  <c:v>13.0477937673362</c:v>
                </c:pt>
                <c:pt idx="67" formatCode="0.0">
                  <c:v>12.0912220923316</c:v>
                </c:pt>
                <c:pt idx="68" formatCode="0.0">
                  <c:v>13.019030029028601</c:v>
                </c:pt>
                <c:pt idx="69" formatCode="0.0">
                  <c:v>13.699490290305601</c:v>
                </c:pt>
                <c:pt idx="70" formatCode="0.0">
                  <c:v>11.7153098116504</c:v>
                </c:pt>
                <c:pt idx="71" formatCode="0.0">
                  <c:v>12.6876158911325</c:v>
                </c:pt>
                <c:pt idx="72" formatCode="0.0">
                  <c:v>12.7087192193141</c:v>
                </c:pt>
                <c:pt idx="73" formatCode="0.0">
                  <c:v>11.123883512523101</c:v>
                </c:pt>
                <c:pt idx="74" formatCode="0.0">
                  <c:v>15.8653194559077</c:v>
                </c:pt>
                <c:pt idx="75" formatCode="0.0">
                  <c:v>11.8588259972292</c:v>
                </c:pt>
                <c:pt idx="76" formatCode="0.0">
                  <c:v>11.328788191210799</c:v>
                </c:pt>
                <c:pt idx="77" formatCode="0.0">
                  <c:v>14.753285161156199</c:v>
                </c:pt>
                <c:pt idx="78" formatCode="0.0">
                  <c:v>11.245865146800901</c:v>
                </c:pt>
                <c:pt idx="79" formatCode="0.0">
                  <c:v>9.3058102867641299</c:v>
                </c:pt>
                <c:pt idx="80" formatCode="0.0">
                  <c:v>14.3386450492163</c:v>
                </c:pt>
                <c:pt idx="81" formatCode="0.0">
                  <c:v>15.1116614913511</c:v>
                </c:pt>
                <c:pt idx="82" formatCode="0.0">
                  <c:v>6.93799475725561</c:v>
                </c:pt>
                <c:pt idx="83" formatCode="0.0">
                  <c:v>11.078755266713801</c:v>
                </c:pt>
                <c:pt idx="84" formatCode="0.0">
                  <c:v>17.010221583308301</c:v>
                </c:pt>
                <c:pt idx="85" formatCode="0.0">
                  <c:v>10.655833062123399</c:v>
                </c:pt>
                <c:pt idx="86" formatCode="0.0">
                  <c:v>17.1379556561429</c:v>
                </c:pt>
                <c:pt idx="87" formatCode="0.0">
                  <c:v>13.244143353118099</c:v>
                </c:pt>
                <c:pt idx="88" formatCode="0.0">
                  <c:v>15.527332549661701</c:v>
                </c:pt>
                <c:pt idx="89" formatCode="0.0">
                  <c:v>17.333021622877101</c:v>
                </c:pt>
                <c:pt idx="90" formatCode="0.0">
                  <c:v>8.0584874904217791</c:v>
                </c:pt>
                <c:pt idx="91" formatCode="0.0">
                  <c:v>10.2659184885726</c:v>
                </c:pt>
                <c:pt idx="92" formatCode="0.0">
                  <c:v>9.1779218763061401</c:v>
                </c:pt>
                <c:pt idx="93" formatCode="0.0">
                  <c:v>7.5628976386646203</c:v>
                </c:pt>
                <c:pt idx="94" formatCode="0.0">
                  <c:v>7.8817608945354403</c:v>
                </c:pt>
                <c:pt idx="95" formatCode="0.0">
                  <c:v>12.183755937330201</c:v>
                </c:pt>
                <c:pt idx="96" formatCode="0.0">
                  <c:v>14.8018648018648</c:v>
                </c:pt>
                <c:pt idx="97" formatCode="0.0">
                  <c:v>11.3614393513108</c:v>
                </c:pt>
                <c:pt idx="98" formatCode="0.0">
                  <c:v>11.7750485660663</c:v>
                </c:pt>
                <c:pt idx="99" formatCode="0.0">
                  <c:v>9.0932977162750994</c:v>
                </c:pt>
                <c:pt idx="100" formatCode="0.0">
                  <c:v>11.397439615528</c:v>
                </c:pt>
                <c:pt idx="101" formatCode="0.0">
                  <c:v>15.3037265958941</c:v>
                </c:pt>
                <c:pt idx="102" formatCode="0.0">
                  <c:v>10.621888320398799</c:v>
                </c:pt>
                <c:pt idx="103" formatCode="0.0">
                  <c:v>10.069485569900101</c:v>
                </c:pt>
                <c:pt idx="104" formatCode="0.0">
                  <c:v>13.308186757033001</c:v>
                </c:pt>
                <c:pt idx="105" formatCode="0.0">
                  <c:v>6.5330046116125704</c:v>
                </c:pt>
                <c:pt idx="106" formatCode="0.0">
                  <c:v>9.9711000816736792</c:v>
                </c:pt>
                <c:pt idx="107" formatCode="0.0">
                  <c:v>12.917516557436199</c:v>
                </c:pt>
                <c:pt idx="108" formatCode="0.0">
                  <c:v>14.9065615029429</c:v>
                </c:pt>
                <c:pt idx="109" formatCode="0.0">
                  <c:v>10.125161723814999</c:v>
                </c:pt>
                <c:pt idx="110" formatCode="0.0">
                  <c:v>11.597972257518</c:v>
                </c:pt>
                <c:pt idx="111" formatCode="0.0">
                  <c:v>9.4826188030491405</c:v>
                </c:pt>
                <c:pt idx="112" formatCode="0.0">
                  <c:v>11.1352123652422</c:v>
                </c:pt>
                <c:pt idx="113" formatCode="0.0">
                  <c:v>13.682525221399001</c:v>
                </c:pt>
                <c:pt idx="114" formatCode="0.0">
                  <c:v>10.8869617510985</c:v>
                </c:pt>
                <c:pt idx="115" formatCode="0.0">
                  <c:v>13.257350084185999</c:v>
                </c:pt>
                <c:pt idx="116" formatCode="0.0">
                  <c:v>8.9472843561413598</c:v>
                </c:pt>
                <c:pt idx="117" formatCode="0.0">
                  <c:v>12.678297810775801</c:v>
                </c:pt>
                <c:pt idx="118" formatCode="0.0">
                  <c:v>11.3152559553979</c:v>
                </c:pt>
                <c:pt idx="119" formatCode="0.0">
                  <c:v>16.3854464174842</c:v>
                </c:pt>
                <c:pt idx="120" formatCode="0.0">
                  <c:v>16.5785019745794</c:v>
                </c:pt>
                <c:pt idx="121" formatCode="0.0">
                  <c:v>10.574181391545499</c:v>
                </c:pt>
                <c:pt idx="122" formatCode="0.0">
                  <c:v>12.015617137638801</c:v>
                </c:pt>
                <c:pt idx="123" formatCode="0.0">
                  <c:v>10.920857826926317</c:v>
                </c:pt>
                <c:pt idx="124" formatCode="0.0">
                  <c:v>11.2863309088613</c:v>
                </c:pt>
                <c:pt idx="125" formatCode="0.0">
                  <c:v>12.4199532790426</c:v>
                </c:pt>
                <c:pt idx="126" formatCode="0.0">
                  <c:v>7.4473024353129</c:v>
                </c:pt>
                <c:pt idx="127" formatCode="0.0">
                  <c:v>9.4217240269853395</c:v>
                </c:pt>
                <c:pt idx="128" formatCode="0.0">
                  <c:v>13.429499219033101</c:v>
                </c:pt>
                <c:pt idx="129" formatCode="0.0">
                  <c:v>9.8162390722035795</c:v>
                </c:pt>
                <c:pt idx="130" formatCode="0.0">
                  <c:v>10.1081597591996</c:v>
                </c:pt>
                <c:pt idx="131" formatCode="0.0">
                  <c:v>21.592434186575801</c:v>
                </c:pt>
                <c:pt idx="132" formatCode="0.0">
                  <c:v>14.941439077412401</c:v>
                </c:pt>
                <c:pt idx="133" formatCode="0.0">
                  <c:v>13.634952495286001</c:v>
                </c:pt>
                <c:pt idx="134" formatCode="0.0">
                  <c:v>15.6457171421577</c:v>
                </c:pt>
                <c:pt idx="135" formatCode="0.0">
                  <c:v>12.1344156920511</c:v>
                </c:pt>
                <c:pt idx="136" formatCode="0.0">
                  <c:v>17.7183949697936</c:v>
                </c:pt>
                <c:pt idx="137" formatCode="0.0">
                  <c:v>13.904849537333201</c:v>
                </c:pt>
                <c:pt idx="138" formatCode="0.0">
                  <c:v>15.647146023178401</c:v>
                </c:pt>
                <c:pt idx="139" formatCode="0.0">
                  <c:v>11.988062848317099</c:v>
                </c:pt>
                <c:pt idx="140" formatCode="0.0">
                  <c:v>10.4175339908188</c:v>
                </c:pt>
                <c:pt idx="141" formatCode="0.0">
                  <c:v>12.5363453043113</c:v>
                </c:pt>
                <c:pt idx="142" formatCode="0.0">
                  <c:v>9.4741440568588402</c:v>
                </c:pt>
                <c:pt idx="143" formatCode="0.0">
                  <c:v>10.0442765881852</c:v>
                </c:pt>
                <c:pt idx="144" formatCode="0.0">
                  <c:v>14.8223043702444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45-4608-86B4-21EF976E1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764680"/>
        <c:axId val="185755272"/>
      </c:lineChart>
      <c:catAx>
        <c:axId val="18575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5754488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85754488"/>
        <c:scaling>
          <c:orientation val="minMax"/>
          <c:max val="118"/>
          <c:min val="58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85755664"/>
        <c:crosses val="autoZero"/>
        <c:crossBetween val="between"/>
        <c:majorUnit val="10"/>
        <c:minorUnit val="10"/>
      </c:valAx>
      <c:valAx>
        <c:axId val="185755272"/>
        <c:scaling>
          <c:orientation val="minMax"/>
          <c:max val="23"/>
          <c:min val="5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85764680"/>
        <c:crosses val="max"/>
        <c:crossBetween val="between"/>
        <c:majorUnit val="3"/>
        <c:minorUnit val="3"/>
      </c:valAx>
      <c:catAx>
        <c:axId val="185764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575527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9.9279836469816377E-2"/>
                  <c:y val="1.244633132133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F7-4A43-B34E-1FBB17B35BDF}"/>
                </c:ext>
              </c:extLst>
            </c:dLbl>
            <c:dLbl>
              <c:idx val="1"/>
              <c:layout>
                <c:manualLayout>
                  <c:x val="-7.5065098046991852E-2"/>
                  <c:y val="-5.393442906783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F7-4A43-B34E-1FBB17B35BDF}"/>
                </c:ext>
              </c:extLst>
            </c:dLbl>
            <c:dLbl>
              <c:idx val="2"/>
              <c:layout>
                <c:manualLayout>
                  <c:x val="-7.2643643271282443E-3"/>
                  <c:y val="1.6595108428453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F7-4A43-B34E-1FBB17B35B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CÁRNICO!$EQ$2:$ES$2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CÁRNICO!$EQ$89:$ES$89</c:f>
              <c:numCache>
                <c:formatCode>_(* #,##0.00_);_(* \(#,##0.00\);_(* "-"??_);_(@_)</c:formatCode>
                <c:ptCount val="3"/>
                <c:pt idx="0">
                  <c:v>77.947463612835094</c:v>
                </c:pt>
                <c:pt idx="1">
                  <c:v>84.033994161080656</c:v>
                </c:pt>
                <c:pt idx="2">
                  <c:v>86.359481663887777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F7-4A43-B34E-1FBB17B35BDF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F7-4A43-B34E-1FBB17B35B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CÁRNICO!$EQ$2:$ES$2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F7-4A43-B34E-1FBB17B35BDF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F7-4A43-B34E-1FBB17B35B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CÁRNICO!$EQ$2:$ES$2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F7-4A43-B34E-1FBB17B35BDF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F7-4A43-B34E-1FBB17B35B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CÁRNICO!$EQ$2:$ES$2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F7-4A43-B34E-1FBB17B35BDF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F7-4A43-B34E-1FBB17B35B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CÁRNICO!$EQ$2:$ES$2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BF7-4A43-B34E-1FBB17B35BDF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F7-4A43-B34E-1FBB17B35B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CÁRNICO!$EQ$2:$ES$2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F7-4A43-B34E-1FBB17B35BDF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F7-4A43-B34E-1FBB17B35B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CÁRNICO!$EQ$2:$ES$2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F7-4A43-B34E-1FBB17B35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759192"/>
        <c:axId val="185759976"/>
      </c:lineChart>
      <c:dateAx>
        <c:axId val="18575919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85759976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85759976"/>
        <c:scaling>
          <c:orientation val="minMax"/>
          <c:max val="87"/>
          <c:min val="77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85759192"/>
        <c:crosses val="autoZero"/>
        <c:crossBetween val="between"/>
        <c:majorUnit val="2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GALLETAS!$E$77:$ES$77</c:f>
              <c:numCache>
                <c:formatCode>_(* #,##0.00_);_(* \(#,##0.00\);_(* "-"??_);_(@_)</c:formatCode>
                <c:ptCount val="145"/>
                <c:pt idx="0">
                  <c:v>70.797751628386138</c:v>
                </c:pt>
                <c:pt idx="1">
                  <c:v>70.097404825886699</c:v>
                </c:pt>
                <c:pt idx="2">
                  <c:v>71.308526787729832</c:v>
                </c:pt>
                <c:pt idx="3">
                  <c:v>80.165979498088191</c:v>
                </c:pt>
                <c:pt idx="4">
                  <c:v>90.31045489039667</c:v>
                </c:pt>
                <c:pt idx="5">
                  <c:v>85.153765981682923</c:v>
                </c:pt>
                <c:pt idx="6">
                  <c:v>79.713133436631793</c:v>
                </c:pt>
                <c:pt idx="7">
                  <c:v>88.579997035218099</c:v>
                </c:pt>
                <c:pt idx="8">
                  <c:v>84.648321183217107</c:v>
                </c:pt>
                <c:pt idx="9">
                  <c:v>87.423442160110312</c:v>
                </c:pt>
                <c:pt idx="10">
                  <c:v>90.868721751861699</c:v>
                </c:pt>
                <c:pt idx="11">
                  <c:v>96.577795505515653</c:v>
                </c:pt>
                <c:pt idx="12">
                  <c:v>101.33110833362467</c:v>
                </c:pt>
                <c:pt idx="13">
                  <c:v>98.667586861786134</c:v>
                </c:pt>
                <c:pt idx="14">
                  <c:v>91.786406095168203</c:v>
                </c:pt>
                <c:pt idx="15">
                  <c:v>88.164631356831606</c:v>
                </c:pt>
                <c:pt idx="16">
                  <c:v>84.916751607962155</c:v>
                </c:pt>
                <c:pt idx="17">
                  <c:v>84.726074851096897</c:v>
                </c:pt>
                <c:pt idx="18">
                  <c:v>91.997485730127707</c:v>
                </c:pt>
                <c:pt idx="19">
                  <c:v>104.41974193055697</c:v>
                </c:pt>
                <c:pt idx="20">
                  <c:v>111.90887557305574</c:v>
                </c:pt>
                <c:pt idx="21">
                  <c:v>118.36016039955561</c:v>
                </c:pt>
                <c:pt idx="22">
                  <c:v>128.12129455569411</c:v>
                </c:pt>
                <c:pt idx="23">
                  <c:v>141.02492983154218</c:v>
                </c:pt>
                <c:pt idx="24">
                  <c:v>148.35510550930502</c:v>
                </c:pt>
                <c:pt idx="25">
                  <c:v>149.87379913327175</c:v>
                </c:pt>
                <c:pt idx="26">
                  <c:v>135.06562869135848</c:v>
                </c:pt>
                <c:pt idx="27">
                  <c:v>132.47875842021898</c:v>
                </c:pt>
                <c:pt idx="28">
                  <c:v>128.88063890622971</c:v>
                </c:pt>
                <c:pt idx="29">
                  <c:v>127.01330429524182</c:v>
                </c:pt>
                <c:pt idx="30">
                  <c:v>127.17490896494759</c:v>
                </c:pt>
                <c:pt idx="31">
                  <c:v>129.291562738278</c:v>
                </c:pt>
                <c:pt idx="32">
                  <c:v>123.12097916774643</c:v>
                </c:pt>
                <c:pt idx="33">
                  <c:v>114.22906542947806</c:v>
                </c:pt>
                <c:pt idx="34">
                  <c:v>115.83499731222521</c:v>
                </c:pt>
                <c:pt idx="35">
                  <c:v>113.08458841430702</c:v>
                </c:pt>
                <c:pt idx="36">
                  <c:v>118.00347162018976</c:v>
                </c:pt>
                <c:pt idx="37">
                  <c:v>121.3306815634739</c:v>
                </c:pt>
                <c:pt idx="38">
                  <c:v>124.71974797217152</c:v>
                </c:pt>
                <c:pt idx="39">
                  <c:v>124.89974360521138</c:v>
                </c:pt>
                <c:pt idx="40">
                  <c:v>113.93508693298003</c:v>
                </c:pt>
                <c:pt idx="41">
                  <c:v>108.55943987429883</c:v>
                </c:pt>
                <c:pt idx="42">
                  <c:v>120.90996752605977</c:v>
                </c:pt>
                <c:pt idx="43">
                  <c:v>117.49220903741902</c:v>
                </c:pt>
                <c:pt idx="44">
                  <c:v>113.1046093204708</c:v>
                </c:pt>
                <c:pt idx="45">
                  <c:v>107.01142108429113</c:v>
                </c:pt>
                <c:pt idx="46">
                  <c:v>103.99145849848858</c:v>
                </c:pt>
                <c:pt idx="47">
                  <c:v>100</c:v>
                </c:pt>
                <c:pt idx="48">
                  <c:v>101.75957051142068</c:v>
                </c:pt>
                <c:pt idx="49">
                  <c:v>100.74623247501833</c:v>
                </c:pt>
                <c:pt idx="50">
                  <c:v>98.601496622627266</c:v>
                </c:pt>
                <c:pt idx="51">
                  <c:v>96.478957511378809</c:v>
                </c:pt>
                <c:pt idx="52">
                  <c:v>96.247120481192695</c:v>
                </c:pt>
                <c:pt idx="53">
                  <c:v>95.442673957568871</c:v>
                </c:pt>
                <c:pt idx="54">
                  <c:v>90.691766897560782</c:v>
                </c:pt>
                <c:pt idx="55">
                  <c:v>90.089078959851392</c:v>
                </c:pt>
                <c:pt idx="56">
                  <c:v>91.651836929273472</c:v>
                </c:pt>
                <c:pt idx="57">
                  <c:v>97.76846630159875</c:v>
                </c:pt>
                <c:pt idx="58">
                  <c:v>98.14778082786215</c:v>
                </c:pt>
                <c:pt idx="59">
                  <c:v>95.058044448853337</c:v>
                </c:pt>
                <c:pt idx="60">
                  <c:v>90.112438197631008</c:v>
                </c:pt>
                <c:pt idx="61">
                  <c:v>93.99404824237827</c:v>
                </c:pt>
                <c:pt idx="62">
                  <c:v>100.74579126747025</c:v>
                </c:pt>
                <c:pt idx="63">
                  <c:v>99.448675535354255</c:v>
                </c:pt>
                <c:pt idx="64">
                  <c:v>98.721724503141814</c:v>
                </c:pt>
                <c:pt idx="65">
                  <c:v>92.369236138551003</c:v>
                </c:pt>
                <c:pt idx="66">
                  <c:v>89.819424663902197</c:v>
                </c:pt>
                <c:pt idx="67">
                  <c:v>83.648581785104255</c:v>
                </c:pt>
                <c:pt idx="68">
                  <c:v>78.886014773983433</c:v>
                </c:pt>
                <c:pt idx="69">
                  <c:v>82.657203849462604</c:v>
                </c:pt>
                <c:pt idx="70">
                  <c:v>82.254694890981398</c:v>
                </c:pt>
                <c:pt idx="71">
                  <c:v>81.571112640548492</c:v>
                </c:pt>
                <c:pt idx="72">
                  <c:v>79.895937418052199</c:v>
                </c:pt>
                <c:pt idx="73">
                  <c:v>77.774845771184872</c:v>
                </c:pt>
                <c:pt idx="74">
                  <c:v>73.741356291351323</c:v>
                </c:pt>
                <c:pt idx="75">
                  <c:v>72.509247853603384</c:v>
                </c:pt>
                <c:pt idx="76">
                  <c:v>72.335715391304234</c:v>
                </c:pt>
                <c:pt idx="77">
                  <c:v>72.550396316282558</c:v>
                </c:pt>
                <c:pt idx="78">
                  <c:v>71.731449717492353</c:v>
                </c:pt>
                <c:pt idx="79">
                  <c:v>62.691778362743321</c:v>
                </c:pt>
                <c:pt idx="80">
                  <c:v>62.927888273074075</c:v>
                </c:pt>
                <c:pt idx="81">
                  <c:v>70.111515035420624</c:v>
                </c:pt>
                <c:pt idx="82">
                  <c:v>68.787283122087644</c:v>
                </c:pt>
                <c:pt idx="83">
                  <c:v>69.330497817207188</c:v>
                </c:pt>
                <c:pt idx="84">
                  <c:v>69.136234245474583</c:v>
                </c:pt>
                <c:pt idx="85">
                  <c:v>71.307540714799131</c:v>
                </c:pt>
                <c:pt idx="86">
                  <c:v>76.549123288322534</c:v>
                </c:pt>
                <c:pt idx="87">
                  <c:v>79.123006479399905</c:v>
                </c:pt>
                <c:pt idx="88">
                  <c:v>78.594511068654228</c:v>
                </c:pt>
                <c:pt idx="89">
                  <c:v>80.732686617312467</c:v>
                </c:pt>
                <c:pt idx="90">
                  <c:v>76.750866747503949</c:v>
                </c:pt>
                <c:pt idx="91">
                  <c:v>81.742510342553729</c:v>
                </c:pt>
                <c:pt idx="92">
                  <c:v>84.649350922007102</c:v>
                </c:pt>
                <c:pt idx="93">
                  <c:v>84.592172017781991</c:v>
                </c:pt>
                <c:pt idx="94">
                  <c:v>83.049654410427991</c:v>
                </c:pt>
                <c:pt idx="95">
                  <c:v>82.885014137667909</c:v>
                </c:pt>
                <c:pt idx="96">
                  <c:v>86.98792402937066</c:v>
                </c:pt>
                <c:pt idx="97">
                  <c:v>86.080906405442718</c:v>
                </c:pt>
                <c:pt idx="98">
                  <c:v>80.190133842365</c:v>
                </c:pt>
                <c:pt idx="99">
                  <c:v>75.213129311734079</c:v>
                </c:pt>
                <c:pt idx="100">
                  <c:v>76.797296781043684</c:v>
                </c:pt>
                <c:pt idx="101">
                  <c:v>73.017779500606053</c:v>
                </c:pt>
                <c:pt idx="102">
                  <c:v>75.495125855873397</c:v>
                </c:pt>
                <c:pt idx="103">
                  <c:v>72.386303725650478</c:v>
                </c:pt>
                <c:pt idx="104">
                  <c:v>75.273998747524544</c:v>
                </c:pt>
                <c:pt idx="105">
                  <c:v>74.743926034873013</c:v>
                </c:pt>
                <c:pt idx="106">
                  <c:v>74.741217649615322</c:v>
                </c:pt>
                <c:pt idx="107">
                  <c:v>71.263100630714789</c:v>
                </c:pt>
                <c:pt idx="108">
                  <c:v>73.558451755507775</c:v>
                </c:pt>
                <c:pt idx="109">
                  <c:v>74.613471448071479</c:v>
                </c:pt>
                <c:pt idx="110">
                  <c:v>73.292126947498133</c:v>
                </c:pt>
                <c:pt idx="111">
                  <c:v>71.706208436668888</c:v>
                </c:pt>
                <c:pt idx="112">
                  <c:v>72.543036458420033</c:v>
                </c:pt>
                <c:pt idx="113">
                  <c:v>70.735961196165277</c:v>
                </c:pt>
                <c:pt idx="114">
                  <c:v>66.992138037400437</c:v>
                </c:pt>
                <c:pt idx="115">
                  <c:v>67.232529423255144</c:v>
                </c:pt>
                <c:pt idx="116">
                  <c:v>65.760290908375879</c:v>
                </c:pt>
                <c:pt idx="117">
                  <c:v>67.925384976341746</c:v>
                </c:pt>
                <c:pt idx="118">
                  <c:v>63.802507014815646</c:v>
                </c:pt>
                <c:pt idx="119">
                  <c:v>65.211612123008848</c:v>
                </c:pt>
                <c:pt idx="120">
                  <c:v>68.466061211055376</c:v>
                </c:pt>
                <c:pt idx="121">
                  <c:v>68.036407615270207</c:v>
                </c:pt>
                <c:pt idx="122">
                  <c:v>63.581849299895168</c:v>
                </c:pt>
                <c:pt idx="123">
                  <c:v>64.077003035978123</c:v>
                </c:pt>
                <c:pt idx="124">
                  <c:v>61.509319965087748</c:v>
                </c:pt>
                <c:pt idx="125">
                  <c:v>64.890344416371846</c:v>
                </c:pt>
                <c:pt idx="126">
                  <c:v>63.23527404122229</c:v>
                </c:pt>
                <c:pt idx="127">
                  <c:v>63.863653337108595</c:v>
                </c:pt>
                <c:pt idx="128">
                  <c:v>63.369433187630008</c:v>
                </c:pt>
                <c:pt idx="129">
                  <c:v>67.111191354347056</c:v>
                </c:pt>
                <c:pt idx="130">
                  <c:v>73.259742296607016</c:v>
                </c:pt>
                <c:pt idx="131">
                  <c:v>79.527100625417987</c:v>
                </c:pt>
                <c:pt idx="132">
                  <c:v>84.146911900108094</c:v>
                </c:pt>
                <c:pt idx="133">
                  <c:v>79.380711630780965</c:v>
                </c:pt>
                <c:pt idx="134">
                  <c:v>69.620074599803516</c:v>
                </c:pt>
                <c:pt idx="135">
                  <c:v>65.422768134127026</c:v>
                </c:pt>
                <c:pt idx="136">
                  <c:v>63.8888554981339</c:v>
                </c:pt>
                <c:pt idx="137">
                  <c:v>69.283765879244712</c:v>
                </c:pt>
                <c:pt idx="138">
                  <c:v>72.450148479433977</c:v>
                </c:pt>
                <c:pt idx="139">
                  <c:v>77.282045101668515</c:v>
                </c:pt>
                <c:pt idx="140">
                  <c:v>80.247037180413656</c:v>
                </c:pt>
                <c:pt idx="141">
                  <c:v>86.287132676053943</c:v>
                </c:pt>
                <c:pt idx="142">
                  <c:v>93.747002083661783</c:v>
                </c:pt>
                <c:pt idx="143">
                  <c:v>97.796236893547132</c:v>
                </c:pt>
                <c:pt idx="144">
                  <c:v>103.1932334761163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5-47A5-A4C9-BB2DAF3D2A0D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8965640658554071E-2"/>
                  <c:y val="4.051651338408715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GALLETAS!$E$81:$AZ$81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35-47A5-A4C9-BB2DAF3D2A0D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35-47A5-A4C9-BB2DAF3D2A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35-47A5-A4C9-BB2DAF3D2A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35-47A5-A4C9-BB2DAF3D2A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35-47A5-A4C9-BB2DAF3D2A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35-47A5-A4C9-BB2DAF3D2A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35-47A5-A4C9-BB2DAF3D2A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35-47A5-A4C9-BB2DAF3D2A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35-47A5-A4C9-BB2DAF3D2A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35-47A5-A4C9-BB2DAF3D2A0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35-47A5-A4C9-BB2DAF3D2A0D}"/>
                </c:ext>
              </c:extLst>
            </c:dLbl>
            <c:dLbl>
              <c:idx val="10"/>
              <c:layout>
                <c:manualLayout>
                  <c:x val="-3.4155595681656957E-2"/>
                  <c:y val="3.7338993964019324E-2"/>
                </c:manualLayout>
              </c:layout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35-47A5-A4C9-BB2DAF3D2A0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35-47A5-A4C9-BB2DAF3D2A0D}"/>
                </c:ext>
              </c:extLst>
            </c:dLbl>
            <c:dLbl>
              <c:idx val="23"/>
              <c:layout>
                <c:manualLayout>
                  <c:x val="-6.8478550391331883E-2"/>
                  <c:y val="5.0767311425830158E-2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35-47A5-A4C9-BB2DAF3D2A0D}"/>
                </c:ext>
              </c:extLst>
            </c:dLbl>
            <c:numFmt formatCode="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GALLETAS!$E$82:$P$82</c:f>
              <c:numCache>
                <c:formatCode>_(* #,##0.00_);_(* \(#,##0.00\);_(* "-"??_);_(@_)</c:formatCode>
                <c:ptCount val="12"/>
                <c:pt idx="0">
                  <c:v>82.970441223727093</c:v>
                </c:pt>
                <c:pt idx="1">
                  <c:v>82.970441223727093</c:v>
                </c:pt>
                <c:pt idx="2">
                  <c:v>82.970441223727093</c:v>
                </c:pt>
                <c:pt idx="3">
                  <c:v>82.970441223727093</c:v>
                </c:pt>
                <c:pt idx="4">
                  <c:v>82.970441223727093</c:v>
                </c:pt>
                <c:pt idx="5">
                  <c:v>82.970441223727093</c:v>
                </c:pt>
                <c:pt idx="6">
                  <c:v>82.970441223727093</c:v>
                </c:pt>
                <c:pt idx="7">
                  <c:v>82.970441223727093</c:v>
                </c:pt>
                <c:pt idx="8">
                  <c:v>82.970441223727093</c:v>
                </c:pt>
                <c:pt idx="9">
                  <c:v>82.970441223727093</c:v>
                </c:pt>
                <c:pt idx="10">
                  <c:v>82.970441223727093</c:v>
                </c:pt>
                <c:pt idx="11">
                  <c:v>82.970441223727093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D35-47A5-A4C9-BB2DAF3D2A0D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3"/>
              <c:layout>
                <c:manualLayout>
                  <c:x val="-3.4155595681656936E-2"/>
                  <c:y val="4.978532528535901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296012293862912E-2"/>
                      <c:h val="6.308231925133847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6D35-47A5-A4C9-BB2DAF3D2A0D}"/>
                </c:ext>
              </c:extLst>
            </c:dLbl>
            <c:dLbl>
              <c:idx val="35"/>
              <c:layout>
                <c:manualLayout>
                  <c:x val="-8.3901216893342873E-2"/>
                  <c:y val="-3.644855561549886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GALLETAS!$E$83:$AZ$83</c:f>
              <c:numCache>
                <c:formatCode>_(* #,##0.00_);_(* \(#,##0.00\);_(* "-"??_);_(@_)</c:formatCode>
                <c:ptCount val="48"/>
                <c:pt idx="12">
                  <c:v>103.78542059391684</c:v>
                </c:pt>
                <c:pt idx="13">
                  <c:v>103.78542059391684</c:v>
                </c:pt>
                <c:pt idx="14">
                  <c:v>103.78542059391684</c:v>
                </c:pt>
                <c:pt idx="15">
                  <c:v>103.78542059391684</c:v>
                </c:pt>
                <c:pt idx="16">
                  <c:v>103.78542059391684</c:v>
                </c:pt>
                <c:pt idx="17">
                  <c:v>103.78542059391684</c:v>
                </c:pt>
                <c:pt idx="18">
                  <c:v>103.78542059391684</c:v>
                </c:pt>
                <c:pt idx="19">
                  <c:v>103.78542059391684</c:v>
                </c:pt>
                <c:pt idx="20">
                  <c:v>103.78542059391684</c:v>
                </c:pt>
                <c:pt idx="21">
                  <c:v>103.78542059391684</c:v>
                </c:pt>
                <c:pt idx="22">
                  <c:v>103.78542059391684</c:v>
                </c:pt>
                <c:pt idx="23">
                  <c:v>103.78542059391684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D35-47A5-A4C9-BB2DAF3D2A0D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2.2770397121104628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35-47A5-A4C9-BB2DAF3D2A0D}"/>
                </c:ext>
              </c:extLst>
            </c:dLbl>
            <c:dLbl>
              <c:idx val="47"/>
              <c:layout>
                <c:manualLayout>
                  <c:x val="-6.4034480477253186E-2"/>
                  <c:y val="-3.62838325422889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GALLETAS!$E$84:$AZ$84</c:f>
              <c:numCache>
                <c:formatCode>_(* #,##0.00_);_(* \(#,##0.00\);_(* "-"??_);_(@_)</c:formatCode>
                <c:ptCount val="48"/>
                <c:pt idx="24">
                  <c:v>128.70027808188399</c:v>
                </c:pt>
                <c:pt idx="25">
                  <c:v>128.70027808188399</c:v>
                </c:pt>
                <c:pt idx="26">
                  <c:v>128.70027808188399</c:v>
                </c:pt>
                <c:pt idx="27">
                  <c:v>128.70027808188399</c:v>
                </c:pt>
                <c:pt idx="28">
                  <c:v>128.70027808188399</c:v>
                </c:pt>
                <c:pt idx="29">
                  <c:v>128.70027808188399</c:v>
                </c:pt>
                <c:pt idx="30">
                  <c:v>128.70027808188399</c:v>
                </c:pt>
                <c:pt idx="31">
                  <c:v>128.70027808188399</c:v>
                </c:pt>
                <c:pt idx="32">
                  <c:v>128.70027808188399</c:v>
                </c:pt>
                <c:pt idx="33">
                  <c:v>128.70027808188399</c:v>
                </c:pt>
                <c:pt idx="34">
                  <c:v>128.70027808188399</c:v>
                </c:pt>
                <c:pt idx="35">
                  <c:v>128.70027808188399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35-47A5-A4C9-BB2DAF3D2A0D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6"/>
              <c:layout>
                <c:manualLayout>
                  <c:x val="-9.5635667908639477E-2"/>
                  <c:y val="4.978532528535909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296012293862912E-2"/>
                      <c:h val="5.89335421442252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6D35-47A5-A4C9-BB2DAF3D2A0D}"/>
                </c:ext>
              </c:extLst>
            </c:dLbl>
            <c:dLbl>
              <c:idx val="59"/>
              <c:layout>
                <c:manualLayout>
                  <c:x val="-0.10282196938116694"/>
                  <c:y val="4.280100602944716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GALLETAS!$E$85:$AZ$85</c:f>
              <c:numCache>
                <c:formatCode>_(* #,##0.00_);_(* \(#,##0.00\);_(* "-"??_);_(@_)</c:formatCode>
                <c:ptCount val="48"/>
                <c:pt idx="36">
                  <c:v>114.4964864195879</c:v>
                </c:pt>
                <c:pt idx="37">
                  <c:v>114.4964864195879</c:v>
                </c:pt>
                <c:pt idx="38">
                  <c:v>114.4964864195879</c:v>
                </c:pt>
                <c:pt idx="39">
                  <c:v>114.4964864195879</c:v>
                </c:pt>
                <c:pt idx="40">
                  <c:v>114.4964864195879</c:v>
                </c:pt>
                <c:pt idx="41">
                  <c:v>114.4964864195879</c:v>
                </c:pt>
                <c:pt idx="42">
                  <c:v>114.4964864195879</c:v>
                </c:pt>
                <c:pt idx="43">
                  <c:v>114.4964864195879</c:v>
                </c:pt>
                <c:pt idx="44">
                  <c:v>114.4964864195879</c:v>
                </c:pt>
                <c:pt idx="45">
                  <c:v>114.4964864195879</c:v>
                </c:pt>
                <c:pt idx="46">
                  <c:v>114.4964864195879</c:v>
                </c:pt>
                <c:pt idx="47">
                  <c:v>114.4964864195879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D35-47A5-A4C9-BB2DAF3D2A0D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8216317696883699E-2"/>
                  <c:y val="4.14877710711324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35-47A5-A4C9-BB2DAF3D2A0D}"/>
                </c:ext>
              </c:extLst>
            </c:dLbl>
            <c:dLbl>
              <c:idx val="61"/>
              <c:layout>
                <c:manualLayout>
                  <c:x val="-1.6950564761426645E-2"/>
                  <c:y val="4.140250880145088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GALLETAS!$E$86:$BL$86</c:f>
              <c:numCache>
                <c:formatCode>_(* #,##0.00_);_(* \(#,##0.00\);_(* "-"??_);_(@_)</c:formatCode>
                <c:ptCount val="60"/>
                <c:pt idx="48">
                  <c:v>96.056918827017213</c:v>
                </c:pt>
                <c:pt idx="49">
                  <c:v>96.056918827017213</c:v>
                </c:pt>
                <c:pt idx="50">
                  <c:v>96.056918827017213</c:v>
                </c:pt>
                <c:pt idx="51">
                  <c:v>96.056918827017213</c:v>
                </c:pt>
                <c:pt idx="52">
                  <c:v>96.056918827017213</c:v>
                </c:pt>
                <c:pt idx="53">
                  <c:v>96.056918827017213</c:v>
                </c:pt>
                <c:pt idx="54">
                  <c:v>96.056918827017213</c:v>
                </c:pt>
                <c:pt idx="55">
                  <c:v>96.056918827017213</c:v>
                </c:pt>
                <c:pt idx="56">
                  <c:v>96.056918827017213</c:v>
                </c:pt>
                <c:pt idx="57">
                  <c:v>96.056918827017213</c:v>
                </c:pt>
                <c:pt idx="58">
                  <c:v>96.056918827017213</c:v>
                </c:pt>
                <c:pt idx="59">
                  <c:v>96.056918827017213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35-47A5-A4C9-BB2DAF3D2A0D}"/>
            </c:ext>
          </c:extLst>
        </c:ser>
        <c:ser>
          <c:idx val="7"/>
          <c:order val="7"/>
          <c:tx>
            <c:strRef>
              <c:f>GALLETAS!$A$87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7.9696389923866184E-2"/>
                  <c:y val="3.319021685690590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35-47A5-A4C9-BB2DAF3D2A0D}"/>
                </c:ext>
              </c:extLst>
            </c:dLbl>
            <c:dLbl>
              <c:idx val="73"/>
              <c:layout>
                <c:manualLayout>
                  <c:x val="-1.2107273878547074E-2"/>
                  <c:y val="3.73814617611787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GALLETAS!$E$87:$BX$87</c:f>
              <c:numCache>
                <c:formatCode>_(* #,##0.00_);_(* \(#,##0.00\);_(* "-"??_);_(@_)</c:formatCode>
                <c:ptCount val="72"/>
                <c:pt idx="60">
                  <c:v>89.519078874042407</c:v>
                </c:pt>
                <c:pt idx="61">
                  <c:v>89.519078874042407</c:v>
                </c:pt>
                <c:pt idx="62">
                  <c:v>89.519078874042407</c:v>
                </c:pt>
                <c:pt idx="63">
                  <c:v>89.519078874042407</c:v>
                </c:pt>
                <c:pt idx="64">
                  <c:v>89.519078874042407</c:v>
                </c:pt>
                <c:pt idx="65">
                  <c:v>89.519078874042407</c:v>
                </c:pt>
                <c:pt idx="66">
                  <c:v>89.519078874042407</c:v>
                </c:pt>
                <c:pt idx="67">
                  <c:v>89.519078874042407</c:v>
                </c:pt>
                <c:pt idx="68">
                  <c:v>89.519078874042407</c:v>
                </c:pt>
                <c:pt idx="69">
                  <c:v>89.519078874042407</c:v>
                </c:pt>
                <c:pt idx="70">
                  <c:v>89.519078874042407</c:v>
                </c:pt>
                <c:pt idx="71">
                  <c:v>89.519078874042407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D35-47A5-A4C9-BB2DAF3D2A0D}"/>
            </c:ext>
          </c:extLst>
        </c:ser>
        <c:ser>
          <c:idx val="8"/>
          <c:order val="8"/>
          <c:tx>
            <c:strRef>
              <c:f>GALLETAS!$A$88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6.8311191363313881E-3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GALLETAS!$E$88:$CJ$88</c:f>
              <c:numCache>
                <c:formatCode>_(* #,##0.00_);_(* \(#,##0.00\);_(* "-"??_);_(@_)</c:formatCode>
                <c:ptCount val="84"/>
                <c:pt idx="72">
                  <c:v>71.198992614150299</c:v>
                </c:pt>
                <c:pt idx="73">
                  <c:v>71.198992614150299</c:v>
                </c:pt>
                <c:pt idx="74">
                  <c:v>71.198992614150299</c:v>
                </c:pt>
                <c:pt idx="75">
                  <c:v>71.198992614150299</c:v>
                </c:pt>
                <c:pt idx="76">
                  <c:v>71.198992614150299</c:v>
                </c:pt>
                <c:pt idx="77">
                  <c:v>71.198992614150299</c:v>
                </c:pt>
                <c:pt idx="78">
                  <c:v>71.198992614150299</c:v>
                </c:pt>
                <c:pt idx="79">
                  <c:v>71.198992614150299</c:v>
                </c:pt>
                <c:pt idx="80">
                  <c:v>71.198992614150299</c:v>
                </c:pt>
                <c:pt idx="81">
                  <c:v>71.198992614150299</c:v>
                </c:pt>
                <c:pt idx="82">
                  <c:v>71.198992614150299</c:v>
                </c:pt>
                <c:pt idx="83">
                  <c:v>71.198992614150299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D35-47A5-A4C9-BB2DAF3D2A0D}"/>
            </c:ext>
          </c:extLst>
        </c:ser>
        <c:ser>
          <c:idx val="9"/>
          <c:order val="9"/>
          <c:tx>
            <c:strRef>
              <c:f>GALLETAS!$A$78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GALLETAS!$E$78:$ES$78</c:f>
              <c:numCache>
                <c:formatCode>_(* #,##0.00_);_(* \(#,##0.00\);_(* "-"??_);_(@_)</c:formatCode>
                <c:ptCount val="145"/>
                <c:pt idx="0">
                  <c:v>88.975318437030424</c:v>
                </c:pt>
                <c:pt idx="1">
                  <c:v>98.29140266204621</c:v>
                </c:pt>
                <c:pt idx="2">
                  <c:v>98.536469737889291</c:v>
                </c:pt>
                <c:pt idx="3">
                  <c:v>106.40046859385876</c:v>
                </c:pt>
                <c:pt idx="4">
                  <c:v>112.33772249724716</c:v>
                </c:pt>
                <c:pt idx="5">
                  <c:v>99.277619427947442</c:v>
                </c:pt>
                <c:pt idx="6">
                  <c:v>91.273448030867016</c:v>
                </c:pt>
                <c:pt idx="7">
                  <c:v>99.760121161052467</c:v>
                </c:pt>
                <c:pt idx="8">
                  <c:v>93.399454913738396</c:v>
                </c:pt>
                <c:pt idx="9">
                  <c:v>92.72437721617311</c:v>
                </c:pt>
                <c:pt idx="10">
                  <c:v>100.20445718842579</c:v>
                </c:pt>
                <c:pt idx="11">
                  <c:v>108.71603804919725</c:v>
                </c:pt>
                <c:pt idx="12">
                  <c:v>112.11182126100701</c:v>
                </c:pt>
                <c:pt idx="13">
                  <c:v>107.42005070796962</c:v>
                </c:pt>
                <c:pt idx="14">
                  <c:v>97.740581554048944</c:v>
                </c:pt>
                <c:pt idx="15">
                  <c:v>95.28337568708362</c:v>
                </c:pt>
                <c:pt idx="16">
                  <c:v>93.959013530653195</c:v>
                </c:pt>
                <c:pt idx="17">
                  <c:v>91.066061136099393</c:v>
                </c:pt>
                <c:pt idx="18">
                  <c:v>96.190749686571053</c:v>
                </c:pt>
                <c:pt idx="19">
                  <c:v>106.0798435827579</c:v>
                </c:pt>
                <c:pt idx="20">
                  <c:v>112.72493110774342</c:v>
                </c:pt>
                <c:pt idx="21">
                  <c:v>119.41042281210817</c:v>
                </c:pt>
                <c:pt idx="22">
                  <c:v>133.14511406232359</c:v>
                </c:pt>
                <c:pt idx="23">
                  <c:v>151.22256044636072</c:v>
                </c:pt>
                <c:pt idx="24">
                  <c:v>154.510192263878</c:v>
                </c:pt>
                <c:pt idx="25">
                  <c:v>157.3705629188496</c:v>
                </c:pt>
                <c:pt idx="26">
                  <c:v>141.77974563867451</c:v>
                </c:pt>
                <c:pt idx="27">
                  <c:v>133.74496815431277</c:v>
                </c:pt>
                <c:pt idx="28">
                  <c:v>129.44204530314911</c:v>
                </c:pt>
                <c:pt idx="29">
                  <c:v>126.33736808476431</c:v>
                </c:pt>
                <c:pt idx="30">
                  <c:v>124.96824928090065</c:v>
                </c:pt>
                <c:pt idx="31">
                  <c:v>128.7766409905793</c:v>
                </c:pt>
                <c:pt idx="32">
                  <c:v>125.91072298981909</c:v>
                </c:pt>
                <c:pt idx="33">
                  <c:v>121.55097683363761</c:v>
                </c:pt>
                <c:pt idx="34">
                  <c:v>124.02656410690716</c:v>
                </c:pt>
                <c:pt idx="35">
                  <c:v>121.95441397065672</c:v>
                </c:pt>
                <c:pt idx="36">
                  <c:v>121.99128671598443</c:v>
                </c:pt>
                <c:pt idx="37">
                  <c:v>120.65760986970346</c:v>
                </c:pt>
                <c:pt idx="38">
                  <c:v>122.88529772800139</c:v>
                </c:pt>
                <c:pt idx="39">
                  <c:v>123.61412130743479</c:v>
                </c:pt>
                <c:pt idx="40">
                  <c:v>113.97176433743577</c:v>
                </c:pt>
                <c:pt idx="41">
                  <c:v>108.55017409385839</c:v>
                </c:pt>
                <c:pt idx="42">
                  <c:v>120.31109281284166</c:v>
                </c:pt>
                <c:pt idx="43">
                  <c:v>118.33265490053594</c:v>
                </c:pt>
                <c:pt idx="44">
                  <c:v>113.73847070084628</c:v>
                </c:pt>
                <c:pt idx="45">
                  <c:v>107.709904897119</c:v>
                </c:pt>
                <c:pt idx="46">
                  <c:v>105.63390484620983</c:v>
                </c:pt>
                <c:pt idx="47">
                  <c:v>100</c:v>
                </c:pt>
                <c:pt idx="48">
                  <c:v>100.45247624048285</c:v>
                </c:pt>
                <c:pt idx="49">
                  <c:v>100.62530436388448</c:v>
                </c:pt>
                <c:pt idx="50">
                  <c:v>99.759228790064654</c:v>
                </c:pt>
                <c:pt idx="51">
                  <c:v>98.498824576602402</c:v>
                </c:pt>
                <c:pt idx="52">
                  <c:v>99.211878771278109</c:v>
                </c:pt>
                <c:pt idx="53">
                  <c:v>101.67967871328713</c:v>
                </c:pt>
                <c:pt idx="54">
                  <c:v>96.198074134709614</c:v>
                </c:pt>
                <c:pt idx="55">
                  <c:v>95.587017190253135</c:v>
                </c:pt>
                <c:pt idx="56">
                  <c:v>98.135138626034589</c:v>
                </c:pt>
                <c:pt idx="57">
                  <c:v>102.80940938044185</c:v>
                </c:pt>
                <c:pt idx="58">
                  <c:v>105.21326836004378</c:v>
                </c:pt>
                <c:pt idx="59">
                  <c:v>102.4951540660371</c:v>
                </c:pt>
                <c:pt idx="60">
                  <c:v>98.385644157075745</c:v>
                </c:pt>
                <c:pt idx="61">
                  <c:v>106.88135040139521</c:v>
                </c:pt>
                <c:pt idx="62">
                  <c:v>113.64264422495849</c:v>
                </c:pt>
                <c:pt idx="63">
                  <c:v>107.5795546987943</c:v>
                </c:pt>
                <c:pt idx="64">
                  <c:v>105.48198161612856</c:v>
                </c:pt>
                <c:pt idx="65">
                  <c:v>97.284758261492826</c:v>
                </c:pt>
                <c:pt idx="66">
                  <c:v>93.111200329819226</c:v>
                </c:pt>
                <c:pt idx="67">
                  <c:v>88.611893119383936</c:v>
                </c:pt>
                <c:pt idx="68">
                  <c:v>86.746909325273862</c:v>
                </c:pt>
                <c:pt idx="69">
                  <c:v>94.383782251546108</c:v>
                </c:pt>
                <c:pt idx="70">
                  <c:v>97.604713154222082</c:v>
                </c:pt>
                <c:pt idx="71">
                  <c:v>106.66675059629729</c:v>
                </c:pt>
                <c:pt idx="72">
                  <c:v>106.85877428374067</c:v>
                </c:pt>
                <c:pt idx="73">
                  <c:v>105.00625597180017</c:v>
                </c:pt>
                <c:pt idx="74">
                  <c:v>106.39702776689089</c:v>
                </c:pt>
                <c:pt idx="75">
                  <c:v>100.92972013272825</c:v>
                </c:pt>
                <c:pt idx="76">
                  <c:v>98.417518436636612</c:v>
                </c:pt>
                <c:pt idx="77">
                  <c:v>103.39819429830932</c:v>
                </c:pt>
                <c:pt idx="78">
                  <c:v>109.31175475264891</c:v>
                </c:pt>
                <c:pt idx="79">
                  <c:v>105.72625688154314</c:v>
                </c:pt>
                <c:pt idx="80">
                  <c:v>107.87343156790018</c:v>
                </c:pt>
                <c:pt idx="81">
                  <c:v>114.89772494594337</c:v>
                </c:pt>
                <c:pt idx="82">
                  <c:v>114.9845622832937</c:v>
                </c:pt>
                <c:pt idx="83">
                  <c:v>125.47751098874507</c:v>
                </c:pt>
                <c:pt idx="84">
                  <c:v>126.65002967814698</c:v>
                </c:pt>
                <c:pt idx="85">
                  <c:v>133.5500145203257</c:v>
                </c:pt>
                <c:pt idx="86">
                  <c:v>134.30408815626075</c:v>
                </c:pt>
                <c:pt idx="87">
                  <c:v>132.35175626371182</c:v>
                </c:pt>
                <c:pt idx="88">
                  <c:v>131.01484199821337</c:v>
                </c:pt>
                <c:pt idx="89">
                  <c:v>134.72773322911829</c:v>
                </c:pt>
                <c:pt idx="90">
                  <c:v>126.89732942798939</c:v>
                </c:pt>
                <c:pt idx="91">
                  <c:v>135.1425953019764</c:v>
                </c:pt>
                <c:pt idx="92">
                  <c:v>137.93356163357967</c:v>
                </c:pt>
                <c:pt idx="93">
                  <c:v>138.38115369004817</c:v>
                </c:pt>
                <c:pt idx="94">
                  <c:v>143.90890438042098</c:v>
                </c:pt>
                <c:pt idx="95">
                  <c:v>139.14485495798107</c:v>
                </c:pt>
                <c:pt idx="96">
                  <c:v>142.88449633784754</c:v>
                </c:pt>
                <c:pt idx="97">
                  <c:v>138.37098845665133</c:v>
                </c:pt>
                <c:pt idx="98">
                  <c:v>131.6669069211062</c:v>
                </c:pt>
                <c:pt idx="99">
                  <c:v>120.56029125266194</c:v>
                </c:pt>
                <c:pt idx="100">
                  <c:v>125.26096736460939</c:v>
                </c:pt>
                <c:pt idx="101">
                  <c:v>120.49585375860048</c:v>
                </c:pt>
                <c:pt idx="102">
                  <c:v>127.96988337502168</c:v>
                </c:pt>
                <c:pt idx="103">
                  <c:v>120.02957154022404</c:v>
                </c:pt>
                <c:pt idx="104">
                  <c:v>122.54501708892369</c:v>
                </c:pt>
                <c:pt idx="105">
                  <c:v>123.20679746345733</c:v>
                </c:pt>
                <c:pt idx="106">
                  <c:v>125.62505455988313</c:v>
                </c:pt>
                <c:pt idx="107">
                  <c:v>118.91443233570989</c:v>
                </c:pt>
                <c:pt idx="108">
                  <c:v>117.66728336443499</c:v>
                </c:pt>
                <c:pt idx="109">
                  <c:v>119.03512483183236</c:v>
                </c:pt>
                <c:pt idx="110">
                  <c:v>116.61900934439436</c:v>
                </c:pt>
                <c:pt idx="111">
                  <c:v>110.63565570168453</c:v>
                </c:pt>
                <c:pt idx="112">
                  <c:v>115.85157784353781</c:v>
                </c:pt>
                <c:pt idx="113">
                  <c:v>114.16005716393937</c:v>
                </c:pt>
                <c:pt idx="114">
                  <c:v>107.8313151660155</c:v>
                </c:pt>
                <c:pt idx="115">
                  <c:v>110.99426167779536</c:v>
                </c:pt>
                <c:pt idx="116">
                  <c:v>111.43339525169895</c:v>
                </c:pt>
                <c:pt idx="117">
                  <c:v>116.719377231736</c:v>
                </c:pt>
                <c:pt idx="118">
                  <c:v>113.82202737550919</c:v>
                </c:pt>
                <c:pt idx="119">
                  <c:v>116.8578331059288</c:v>
                </c:pt>
                <c:pt idx="120">
                  <c:v>120.75844277728748</c:v>
                </c:pt>
                <c:pt idx="121">
                  <c:v>118.22594595867176</c:v>
                </c:pt>
                <c:pt idx="122">
                  <c:v>110.84672987557536</c:v>
                </c:pt>
                <c:pt idx="123">
                  <c:v>112.77797618071685</c:v>
                </c:pt>
                <c:pt idx="124">
                  <c:v>113.58622485186645</c:v>
                </c:pt>
                <c:pt idx="125">
                  <c:v>117.85810517373574</c:v>
                </c:pt>
                <c:pt idx="126">
                  <c:v>113.16206645565488</c:v>
                </c:pt>
                <c:pt idx="127">
                  <c:v>121.57314448535368</c:v>
                </c:pt>
                <c:pt idx="128">
                  <c:v>120.17189263242007</c:v>
                </c:pt>
                <c:pt idx="129">
                  <c:v>128.69408842412656</c:v>
                </c:pt>
                <c:pt idx="130">
                  <c:v>139.4098649750259</c:v>
                </c:pt>
                <c:pt idx="131">
                  <c:v>150.0754547315635</c:v>
                </c:pt>
                <c:pt idx="132">
                  <c:v>155.71290870195239</c:v>
                </c:pt>
                <c:pt idx="133">
                  <c:v>150.91683214240962</c:v>
                </c:pt>
                <c:pt idx="134">
                  <c:v>150.29300363781852</c:v>
                </c:pt>
                <c:pt idx="135">
                  <c:v>145.48552623772434</c:v>
                </c:pt>
                <c:pt idx="136">
                  <c:v>137.68313154288373</c:v>
                </c:pt>
                <c:pt idx="137">
                  <c:v>142.72609268868496</c:v>
                </c:pt>
                <c:pt idx="138">
                  <c:v>147.93941840934775</c:v>
                </c:pt>
                <c:pt idx="139">
                  <c:v>163.30232965821395</c:v>
                </c:pt>
                <c:pt idx="140">
                  <c:v>167.85574280850318</c:v>
                </c:pt>
                <c:pt idx="141">
                  <c:v>184.49477056987035</c:v>
                </c:pt>
                <c:pt idx="142">
                  <c:v>192.47617426812602</c:v>
                </c:pt>
                <c:pt idx="143">
                  <c:v>189.2155303506604</c:v>
                </c:pt>
                <c:pt idx="144">
                  <c:v>201.15590262142811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D35-47A5-A4C9-BB2DAF3D2A0D}"/>
            </c:ext>
          </c:extLst>
        </c:ser>
        <c:ser>
          <c:idx val="10"/>
          <c:order val="10"/>
          <c:tx>
            <c:strRef>
              <c:f>GALLETAS!$A$89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3.6432635393767399E-2"/>
                  <c:y val="3.73389939640193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GALLETAS!$E$89:$CV$89</c:f>
              <c:numCache>
                <c:formatCode>_(* #,##0.00_);_(* \(#,##0.00\);_(* "-"??_);_(@_)</c:formatCode>
                <c:ptCount val="96"/>
                <c:pt idx="84">
                  <c:v>79.092722582658794</c:v>
                </c:pt>
                <c:pt idx="85">
                  <c:v>79.092722582658794</c:v>
                </c:pt>
                <c:pt idx="86">
                  <c:v>79.092722582658794</c:v>
                </c:pt>
                <c:pt idx="87">
                  <c:v>79.092722582658794</c:v>
                </c:pt>
                <c:pt idx="88">
                  <c:v>79.092722582658794</c:v>
                </c:pt>
                <c:pt idx="89">
                  <c:v>79.092722582658794</c:v>
                </c:pt>
                <c:pt idx="90">
                  <c:v>79.092722582658794</c:v>
                </c:pt>
                <c:pt idx="91">
                  <c:v>79.092722582658794</c:v>
                </c:pt>
                <c:pt idx="92">
                  <c:v>79.092722582658794</c:v>
                </c:pt>
                <c:pt idx="93">
                  <c:v>79.092722582658794</c:v>
                </c:pt>
                <c:pt idx="94">
                  <c:v>79.092722582658794</c:v>
                </c:pt>
                <c:pt idx="95">
                  <c:v>79.092722582658794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D35-47A5-A4C9-BB2DAF3D2A0D}"/>
            </c:ext>
          </c:extLst>
        </c:ser>
        <c:ser>
          <c:idx val="11"/>
          <c:order val="11"/>
          <c:tx>
            <c:strRef>
              <c:f>GALLETAS!$A$90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5.2371913378540809E-2"/>
                  <c:y val="5.808287949958561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GALLETAS!$E$90:$DH$90</c:f>
              <c:numCache>
                <c:formatCode>_(* #,##0.00_);_(* \(#,##0.00\);_(* "-"??_);_(@_)</c:formatCode>
                <c:ptCount val="108"/>
                <c:pt idx="96">
                  <c:v>76.849236876234471</c:v>
                </c:pt>
                <c:pt idx="97">
                  <c:v>76.849236876234471</c:v>
                </c:pt>
                <c:pt idx="98">
                  <c:v>76.849236876234471</c:v>
                </c:pt>
                <c:pt idx="99">
                  <c:v>76.849236876234471</c:v>
                </c:pt>
                <c:pt idx="100">
                  <c:v>76.849236876234471</c:v>
                </c:pt>
                <c:pt idx="101">
                  <c:v>76.849236876234471</c:v>
                </c:pt>
                <c:pt idx="102">
                  <c:v>76.849236876234471</c:v>
                </c:pt>
                <c:pt idx="103">
                  <c:v>76.849236876234471</c:v>
                </c:pt>
                <c:pt idx="104">
                  <c:v>76.849236876234471</c:v>
                </c:pt>
                <c:pt idx="105">
                  <c:v>76.849236876234471</c:v>
                </c:pt>
                <c:pt idx="106">
                  <c:v>76.849236876234471</c:v>
                </c:pt>
                <c:pt idx="107">
                  <c:v>76.849236876234471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6D35-47A5-A4C9-BB2DAF3D2A0D}"/>
            </c:ext>
          </c:extLst>
        </c:ser>
        <c:ser>
          <c:idx val="12"/>
          <c:order val="12"/>
          <c:tx>
            <c:strRef>
              <c:f>GALLETAS!$A$92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4.5540794242209248E-3"/>
                  <c:y val="-3.73389939640193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GALLETAS!$E$92:$DT$92</c:f>
              <c:numCache>
                <c:formatCode>_(* #,##0.00_);_(* \(#,##0.00\);_(* "-"??_);_(@_)</c:formatCode>
                <c:ptCount val="120"/>
                <c:pt idx="108">
                  <c:v>69.447809893794116</c:v>
                </c:pt>
                <c:pt idx="109">
                  <c:v>69.447809893794116</c:v>
                </c:pt>
                <c:pt idx="110">
                  <c:v>69.447809893794116</c:v>
                </c:pt>
                <c:pt idx="111">
                  <c:v>69.447809893794116</c:v>
                </c:pt>
                <c:pt idx="112">
                  <c:v>69.447809893794116</c:v>
                </c:pt>
                <c:pt idx="113">
                  <c:v>69.447809893794116</c:v>
                </c:pt>
                <c:pt idx="114">
                  <c:v>69.447809893794116</c:v>
                </c:pt>
                <c:pt idx="115">
                  <c:v>69.447809893794116</c:v>
                </c:pt>
                <c:pt idx="116">
                  <c:v>69.447809893794116</c:v>
                </c:pt>
                <c:pt idx="117">
                  <c:v>69.447809893794116</c:v>
                </c:pt>
                <c:pt idx="118">
                  <c:v>69.447809893794116</c:v>
                </c:pt>
                <c:pt idx="119">
                  <c:v>69.447809893794116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D35-47A5-A4C9-BB2DAF3D2A0D}"/>
            </c:ext>
          </c:extLst>
        </c:ser>
        <c:ser>
          <c:idx val="13"/>
          <c:order val="13"/>
          <c:tx>
            <c:strRef>
              <c:f>GALLETAS!$A$93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29-6D35-47A5-A4C9-BB2DAF3D2A0D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A-6D35-47A5-A4C9-BB2DAF3D2A0D}"/>
              </c:ext>
            </c:extLst>
          </c:dPt>
          <c:dLbls>
            <c:dLbl>
              <c:idx val="121"/>
              <c:layout>
                <c:manualLayout>
                  <c:x val="-1.1385198560552314E-2"/>
                  <c:y val="-3.319021685690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D35-47A5-A4C9-BB2DAF3D2A0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GALLETAS!$E$93:$EF$93</c:f>
              <c:numCache>
                <c:formatCode>_(* #,##0.00_);_(* \(#,##0.00\);_(* "-"??_);_(@_)</c:formatCode>
                <c:ptCount val="132"/>
                <c:pt idx="120">
                  <c:v>66.743948365499293</c:v>
                </c:pt>
                <c:pt idx="121">
                  <c:v>66.743948365499293</c:v>
                </c:pt>
                <c:pt idx="122">
                  <c:v>66.743948365499293</c:v>
                </c:pt>
                <c:pt idx="123">
                  <c:v>66.743948365499293</c:v>
                </c:pt>
                <c:pt idx="124">
                  <c:v>66.743948365499293</c:v>
                </c:pt>
                <c:pt idx="125">
                  <c:v>66.743948365499293</c:v>
                </c:pt>
                <c:pt idx="126">
                  <c:v>66.743948365499293</c:v>
                </c:pt>
                <c:pt idx="127">
                  <c:v>66.743948365499293</c:v>
                </c:pt>
                <c:pt idx="128">
                  <c:v>66.743948365499293</c:v>
                </c:pt>
                <c:pt idx="129">
                  <c:v>66.743948365499293</c:v>
                </c:pt>
                <c:pt idx="130">
                  <c:v>66.743948365499293</c:v>
                </c:pt>
                <c:pt idx="131">
                  <c:v>66.743948365499293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6D35-47A5-A4C9-BB2DAF3D2A0D}"/>
            </c:ext>
          </c:extLst>
        </c:ser>
        <c:ser>
          <c:idx val="14"/>
          <c:order val="14"/>
          <c:tx>
            <c:strRef>
              <c:f>GALLETAS!$A$94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1385198560552314E-2"/>
                  <c:y val="-3.319021685690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D35-47A5-A4C9-BB2DAF3D2A0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GALLETAS!$E$94:$ER$94</c:f>
              <c:numCache>
                <c:formatCode>_(* #,##0.00_);_(* \(#,##0.00\);_(* "-"??_);_(@_)</c:formatCode>
                <c:ptCount val="144"/>
                <c:pt idx="132">
                  <c:v>78.296057504748092</c:v>
                </c:pt>
                <c:pt idx="133">
                  <c:v>78.296057504748092</c:v>
                </c:pt>
                <c:pt idx="134">
                  <c:v>78.296057504748092</c:v>
                </c:pt>
                <c:pt idx="135">
                  <c:v>78.296057504748092</c:v>
                </c:pt>
                <c:pt idx="136">
                  <c:v>78.296057504748092</c:v>
                </c:pt>
                <c:pt idx="137">
                  <c:v>78.296057504748092</c:v>
                </c:pt>
                <c:pt idx="138">
                  <c:v>78.296057504748092</c:v>
                </c:pt>
                <c:pt idx="139">
                  <c:v>78.296057504748092</c:v>
                </c:pt>
                <c:pt idx="140">
                  <c:v>78.296057504748092</c:v>
                </c:pt>
                <c:pt idx="141">
                  <c:v>78.296057504748092</c:v>
                </c:pt>
                <c:pt idx="142">
                  <c:v>78.296057504748092</c:v>
                </c:pt>
                <c:pt idx="143">
                  <c:v>78.296057504748092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6D35-47A5-A4C9-BB2DAF3D2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765464"/>
        <c:axId val="185765856"/>
      </c:lineChart>
      <c:dateAx>
        <c:axId val="185765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85765856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85765856"/>
        <c:scaling>
          <c:orientation val="minMax"/>
          <c:max val="20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85765464"/>
        <c:crosses val="autoZero"/>
        <c:crossBetween val="between"/>
        <c:majorUnit val="20"/>
        <c:min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GALLETAS!$E$77:$FD$77</c:f>
              <c:numCache>
                <c:formatCode>_(* #,##0.00_);_(* \(#,##0.00\);_(* "-"??_);_(@_)</c:formatCode>
                <c:ptCount val="156"/>
                <c:pt idx="0">
                  <c:v>70.797751628386138</c:v>
                </c:pt>
                <c:pt idx="1">
                  <c:v>70.097404825886699</c:v>
                </c:pt>
                <c:pt idx="2">
                  <c:v>71.308526787729832</c:v>
                </c:pt>
                <c:pt idx="3">
                  <c:v>80.165979498088191</c:v>
                </c:pt>
                <c:pt idx="4">
                  <c:v>90.31045489039667</c:v>
                </c:pt>
                <c:pt idx="5">
                  <c:v>85.153765981682923</c:v>
                </c:pt>
                <c:pt idx="6">
                  <c:v>79.713133436631793</c:v>
                </c:pt>
                <c:pt idx="7">
                  <c:v>88.579997035218099</c:v>
                </c:pt>
                <c:pt idx="8">
                  <c:v>84.648321183217107</c:v>
                </c:pt>
                <c:pt idx="9">
                  <c:v>87.423442160110312</c:v>
                </c:pt>
                <c:pt idx="10">
                  <c:v>90.868721751861699</c:v>
                </c:pt>
                <c:pt idx="11">
                  <c:v>96.577795505515653</c:v>
                </c:pt>
                <c:pt idx="12">
                  <c:v>101.33110833362467</c:v>
                </c:pt>
                <c:pt idx="13">
                  <c:v>98.667586861786134</c:v>
                </c:pt>
                <c:pt idx="14">
                  <c:v>91.786406095168203</c:v>
                </c:pt>
                <c:pt idx="15">
                  <c:v>88.164631356831606</c:v>
                </c:pt>
                <c:pt idx="16">
                  <c:v>84.916751607962155</c:v>
                </c:pt>
                <c:pt idx="17">
                  <c:v>84.726074851096897</c:v>
                </c:pt>
                <c:pt idx="18">
                  <c:v>91.997485730127707</c:v>
                </c:pt>
                <c:pt idx="19">
                  <c:v>104.41974193055697</c:v>
                </c:pt>
                <c:pt idx="20">
                  <c:v>111.90887557305574</c:v>
                </c:pt>
                <c:pt idx="21">
                  <c:v>118.36016039955561</c:v>
                </c:pt>
                <c:pt idx="22">
                  <c:v>128.12129455569411</c:v>
                </c:pt>
                <c:pt idx="23">
                  <c:v>141.02492983154218</c:v>
                </c:pt>
                <c:pt idx="24">
                  <c:v>148.35510550930502</c:v>
                </c:pt>
                <c:pt idx="25">
                  <c:v>149.87379913327175</c:v>
                </c:pt>
                <c:pt idx="26">
                  <c:v>135.06562869135848</c:v>
                </c:pt>
                <c:pt idx="27">
                  <c:v>132.47875842021898</c:v>
                </c:pt>
                <c:pt idx="28">
                  <c:v>128.88063890622971</c:v>
                </c:pt>
                <c:pt idx="29">
                  <c:v>127.01330429524182</c:v>
                </c:pt>
                <c:pt idx="30">
                  <c:v>127.17490896494759</c:v>
                </c:pt>
                <c:pt idx="31">
                  <c:v>129.291562738278</c:v>
                </c:pt>
                <c:pt idx="32">
                  <c:v>123.12097916774643</c:v>
                </c:pt>
                <c:pt idx="33">
                  <c:v>114.22906542947806</c:v>
                </c:pt>
                <c:pt idx="34">
                  <c:v>115.83499731222521</c:v>
                </c:pt>
                <c:pt idx="35">
                  <c:v>113.08458841430702</c:v>
                </c:pt>
                <c:pt idx="36">
                  <c:v>118.00347162018976</c:v>
                </c:pt>
                <c:pt idx="37">
                  <c:v>121.3306815634739</c:v>
                </c:pt>
                <c:pt idx="38">
                  <c:v>124.71974797217152</c:v>
                </c:pt>
                <c:pt idx="39">
                  <c:v>124.89974360521138</c:v>
                </c:pt>
                <c:pt idx="40">
                  <c:v>113.93508693298003</c:v>
                </c:pt>
                <c:pt idx="41">
                  <c:v>108.55943987429883</c:v>
                </c:pt>
                <c:pt idx="42">
                  <c:v>120.90996752605977</c:v>
                </c:pt>
                <c:pt idx="43">
                  <c:v>117.49220903741902</c:v>
                </c:pt>
                <c:pt idx="44">
                  <c:v>113.1046093204708</c:v>
                </c:pt>
                <c:pt idx="45">
                  <c:v>107.01142108429113</c:v>
                </c:pt>
                <c:pt idx="46">
                  <c:v>103.99145849848858</c:v>
                </c:pt>
                <c:pt idx="47">
                  <c:v>100</c:v>
                </c:pt>
                <c:pt idx="48">
                  <c:v>101.75957051142068</c:v>
                </c:pt>
                <c:pt idx="49">
                  <c:v>100.74623247501833</c:v>
                </c:pt>
                <c:pt idx="50">
                  <c:v>98.601496622627266</c:v>
                </c:pt>
                <c:pt idx="51">
                  <c:v>96.478957511378809</c:v>
                </c:pt>
                <c:pt idx="52">
                  <c:v>96.247120481192695</c:v>
                </c:pt>
                <c:pt idx="53">
                  <c:v>95.442673957568871</c:v>
                </c:pt>
                <c:pt idx="54">
                  <c:v>90.691766897560782</c:v>
                </c:pt>
                <c:pt idx="55">
                  <c:v>90.089078959851392</c:v>
                </c:pt>
                <c:pt idx="56">
                  <c:v>91.651836929273472</c:v>
                </c:pt>
                <c:pt idx="57">
                  <c:v>97.76846630159875</c:v>
                </c:pt>
                <c:pt idx="58">
                  <c:v>98.14778082786215</c:v>
                </c:pt>
                <c:pt idx="59">
                  <c:v>95.058044448853337</c:v>
                </c:pt>
                <c:pt idx="60">
                  <c:v>90.112438197631008</c:v>
                </c:pt>
                <c:pt idx="61">
                  <c:v>93.99404824237827</c:v>
                </c:pt>
                <c:pt idx="62">
                  <c:v>100.74579126747025</c:v>
                </c:pt>
                <c:pt idx="63">
                  <c:v>99.448675535354255</c:v>
                </c:pt>
                <c:pt idx="64">
                  <c:v>98.721724503141814</c:v>
                </c:pt>
                <c:pt idx="65">
                  <c:v>92.369236138551003</c:v>
                </c:pt>
                <c:pt idx="66">
                  <c:v>89.819424663902197</c:v>
                </c:pt>
                <c:pt idx="67">
                  <c:v>83.648581785104255</c:v>
                </c:pt>
                <c:pt idx="68">
                  <c:v>78.886014773983433</c:v>
                </c:pt>
                <c:pt idx="69">
                  <c:v>82.657203849462604</c:v>
                </c:pt>
                <c:pt idx="70">
                  <c:v>82.254694890981398</c:v>
                </c:pt>
                <c:pt idx="71">
                  <c:v>81.571112640548492</c:v>
                </c:pt>
                <c:pt idx="72">
                  <c:v>79.895937418052199</c:v>
                </c:pt>
                <c:pt idx="73">
                  <c:v>77.774845771184872</c:v>
                </c:pt>
                <c:pt idx="74">
                  <c:v>73.741356291351323</c:v>
                </c:pt>
                <c:pt idx="75">
                  <c:v>72.509247853603384</c:v>
                </c:pt>
                <c:pt idx="76">
                  <c:v>72.335715391304234</c:v>
                </c:pt>
                <c:pt idx="77">
                  <c:v>72.550396316282558</c:v>
                </c:pt>
                <c:pt idx="78">
                  <c:v>71.731449717492353</c:v>
                </c:pt>
                <c:pt idx="79">
                  <c:v>62.691778362743321</c:v>
                </c:pt>
                <c:pt idx="80">
                  <c:v>62.927888273074075</c:v>
                </c:pt>
                <c:pt idx="81">
                  <c:v>70.111515035420624</c:v>
                </c:pt>
                <c:pt idx="82">
                  <c:v>68.787283122087644</c:v>
                </c:pt>
                <c:pt idx="83">
                  <c:v>69.330497817207188</c:v>
                </c:pt>
                <c:pt idx="84">
                  <c:v>69.136234245474583</c:v>
                </c:pt>
                <c:pt idx="85">
                  <c:v>71.307540714799131</c:v>
                </c:pt>
                <c:pt idx="86">
                  <c:v>76.549123288322534</c:v>
                </c:pt>
                <c:pt idx="87">
                  <c:v>79.123006479399905</c:v>
                </c:pt>
                <c:pt idx="88">
                  <c:v>78.594511068654228</c:v>
                </c:pt>
                <c:pt idx="89">
                  <c:v>80.732686617312467</c:v>
                </c:pt>
                <c:pt idx="90">
                  <c:v>76.750866747503949</c:v>
                </c:pt>
                <c:pt idx="91">
                  <c:v>81.742510342553729</c:v>
                </c:pt>
                <c:pt idx="92">
                  <c:v>84.649350922007102</c:v>
                </c:pt>
                <c:pt idx="93">
                  <c:v>84.592172017781991</c:v>
                </c:pt>
                <c:pt idx="94">
                  <c:v>83.049654410427991</c:v>
                </c:pt>
                <c:pt idx="95">
                  <c:v>82.885014137667909</c:v>
                </c:pt>
                <c:pt idx="96">
                  <c:v>86.98792402937066</c:v>
                </c:pt>
                <c:pt idx="97">
                  <c:v>86.080906405442718</c:v>
                </c:pt>
                <c:pt idx="98">
                  <c:v>80.190133842365</c:v>
                </c:pt>
                <c:pt idx="99">
                  <c:v>75.213129311734079</c:v>
                </c:pt>
                <c:pt idx="100">
                  <c:v>76.797296781043684</c:v>
                </c:pt>
                <c:pt idx="101">
                  <c:v>73.017779500606053</c:v>
                </c:pt>
                <c:pt idx="102">
                  <c:v>75.495125855873397</c:v>
                </c:pt>
                <c:pt idx="103">
                  <c:v>72.386303725650478</c:v>
                </c:pt>
                <c:pt idx="104">
                  <c:v>75.273998747524544</c:v>
                </c:pt>
                <c:pt idx="105">
                  <c:v>74.743926034873013</c:v>
                </c:pt>
                <c:pt idx="106">
                  <c:v>74.741217649615322</c:v>
                </c:pt>
                <c:pt idx="107">
                  <c:v>71.263100630714789</c:v>
                </c:pt>
                <c:pt idx="108">
                  <c:v>73.558451755507775</c:v>
                </c:pt>
                <c:pt idx="109">
                  <c:v>74.613471448071479</c:v>
                </c:pt>
                <c:pt idx="110">
                  <c:v>73.292126947498133</c:v>
                </c:pt>
                <c:pt idx="111">
                  <c:v>71.706208436668888</c:v>
                </c:pt>
                <c:pt idx="112">
                  <c:v>72.543036458420033</c:v>
                </c:pt>
                <c:pt idx="113">
                  <c:v>70.735961196165277</c:v>
                </c:pt>
                <c:pt idx="114">
                  <c:v>66.992138037400437</c:v>
                </c:pt>
                <c:pt idx="115">
                  <c:v>67.232529423255144</c:v>
                </c:pt>
                <c:pt idx="116">
                  <c:v>65.760290908375879</c:v>
                </c:pt>
                <c:pt idx="117">
                  <c:v>67.925384976341746</c:v>
                </c:pt>
                <c:pt idx="118">
                  <c:v>63.802507014815646</c:v>
                </c:pt>
                <c:pt idx="119">
                  <c:v>65.211612123008848</c:v>
                </c:pt>
                <c:pt idx="120">
                  <c:v>68.466061211055376</c:v>
                </c:pt>
                <c:pt idx="121">
                  <c:v>68.036407615270207</c:v>
                </c:pt>
                <c:pt idx="122">
                  <c:v>63.581849299895168</c:v>
                </c:pt>
                <c:pt idx="123">
                  <c:v>64.077003035978123</c:v>
                </c:pt>
                <c:pt idx="124">
                  <c:v>61.509319965087748</c:v>
                </c:pt>
                <c:pt idx="125">
                  <c:v>64.890344416371846</c:v>
                </c:pt>
                <c:pt idx="126">
                  <c:v>63.23527404122229</c:v>
                </c:pt>
                <c:pt idx="127">
                  <c:v>63.863653337108595</c:v>
                </c:pt>
                <c:pt idx="128">
                  <c:v>63.369433187630008</c:v>
                </c:pt>
                <c:pt idx="129">
                  <c:v>67.111191354347056</c:v>
                </c:pt>
                <c:pt idx="130">
                  <c:v>73.259742296607016</c:v>
                </c:pt>
                <c:pt idx="131">
                  <c:v>79.527100625417987</c:v>
                </c:pt>
                <c:pt idx="132">
                  <c:v>84.146911900108094</c:v>
                </c:pt>
                <c:pt idx="133">
                  <c:v>79.380711630780965</c:v>
                </c:pt>
                <c:pt idx="134">
                  <c:v>69.620074599803516</c:v>
                </c:pt>
                <c:pt idx="135">
                  <c:v>65.422768134127026</c:v>
                </c:pt>
                <c:pt idx="136">
                  <c:v>63.8888554981339</c:v>
                </c:pt>
                <c:pt idx="137">
                  <c:v>69.283765879244712</c:v>
                </c:pt>
                <c:pt idx="138">
                  <c:v>72.450148479433977</c:v>
                </c:pt>
                <c:pt idx="139">
                  <c:v>77.282045101668515</c:v>
                </c:pt>
                <c:pt idx="140">
                  <c:v>80.247037180413656</c:v>
                </c:pt>
                <c:pt idx="141">
                  <c:v>86.287132676053943</c:v>
                </c:pt>
                <c:pt idx="142">
                  <c:v>93.747002083661783</c:v>
                </c:pt>
                <c:pt idx="143">
                  <c:v>97.796236893547132</c:v>
                </c:pt>
                <c:pt idx="144">
                  <c:v>103.1932334761163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56-4305-AC6F-1EED5F60464E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8746946623073697E-2"/>
                  <c:y val="4.051619302200118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GALLETAS!$E$81:$AZ$81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56-4305-AC6F-1EED5F60464E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4.6242774566474007E-2"/>
                  <c:y val="4.14877710711324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56-4305-AC6F-1EED5F60464E}"/>
                </c:ext>
              </c:extLst>
            </c:dLbl>
            <c:dLbl>
              <c:idx val="23"/>
              <c:layout>
                <c:manualLayout>
                  <c:x val="-6.3635640839913049E-2"/>
                  <c:y val="4.747017698944479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GALLETAS!$E$82:$AZ$82</c:f>
              <c:numCache>
                <c:formatCode>_(* #,##0.00_);_(* \(#,##0.00\);_(* "-"??_);_(@_)</c:formatCode>
                <c:ptCount val="48"/>
                <c:pt idx="0">
                  <c:v>82.970441223727093</c:v>
                </c:pt>
                <c:pt idx="1">
                  <c:v>82.970441223727093</c:v>
                </c:pt>
                <c:pt idx="2">
                  <c:v>82.970441223727093</c:v>
                </c:pt>
                <c:pt idx="3">
                  <c:v>82.970441223727093</c:v>
                </c:pt>
                <c:pt idx="4">
                  <c:v>82.970441223727093</c:v>
                </c:pt>
                <c:pt idx="5">
                  <c:v>82.970441223727093</c:v>
                </c:pt>
                <c:pt idx="6">
                  <c:v>82.970441223727093</c:v>
                </c:pt>
                <c:pt idx="7">
                  <c:v>82.970441223727093</c:v>
                </c:pt>
                <c:pt idx="8">
                  <c:v>82.970441223727093</c:v>
                </c:pt>
                <c:pt idx="9">
                  <c:v>82.970441223727093</c:v>
                </c:pt>
                <c:pt idx="10">
                  <c:v>82.970441223727093</c:v>
                </c:pt>
                <c:pt idx="11">
                  <c:v>82.970441223727093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56-4305-AC6F-1EED5F60464E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2"/>
              <c:layout>
                <c:manualLayout>
                  <c:x val="-2.3121387283237038E-2"/>
                  <c:y val="5.393410239247228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56-4305-AC6F-1EED5F60464E}"/>
                </c:ext>
              </c:extLst>
            </c:dLbl>
            <c:dLbl>
              <c:idx val="35"/>
              <c:layout>
                <c:manualLayout>
                  <c:x val="-8.368292451138247E-2"/>
                  <c:y val="-3.23373489652946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GALLETAS!$E$83:$AZ$83</c:f>
              <c:numCache>
                <c:formatCode>_(* #,##0.00_);_(* \(#,##0.00\);_(* "-"??_);_(@_)</c:formatCode>
                <c:ptCount val="48"/>
                <c:pt idx="12">
                  <c:v>103.78542059391684</c:v>
                </c:pt>
                <c:pt idx="13">
                  <c:v>103.78542059391684</c:v>
                </c:pt>
                <c:pt idx="14">
                  <c:v>103.78542059391684</c:v>
                </c:pt>
                <c:pt idx="15">
                  <c:v>103.78542059391684</c:v>
                </c:pt>
                <c:pt idx="16">
                  <c:v>103.78542059391684</c:v>
                </c:pt>
                <c:pt idx="17">
                  <c:v>103.78542059391684</c:v>
                </c:pt>
                <c:pt idx="18">
                  <c:v>103.78542059391684</c:v>
                </c:pt>
                <c:pt idx="19">
                  <c:v>103.78542059391684</c:v>
                </c:pt>
                <c:pt idx="20">
                  <c:v>103.78542059391684</c:v>
                </c:pt>
                <c:pt idx="21">
                  <c:v>103.78542059391684</c:v>
                </c:pt>
                <c:pt idx="22">
                  <c:v>103.78542059391684</c:v>
                </c:pt>
                <c:pt idx="23">
                  <c:v>103.78542059391684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56-4305-AC6F-1EED5F60464E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5"/>
              <c:layout>
                <c:manualLayout>
                  <c:x val="-9.2485549132948014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56-4305-AC6F-1EED5F60464E}"/>
                </c:ext>
              </c:extLst>
            </c:dLbl>
            <c:dLbl>
              <c:idx val="47"/>
              <c:layout>
                <c:manualLayout>
                  <c:x val="-6.1809634270722891E-2"/>
                  <c:y val="-3.209259233155685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GALLETAS!$E$84:$AZ$84</c:f>
              <c:numCache>
                <c:formatCode>_(* #,##0.00_);_(* \(#,##0.00\);_(* "-"??_);_(@_)</c:formatCode>
                <c:ptCount val="48"/>
                <c:pt idx="24">
                  <c:v>128.70027808188399</c:v>
                </c:pt>
                <c:pt idx="25">
                  <c:v>128.70027808188399</c:v>
                </c:pt>
                <c:pt idx="26">
                  <c:v>128.70027808188399</c:v>
                </c:pt>
                <c:pt idx="27">
                  <c:v>128.70027808188399</c:v>
                </c:pt>
                <c:pt idx="28">
                  <c:v>128.70027808188399</c:v>
                </c:pt>
                <c:pt idx="29">
                  <c:v>128.70027808188399</c:v>
                </c:pt>
                <c:pt idx="30">
                  <c:v>128.70027808188399</c:v>
                </c:pt>
                <c:pt idx="31">
                  <c:v>128.70027808188399</c:v>
                </c:pt>
                <c:pt idx="32">
                  <c:v>128.70027808188399</c:v>
                </c:pt>
                <c:pt idx="33">
                  <c:v>128.70027808188399</c:v>
                </c:pt>
                <c:pt idx="34">
                  <c:v>128.70027808188399</c:v>
                </c:pt>
                <c:pt idx="35">
                  <c:v>128.70027808188399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756-4305-AC6F-1EED5F60464E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6"/>
              <c:layout>
                <c:manualLayout>
                  <c:x val="-8.3236994219653179E-2"/>
                  <c:y val="5.393410239247235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56-4305-AC6F-1EED5F60464E}"/>
                </c:ext>
              </c:extLst>
            </c:dLbl>
            <c:dLbl>
              <c:idx val="59"/>
              <c:layout>
                <c:manualLayout>
                  <c:x val="-0.10225315188202631"/>
                  <c:y val="4.308913369940566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GALLETAS!$E$85:$AZ$85</c:f>
              <c:numCache>
                <c:formatCode>_(* #,##0.00_);_(* \(#,##0.00\);_(* "-"??_);_(@_)</c:formatCode>
                <c:ptCount val="48"/>
                <c:pt idx="36">
                  <c:v>114.4964864195879</c:v>
                </c:pt>
                <c:pt idx="37">
                  <c:v>114.4964864195879</c:v>
                </c:pt>
                <c:pt idx="38">
                  <c:v>114.4964864195879</c:v>
                </c:pt>
                <c:pt idx="39">
                  <c:v>114.4964864195879</c:v>
                </c:pt>
                <c:pt idx="40">
                  <c:v>114.4964864195879</c:v>
                </c:pt>
                <c:pt idx="41">
                  <c:v>114.4964864195879</c:v>
                </c:pt>
                <c:pt idx="42">
                  <c:v>114.4964864195879</c:v>
                </c:pt>
                <c:pt idx="43">
                  <c:v>114.4964864195879</c:v>
                </c:pt>
                <c:pt idx="44">
                  <c:v>114.4964864195879</c:v>
                </c:pt>
                <c:pt idx="45">
                  <c:v>114.4964864195879</c:v>
                </c:pt>
                <c:pt idx="46">
                  <c:v>114.4964864195879</c:v>
                </c:pt>
                <c:pt idx="47">
                  <c:v>114.4964864195879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756-4305-AC6F-1EED5F60464E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-1.1552745378037667E-2"/>
                  <c:y val="3.631660068992002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56-4305-AC6F-1EED5F60464E}"/>
                </c:ext>
              </c:extLst>
            </c:dLbl>
            <c:dLbl>
              <c:idx val="61"/>
              <c:layout>
                <c:manualLayout>
                  <c:x val="-2.145172752584661E-2"/>
                  <c:y val="2.920164486709458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GALLETAS!$E$86:$BL$86</c:f>
              <c:numCache>
                <c:formatCode>_(* #,##0.00_);_(* \(#,##0.00\);_(* "-"??_);_(@_)</c:formatCode>
                <c:ptCount val="60"/>
                <c:pt idx="48">
                  <c:v>96.056918827017213</c:v>
                </c:pt>
                <c:pt idx="49">
                  <c:v>96.056918827017213</c:v>
                </c:pt>
                <c:pt idx="50">
                  <c:v>96.056918827017213</c:v>
                </c:pt>
                <c:pt idx="51">
                  <c:v>96.056918827017213</c:v>
                </c:pt>
                <c:pt idx="52">
                  <c:v>96.056918827017213</c:v>
                </c:pt>
                <c:pt idx="53">
                  <c:v>96.056918827017213</c:v>
                </c:pt>
                <c:pt idx="54">
                  <c:v>96.056918827017213</c:v>
                </c:pt>
                <c:pt idx="55">
                  <c:v>96.056918827017213</c:v>
                </c:pt>
                <c:pt idx="56">
                  <c:v>96.056918827017213</c:v>
                </c:pt>
                <c:pt idx="57">
                  <c:v>96.056918827017213</c:v>
                </c:pt>
                <c:pt idx="58">
                  <c:v>96.056918827017213</c:v>
                </c:pt>
                <c:pt idx="59">
                  <c:v>96.056918827017213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756-4305-AC6F-1EED5F60464E}"/>
            </c:ext>
          </c:extLst>
        </c:ser>
        <c:ser>
          <c:idx val="7"/>
          <c:order val="7"/>
          <c:tx>
            <c:strRef>
              <c:f>GALLETAS!$A$88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1.088723447106338E-2"/>
                  <c:y val="3.75659171720965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56-4305-AC6F-1EED5F60464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56-4305-AC6F-1EED5F60464E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56-4305-AC6F-1EED5F60464E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56-4305-AC6F-1EED5F60464E}"/>
                </c:ext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56-4305-AC6F-1EED5F60464E}"/>
                </c:ext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56-4305-AC6F-1EED5F60464E}"/>
                </c:ext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56-4305-AC6F-1EED5F60464E}"/>
                </c:ext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56-4305-AC6F-1EED5F60464E}"/>
                </c:ext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56-4305-AC6F-1EED5F60464E}"/>
                </c:ext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56-4305-AC6F-1EED5F60464E}"/>
                </c:ext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56-4305-AC6F-1EED5F60464E}"/>
                </c:ext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56-4305-AC6F-1EED5F60464E}"/>
                </c:ext>
              </c:extLst>
            </c:dLbl>
            <c:dLbl>
              <c:idx val="84"/>
              <c:layout>
                <c:manualLayout>
                  <c:x val="1.6950183429965904E-2"/>
                  <c:y val="-3.7338993964019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56-4305-AC6F-1EED5F60464E}"/>
                </c:ext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56-4305-AC6F-1EED5F60464E}"/>
                </c:ext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56-4305-AC6F-1EED5F60464E}"/>
                </c:ext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756-4305-AC6F-1EED5F60464E}"/>
                </c:ext>
              </c:extLst>
            </c:dLbl>
            <c:dLbl>
              <c:idx val="8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56-4305-AC6F-1EED5F60464E}"/>
                </c:ext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756-4305-AC6F-1EED5F60464E}"/>
                </c:ext>
              </c:extLst>
            </c:dLbl>
            <c:dLbl>
              <c:idx val="9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756-4305-AC6F-1EED5F60464E}"/>
                </c:ext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756-4305-AC6F-1EED5F60464E}"/>
                </c:ext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756-4305-AC6F-1EED5F60464E}"/>
                </c:ext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756-4305-AC6F-1EED5F60464E}"/>
                </c:ext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756-4305-AC6F-1EED5F60464E}"/>
                </c:ext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756-4305-AC6F-1EED5F60464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GALLETAS!$E$88:$CJ$88</c:f>
              <c:numCache>
                <c:formatCode>_(* #,##0.00_);_(* \(#,##0.00\);_(* "-"??_);_(@_)</c:formatCode>
                <c:ptCount val="84"/>
                <c:pt idx="72">
                  <c:v>71.198992614150299</c:v>
                </c:pt>
                <c:pt idx="73">
                  <c:v>71.198992614150299</c:v>
                </c:pt>
                <c:pt idx="74">
                  <c:v>71.198992614150299</c:v>
                </c:pt>
                <c:pt idx="75">
                  <c:v>71.198992614150299</c:v>
                </c:pt>
                <c:pt idx="76">
                  <c:v>71.198992614150299</c:v>
                </c:pt>
                <c:pt idx="77">
                  <c:v>71.198992614150299</c:v>
                </c:pt>
                <c:pt idx="78">
                  <c:v>71.198992614150299</c:v>
                </c:pt>
                <c:pt idx="79">
                  <c:v>71.198992614150299</c:v>
                </c:pt>
                <c:pt idx="80">
                  <c:v>71.198992614150299</c:v>
                </c:pt>
                <c:pt idx="81">
                  <c:v>71.198992614150299</c:v>
                </c:pt>
                <c:pt idx="82">
                  <c:v>71.198992614150299</c:v>
                </c:pt>
                <c:pt idx="83">
                  <c:v>71.198992614150299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756-4305-AC6F-1EED5F60464E}"/>
            </c:ext>
          </c:extLst>
        </c:ser>
        <c:ser>
          <c:idx val="8"/>
          <c:order val="8"/>
          <c:tx>
            <c:strRef>
              <c:f>GALLETAS!$A$79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 cmpd="sng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GALLETAS!$E$79:$DH$79</c:f>
              <c:numCache>
                <c:formatCode>_(* #,##0.00_);_(* \(#,##0.00\);_(* "-"??_);_(@_)</c:formatCode>
                <c:ptCount val="10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756-4305-AC6F-1EED5F60464E}"/>
            </c:ext>
          </c:extLst>
        </c:ser>
        <c:ser>
          <c:idx val="9"/>
          <c:order val="9"/>
          <c:tx>
            <c:strRef>
              <c:f>GALLETAS!$A$90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8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756-4305-AC6F-1EED5F60464E}"/>
                </c:ext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756-4305-AC6F-1EED5F60464E}"/>
                </c:ext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756-4305-AC6F-1EED5F60464E}"/>
                </c:ext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756-4305-AC6F-1EED5F60464E}"/>
                </c:ext>
              </c:extLst>
            </c:dLbl>
            <c:dLbl>
              <c:idx val="88"/>
              <c:layout>
                <c:manualLayout>
                  <c:x val="0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756-4305-AC6F-1EED5F60464E}"/>
                </c:ext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756-4305-AC6F-1EED5F60464E}"/>
                </c:ext>
              </c:extLst>
            </c:dLbl>
            <c:dLbl>
              <c:idx val="9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756-4305-AC6F-1EED5F60464E}"/>
                </c:ext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756-4305-AC6F-1EED5F60464E}"/>
                </c:ext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756-4305-AC6F-1EED5F60464E}"/>
                </c:ext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756-4305-AC6F-1EED5F60464E}"/>
                </c:ext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756-4305-AC6F-1EED5F60464E}"/>
                </c:ext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756-4305-AC6F-1EED5F60464E}"/>
                </c:ext>
              </c:extLst>
            </c:dLbl>
            <c:dLbl>
              <c:idx val="9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756-4305-AC6F-1EED5F60464E}"/>
                </c:ext>
              </c:extLst>
            </c:dLbl>
            <c:dLbl>
              <c:idx val="9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756-4305-AC6F-1EED5F60464E}"/>
                </c:ext>
              </c:extLst>
            </c:dLbl>
            <c:dLbl>
              <c:idx val="9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756-4305-AC6F-1EED5F60464E}"/>
                </c:ext>
              </c:extLst>
            </c:dLbl>
            <c:dLbl>
              <c:idx val="9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756-4305-AC6F-1EED5F60464E}"/>
                </c:ext>
              </c:extLst>
            </c:dLbl>
            <c:dLbl>
              <c:idx val="10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756-4305-AC6F-1EED5F60464E}"/>
                </c:ext>
              </c:extLst>
            </c:dLbl>
            <c:dLbl>
              <c:idx val="101"/>
              <c:layout>
                <c:manualLayout>
                  <c:x val="-1.4528728654256489E-2"/>
                  <c:y val="4.9785325285359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756-4305-AC6F-1EED5F60464E}"/>
                </c:ext>
              </c:extLst>
            </c:dLbl>
            <c:dLbl>
              <c:idx val="10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756-4305-AC6F-1EED5F60464E}"/>
                </c:ext>
              </c:extLst>
            </c:dLbl>
            <c:dLbl>
              <c:idx val="10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756-4305-AC6F-1EED5F60464E}"/>
                </c:ext>
              </c:extLst>
            </c:dLbl>
            <c:dLbl>
              <c:idx val="10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756-4305-AC6F-1EED5F60464E}"/>
                </c:ext>
              </c:extLst>
            </c:dLbl>
            <c:dLbl>
              <c:idx val="10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756-4305-AC6F-1EED5F60464E}"/>
                </c:ext>
              </c:extLst>
            </c:dLbl>
            <c:dLbl>
              <c:idx val="10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756-4305-AC6F-1EED5F60464E}"/>
                </c:ext>
              </c:extLst>
            </c:dLbl>
            <c:dLbl>
              <c:idx val="10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756-4305-AC6F-1EED5F60464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GALLETAS!$E$90:$CV$90</c:f>
              <c:numCache>
                <c:formatCode>_(* #,##0.00_);_(* \(#,##0.00\);_(* "-"??_);_(@_)</c:formatCode>
                <c:ptCount val="9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756-4305-AC6F-1EED5F60464E}"/>
            </c:ext>
          </c:extLst>
        </c:ser>
        <c:ser>
          <c:idx val="10"/>
          <c:order val="10"/>
          <c:tx>
            <c:strRef>
              <c:f>GALLETAS!$A$87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7.7565132468144893E-2"/>
                  <c:y val="3.186773767276995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GALLETAS!$E$87:$BX$87</c:f>
              <c:numCache>
                <c:formatCode>_(* #,##0.00_);_(* \(#,##0.00\);_(* "-"??_);_(@_)</c:formatCode>
                <c:ptCount val="72"/>
                <c:pt idx="60">
                  <c:v>89.519078874042407</c:v>
                </c:pt>
                <c:pt idx="61">
                  <c:v>89.519078874042407</c:v>
                </c:pt>
                <c:pt idx="62">
                  <c:v>89.519078874042407</c:v>
                </c:pt>
                <c:pt idx="63">
                  <c:v>89.519078874042407</c:v>
                </c:pt>
                <c:pt idx="64">
                  <c:v>89.519078874042407</c:v>
                </c:pt>
                <c:pt idx="65">
                  <c:v>89.519078874042407</c:v>
                </c:pt>
                <c:pt idx="66">
                  <c:v>89.519078874042407</c:v>
                </c:pt>
                <c:pt idx="67">
                  <c:v>89.519078874042407</c:v>
                </c:pt>
                <c:pt idx="68">
                  <c:v>89.519078874042407</c:v>
                </c:pt>
                <c:pt idx="69">
                  <c:v>89.519078874042407</c:v>
                </c:pt>
                <c:pt idx="70">
                  <c:v>89.519078874042407</c:v>
                </c:pt>
                <c:pt idx="71">
                  <c:v>89.519078874042407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756-4305-AC6F-1EED5F60464E}"/>
            </c:ext>
          </c:extLst>
        </c:ser>
        <c:ser>
          <c:idx val="11"/>
          <c:order val="11"/>
          <c:tx>
            <c:strRef>
              <c:f>GALLETAS!$A$78</c:f>
              <c:strCache>
                <c:ptCount val="1"/>
                <c:pt idx="0">
                  <c:v>INDICE MERCADO BASE 100 AÑO 2012 - COP</c:v>
                </c:pt>
              </c:strCache>
            </c:strRef>
          </c:tx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GALLETAS!$E$78:$FD$78</c:f>
              <c:numCache>
                <c:formatCode>_(* #,##0.00_);_(* \(#,##0.00\);_(* "-"??_);_(@_)</c:formatCode>
                <c:ptCount val="156"/>
                <c:pt idx="0">
                  <c:v>88.975318437030424</c:v>
                </c:pt>
                <c:pt idx="1">
                  <c:v>98.29140266204621</c:v>
                </c:pt>
                <c:pt idx="2">
                  <c:v>98.536469737889291</c:v>
                </c:pt>
                <c:pt idx="3">
                  <c:v>106.40046859385876</c:v>
                </c:pt>
                <c:pt idx="4">
                  <c:v>112.33772249724716</c:v>
                </c:pt>
                <c:pt idx="5">
                  <c:v>99.277619427947442</c:v>
                </c:pt>
                <c:pt idx="6">
                  <c:v>91.273448030867016</c:v>
                </c:pt>
                <c:pt idx="7">
                  <c:v>99.760121161052467</c:v>
                </c:pt>
                <c:pt idx="8">
                  <c:v>93.399454913738396</c:v>
                </c:pt>
                <c:pt idx="9">
                  <c:v>92.72437721617311</c:v>
                </c:pt>
                <c:pt idx="10">
                  <c:v>100.20445718842579</c:v>
                </c:pt>
                <c:pt idx="11">
                  <c:v>108.71603804919725</c:v>
                </c:pt>
                <c:pt idx="12">
                  <c:v>112.11182126100701</c:v>
                </c:pt>
                <c:pt idx="13">
                  <c:v>107.42005070796962</c:v>
                </c:pt>
                <c:pt idx="14">
                  <c:v>97.740581554048944</c:v>
                </c:pt>
                <c:pt idx="15">
                  <c:v>95.28337568708362</c:v>
                </c:pt>
                <c:pt idx="16">
                  <c:v>93.959013530653195</c:v>
                </c:pt>
                <c:pt idx="17">
                  <c:v>91.066061136099393</c:v>
                </c:pt>
                <c:pt idx="18">
                  <c:v>96.190749686571053</c:v>
                </c:pt>
                <c:pt idx="19">
                  <c:v>106.0798435827579</c:v>
                </c:pt>
                <c:pt idx="20">
                  <c:v>112.72493110774342</c:v>
                </c:pt>
                <c:pt idx="21">
                  <c:v>119.41042281210817</c:v>
                </c:pt>
                <c:pt idx="22">
                  <c:v>133.14511406232359</c:v>
                </c:pt>
                <c:pt idx="23">
                  <c:v>151.22256044636072</c:v>
                </c:pt>
                <c:pt idx="24">
                  <c:v>154.510192263878</c:v>
                </c:pt>
                <c:pt idx="25">
                  <c:v>157.3705629188496</c:v>
                </c:pt>
                <c:pt idx="26">
                  <c:v>141.77974563867451</c:v>
                </c:pt>
                <c:pt idx="27">
                  <c:v>133.74496815431277</c:v>
                </c:pt>
                <c:pt idx="28">
                  <c:v>129.44204530314911</c:v>
                </c:pt>
                <c:pt idx="29">
                  <c:v>126.33736808476431</c:v>
                </c:pt>
                <c:pt idx="30">
                  <c:v>124.96824928090065</c:v>
                </c:pt>
                <c:pt idx="31">
                  <c:v>128.7766409905793</c:v>
                </c:pt>
                <c:pt idx="32">
                  <c:v>125.91072298981909</c:v>
                </c:pt>
                <c:pt idx="33">
                  <c:v>121.55097683363761</c:v>
                </c:pt>
                <c:pt idx="34">
                  <c:v>124.02656410690716</c:v>
                </c:pt>
                <c:pt idx="35">
                  <c:v>121.95441397065672</c:v>
                </c:pt>
                <c:pt idx="36">
                  <c:v>121.99128671598443</c:v>
                </c:pt>
                <c:pt idx="37">
                  <c:v>120.65760986970346</c:v>
                </c:pt>
                <c:pt idx="38">
                  <c:v>122.88529772800139</c:v>
                </c:pt>
                <c:pt idx="39">
                  <c:v>123.61412130743479</c:v>
                </c:pt>
                <c:pt idx="40">
                  <c:v>113.97176433743577</c:v>
                </c:pt>
                <c:pt idx="41">
                  <c:v>108.55017409385839</c:v>
                </c:pt>
                <c:pt idx="42">
                  <c:v>120.31109281284166</c:v>
                </c:pt>
                <c:pt idx="43">
                  <c:v>118.33265490053594</c:v>
                </c:pt>
                <c:pt idx="44">
                  <c:v>113.73847070084628</c:v>
                </c:pt>
                <c:pt idx="45">
                  <c:v>107.709904897119</c:v>
                </c:pt>
                <c:pt idx="46">
                  <c:v>105.63390484620983</c:v>
                </c:pt>
                <c:pt idx="47">
                  <c:v>100</c:v>
                </c:pt>
                <c:pt idx="48">
                  <c:v>100.45247624048285</c:v>
                </c:pt>
                <c:pt idx="49">
                  <c:v>100.62530436388448</c:v>
                </c:pt>
                <c:pt idx="50">
                  <c:v>99.759228790064654</c:v>
                </c:pt>
                <c:pt idx="51">
                  <c:v>98.498824576602402</c:v>
                </c:pt>
                <c:pt idx="52">
                  <c:v>99.211878771278109</c:v>
                </c:pt>
                <c:pt idx="53">
                  <c:v>101.67967871328713</c:v>
                </c:pt>
                <c:pt idx="54">
                  <c:v>96.198074134709614</c:v>
                </c:pt>
                <c:pt idx="55">
                  <c:v>95.587017190253135</c:v>
                </c:pt>
                <c:pt idx="56">
                  <c:v>98.135138626034589</c:v>
                </c:pt>
                <c:pt idx="57">
                  <c:v>102.80940938044185</c:v>
                </c:pt>
                <c:pt idx="58">
                  <c:v>105.21326836004378</c:v>
                </c:pt>
                <c:pt idx="59">
                  <c:v>102.4951540660371</c:v>
                </c:pt>
                <c:pt idx="60">
                  <c:v>98.385644157075745</c:v>
                </c:pt>
                <c:pt idx="61">
                  <c:v>106.88135040139521</c:v>
                </c:pt>
                <c:pt idx="62">
                  <c:v>113.64264422495849</c:v>
                </c:pt>
                <c:pt idx="63">
                  <c:v>107.5795546987943</c:v>
                </c:pt>
                <c:pt idx="64">
                  <c:v>105.48198161612856</c:v>
                </c:pt>
                <c:pt idx="65">
                  <c:v>97.284758261492826</c:v>
                </c:pt>
                <c:pt idx="66">
                  <c:v>93.111200329819226</c:v>
                </c:pt>
                <c:pt idx="67">
                  <c:v>88.611893119383936</c:v>
                </c:pt>
                <c:pt idx="68">
                  <c:v>86.746909325273862</c:v>
                </c:pt>
                <c:pt idx="69">
                  <c:v>94.383782251546108</c:v>
                </c:pt>
                <c:pt idx="70">
                  <c:v>97.604713154222082</c:v>
                </c:pt>
                <c:pt idx="71">
                  <c:v>106.66675059629729</c:v>
                </c:pt>
                <c:pt idx="72">
                  <c:v>106.85877428374067</c:v>
                </c:pt>
                <c:pt idx="73">
                  <c:v>105.00625597180017</c:v>
                </c:pt>
                <c:pt idx="74">
                  <c:v>106.39702776689089</c:v>
                </c:pt>
                <c:pt idx="75">
                  <c:v>100.92972013272825</c:v>
                </c:pt>
                <c:pt idx="76">
                  <c:v>98.417518436636612</c:v>
                </c:pt>
                <c:pt idx="77">
                  <c:v>103.39819429830932</c:v>
                </c:pt>
                <c:pt idx="78">
                  <c:v>109.31175475264891</c:v>
                </c:pt>
                <c:pt idx="79">
                  <c:v>105.72625688154314</c:v>
                </c:pt>
                <c:pt idx="80">
                  <c:v>107.87343156790018</c:v>
                </c:pt>
                <c:pt idx="81">
                  <c:v>114.89772494594337</c:v>
                </c:pt>
                <c:pt idx="82">
                  <c:v>114.9845622832937</c:v>
                </c:pt>
                <c:pt idx="83">
                  <c:v>125.47751098874507</c:v>
                </c:pt>
                <c:pt idx="84">
                  <c:v>126.65002967814698</c:v>
                </c:pt>
                <c:pt idx="85">
                  <c:v>133.5500145203257</c:v>
                </c:pt>
                <c:pt idx="86">
                  <c:v>134.30408815626075</c:v>
                </c:pt>
                <c:pt idx="87">
                  <c:v>132.35175626371182</c:v>
                </c:pt>
                <c:pt idx="88">
                  <c:v>131.01484199821337</c:v>
                </c:pt>
                <c:pt idx="89">
                  <c:v>134.72773322911829</c:v>
                </c:pt>
                <c:pt idx="90">
                  <c:v>126.89732942798939</c:v>
                </c:pt>
                <c:pt idx="91">
                  <c:v>135.1425953019764</c:v>
                </c:pt>
                <c:pt idx="92">
                  <c:v>137.93356163357967</c:v>
                </c:pt>
                <c:pt idx="93">
                  <c:v>138.38115369004817</c:v>
                </c:pt>
                <c:pt idx="94">
                  <c:v>143.90890438042098</c:v>
                </c:pt>
                <c:pt idx="95">
                  <c:v>139.14485495798107</c:v>
                </c:pt>
                <c:pt idx="96">
                  <c:v>142.88449633784754</c:v>
                </c:pt>
                <c:pt idx="97">
                  <c:v>138.37098845665133</c:v>
                </c:pt>
                <c:pt idx="98">
                  <c:v>131.6669069211062</c:v>
                </c:pt>
                <c:pt idx="99">
                  <c:v>120.56029125266194</c:v>
                </c:pt>
                <c:pt idx="100">
                  <c:v>125.26096736460939</c:v>
                </c:pt>
                <c:pt idx="101">
                  <c:v>120.49585375860048</c:v>
                </c:pt>
                <c:pt idx="102">
                  <c:v>127.96988337502168</c:v>
                </c:pt>
                <c:pt idx="103">
                  <c:v>120.02957154022404</c:v>
                </c:pt>
                <c:pt idx="104">
                  <c:v>122.54501708892369</c:v>
                </c:pt>
                <c:pt idx="105">
                  <c:v>123.20679746345733</c:v>
                </c:pt>
                <c:pt idx="106">
                  <c:v>125.62505455988313</c:v>
                </c:pt>
                <c:pt idx="107">
                  <c:v>118.91443233570989</c:v>
                </c:pt>
                <c:pt idx="108">
                  <c:v>117.66728336443499</c:v>
                </c:pt>
                <c:pt idx="109">
                  <c:v>119.03512483183236</c:v>
                </c:pt>
                <c:pt idx="110">
                  <c:v>116.61900934439436</c:v>
                </c:pt>
                <c:pt idx="111">
                  <c:v>110.63565570168453</c:v>
                </c:pt>
                <c:pt idx="112">
                  <c:v>115.85157784353781</c:v>
                </c:pt>
                <c:pt idx="113">
                  <c:v>114.16005716393937</c:v>
                </c:pt>
                <c:pt idx="114">
                  <c:v>107.8313151660155</c:v>
                </c:pt>
                <c:pt idx="115">
                  <c:v>110.99426167779536</c:v>
                </c:pt>
                <c:pt idx="116">
                  <c:v>111.43339525169895</c:v>
                </c:pt>
                <c:pt idx="117">
                  <c:v>116.719377231736</c:v>
                </c:pt>
                <c:pt idx="118">
                  <c:v>113.82202737550919</c:v>
                </c:pt>
                <c:pt idx="119">
                  <c:v>116.8578331059288</c:v>
                </c:pt>
                <c:pt idx="120">
                  <c:v>120.75844277728748</c:v>
                </c:pt>
                <c:pt idx="121">
                  <c:v>118.22594595867176</c:v>
                </c:pt>
                <c:pt idx="122">
                  <c:v>110.84672987557536</c:v>
                </c:pt>
                <c:pt idx="123">
                  <c:v>112.77797618071685</c:v>
                </c:pt>
                <c:pt idx="124">
                  <c:v>113.58622485186645</c:v>
                </c:pt>
                <c:pt idx="125">
                  <c:v>117.85810517373574</c:v>
                </c:pt>
                <c:pt idx="126">
                  <c:v>113.16206645565488</c:v>
                </c:pt>
                <c:pt idx="127">
                  <c:v>121.57314448535368</c:v>
                </c:pt>
                <c:pt idx="128">
                  <c:v>120.17189263242007</c:v>
                </c:pt>
                <c:pt idx="129">
                  <c:v>128.69408842412656</c:v>
                </c:pt>
                <c:pt idx="130">
                  <c:v>139.4098649750259</c:v>
                </c:pt>
                <c:pt idx="131">
                  <c:v>150.0754547315635</c:v>
                </c:pt>
                <c:pt idx="132">
                  <c:v>155.71290870195239</c:v>
                </c:pt>
                <c:pt idx="133">
                  <c:v>150.91683214240962</c:v>
                </c:pt>
                <c:pt idx="134">
                  <c:v>150.29300363781852</c:v>
                </c:pt>
                <c:pt idx="135">
                  <c:v>145.48552623772434</c:v>
                </c:pt>
                <c:pt idx="136">
                  <c:v>137.68313154288373</c:v>
                </c:pt>
                <c:pt idx="137">
                  <c:v>142.72609268868496</c:v>
                </c:pt>
                <c:pt idx="138">
                  <c:v>147.93941840934775</c:v>
                </c:pt>
                <c:pt idx="139">
                  <c:v>163.30232965821395</c:v>
                </c:pt>
                <c:pt idx="140">
                  <c:v>167.85574280850318</c:v>
                </c:pt>
                <c:pt idx="141">
                  <c:v>184.49477056987035</c:v>
                </c:pt>
                <c:pt idx="142">
                  <c:v>192.47617426812602</c:v>
                </c:pt>
                <c:pt idx="143">
                  <c:v>189.2155303506604</c:v>
                </c:pt>
                <c:pt idx="144">
                  <c:v>201.15590262142811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756-4305-AC6F-1EED5F60464E}"/>
            </c:ext>
          </c:extLst>
        </c:ser>
        <c:ser>
          <c:idx val="12"/>
          <c:order val="12"/>
          <c:tx>
            <c:strRef>
              <c:f>GALLETAS!$A$80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GALLETAS!$E$80:$DH$80</c:f>
              <c:numCache>
                <c:formatCode>_(* #,##0.00_);_(* \(#,##0.00\);_(* "-"??_);_(@_)</c:formatCode>
                <c:ptCount val="10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756-4305-AC6F-1EED5F60464E}"/>
            </c:ext>
          </c:extLst>
        </c:ser>
        <c:ser>
          <c:idx val="13"/>
          <c:order val="13"/>
          <c:tx>
            <c:strRef>
              <c:f>GALLETAS!$A$89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-4.6210981512151512E-3"/>
                  <c:y val="4.438695639879107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GALLETAS!$E$89:$CV$89</c:f>
              <c:numCache>
                <c:formatCode>_(* #,##0.00_);_(* \(#,##0.00\);_(* "-"??_);_(@_)</c:formatCode>
                <c:ptCount val="96"/>
                <c:pt idx="84">
                  <c:v>79.092722582658794</c:v>
                </c:pt>
                <c:pt idx="85">
                  <c:v>79.092722582658794</c:v>
                </c:pt>
                <c:pt idx="86">
                  <c:v>79.092722582658794</c:v>
                </c:pt>
                <c:pt idx="87">
                  <c:v>79.092722582658794</c:v>
                </c:pt>
                <c:pt idx="88">
                  <c:v>79.092722582658794</c:v>
                </c:pt>
                <c:pt idx="89">
                  <c:v>79.092722582658794</c:v>
                </c:pt>
                <c:pt idx="90">
                  <c:v>79.092722582658794</c:v>
                </c:pt>
                <c:pt idx="91">
                  <c:v>79.092722582658794</c:v>
                </c:pt>
                <c:pt idx="92">
                  <c:v>79.092722582658794</c:v>
                </c:pt>
                <c:pt idx="93">
                  <c:v>79.092722582658794</c:v>
                </c:pt>
                <c:pt idx="94">
                  <c:v>79.092722582658794</c:v>
                </c:pt>
                <c:pt idx="95">
                  <c:v>79.092722582658794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756-4305-AC6F-1EED5F60464E}"/>
            </c:ext>
          </c:extLst>
        </c:ser>
        <c:ser>
          <c:idx val="14"/>
          <c:order val="14"/>
          <c:tx>
            <c:strRef>
              <c:f>GALLETAS!$A$91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9.2549269491600875E-3"/>
                  <c:y val="-3.4553433145723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756-4305-AC6F-1EED5F60464E}"/>
                </c:ext>
              </c:extLst>
            </c:dLbl>
            <c:dLbl>
              <c:idx val="115"/>
              <c:layout>
                <c:manualLayout>
                  <c:x val="-3.8743276411350634E-2"/>
                  <c:y val="-4.1487771071132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756-4305-AC6F-1EED5F60464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GALLETAS!$E$91:$DH$91</c:f>
              <c:numCache>
                <c:formatCode>_(* #,##0.00_);_(* \(#,##0.00\);_(* "-"??_);_(@_)</c:formatCode>
                <c:ptCount val="108"/>
                <c:pt idx="96">
                  <c:v>76.849236876234471</c:v>
                </c:pt>
                <c:pt idx="97">
                  <c:v>76.849236876234471</c:v>
                </c:pt>
                <c:pt idx="98">
                  <c:v>76.849236876234471</c:v>
                </c:pt>
                <c:pt idx="99">
                  <c:v>76.849236876234471</c:v>
                </c:pt>
                <c:pt idx="100">
                  <c:v>76.849236876234471</c:v>
                </c:pt>
                <c:pt idx="101">
                  <c:v>76.849236876234471</c:v>
                </c:pt>
                <c:pt idx="102">
                  <c:v>76.849236876234471</c:v>
                </c:pt>
                <c:pt idx="103">
                  <c:v>76.849236876234471</c:v>
                </c:pt>
                <c:pt idx="104">
                  <c:v>76.849236876234471</c:v>
                </c:pt>
                <c:pt idx="105">
                  <c:v>76.849236876234471</c:v>
                </c:pt>
                <c:pt idx="106">
                  <c:v>76.849236876234471</c:v>
                </c:pt>
                <c:pt idx="107">
                  <c:v>76.849236876234471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756-4305-AC6F-1EED5F60464E}"/>
            </c:ext>
          </c:extLst>
        </c:ser>
        <c:ser>
          <c:idx val="15"/>
          <c:order val="15"/>
          <c:tx>
            <c:strRef>
              <c:f>GALLETAS!$A$80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GALLETAS!$E$80:$ER$80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756-4305-AC6F-1EED5F60464E}"/>
            </c:ext>
          </c:extLst>
        </c:ser>
        <c:ser>
          <c:idx val="16"/>
          <c:order val="16"/>
          <c:tx>
            <c:strRef>
              <c:f>GALLETAS!$A$93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756-4305-AC6F-1EED5F60464E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756-4305-AC6F-1EED5F60464E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756-4305-AC6F-1EED5F60464E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756-4305-AC6F-1EED5F60464E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756-4305-AC6F-1EED5F60464E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756-4305-AC6F-1EED5F60464E}"/>
                </c:ext>
              </c:extLst>
            </c:dLbl>
            <c:dLbl>
              <c:idx val="126"/>
              <c:layout>
                <c:manualLayout>
                  <c:x val="-3.4668790678621816E-2"/>
                  <c:y val="-3.0645089105605323E-2"/>
                </c:manualLayout>
              </c:layout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756-4305-AC6F-1EED5F60464E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756-4305-AC6F-1EED5F60464E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756-4305-AC6F-1EED5F60464E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756-4305-AC6F-1EED5F60464E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756-4305-AC6F-1EED5F60464E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GALLETAS!$E$93:$EF$93</c:f>
              <c:numCache>
                <c:formatCode>_(* #,##0.00_);_(* \(#,##0.00\);_(* "-"??_);_(@_)</c:formatCode>
                <c:ptCount val="132"/>
                <c:pt idx="120">
                  <c:v>66.743948365499293</c:v>
                </c:pt>
                <c:pt idx="121">
                  <c:v>66.743948365499293</c:v>
                </c:pt>
                <c:pt idx="122">
                  <c:v>66.743948365499293</c:v>
                </c:pt>
                <c:pt idx="123">
                  <c:v>66.743948365499293</c:v>
                </c:pt>
                <c:pt idx="124">
                  <c:v>66.743948365499293</c:v>
                </c:pt>
                <c:pt idx="125">
                  <c:v>66.743948365499293</c:v>
                </c:pt>
                <c:pt idx="126">
                  <c:v>66.743948365499293</c:v>
                </c:pt>
                <c:pt idx="127">
                  <c:v>66.743948365499293</c:v>
                </c:pt>
                <c:pt idx="128">
                  <c:v>66.743948365499293</c:v>
                </c:pt>
                <c:pt idx="129">
                  <c:v>66.743948365499293</c:v>
                </c:pt>
                <c:pt idx="130">
                  <c:v>66.743948365499293</c:v>
                </c:pt>
                <c:pt idx="131">
                  <c:v>66.743948365499293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756-4305-AC6F-1EED5F60464E}"/>
            </c:ext>
          </c:extLst>
        </c:ser>
        <c:ser>
          <c:idx val="17"/>
          <c:order val="17"/>
          <c:tx>
            <c:strRef>
              <c:f>GALLETAS!$A$79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GALLETAS!$E$79:$ER$79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756-4305-AC6F-1EED5F60464E}"/>
            </c:ext>
          </c:extLst>
        </c:ser>
        <c:ser>
          <c:idx val="18"/>
          <c:order val="18"/>
          <c:tx>
            <c:strRef>
              <c:f>GALLETAS!$A$77</c:f>
              <c:strCache>
                <c:ptCount val="1"/>
                <c:pt idx="0">
                  <c:v>INDICE MERCADO BASE 100 AÑO 2012 - USD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GALLETAS!$E$79:$EF$79</c:f>
              <c:numCache>
                <c:formatCode>_(* #,##0.00_);_(* \(#,##0.00\);_(* "-"??_);_(@_)</c:formatCode>
                <c:ptCount val="13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756-4305-AC6F-1EED5F60464E}"/>
            </c:ext>
          </c:extLst>
        </c:ser>
        <c:ser>
          <c:idx val="19"/>
          <c:order val="19"/>
          <c:tx>
            <c:strRef>
              <c:f>GALLETAS!$A$78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>
                  <a:lumMod val="40000"/>
                  <a:lumOff val="6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GALLETAS!$E$80:$EF$80</c:f>
              <c:numCache>
                <c:formatCode>_(* #,##0.00_);_(* \(#,##0.00\);_(* "-"??_);_(@_)</c:formatCode>
                <c:ptCount val="13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756-4305-AC6F-1EED5F60464E}"/>
            </c:ext>
          </c:extLst>
        </c:ser>
        <c:ser>
          <c:idx val="20"/>
          <c:order val="20"/>
          <c:tx>
            <c:strRef>
              <c:f>GALLETAS!$A$92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9.2485549132947983E-3"/>
                  <c:y val="3.733899396401917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756-4305-AC6F-1EED5F60464E}"/>
                </c:ext>
              </c:extLst>
            </c:dLbl>
            <c:dLbl>
              <c:idx val="109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60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GALLETAS!$E$92:$DT$92</c:f>
              <c:numCache>
                <c:formatCode>_(* #,##0.00_);_(* \(#,##0.00\);_(* "-"??_);_(@_)</c:formatCode>
                <c:ptCount val="120"/>
                <c:pt idx="108">
                  <c:v>69.447809893794116</c:v>
                </c:pt>
                <c:pt idx="109">
                  <c:v>69.447809893794116</c:v>
                </c:pt>
                <c:pt idx="110">
                  <c:v>69.447809893794116</c:v>
                </c:pt>
                <c:pt idx="111">
                  <c:v>69.447809893794116</c:v>
                </c:pt>
                <c:pt idx="112">
                  <c:v>69.447809893794116</c:v>
                </c:pt>
                <c:pt idx="113">
                  <c:v>69.447809893794116</c:v>
                </c:pt>
                <c:pt idx="114">
                  <c:v>69.447809893794116</c:v>
                </c:pt>
                <c:pt idx="115">
                  <c:v>69.447809893794116</c:v>
                </c:pt>
                <c:pt idx="116">
                  <c:v>69.447809893794116</c:v>
                </c:pt>
                <c:pt idx="117">
                  <c:v>69.447809893794116</c:v>
                </c:pt>
                <c:pt idx="118">
                  <c:v>69.447809893794116</c:v>
                </c:pt>
                <c:pt idx="119">
                  <c:v>69.447809893794116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756-4305-AC6F-1EED5F60464E}"/>
            </c:ext>
          </c:extLst>
        </c:ser>
        <c:ser>
          <c:idx val="21"/>
          <c:order val="21"/>
          <c:tx>
            <c:strRef>
              <c:f>GALLETAS!$A$96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62-A756-4305-AC6F-1EED5F60464E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63-A756-4305-AC6F-1EED5F60464E}"/>
              </c:ext>
            </c:extLst>
          </c:dPt>
          <c:dLbls>
            <c:dLbl>
              <c:idx val="121"/>
              <c:layout>
                <c:manualLayout>
                  <c:x val="-4.6242774566473991E-3"/>
                  <c:y val="-2.9041439749792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756-4305-AC6F-1EED5F60464E}"/>
                </c:ext>
              </c:extLst>
            </c:dLbl>
            <c:dLbl>
              <c:idx val="138"/>
              <c:layout>
                <c:manualLayout>
                  <c:x val="-3.9306358381502891E-2"/>
                  <c:y val="-2.9041439749792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A756-4305-AC6F-1EED5F60464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GALLETAS!$E$96:$ER$96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756-4305-AC6F-1EED5F604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339616"/>
        <c:axId val="173336480"/>
      </c:lineChart>
      <c:dateAx>
        <c:axId val="173339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3336480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3336480"/>
        <c:scaling>
          <c:orientation val="minMax"/>
          <c:max val="20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3339616"/>
        <c:crosses val="autoZero"/>
        <c:crossBetween val="between"/>
        <c:majorUnit val="20"/>
        <c:min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0"/>
          <c:tx>
            <c:strRef>
              <c:f>GALLETAS!$A$74:$D$74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GALLETAS!$E$77:$ES$77</c:f>
              <c:numCache>
                <c:formatCode>_(* #,##0.00_);_(* \(#,##0.00\);_(* "-"??_);_(@_)</c:formatCode>
                <c:ptCount val="145"/>
                <c:pt idx="0">
                  <c:v>70.797751628386138</c:v>
                </c:pt>
                <c:pt idx="1">
                  <c:v>70.097404825886699</c:v>
                </c:pt>
                <c:pt idx="2">
                  <c:v>71.308526787729832</c:v>
                </c:pt>
                <c:pt idx="3">
                  <c:v>80.165979498088191</c:v>
                </c:pt>
                <c:pt idx="4">
                  <c:v>90.31045489039667</c:v>
                </c:pt>
                <c:pt idx="5">
                  <c:v>85.153765981682923</c:v>
                </c:pt>
                <c:pt idx="6">
                  <c:v>79.713133436631793</c:v>
                </c:pt>
                <c:pt idx="7">
                  <c:v>88.579997035218099</c:v>
                </c:pt>
                <c:pt idx="8">
                  <c:v>84.648321183217107</c:v>
                </c:pt>
                <c:pt idx="9">
                  <c:v>87.423442160110312</c:v>
                </c:pt>
                <c:pt idx="10">
                  <c:v>90.868721751861699</c:v>
                </c:pt>
                <c:pt idx="11">
                  <c:v>96.577795505515653</c:v>
                </c:pt>
                <c:pt idx="12">
                  <c:v>101.33110833362467</c:v>
                </c:pt>
                <c:pt idx="13">
                  <c:v>98.667586861786134</c:v>
                </c:pt>
                <c:pt idx="14">
                  <c:v>91.786406095168203</c:v>
                </c:pt>
                <c:pt idx="15">
                  <c:v>88.164631356831606</c:v>
                </c:pt>
                <c:pt idx="16">
                  <c:v>84.916751607962155</c:v>
                </c:pt>
                <c:pt idx="17">
                  <c:v>84.726074851096897</c:v>
                </c:pt>
                <c:pt idx="18">
                  <c:v>91.997485730127707</c:v>
                </c:pt>
                <c:pt idx="19">
                  <c:v>104.41974193055697</c:v>
                </c:pt>
                <c:pt idx="20">
                  <c:v>111.90887557305574</c:v>
                </c:pt>
                <c:pt idx="21">
                  <c:v>118.36016039955561</c:v>
                </c:pt>
                <c:pt idx="22">
                  <c:v>128.12129455569411</c:v>
                </c:pt>
                <c:pt idx="23">
                  <c:v>141.02492983154218</c:v>
                </c:pt>
                <c:pt idx="24">
                  <c:v>148.35510550930502</c:v>
                </c:pt>
                <c:pt idx="25">
                  <c:v>149.87379913327175</c:v>
                </c:pt>
                <c:pt idx="26">
                  <c:v>135.06562869135848</c:v>
                </c:pt>
                <c:pt idx="27">
                  <c:v>132.47875842021898</c:v>
                </c:pt>
                <c:pt idx="28">
                  <c:v>128.88063890622971</c:v>
                </c:pt>
                <c:pt idx="29">
                  <c:v>127.01330429524182</c:v>
                </c:pt>
                <c:pt idx="30">
                  <c:v>127.17490896494759</c:v>
                </c:pt>
                <c:pt idx="31">
                  <c:v>129.291562738278</c:v>
                </c:pt>
                <c:pt idx="32">
                  <c:v>123.12097916774643</c:v>
                </c:pt>
                <c:pt idx="33">
                  <c:v>114.22906542947806</c:v>
                </c:pt>
                <c:pt idx="34">
                  <c:v>115.83499731222521</c:v>
                </c:pt>
                <c:pt idx="35">
                  <c:v>113.08458841430702</c:v>
                </c:pt>
                <c:pt idx="36">
                  <c:v>118.00347162018976</c:v>
                </c:pt>
                <c:pt idx="37">
                  <c:v>121.3306815634739</c:v>
                </c:pt>
                <c:pt idx="38">
                  <c:v>124.71974797217152</c:v>
                </c:pt>
                <c:pt idx="39">
                  <c:v>124.89974360521138</c:v>
                </c:pt>
                <c:pt idx="40">
                  <c:v>113.93508693298003</c:v>
                </c:pt>
                <c:pt idx="41">
                  <c:v>108.55943987429883</c:v>
                </c:pt>
                <c:pt idx="42">
                  <c:v>120.90996752605977</c:v>
                </c:pt>
                <c:pt idx="43">
                  <c:v>117.49220903741902</c:v>
                </c:pt>
                <c:pt idx="44">
                  <c:v>113.1046093204708</c:v>
                </c:pt>
                <c:pt idx="45">
                  <c:v>107.01142108429113</c:v>
                </c:pt>
                <c:pt idx="46">
                  <c:v>103.99145849848858</c:v>
                </c:pt>
                <c:pt idx="47">
                  <c:v>100</c:v>
                </c:pt>
                <c:pt idx="48">
                  <c:v>101.75957051142068</c:v>
                </c:pt>
                <c:pt idx="49">
                  <c:v>100.74623247501833</c:v>
                </c:pt>
                <c:pt idx="50">
                  <c:v>98.601496622627266</c:v>
                </c:pt>
                <c:pt idx="51">
                  <c:v>96.478957511378809</c:v>
                </c:pt>
                <c:pt idx="52">
                  <c:v>96.247120481192695</c:v>
                </c:pt>
                <c:pt idx="53">
                  <c:v>95.442673957568871</c:v>
                </c:pt>
                <c:pt idx="54">
                  <c:v>90.691766897560782</c:v>
                </c:pt>
                <c:pt idx="55">
                  <c:v>90.089078959851392</c:v>
                </c:pt>
                <c:pt idx="56">
                  <c:v>91.651836929273472</c:v>
                </c:pt>
                <c:pt idx="57">
                  <c:v>97.76846630159875</c:v>
                </c:pt>
                <c:pt idx="58">
                  <c:v>98.14778082786215</c:v>
                </c:pt>
                <c:pt idx="59">
                  <c:v>95.058044448853337</c:v>
                </c:pt>
                <c:pt idx="60">
                  <c:v>90.112438197631008</c:v>
                </c:pt>
                <c:pt idx="61">
                  <c:v>93.99404824237827</c:v>
                </c:pt>
                <c:pt idx="62">
                  <c:v>100.74579126747025</c:v>
                </c:pt>
                <c:pt idx="63">
                  <c:v>99.448675535354255</c:v>
                </c:pt>
                <c:pt idx="64">
                  <c:v>98.721724503141814</c:v>
                </c:pt>
                <c:pt idx="65">
                  <c:v>92.369236138551003</c:v>
                </c:pt>
                <c:pt idx="66">
                  <c:v>89.819424663902197</c:v>
                </c:pt>
                <c:pt idx="67">
                  <c:v>83.648581785104255</c:v>
                </c:pt>
                <c:pt idx="68">
                  <c:v>78.886014773983433</c:v>
                </c:pt>
                <c:pt idx="69">
                  <c:v>82.657203849462604</c:v>
                </c:pt>
                <c:pt idx="70">
                  <c:v>82.254694890981398</c:v>
                </c:pt>
                <c:pt idx="71">
                  <c:v>81.571112640548492</c:v>
                </c:pt>
                <c:pt idx="72">
                  <c:v>79.895937418052199</c:v>
                </c:pt>
                <c:pt idx="73">
                  <c:v>77.774845771184872</c:v>
                </c:pt>
                <c:pt idx="74">
                  <c:v>73.741356291351323</c:v>
                </c:pt>
                <c:pt idx="75">
                  <c:v>72.509247853603384</c:v>
                </c:pt>
                <c:pt idx="76">
                  <c:v>72.335715391304234</c:v>
                </c:pt>
                <c:pt idx="77">
                  <c:v>72.550396316282558</c:v>
                </c:pt>
                <c:pt idx="78">
                  <c:v>71.731449717492353</c:v>
                </c:pt>
                <c:pt idx="79">
                  <c:v>62.691778362743321</c:v>
                </c:pt>
                <c:pt idx="80">
                  <c:v>62.927888273074075</c:v>
                </c:pt>
                <c:pt idx="81">
                  <c:v>70.111515035420624</c:v>
                </c:pt>
                <c:pt idx="82">
                  <c:v>68.787283122087644</c:v>
                </c:pt>
                <c:pt idx="83">
                  <c:v>69.330497817207188</c:v>
                </c:pt>
                <c:pt idx="84">
                  <c:v>69.136234245474583</c:v>
                </c:pt>
                <c:pt idx="85">
                  <c:v>71.307540714799131</c:v>
                </c:pt>
                <c:pt idx="86">
                  <c:v>76.549123288322534</c:v>
                </c:pt>
                <c:pt idx="87">
                  <c:v>79.123006479399905</c:v>
                </c:pt>
                <c:pt idx="88">
                  <c:v>78.594511068654228</c:v>
                </c:pt>
                <c:pt idx="89">
                  <c:v>80.732686617312467</c:v>
                </c:pt>
                <c:pt idx="90">
                  <c:v>76.750866747503949</c:v>
                </c:pt>
                <c:pt idx="91">
                  <c:v>81.742510342553729</c:v>
                </c:pt>
                <c:pt idx="92">
                  <c:v>84.649350922007102</c:v>
                </c:pt>
                <c:pt idx="93">
                  <c:v>84.592172017781991</c:v>
                </c:pt>
                <c:pt idx="94">
                  <c:v>83.049654410427991</c:v>
                </c:pt>
                <c:pt idx="95">
                  <c:v>82.885014137667909</c:v>
                </c:pt>
                <c:pt idx="96">
                  <c:v>86.98792402937066</c:v>
                </c:pt>
                <c:pt idx="97">
                  <c:v>86.080906405442718</c:v>
                </c:pt>
                <c:pt idx="98">
                  <c:v>80.190133842365</c:v>
                </c:pt>
                <c:pt idx="99">
                  <c:v>75.213129311734079</c:v>
                </c:pt>
                <c:pt idx="100">
                  <c:v>76.797296781043684</c:v>
                </c:pt>
                <c:pt idx="101">
                  <c:v>73.017779500606053</c:v>
                </c:pt>
                <c:pt idx="102">
                  <c:v>75.495125855873397</c:v>
                </c:pt>
                <c:pt idx="103">
                  <c:v>72.386303725650478</c:v>
                </c:pt>
                <c:pt idx="104">
                  <c:v>75.273998747524544</c:v>
                </c:pt>
                <c:pt idx="105">
                  <c:v>74.743926034873013</c:v>
                </c:pt>
                <c:pt idx="106">
                  <c:v>74.741217649615322</c:v>
                </c:pt>
                <c:pt idx="107">
                  <c:v>71.263100630714789</c:v>
                </c:pt>
                <c:pt idx="108">
                  <c:v>73.558451755507775</c:v>
                </c:pt>
                <c:pt idx="109">
                  <c:v>74.613471448071479</c:v>
                </c:pt>
                <c:pt idx="110">
                  <c:v>73.292126947498133</c:v>
                </c:pt>
                <c:pt idx="111">
                  <c:v>71.706208436668888</c:v>
                </c:pt>
                <c:pt idx="112">
                  <c:v>72.543036458420033</c:v>
                </c:pt>
                <c:pt idx="113">
                  <c:v>70.735961196165277</c:v>
                </c:pt>
                <c:pt idx="114">
                  <c:v>66.992138037400437</c:v>
                </c:pt>
                <c:pt idx="115">
                  <c:v>67.232529423255144</c:v>
                </c:pt>
                <c:pt idx="116">
                  <c:v>65.760290908375879</c:v>
                </c:pt>
                <c:pt idx="117">
                  <c:v>67.925384976341746</c:v>
                </c:pt>
                <c:pt idx="118">
                  <c:v>63.802507014815646</c:v>
                </c:pt>
                <c:pt idx="119">
                  <c:v>65.211612123008848</c:v>
                </c:pt>
                <c:pt idx="120">
                  <c:v>68.466061211055376</c:v>
                </c:pt>
                <c:pt idx="121">
                  <c:v>68.036407615270207</c:v>
                </c:pt>
                <c:pt idx="122">
                  <c:v>63.581849299895168</c:v>
                </c:pt>
                <c:pt idx="123">
                  <c:v>64.077003035978123</c:v>
                </c:pt>
                <c:pt idx="124">
                  <c:v>61.509319965087748</c:v>
                </c:pt>
                <c:pt idx="125">
                  <c:v>64.890344416371846</c:v>
                </c:pt>
                <c:pt idx="126">
                  <c:v>63.23527404122229</c:v>
                </c:pt>
                <c:pt idx="127">
                  <c:v>63.863653337108595</c:v>
                </c:pt>
                <c:pt idx="128">
                  <c:v>63.369433187630008</c:v>
                </c:pt>
                <c:pt idx="129">
                  <c:v>67.111191354347056</c:v>
                </c:pt>
                <c:pt idx="130">
                  <c:v>73.259742296607016</c:v>
                </c:pt>
                <c:pt idx="131">
                  <c:v>79.527100625417987</c:v>
                </c:pt>
                <c:pt idx="132">
                  <c:v>84.146911900108094</c:v>
                </c:pt>
                <c:pt idx="133">
                  <c:v>79.380711630780965</c:v>
                </c:pt>
                <c:pt idx="134">
                  <c:v>69.620074599803516</c:v>
                </c:pt>
                <c:pt idx="135">
                  <c:v>65.422768134127026</c:v>
                </c:pt>
                <c:pt idx="136">
                  <c:v>63.8888554981339</c:v>
                </c:pt>
                <c:pt idx="137">
                  <c:v>69.283765879244712</c:v>
                </c:pt>
                <c:pt idx="138">
                  <c:v>72.450148479433977</c:v>
                </c:pt>
                <c:pt idx="139">
                  <c:v>77.282045101668515</c:v>
                </c:pt>
                <c:pt idx="140">
                  <c:v>80.247037180413656</c:v>
                </c:pt>
                <c:pt idx="141">
                  <c:v>86.287132676053943</c:v>
                </c:pt>
                <c:pt idx="142">
                  <c:v>93.747002083661783</c:v>
                </c:pt>
                <c:pt idx="143">
                  <c:v>97.796236893547132</c:v>
                </c:pt>
                <c:pt idx="144">
                  <c:v>103.1932334761163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7-4FFC-9157-7DDFCBEFA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873264"/>
        <c:axId val="172874832"/>
      </c:lineChart>
      <c:lineChart>
        <c:grouping val="standard"/>
        <c:varyColors val="0"/>
        <c:ser>
          <c:idx val="1"/>
          <c:order val="1"/>
          <c:tx>
            <c:strRef>
              <c:f>GALLETAS!$A$74:$D$74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GALLETAS!$E$74:$ES$74</c:f>
              <c:numCache>
                <c:formatCode>0.0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>
                  <c:v>9.3230289442850598</c:v>
                </c:pt>
                <c:pt idx="49">
                  <c:v>13.6</c:v>
                </c:pt>
                <c:pt idx="50">
                  <c:v>9.8080585640999605</c:v>
                </c:pt>
                <c:pt idx="51">
                  <c:v>12.249099449646501</c:v>
                </c:pt>
                <c:pt idx="52">
                  <c:v>15.841788662193499</c:v>
                </c:pt>
                <c:pt idx="53">
                  <c:v>12.7625316660293</c:v>
                </c:pt>
                <c:pt idx="54">
                  <c:v>11.9753117658107</c:v>
                </c:pt>
                <c:pt idx="55">
                  <c:v>13.5669988082297</c:v>
                </c:pt>
                <c:pt idx="56">
                  <c:v>13.1</c:v>
                </c:pt>
                <c:pt idx="57">
                  <c:v>15.2</c:v>
                </c:pt>
                <c:pt idx="58">
                  <c:v>15.5</c:v>
                </c:pt>
                <c:pt idx="59">
                  <c:v>13.8453892049098</c:v>
                </c:pt>
                <c:pt idx="60">
                  <c:v>13.509919327362001</c:v>
                </c:pt>
                <c:pt idx="61">
                  <c:v>13.576195522101401</c:v>
                </c:pt>
                <c:pt idx="62">
                  <c:v>15.8949163553724</c:v>
                </c:pt>
                <c:pt idx="63">
                  <c:v>13.1232954884861</c:v>
                </c:pt>
                <c:pt idx="64">
                  <c:v>13.496713651998901</c:v>
                </c:pt>
                <c:pt idx="65">
                  <c:v>11.185479133464399</c:v>
                </c:pt>
                <c:pt idx="66">
                  <c:v>13.4175886792335</c:v>
                </c:pt>
                <c:pt idx="67">
                  <c:v>10.475523117804</c:v>
                </c:pt>
                <c:pt idx="68">
                  <c:v>17.0257290797684</c:v>
                </c:pt>
                <c:pt idx="69">
                  <c:v>17.742563999181201</c:v>
                </c:pt>
                <c:pt idx="70">
                  <c:v>14.997765668527199</c:v>
                </c:pt>
                <c:pt idx="71">
                  <c:v>5.8613770310501998</c:v>
                </c:pt>
                <c:pt idx="72">
                  <c:v>13.2778627280276</c:v>
                </c:pt>
                <c:pt idx="73">
                  <c:v>13.1832150161831</c:v>
                </c:pt>
                <c:pt idx="74">
                  <c:v>13.4097352801538</c:v>
                </c:pt>
                <c:pt idx="75">
                  <c:v>11.4507192803046</c:v>
                </c:pt>
                <c:pt idx="76">
                  <c:v>13.0695971721407</c:v>
                </c:pt>
                <c:pt idx="77">
                  <c:v>7.1193643142620804</c:v>
                </c:pt>
                <c:pt idx="78">
                  <c:v>12.1325506635654</c:v>
                </c:pt>
                <c:pt idx="79">
                  <c:v>10.626627468712901</c:v>
                </c:pt>
                <c:pt idx="80">
                  <c:v>15.557833590615401</c:v>
                </c:pt>
                <c:pt idx="81">
                  <c:v>13.2107249702342</c:v>
                </c:pt>
                <c:pt idx="82">
                  <c:v>10.1936541359279</c:v>
                </c:pt>
                <c:pt idx="83">
                  <c:v>4.7719703879384898</c:v>
                </c:pt>
                <c:pt idx="84">
                  <c:v>12.2077561535773</c:v>
                </c:pt>
                <c:pt idx="85">
                  <c:v>10.8849092510369</c:v>
                </c:pt>
                <c:pt idx="86">
                  <c:v>15.6586806820369</c:v>
                </c:pt>
                <c:pt idx="87">
                  <c:v>11.9203895690313</c:v>
                </c:pt>
                <c:pt idx="88">
                  <c:v>10.0701462194285</c:v>
                </c:pt>
                <c:pt idx="89">
                  <c:v>12.1140193164554</c:v>
                </c:pt>
                <c:pt idx="90">
                  <c:v>10.5700195503877</c:v>
                </c:pt>
                <c:pt idx="91">
                  <c:v>13.4159857720958</c:v>
                </c:pt>
                <c:pt idx="92">
                  <c:v>15.4342755854091</c:v>
                </c:pt>
                <c:pt idx="93">
                  <c:v>13.0188770688444</c:v>
                </c:pt>
                <c:pt idx="94">
                  <c:v>12.559168680045399</c:v>
                </c:pt>
                <c:pt idx="95">
                  <c:v>6.4862237569461598</c:v>
                </c:pt>
                <c:pt idx="96">
                  <c:v>15.371937853016901</c:v>
                </c:pt>
                <c:pt idx="97">
                  <c:v>9.6029078105673698</c:v>
                </c:pt>
                <c:pt idx="98">
                  <c:v>12.9940160478716</c:v>
                </c:pt>
                <c:pt idx="99">
                  <c:v>9.1776002832046402</c:v>
                </c:pt>
                <c:pt idx="100">
                  <c:v>11.778622729193099</c:v>
                </c:pt>
                <c:pt idx="101">
                  <c:v>14.692354480901599</c:v>
                </c:pt>
                <c:pt idx="102">
                  <c:v>11.0084807499347</c:v>
                </c:pt>
                <c:pt idx="103">
                  <c:v>13.9385037836457</c:v>
                </c:pt>
                <c:pt idx="104">
                  <c:v>14.958544870156</c:v>
                </c:pt>
                <c:pt idx="105">
                  <c:v>15.4643531005105</c:v>
                </c:pt>
                <c:pt idx="106">
                  <c:v>13.837782119356101</c:v>
                </c:pt>
                <c:pt idx="107">
                  <c:v>4.8243594504270302</c:v>
                </c:pt>
                <c:pt idx="108">
                  <c:v>14.5316721705194</c:v>
                </c:pt>
                <c:pt idx="109">
                  <c:v>13.703211453171701</c:v>
                </c:pt>
                <c:pt idx="110">
                  <c:v>13.5790762112286</c:v>
                </c:pt>
                <c:pt idx="111">
                  <c:v>12.701610140459101</c:v>
                </c:pt>
                <c:pt idx="112">
                  <c:v>13.257605534156101</c:v>
                </c:pt>
                <c:pt idx="113">
                  <c:v>14.3760770119795</c:v>
                </c:pt>
                <c:pt idx="114">
                  <c:v>10.8855861522054</c:v>
                </c:pt>
                <c:pt idx="115">
                  <c:v>13.692809189336</c:v>
                </c:pt>
                <c:pt idx="116">
                  <c:v>15.3433331284195</c:v>
                </c:pt>
                <c:pt idx="117">
                  <c:v>17.918790978739398</c:v>
                </c:pt>
                <c:pt idx="118">
                  <c:v>13.3122186250461</c:v>
                </c:pt>
                <c:pt idx="119">
                  <c:v>5.8880522644225399</c:v>
                </c:pt>
                <c:pt idx="120">
                  <c:v>13.658506547708599</c:v>
                </c:pt>
                <c:pt idx="121">
                  <c:v>13.1212129265441</c:v>
                </c:pt>
                <c:pt idx="122">
                  <c:v>14.9862864592519</c:v>
                </c:pt>
                <c:pt idx="123">
                  <c:v>13.881349124464107</c:v>
                </c:pt>
                <c:pt idx="124">
                  <c:v>14.524812907322501</c:v>
                </c:pt>
                <c:pt idx="125">
                  <c:v>19.730101526320102</c:v>
                </c:pt>
                <c:pt idx="126">
                  <c:v>13.557758848838599</c:v>
                </c:pt>
                <c:pt idx="127">
                  <c:v>12.398261950772101</c:v>
                </c:pt>
                <c:pt idx="128">
                  <c:v>13.860918496717501</c:v>
                </c:pt>
                <c:pt idx="129">
                  <c:v>13.103142924492399</c:v>
                </c:pt>
                <c:pt idx="130">
                  <c:v>9.7927559478343191</c:v>
                </c:pt>
                <c:pt idx="131">
                  <c:v>11.388306264708699</c:v>
                </c:pt>
                <c:pt idx="132">
                  <c:v>14.594498043109599</c:v>
                </c:pt>
                <c:pt idx="133">
                  <c:v>13.320040108470801</c:v>
                </c:pt>
                <c:pt idx="134">
                  <c:v>13.7546936595772</c:v>
                </c:pt>
                <c:pt idx="135">
                  <c:v>14.6479307366249</c:v>
                </c:pt>
                <c:pt idx="136">
                  <c:v>16.112728764799201</c:v>
                </c:pt>
                <c:pt idx="137">
                  <c:v>15.7578701707252</c:v>
                </c:pt>
                <c:pt idx="138">
                  <c:v>14.5073962027863</c:v>
                </c:pt>
                <c:pt idx="139">
                  <c:v>12.531205551241399</c:v>
                </c:pt>
                <c:pt idx="140">
                  <c:v>14.1246291270879</c:v>
                </c:pt>
                <c:pt idx="141">
                  <c:v>14.4149902478005</c:v>
                </c:pt>
                <c:pt idx="142">
                  <c:v>11.144081257587199</c:v>
                </c:pt>
                <c:pt idx="143">
                  <c:v>6.2207774623821104</c:v>
                </c:pt>
                <c:pt idx="144">
                  <c:v>13.109760693953699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7-4FFC-9157-7DDFCBEFA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04856"/>
        <c:axId val="190500936"/>
      </c:lineChart>
      <c:catAx>
        <c:axId val="17287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2874832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72874832"/>
        <c:scaling>
          <c:orientation val="minMax"/>
          <c:max val="151"/>
          <c:min val="61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873264"/>
        <c:crosses val="autoZero"/>
        <c:crossBetween val="between"/>
        <c:majorUnit val="15"/>
        <c:minorUnit val="15"/>
      </c:valAx>
      <c:valAx>
        <c:axId val="190500936"/>
        <c:scaling>
          <c:orientation val="minMax"/>
          <c:max val="21"/>
          <c:min val="3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90504856"/>
        <c:crosses val="max"/>
        <c:crossBetween val="between"/>
        <c:majorUnit val="3"/>
        <c:minorUnit val="3"/>
      </c:valAx>
      <c:catAx>
        <c:axId val="190504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0500936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9.4436926918397571E-2"/>
                  <c:y val="-1.6595108428453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D1-470D-AE33-39E63F8BAA43}"/>
                </c:ext>
              </c:extLst>
            </c:dLbl>
            <c:dLbl>
              <c:idx val="1"/>
              <c:layout>
                <c:manualLayout>
                  <c:x val="-8.7172371925538936E-2"/>
                  <c:y val="-4.563720152897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D1-470D-AE33-39E63F8BAA43}"/>
                </c:ext>
              </c:extLst>
            </c:dLbl>
            <c:dLbl>
              <c:idx val="2"/>
              <c:layout>
                <c:manualLayout>
                  <c:x val="-7.2643643271282443E-3"/>
                  <c:y val="1.6595108428453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D1-470D-AE33-39E63F8BAA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GALLETAS!$EQ$2:$ES$2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GALLETAS!$EQ$77:$ES$77</c:f>
              <c:numCache>
                <c:formatCode>_(* #,##0.00_);_(* \(#,##0.00\);_(* "-"??_);_(@_)</c:formatCode>
                <c:ptCount val="3"/>
                <c:pt idx="0">
                  <c:v>93.747002083661783</c:v>
                </c:pt>
                <c:pt idx="1">
                  <c:v>97.796236893547132</c:v>
                </c:pt>
                <c:pt idx="2">
                  <c:v>103.1932334761163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1-470D-AE33-39E63F8BAA43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D1-470D-AE33-39E63F8BAA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GALLETAS!$EQ$2:$ES$2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1-470D-AE33-39E63F8BAA43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D1-470D-AE33-39E63F8BAA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GALLETAS!$EQ$2:$ES$2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D1-470D-AE33-39E63F8BAA43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D1-470D-AE33-39E63F8BAA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GALLETAS!$EQ$2:$ES$2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D1-470D-AE33-39E63F8BAA43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D1-470D-AE33-39E63F8BAA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GALLETAS!$EQ$2:$ES$2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CD1-470D-AE33-39E63F8BAA43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D1-470D-AE33-39E63F8BAA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GALLETAS!$EQ$2:$ES$2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D1-470D-AE33-39E63F8BAA43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D1-470D-AE33-39E63F8BAA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GALLETAS!$EQ$2:$ES$2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D1-470D-AE33-39E63F8BA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13088"/>
        <c:axId val="190506816"/>
      </c:lineChart>
      <c:dateAx>
        <c:axId val="190513088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90506816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90506816"/>
        <c:scaling>
          <c:orientation val="minMax"/>
          <c:max val="104.5"/>
          <c:min val="92.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0513088"/>
        <c:crosses val="autoZero"/>
        <c:crossBetween val="between"/>
        <c:majorUnit val="2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2110785749143"/>
          <c:y val="0.13947866859586755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PASTAS!$E$50:$ES$50</c:f>
              <c:numCache>
                <c:formatCode>_(* #,##0.00_);_(* \(#,##0.00\);_(* "-"??_);_(@_)</c:formatCode>
                <c:ptCount val="145"/>
                <c:pt idx="0">
                  <c:v>71.677645450711822</c:v>
                </c:pt>
                <c:pt idx="1">
                  <c:v>66.232413472716829</c:v>
                </c:pt>
                <c:pt idx="2">
                  <c:v>66.593166318333203</c:v>
                </c:pt>
                <c:pt idx="3">
                  <c:v>66.929381940506161</c:v>
                </c:pt>
                <c:pt idx="4">
                  <c:v>74.14241882243455</c:v>
                </c:pt>
                <c:pt idx="5">
                  <c:v>73.919406074883113</c:v>
                </c:pt>
                <c:pt idx="6">
                  <c:v>64.386833919617601</c:v>
                </c:pt>
                <c:pt idx="7">
                  <c:v>60.219547982929733</c:v>
                </c:pt>
                <c:pt idx="8">
                  <c:v>55.095422979207818</c:v>
                </c:pt>
                <c:pt idx="9">
                  <c:v>59.030297742508189</c:v>
                </c:pt>
                <c:pt idx="10">
                  <c:v>62.782649158777957</c:v>
                </c:pt>
                <c:pt idx="11">
                  <c:v>61.581658754803634</c:v>
                </c:pt>
                <c:pt idx="12">
                  <c:v>60.80769257261727</c:v>
                </c:pt>
                <c:pt idx="13">
                  <c:v>57.894813375978018</c:v>
                </c:pt>
                <c:pt idx="14">
                  <c:v>56.870923261049768</c:v>
                </c:pt>
                <c:pt idx="15">
                  <c:v>57.240630987522778</c:v>
                </c:pt>
                <c:pt idx="16">
                  <c:v>57.762945513239991</c:v>
                </c:pt>
                <c:pt idx="17">
                  <c:v>55.737323503322735</c:v>
                </c:pt>
                <c:pt idx="18">
                  <c:v>67.785249305992679</c:v>
                </c:pt>
                <c:pt idx="19">
                  <c:v>82.210668390487783</c:v>
                </c:pt>
                <c:pt idx="20">
                  <c:v>86.208556042347425</c:v>
                </c:pt>
                <c:pt idx="21">
                  <c:v>84.891517426525951</c:v>
                </c:pt>
                <c:pt idx="22">
                  <c:v>85.949579994862063</c:v>
                </c:pt>
                <c:pt idx="23">
                  <c:v>96.025032420792115</c:v>
                </c:pt>
                <c:pt idx="24">
                  <c:v>102.51857668426183</c:v>
                </c:pt>
                <c:pt idx="25">
                  <c:v>108.73626503986269</c:v>
                </c:pt>
                <c:pt idx="26">
                  <c:v>99.395139493464939</c:v>
                </c:pt>
                <c:pt idx="27">
                  <c:v>106.3735113205078</c:v>
                </c:pt>
                <c:pt idx="28">
                  <c:v>105.14981487367304</c:v>
                </c:pt>
                <c:pt idx="29">
                  <c:v>96.095095702476925</c:v>
                </c:pt>
                <c:pt idx="30">
                  <c:v>88.106559641699008</c:v>
                </c:pt>
                <c:pt idx="31">
                  <c:v>94.711532686302704</c:v>
                </c:pt>
                <c:pt idx="32">
                  <c:v>90.666544795585523</c:v>
                </c:pt>
                <c:pt idx="33">
                  <c:v>82.930500938615054</c:v>
                </c:pt>
                <c:pt idx="34">
                  <c:v>79.959893335106017</c:v>
                </c:pt>
                <c:pt idx="35">
                  <c:v>77.439377792734675</c:v>
                </c:pt>
                <c:pt idx="36">
                  <c:v>80.052058340240549</c:v>
                </c:pt>
                <c:pt idx="37">
                  <c:v>80.65698207040964</c:v>
                </c:pt>
                <c:pt idx="38">
                  <c:v>79.956745838174982</c:v>
                </c:pt>
                <c:pt idx="39">
                  <c:v>75.265017667844532</c:v>
                </c:pt>
                <c:pt idx="40">
                  <c:v>75.821690270060898</c:v>
                </c:pt>
                <c:pt idx="41">
                  <c:v>78.56253059760455</c:v>
                </c:pt>
                <c:pt idx="42">
                  <c:v>100.57826443116326</c:v>
                </c:pt>
                <c:pt idx="43">
                  <c:v>102.97739059624314</c:v>
                </c:pt>
                <c:pt idx="44">
                  <c:v>104.60955862150252</c:v>
                </c:pt>
                <c:pt idx="45">
                  <c:v>104.60350246287669</c:v>
                </c:pt>
                <c:pt idx="46">
                  <c:v>104.74265467067461</c:v>
                </c:pt>
                <c:pt idx="47">
                  <c:v>100</c:v>
                </c:pt>
                <c:pt idx="48">
                  <c:v>95.761586927664681</c:v>
                </c:pt>
                <c:pt idx="49">
                  <c:v>90.340583387098391</c:v>
                </c:pt>
                <c:pt idx="50">
                  <c:v>86.935974058078529</c:v>
                </c:pt>
                <c:pt idx="51">
                  <c:v>86.421075035130784</c:v>
                </c:pt>
                <c:pt idx="52">
                  <c:v>88.456876050123029</c:v>
                </c:pt>
                <c:pt idx="53">
                  <c:v>84.018962032311109</c:v>
                </c:pt>
                <c:pt idx="54">
                  <c:v>81.089655883531037</c:v>
                </c:pt>
                <c:pt idx="55">
                  <c:v>81.529864804305333</c:v>
                </c:pt>
                <c:pt idx="56">
                  <c:v>82.051505765679323</c:v>
                </c:pt>
                <c:pt idx="57">
                  <c:v>87.950397265704311</c:v>
                </c:pt>
                <c:pt idx="58">
                  <c:v>82.326338902703256</c:v>
                </c:pt>
                <c:pt idx="59">
                  <c:v>78.145676104058509</c:v>
                </c:pt>
                <c:pt idx="60">
                  <c:v>72.984158836795942</c:v>
                </c:pt>
                <c:pt idx="61">
                  <c:v>77.813519096349282</c:v>
                </c:pt>
                <c:pt idx="62">
                  <c:v>86.913469455021598</c:v>
                </c:pt>
                <c:pt idx="63">
                  <c:v>87.485432597328966</c:v>
                </c:pt>
                <c:pt idx="64">
                  <c:v>91.586117498956128</c:v>
                </c:pt>
                <c:pt idx="65">
                  <c:v>83.43598894573897</c:v>
                </c:pt>
                <c:pt idx="66">
                  <c:v>75.08536483801501</c:v>
                </c:pt>
                <c:pt idx="67">
                  <c:v>72.92322329621112</c:v>
                </c:pt>
                <c:pt idx="68">
                  <c:v>68.016527380485002</c:v>
                </c:pt>
                <c:pt idx="69">
                  <c:v>68.622932350079381</c:v>
                </c:pt>
                <c:pt idx="70">
                  <c:v>69.456020192696982</c:v>
                </c:pt>
                <c:pt idx="71">
                  <c:v>74.967711402732988</c:v>
                </c:pt>
                <c:pt idx="72">
                  <c:v>67.483895359827855</c:v>
                </c:pt>
                <c:pt idx="73">
                  <c:v>63.740470576169947</c:v>
                </c:pt>
                <c:pt idx="74">
                  <c:v>63.479977103848341</c:v>
                </c:pt>
                <c:pt idx="75">
                  <c:v>61.391172240537514</c:v>
                </c:pt>
                <c:pt idx="76">
                  <c:v>60.364408381683646</c:v>
                </c:pt>
                <c:pt idx="77">
                  <c:v>61.741614548838761</c:v>
                </c:pt>
                <c:pt idx="78">
                  <c:v>62.496447262839119</c:v>
                </c:pt>
                <c:pt idx="79">
                  <c:v>55.771253520239249</c:v>
                </c:pt>
                <c:pt idx="80">
                  <c:v>55.312852067203586</c:v>
                </c:pt>
                <c:pt idx="81">
                  <c:v>57.397691084381307</c:v>
                </c:pt>
                <c:pt idx="82">
                  <c:v>54.459131294624044</c:v>
                </c:pt>
                <c:pt idx="83">
                  <c:v>54.551535509525308</c:v>
                </c:pt>
                <c:pt idx="84">
                  <c:v>54.550283137062216</c:v>
                </c:pt>
                <c:pt idx="85">
                  <c:v>52.519303756052892</c:v>
                </c:pt>
                <c:pt idx="86">
                  <c:v>54.514520945616354</c:v>
                </c:pt>
                <c:pt idx="87">
                  <c:v>54.089986559558625</c:v>
                </c:pt>
                <c:pt idx="88">
                  <c:v>52.030642267522268</c:v>
                </c:pt>
                <c:pt idx="89">
                  <c:v>52.292325162368371</c:v>
                </c:pt>
                <c:pt idx="90">
                  <c:v>47.49232939260424</c:v>
                </c:pt>
                <c:pt idx="91">
                  <c:v>47.158508605052724</c:v>
                </c:pt>
                <c:pt idx="92">
                  <c:v>47.240277838367099</c:v>
                </c:pt>
                <c:pt idx="93">
                  <c:v>48.061522737612265</c:v>
                </c:pt>
                <c:pt idx="94">
                  <c:v>47.662671926511749</c:v>
                </c:pt>
                <c:pt idx="95">
                  <c:v>46.824808243470734</c:v>
                </c:pt>
                <c:pt idx="96">
                  <c:v>50.919745815701859</c:v>
                </c:pt>
                <c:pt idx="97">
                  <c:v>52.568055832990858</c:v>
                </c:pt>
                <c:pt idx="98">
                  <c:v>51.41725259169484</c:v>
                </c:pt>
                <c:pt idx="99">
                  <c:v>48.681665775047065</c:v>
                </c:pt>
                <c:pt idx="100">
                  <c:v>50.503728556339468</c:v>
                </c:pt>
                <c:pt idx="101">
                  <c:v>53.349884131195488</c:v>
                </c:pt>
                <c:pt idx="102">
                  <c:v>58.980063691488901</c:v>
                </c:pt>
                <c:pt idx="103">
                  <c:v>49.863215667828086</c:v>
                </c:pt>
                <c:pt idx="104">
                  <c:v>50.543122627928284</c:v>
                </c:pt>
                <c:pt idx="105">
                  <c:v>50.130939019827927</c:v>
                </c:pt>
                <c:pt idx="106">
                  <c:v>48.985250136931867</c:v>
                </c:pt>
                <c:pt idx="107">
                  <c:v>48.164143727551668</c:v>
                </c:pt>
                <c:pt idx="108">
                  <c:v>50.914413955900685</c:v>
                </c:pt>
                <c:pt idx="109">
                  <c:v>55.180922248473344</c:v>
                </c:pt>
                <c:pt idx="110">
                  <c:v>57.732270008150145</c:v>
                </c:pt>
                <c:pt idx="111">
                  <c:v>57.880454163663188</c:v>
                </c:pt>
                <c:pt idx="112">
                  <c:v>61.658331780043611</c:v>
                </c:pt>
                <c:pt idx="113">
                  <c:v>58.986988184737186</c:v>
                </c:pt>
                <c:pt idx="114">
                  <c:v>57.942774602897643</c:v>
                </c:pt>
                <c:pt idx="115">
                  <c:v>63.409511489947121</c:v>
                </c:pt>
                <c:pt idx="116">
                  <c:v>58.983125046398669</c:v>
                </c:pt>
                <c:pt idx="117">
                  <c:v>59.63632501247087</c:v>
                </c:pt>
                <c:pt idx="118">
                  <c:v>56.221345581376994</c:v>
                </c:pt>
                <c:pt idx="119">
                  <c:v>57.374689176809333</c:v>
                </c:pt>
                <c:pt idx="120">
                  <c:v>58.568748792541491</c:v>
                </c:pt>
                <c:pt idx="121">
                  <c:v>55.412054544160426</c:v>
                </c:pt>
                <c:pt idx="122">
                  <c:v>50.752380813891108</c:v>
                </c:pt>
                <c:pt idx="123">
                  <c:v>48.863379055762252</c:v>
                </c:pt>
                <c:pt idx="124">
                  <c:v>48.655644258314084</c:v>
                </c:pt>
                <c:pt idx="125">
                  <c:v>53.823670549230037</c:v>
                </c:pt>
                <c:pt idx="126">
                  <c:v>51.03911778430821</c:v>
                </c:pt>
                <c:pt idx="127">
                  <c:v>46.366029090803345</c:v>
                </c:pt>
                <c:pt idx="128">
                  <c:v>45.833151565385585</c:v>
                </c:pt>
                <c:pt idx="129">
                  <c:v>48.549428553184057</c:v>
                </c:pt>
                <c:pt idx="130">
                  <c:v>49.590658581628375</c:v>
                </c:pt>
                <c:pt idx="131">
                  <c:v>51.894922199856119</c:v>
                </c:pt>
                <c:pt idx="132">
                  <c:v>56.451238757219656</c:v>
                </c:pt>
                <c:pt idx="133">
                  <c:v>54.169144450796772</c:v>
                </c:pt>
                <c:pt idx="134">
                  <c:v>53.279820849510706</c:v>
                </c:pt>
                <c:pt idx="135">
                  <c:v>55.801721290531667</c:v>
                </c:pt>
                <c:pt idx="136">
                  <c:v>54.257005336706953</c:v>
                </c:pt>
                <c:pt idx="137">
                  <c:v>51.618131319741067</c:v>
                </c:pt>
                <c:pt idx="138">
                  <c:v>51.538814397079015</c:v>
                </c:pt>
                <c:pt idx="139">
                  <c:v>50.552955408340836</c:v>
                </c:pt>
                <c:pt idx="140">
                  <c:v>55.970678925789528</c:v>
                </c:pt>
                <c:pt idx="141">
                  <c:v>63.23409464359603</c:v>
                </c:pt>
                <c:pt idx="142">
                  <c:v>64.46363913972867</c:v>
                </c:pt>
                <c:pt idx="143">
                  <c:v>66.035303962276885</c:v>
                </c:pt>
                <c:pt idx="144">
                  <c:v>72.408697003163155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29-43E9-A655-777B54E9759B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201891414799134E-2"/>
                  <c:y val="3.636786877039682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PASTAS!$E$54:$AZ$54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29-43E9-A655-777B54E9759B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0"/>
              <c:layout>
                <c:manualLayout>
                  <c:x val="-8.9053813747104003E-3"/>
                  <c:y val="4.867718783836859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9-43E9-A655-777B54E9759B}"/>
                </c:ext>
              </c:extLst>
            </c:dLbl>
            <c:dLbl>
              <c:idx val="23"/>
              <c:layout>
                <c:manualLayout>
                  <c:x val="-8.1540677431178613E-2"/>
                  <c:y val="3.425758958068682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PASTAS!$E$55:$AZ$55</c:f>
              <c:numCache>
                <c:formatCode>_(* #,##0.00_);_(* \(#,##0.00\);_(* "-"??_);_(@_)</c:formatCode>
                <c:ptCount val="48"/>
                <c:pt idx="0">
                  <c:v>65.215903551452541</c:v>
                </c:pt>
                <c:pt idx="1">
                  <c:v>65.215903551452541</c:v>
                </c:pt>
                <c:pt idx="2">
                  <c:v>65.215903551452541</c:v>
                </c:pt>
                <c:pt idx="3">
                  <c:v>65.215903551452541</c:v>
                </c:pt>
                <c:pt idx="4">
                  <c:v>65.215903551452541</c:v>
                </c:pt>
                <c:pt idx="5">
                  <c:v>65.215903551452541</c:v>
                </c:pt>
                <c:pt idx="6">
                  <c:v>65.215903551452541</c:v>
                </c:pt>
                <c:pt idx="7">
                  <c:v>65.215903551452541</c:v>
                </c:pt>
                <c:pt idx="8">
                  <c:v>65.215903551452541</c:v>
                </c:pt>
                <c:pt idx="9">
                  <c:v>65.215903551452541</c:v>
                </c:pt>
                <c:pt idx="10">
                  <c:v>65.215903551452541</c:v>
                </c:pt>
                <c:pt idx="11">
                  <c:v>65.215903551452541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29-43E9-A655-777B54E9759B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3"/>
              <c:layout>
                <c:manualLayout>
                  <c:x val="2.6716144124131199E-2"/>
                  <c:y val="4.056432319864061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9-43E9-A655-777B54E9759B}"/>
                </c:ext>
              </c:extLst>
            </c:dLbl>
            <c:dLbl>
              <c:idx val="35"/>
              <c:layout>
                <c:manualLayout>
                  <c:x val="-8.6831313809168628E-2"/>
                  <c:y val="-3.233729711784299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PASTAS!$E$56:$AZ$56</c:f>
              <c:numCache>
                <c:formatCode>_(* #,##0.00_);_(* \(#,##0.00\);_(* "-"??_);_(@_)</c:formatCode>
                <c:ptCount val="48"/>
                <c:pt idx="12">
                  <c:v>70.782077732894876</c:v>
                </c:pt>
                <c:pt idx="13">
                  <c:v>70.782077732894876</c:v>
                </c:pt>
                <c:pt idx="14">
                  <c:v>70.782077732894876</c:v>
                </c:pt>
                <c:pt idx="15">
                  <c:v>70.782077732894876</c:v>
                </c:pt>
                <c:pt idx="16">
                  <c:v>70.782077732894876</c:v>
                </c:pt>
                <c:pt idx="17">
                  <c:v>70.782077732894876</c:v>
                </c:pt>
                <c:pt idx="18">
                  <c:v>70.782077732894876</c:v>
                </c:pt>
                <c:pt idx="19">
                  <c:v>70.782077732894876</c:v>
                </c:pt>
                <c:pt idx="20">
                  <c:v>70.782077732894876</c:v>
                </c:pt>
                <c:pt idx="21">
                  <c:v>70.782077732894876</c:v>
                </c:pt>
                <c:pt idx="22">
                  <c:v>70.782077732894876</c:v>
                </c:pt>
                <c:pt idx="23">
                  <c:v>70.782077732894876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29-43E9-A655-777B54E9759B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5"/>
              <c:layout>
                <c:manualLayout>
                  <c:x val="-1.9963529301214061E-2"/>
                  <c:y val="3.239845026409775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29-43E9-A655-777B54E9759B}"/>
                </c:ext>
              </c:extLst>
            </c:dLbl>
            <c:dLbl>
              <c:idx val="47"/>
              <c:layout>
                <c:manualLayout>
                  <c:x val="-8.9059162781908119E-2"/>
                  <c:y val="3.84052008380164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PASTAS!$E$57:$AZ$57</c:f>
              <c:numCache>
                <c:formatCode>_(* #,##0.00_);_(* \(#,##0.00\);_(* "-"??_);_(@_)</c:formatCode>
                <c:ptCount val="48"/>
                <c:pt idx="24">
                  <c:v>94.34023435869085</c:v>
                </c:pt>
                <c:pt idx="25">
                  <c:v>94.34023435869085</c:v>
                </c:pt>
                <c:pt idx="26">
                  <c:v>94.34023435869085</c:v>
                </c:pt>
                <c:pt idx="27">
                  <c:v>94.34023435869085</c:v>
                </c:pt>
                <c:pt idx="28">
                  <c:v>94.34023435869085</c:v>
                </c:pt>
                <c:pt idx="29">
                  <c:v>94.34023435869085</c:v>
                </c:pt>
                <c:pt idx="30">
                  <c:v>94.34023435869085</c:v>
                </c:pt>
                <c:pt idx="31">
                  <c:v>94.34023435869085</c:v>
                </c:pt>
                <c:pt idx="32">
                  <c:v>94.34023435869085</c:v>
                </c:pt>
                <c:pt idx="33">
                  <c:v>94.34023435869085</c:v>
                </c:pt>
                <c:pt idx="34">
                  <c:v>94.34023435869085</c:v>
                </c:pt>
                <c:pt idx="35">
                  <c:v>94.34023435869085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D29-43E9-A655-777B54E9759B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37"/>
              <c:layout>
                <c:manualLayout>
                  <c:x val="-1.7810762749420839E-2"/>
                  <c:y val="3.245145855891256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29-43E9-A655-777B54E9759B}"/>
                </c:ext>
              </c:extLst>
            </c:dLbl>
            <c:dLbl>
              <c:idx val="59"/>
              <c:layout>
                <c:manualLayout>
                  <c:x val="-8.847941272601427E-2"/>
                  <c:y val="-2.657836498590013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PASTAS!$E$58:$AZ$58</c:f>
              <c:numCache>
                <c:formatCode>_(* #,##0.00_);_(* \(#,##0.00\);_(* "-"??_);_(@_)</c:formatCode>
                <c:ptCount val="48"/>
                <c:pt idx="36">
                  <c:v>90.652199630566273</c:v>
                </c:pt>
                <c:pt idx="37">
                  <c:v>90.652199630566273</c:v>
                </c:pt>
                <c:pt idx="38">
                  <c:v>90.652199630566273</c:v>
                </c:pt>
                <c:pt idx="39">
                  <c:v>90.652199630566273</c:v>
                </c:pt>
                <c:pt idx="40">
                  <c:v>90.652199630566273</c:v>
                </c:pt>
                <c:pt idx="41">
                  <c:v>90.652199630566273</c:v>
                </c:pt>
                <c:pt idx="42">
                  <c:v>90.652199630566273</c:v>
                </c:pt>
                <c:pt idx="43">
                  <c:v>90.652199630566273</c:v>
                </c:pt>
                <c:pt idx="44">
                  <c:v>90.652199630566273</c:v>
                </c:pt>
                <c:pt idx="45">
                  <c:v>90.652199630566273</c:v>
                </c:pt>
                <c:pt idx="46">
                  <c:v>90.652199630566273</c:v>
                </c:pt>
                <c:pt idx="47">
                  <c:v>90.652199630566273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D29-43E9-A655-777B54E9759B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-8.9053813747104818E-3"/>
                  <c:y val="3.650789087877655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29-43E9-A655-777B54E9759B}"/>
                </c:ext>
              </c:extLst>
            </c:dLbl>
            <c:dLbl>
              <c:idx val="61"/>
              <c:layout>
                <c:manualLayout>
                  <c:x val="-1.2107273878547074E-2"/>
                  <c:y val="4.148777107113257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PASTAS!$E$59:$BL$59</c:f>
              <c:numCache>
                <c:formatCode>_(* #,##0.00_);_(* \(#,##0.00\);_(* "-"??_);_(@_)</c:formatCode>
                <c:ptCount val="60"/>
                <c:pt idx="48">
                  <c:v>85.419041351365692</c:v>
                </c:pt>
                <c:pt idx="49">
                  <c:v>85.419041351365692</c:v>
                </c:pt>
                <c:pt idx="50">
                  <c:v>85.419041351365692</c:v>
                </c:pt>
                <c:pt idx="51">
                  <c:v>85.419041351365692</c:v>
                </c:pt>
                <c:pt idx="52">
                  <c:v>85.419041351365692</c:v>
                </c:pt>
                <c:pt idx="53">
                  <c:v>85.419041351365692</c:v>
                </c:pt>
                <c:pt idx="54">
                  <c:v>85.419041351365692</c:v>
                </c:pt>
                <c:pt idx="55">
                  <c:v>85.419041351365692</c:v>
                </c:pt>
                <c:pt idx="56">
                  <c:v>85.419041351365692</c:v>
                </c:pt>
                <c:pt idx="57">
                  <c:v>85.419041351365692</c:v>
                </c:pt>
                <c:pt idx="58">
                  <c:v>85.419041351365692</c:v>
                </c:pt>
                <c:pt idx="59">
                  <c:v>85.419041351365692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D29-43E9-A655-777B54E9759B}"/>
            </c:ext>
          </c:extLst>
        </c:ser>
        <c:ser>
          <c:idx val="7"/>
          <c:order val="7"/>
          <c:tx>
            <c:strRef>
              <c:f>PASTAS!$A$60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7.5695741685038398E-2"/>
                  <c:y val="3.650789087877648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29-43E9-A655-777B54E9759B}"/>
                </c:ext>
              </c:extLst>
            </c:dLbl>
            <c:dLbl>
              <c:idx val="73"/>
              <c:layout>
                <c:manualLayout>
                  <c:x val="-9.6858191028376586E-3"/>
                  <c:y val="4.148744439576981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PASTAS!$E$60:$BX$60</c:f>
              <c:numCache>
                <c:formatCode>_(* #,##0.00_);_(* \(#,##0.00\);_(* "-"??_);_(@_)</c:formatCode>
                <c:ptCount val="72"/>
                <c:pt idx="60">
                  <c:v>77.440872157534287</c:v>
                </c:pt>
                <c:pt idx="61">
                  <c:v>77.440872157534287</c:v>
                </c:pt>
                <c:pt idx="62">
                  <c:v>77.440872157534287</c:v>
                </c:pt>
                <c:pt idx="63">
                  <c:v>77.440872157534287</c:v>
                </c:pt>
                <c:pt idx="64">
                  <c:v>77.440872157534287</c:v>
                </c:pt>
                <c:pt idx="65">
                  <c:v>77.440872157534287</c:v>
                </c:pt>
                <c:pt idx="66">
                  <c:v>77.440872157534287</c:v>
                </c:pt>
                <c:pt idx="67">
                  <c:v>77.440872157534287</c:v>
                </c:pt>
                <c:pt idx="68">
                  <c:v>77.440872157534287</c:v>
                </c:pt>
                <c:pt idx="69">
                  <c:v>77.440872157534287</c:v>
                </c:pt>
                <c:pt idx="70">
                  <c:v>77.440872157534287</c:v>
                </c:pt>
                <c:pt idx="71">
                  <c:v>77.440872157534287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D29-43E9-A655-777B54E9759B}"/>
            </c:ext>
          </c:extLst>
        </c:ser>
        <c:ser>
          <c:idx val="8"/>
          <c:order val="8"/>
          <c:tx>
            <c:strRef>
              <c:f>PASTAS!$A$61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2.2263453436776816E-3"/>
                  <c:y val="3.650789087877655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PASTAS!$E$61:$CJ$61</c:f>
              <c:numCache>
                <c:formatCode>_(* #,##0.00_);_(* \(#,##0.00\);_(* "-"??_);_(@_)</c:formatCode>
                <c:ptCount val="84"/>
                <c:pt idx="72">
                  <c:v>59.849204079143227</c:v>
                </c:pt>
                <c:pt idx="73">
                  <c:v>59.849204079143227</c:v>
                </c:pt>
                <c:pt idx="74">
                  <c:v>59.849204079143227</c:v>
                </c:pt>
                <c:pt idx="75">
                  <c:v>59.849204079143227</c:v>
                </c:pt>
                <c:pt idx="76">
                  <c:v>59.849204079143227</c:v>
                </c:pt>
                <c:pt idx="77">
                  <c:v>59.849204079143227</c:v>
                </c:pt>
                <c:pt idx="78">
                  <c:v>59.849204079143227</c:v>
                </c:pt>
                <c:pt idx="79">
                  <c:v>59.849204079143227</c:v>
                </c:pt>
                <c:pt idx="80">
                  <c:v>59.849204079143227</c:v>
                </c:pt>
                <c:pt idx="81">
                  <c:v>59.849204079143227</c:v>
                </c:pt>
                <c:pt idx="82">
                  <c:v>59.849204079143227</c:v>
                </c:pt>
                <c:pt idx="83">
                  <c:v>59.849204079143227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29-43E9-A655-777B54E9759B}"/>
            </c:ext>
          </c:extLst>
        </c:ser>
        <c:ser>
          <c:idx val="9"/>
          <c:order val="9"/>
          <c:tx>
            <c:strRef>
              <c:f>PASTAS!$A$51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PASTAS!$E$51:$ES$51</c:f>
              <c:numCache>
                <c:formatCode>_(* #,##0.00_);_(* \(#,##0.00\);_(* "-"??_);_(@_)</c:formatCode>
                <c:ptCount val="145"/>
                <c:pt idx="0">
                  <c:v>90.081128031707081</c:v>
                </c:pt>
                <c:pt idx="1">
                  <c:v>92.87186648487446</c:v>
                </c:pt>
                <c:pt idx="2">
                  <c:v>92.020629415187642</c:v>
                </c:pt>
                <c:pt idx="3">
                  <c:v>88.832166035431953</c:v>
                </c:pt>
                <c:pt idx="4">
                  <c:v>92.226204386387209</c:v>
                </c:pt>
                <c:pt idx="5">
                  <c:v>86.179895628112504</c:v>
                </c:pt>
                <c:pt idx="6">
                  <c:v>73.724467804368388</c:v>
                </c:pt>
                <c:pt idx="7">
                  <c:v>67.82015809565209</c:v>
                </c:pt>
                <c:pt idx="8">
                  <c:v>60.79131165946999</c:v>
                </c:pt>
                <c:pt idx="9">
                  <c:v>62.609609731848536</c:v>
                </c:pt>
                <c:pt idx="10">
                  <c:v>69.232857671158257</c:v>
                </c:pt>
                <c:pt idx="11">
                  <c:v>69.321461742596526</c:v>
                </c:pt>
                <c:pt idx="12">
                  <c:v>67.277080781059212</c:v>
                </c:pt>
                <c:pt idx="13">
                  <c:v>63.03046407010725</c:v>
                </c:pt>
                <c:pt idx="14">
                  <c:v>60.560134659671647</c:v>
                </c:pt>
                <c:pt idx="15">
                  <c:v>61.862455079921716</c:v>
                </c:pt>
                <c:pt idx="16">
                  <c:v>63.913765850412119</c:v>
                </c:pt>
                <c:pt idx="17">
                  <c:v>59.908104071109634</c:v>
                </c:pt>
                <c:pt idx="18">
                  <c:v>70.874914642360238</c:v>
                </c:pt>
                <c:pt idx="19">
                  <c:v>83.517682408146982</c:v>
                </c:pt>
                <c:pt idx="20">
                  <c:v>86.837201169336169</c:v>
                </c:pt>
                <c:pt idx="21">
                  <c:v>85.64479766538885</c:v>
                </c:pt>
                <c:pt idx="22">
                  <c:v>89.319786158187242</c:v>
                </c:pt>
                <c:pt idx="23">
                  <c:v>102.96868282056843</c:v>
                </c:pt>
                <c:pt idx="24">
                  <c:v>106.77195732310614</c:v>
                </c:pt>
                <c:pt idx="25">
                  <c:v>114.17530841264704</c:v>
                </c:pt>
                <c:pt idx="26">
                  <c:v>104.33607522241259</c:v>
                </c:pt>
                <c:pt idx="27">
                  <c:v>107.39021148504686</c:v>
                </c:pt>
                <c:pt idx="28">
                  <c:v>105.60784937137539</c:v>
                </c:pt>
                <c:pt idx="29">
                  <c:v>95.583699237397781</c:v>
                </c:pt>
                <c:pt idx="30">
                  <c:v>86.577789582858216</c:v>
                </c:pt>
                <c:pt idx="31">
                  <c:v>94.33433074902878</c:v>
                </c:pt>
                <c:pt idx="32">
                  <c:v>92.720917940779103</c:v>
                </c:pt>
                <c:pt idx="33">
                  <c:v>88.246221401634926</c:v>
                </c:pt>
                <c:pt idx="34">
                  <c:v>85.61446080045215</c:v>
                </c:pt>
                <c:pt idx="35">
                  <c:v>83.513359949324624</c:v>
                </c:pt>
                <c:pt idx="36">
                  <c:v>82.757341518062134</c:v>
                </c:pt>
                <c:pt idx="37">
                  <c:v>80.209544284377415</c:v>
                </c:pt>
                <c:pt idx="38">
                  <c:v>78.780695739367715</c:v>
                </c:pt>
                <c:pt idx="39">
                  <c:v>74.490297222763544</c:v>
                </c:pt>
                <c:pt idx="40">
                  <c:v>75.846098403458754</c:v>
                </c:pt>
                <c:pt idx="41">
                  <c:v>78.555825117544899</c:v>
                </c:pt>
                <c:pt idx="42">
                  <c:v>100.08009392876687</c:v>
                </c:pt>
                <c:pt idx="43">
                  <c:v>103.71400898677511</c:v>
                </c:pt>
                <c:pt idx="44">
                  <c:v>105.19581199903216</c:v>
                </c:pt>
                <c:pt idx="45">
                  <c:v>105.28626933481522</c:v>
                </c:pt>
                <c:pt idx="46">
                  <c:v>106.3969654486793</c:v>
                </c:pt>
                <c:pt idx="47">
                  <c:v>100</c:v>
                </c:pt>
                <c:pt idx="48">
                  <c:v>94.531536318960335</c:v>
                </c:pt>
                <c:pt idx="49">
                  <c:v>90.232145425307223</c:v>
                </c:pt>
                <c:pt idx="50">
                  <c:v>87.956735173497975</c:v>
                </c:pt>
                <c:pt idx="51">
                  <c:v>88.230371981401063</c:v>
                </c:pt>
                <c:pt idx="52">
                  <c:v>91.181666727220815</c:v>
                </c:pt>
                <c:pt idx="53">
                  <c:v>89.509448038591756</c:v>
                </c:pt>
                <c:pt idx="54">
                  <c:v>86.012975544440678</c:v>
                </c:pt>
                <c:pt idx="55">
                  <c:v>86.505453031007434</c:v>
                </c:pt>
                <c:pt idx="56">
                  <c:v>87.855695669291876</c:v>
                </c:pt>
                <c:pt idx="57">
                  <c:v>92.4851206090202</c:v>
                </c:pt>
                <c:pt idx="58">
                  <c:v>88.252868429717097</c:v>
                </c:pt>
                <c:pt idx="59">
                  <c:v>84.259603259455972</c:v>
                </c:pt>
                <c:pt idx="60">
                  <c:v>79.684820697807666</c:v>
                </c:pt>
                <c:pt idx="61">
                  <c:v>88.48234708495977</c:v>
                </c:pt>
                <c:pt idx="62">
                  <c:v>98.039594144544878</c:v>
                </c:pt>
                <c:pt idx="63">
                  <c:v>94.63820237712639</c:v>
                </c:pt>
                <c:pt idx="64">
                  <c:v>97.857743175971663</c:v>
                </c:pt>
                <c:pt idx="65">
                  <c:v>87.876119303611858</c:v>
                </c:pt>
                <c:pt idx="66">
                  <c:v>77.837154640333921</c:v>
                </c:pt>
                <c:pt idx="67">
                  <c:v>77.250142569608101</c:v>
                </c:pt>
                <c:pt idx="68">
                  <c:v>74.79429085370441</c:v>
                </c:pt>
                <c:pt idx="69">
                  <c:v>78.358468503100497</c:v>
                </c:pt>
                <c:pt idx="70">
                  <c:v>82.417604693897403</c:v>
                </c:pt>
                <c:pt idx="71">
                  <c:v>98.031789883854941</c:v>
                </c:pt>
                <c:pt idx="72">
                  <c:v>90.257985262891012</c:v>
                </c:pt>
                <c:pt idx="73">
                  <c:v>86.058006322194117</c:v>
                </c:pt>
                <c:pt idx="74">
                  <c:v>91.591492565914407</c:v>
                </c:pt>
                <c:pt idx="75">
                  <c:v>85.453842320468169</c:v>
                </c:pt>
                <c:pt idx="76">
                  <c:v>82.129764566276648</c:v>
                </c:pt>
                <c:pt idx="77">
                  <c:v>87.993612461898991</c:v>
                </c:pt>
                <c:pt idx="78">
                  <c:v>95.238508952669036</c:v>
                </c:pt>
                <c:pt idx="79">
                  <c:v>94.055170076187594</c:v>
                </c:pt>
                <c:pt idx="80">
                  <c:v>94.819440569881237</c:v>
                </c:pt>
                <c:pt idx="81">
                  <c:v>94.062496287717039</c:v>
                </c:pt>
                <c:pt idx="82">
                  <c:v>91.033677883841989</c:v>
                </c:pt>
                <c:pt idx="83">
                  <c:v>98.729867978108103</c:v>
                </c:pt>
                <c:pt idx="84">
                  <c:v>99.930160409517498</c:v>
                </c:pt>
                <c:pt idx="85">
                  <c:v>98.362020466687966</c:v>
                </c:pt>
                <c:pt idx="86">
                  <c:v>95.644766554671591</c:v>
                </c:pt>
                <c:pt idx="87">
                  <c:v>90.478168562793556</c:v>
                </c:pt>
                <c:pt idx="88">
                  <c:v>86.733618964692866</c:v>
                </c:pt>
                <c:pt idx="89">
                  <c:v>87.26609666542528</c:v>
                </c:pt>
                <c:pt idx="90">
                  <c:v>78.522237254498222</c:v>
                </c:pt>
                <c:pt idx="91">
                  <c:v>77.965837074857674</c:v>
                </c:pt>
                <c:pt idx="92">
                  <c:v>76.976606481123113</c:v>
                </c:pt>
                <c:pt idx="93">
                  <c:v>78.622038019466061</c:v>
                </c:pt>
                <c:pt idx="94">
                  <c:v>82.590143757738559</c:v>
                </c:pt>
                <c:pt idx="95">
                  <c:v>78.608071908526242</c:v>
                </c:pt>
                <c:pt idx="96">
                  <c:v>83.639681205304157</c:v>
                </c:pt>
                <c:pt idx="97">
                  <c:v>84.500665136995664</c:v>
                </c:pt>
                <c:pt idx="98">
                  <c:v>84.423735025032187</c:v>
                </c:pt>
                <c:pt idx="99">
                  <c:v>78.032596944331345</c:v>
                </c:pt>
                <c:pt idx="100">
                  <c:v>82.374590768776272</c:v>
                </c:pt>
                <c:pt idx="101">
                  <c:v>88.039377262320826</c:v>
                </c:pt>
                <c:pt idx="102">
                  <c:v>99.975618114212168</c:v>
                </c:pt>
                <c:pt idx="103">
                  <c:v>82.682221693637246</c:v>
                </c:pt>
                <c:pt idx="104">
                  <c:v>82.283496681790496</c:v>
                </c:pt>
                <c:pt idx="105">
                  <c:v>82.635108672069677</c:v>
                </c:pt>
                <c:pt idx="106">
                  <c:v>82.334418873536535</c:v>
                </c:pt>
                <c:pt idx="107">
                  <c:v>80.369949659877719</c:v>
                </c:pt>
                <c:pt idx="108">
                  <c:v>81.444900365708563</c:v>
                </c:pt>
                <c:pt idx="109">
                  <c:v>88.033271213685595</c:v>
                </c:pt>
                <c:pt idx="110">
                  <c:v>91.860891694089148</c:v>
                </c:pt>
                <c:pt idx="111">
                  <c:v>89.303871147557416</c:v>
                </c:pt>
                <c:pt idx="112">
                  <c:v>98.468652163639845</c:v>
                </c:pt>
                <c:pt idx="113">
                  <c:v>95.198507650494378</c:v>
                </c:pt>
                <c:pt idx="114">
                  <c:v>93.265355799068388</c:v>
                </c:pt>
                <c:pt idx="115">
                  <c:v>104.682836887912</c:v>
                </c:pt>
                <c:pt idx="116">
                  <c:v>99.949221569495279</c:v>
                </c:pt>
                <c:pt idx="117">
                  <c:v>102.47589643061137</c:v>
                </c:pt>
                <c:pt idx="118">
                  <c:v>100.29743085746587</c:v>
                </c:pt>
                <c:pt idx="119">
                  <c:v>102.81423252780601</c:v>
                </c:pt>
                <c:pt idx="120">
                  <c:v>103.30185166923852</c:v>
                </c:pt>
                <c:pt idx="121">
                  <c:v>96.288778252991321</c:v>
                </c:pt>
                <c:pt idx="122">
                  <c:v>88.480211075411376</c:v>
                </c:pt>
                <c:pt idx="123">
                  <c:v>86.001416080054895</c:v>
                </c:pt>
                <c:pt idx="124">
                  <c:v>89.849976429168009</c:v>
                </c:pt>
                <c:pt idx="125">
                  <c:v>97.758085297312334</c:v>
                </c:pt>
                <c:pt idx="126">
                  <c:v>91.336554258953313</c:v>
                </c:pt>
                <c:pt idx="127">
                  <c:v>88.264038452573047</c:v>
                </c:pt>
                <c:pt idx="128">
                  <c:v>86.916614081315657</c:v>
                </c:pt>
                <c:pt idx="129">
                  <c:v>93.099590769812437</c:v>
                </c:pt>
                <c:pt idx="130">
                  <c:v>94.368705105417916</c:v>
                </c:pt>
                <c:pt idx="131">
                  <c:v>97.930818377066714</c:v>
                </c:pt>
                <c:pt idx="132">
                  <c:v>104.46237881135802</c:v>
                </c:pt>
                <c:pt idx="133">
                  <c:v>102.98516494035627</c:v>
                </c:pt>
                <c:pt idx="134">
                  <c:v>115.01832416566285</c:v>
                </c:pt>
                <c:pt idx="135">
                  <c:v>124.0904813180625</c:v>
                </c:pt>
                <c:pt idx="136">
                  <c:v>116.92609524230659</c:v>
                </c:pt>
                <c:pt idx="137">
                  <c:v>106.3344941150937</c:v>
                </c:pt>
                <c:pt idx="138">
                  <c:v>105.23956661835614</c:v>
                </c:pt>
                <c:pt idx="139">
                  <c:v>106.82190641344233</c:v>
                </c:pt>
                <c:pt idx="140">
                  <c:v>117.07597210676492</c:v>
                </c:pt>
                <c:pt idx="141">
                  <c:v>135.20393390822824</c:v>
                </c:pt>
                <c:pt idx="142">
                  <c:v>132.35318853122467</c:v>
                </c:pt>
                <c:pt idx="143">
                  <c:v>127.76468152542724</c:v>
                </c:pt>
                <c:pt idx="144">
                  <c:v>141.14720813243923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D29-43E9-A655-777B54E9759B}"/>
            </c:ext>
          </c:extLst>
        </c:ser>
        <c:ser>
          <c:idx val="10"/>
          <c:order val="10"/>
          <c:tx>
            <c:strRef>
              <c:f>PASTAS!$A$62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1.1131726718388E-2"/>
                  <c:y val="-4.056432319864076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PASTAS!$E$62:$CV$62</c:f>
              <c:numCache>
                <c:formatCode>_(* #,##0.00_);_(* \(#,##0.00\);_(* "-"??_);_(@_)</c:formatCode>
                <c:ptCount val="96"/>
                <c:pt idx="84">
                  <c:v>50.369765047649963</c:v>
                </c:pt>
                <c:pt idx="85">
                  <c:v>50.369765047649963</c:v>
                </c:pt>
                <c:pt idx="86">
                  <c:v>50.369765047649963</c:v>
                </c:pt>
                <c:pt idx="87">
                  <c:v>50.369765047649963</c:v>
                </c:pt>
                <c:pt idx="88">
                  <c:v>50.369765047649963</c:v>
                </c:pt>
                <c:pt idx="89">
                  <c:v>50.369765047649963</c:v>
                </c:pt>
                <c:pt idx="90">
                  <c:v>50.369765047649963</c:v>
                </c:pt>
                <c:pt idx="91">
                  <c:v>50.369765047649963</c:v>
                </c:pt>
                <c:pt idx="92">
                  <c:v>50.369765047649963</c:v>
                </c:pt>
                <c:pt idx="93">
                  <c:v>50.369765047649963</c:v>
                </c:pt>
                <c:pt idx="94">
                  <c:v>50.369765047649963</c:v>
                </c:pt>
                <c:pt idx="95">
                  <c:v>50.369765047649963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D29-43E9-A655-777B54E9759B}"/>
            </c:ext>
          </c:extLst>
        </c:ser>
        <c:ser>
          <c:idx val="11"/>
          <c:order val="11"/>
          <c:tx>
            <c:strRef>
              <c:f>PASTAS!$A$63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4.002518759802072E-2"/>
                  <c:y val="-3.234505795977326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PASTAS!$E$63:$DH$63</c:f>
              <c:numCache>
                <c:formatCode>_(* #,##0.00_);_(* \(#,##0.00\);_(* "-"??_);_(@_)</c:formatCode>
                <c:ptCount val="108"/>
                <c:pt idx="96">
                  <c:v>51.175588964543856</c:v>
                </c:pt>
                <c:pt idx="97">
                  <c:v>51.175588964543856</c:v>
                </c:pt>
                <c:pt idx="98">
                  <c:v>51.175588964543856</c:v>
                </c:pt>
                <c:pt idx="99">
                  <c:v>51.175588964543856</c:v>
                </c:pt>
                <c:pt idx="100">
                  <c:v>51.175588964543856</c:v>
                </c:pt>
                <c:pt idx="101">
                  <c:v>51.175588964543856</c:v>
                </c:pt>
                <c:pt idx="102">
                  <c:v>51.175588964543856</c:v>
                </c:pt>
                <c:pt idx="103">
                  <c:v>51.175588964543856</c:v>
                </c:pt>
                <c:pt idx="104">
                  <c:v>51.175588964543856</c:v>
                </c:pt>
                <c:pt idx="105">
                  <c:v>51.175588964543856</c:v>
                </c:pt>
                <c:pt idx="106">
                  <c:v>51.175588964543856</c:v>
                </c:pt>
                <c:pt idx="107">
                  <c:v>51.175588964543856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29-43E9-A655-777B54E9759B}"/>
            </c:ext>
          </c:extLst>
        </c:ser>
        <c:ser>
          <c:idx val="12"/>
          <c:order val="12"/>
          <c:tx>
            <c:strRef>
              <c:f>PASTAS!$A$65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118"/>
              <c:layout>
                <c:manualLayout>
                  <c:x val="-5.5511538132130174E-2"/>
                  <c:y val="3.65611084630683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PASTAS!$E$65:$DS$65</c:f>
              <c:numCache>
                <c:formatCode>_(* #,##0.00_);_(* \(#,##0.00\);_(* "-"??_);_(@_)</c:formatCode>
                <c:ptCount val="119"/>
                <c:pt idx="108">
                  <c:v>57.993429270905729</c:v>
                </c:pt>
                <c:pt idx="109">
                  <c:v>57.993429270905729</c:v>
                </c:pt>
                <c:pt idx="110">
                  <c:v>57.993429270905729</c:v>
                </c:pt>
                <c:pt idx="111">
                  <c:v>57.993429270905729</c:v>
                </c:pt>
                <c:pt idx="112">
                  <c:v>57.993429270905729</c:v>
                </c:pt>
                <c:pt idx="113">
                  <c:v>57.993429270905729</c:v>
                </c:pt>
                <c:pt idx="114">
                  <c:v>57.993429270905729</c:v>
                </c:pt>
                <c:pt idx="115">
                  <c:v>57.993429270905729</c:v>
                </c:pt>
                <c:pt idx="116">
                  <c:v>57.993429270905729</c:v>
                </c:pt>
                <c:pt idx="117">
                  <c:v>57.993429270905729</c:v>
                </c:pt>
                <c:pt idx="118">
                  <c:v>57.993429270905729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D29-43E9-A655-777B54E9759B}"/>
            </c:ext>
          </c:extLst>
        </c:ser>
        <c:ser>
          <c:idx val="13"/>
          <c:order val="13"/>
          <c:tx>
            <c:strRef>
              <c:f>PASTAS!$A$66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rgbClr val="C0504D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9D29-43E9-A655-777B54E9759B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9D29-43E9-A655-777B54E9759B}"/>
              </c:ext>
            </c:extLst>
          </c:dPt>
          <c:dPt>
            <c:idx val="123"/>
            <c:bubble3D val="0"/>
            <c:extLst>
              <c:ext xmlns:c16="http://schemas.microsoft.com/office/drawing/2014/chart" uri="{C3380CC4-5D6E-409C-BE32-E72D297353CC}">
                <c16:uniqueId val="{00000020-9D29-43E9-A655-777B54E9759B}"/>
              </c:ext>
            </c:extLst>
          </c:dPt>
          <c:dLbls>
            <c:dLbl>
              <c:idx val="121"/>
              <c:layout>
                <c:manualLayout>
                  <c:x val="2.0111242912954031E-5"/>
                  <c:y val="-4.986582352128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29-43E9-A655-777B54E9759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PASTAS!$E$66:$EF$66</c:f>
              <c:numCache>
                <c:formatCode>_(* #,##0.00_);_(* \(#,##0.00\);_(* "-"??_);_(@_)</c:formatCode>
                <c:ptCount val="132"/>
                <c:pt idx="120">
                  <c:v>50.779098815755418</c:v>
                </c:pt>
                <c:pt idx="121">
                  <c:v>50.779098815755418</c:v>
                </c:pt>
                <c:pt idx="122">
                  <c:v>50.779098815755418</c:v>
                </c:pt>
                <c:pt idx="123">
                  <c:v>50.779098815755418</c:v>
                </c:pt>
                <c:pt idx="124">
                  <c:v>50.779098815755418</c:v>
                </c:pt>
                <c:pt idx="125">
                  <c:v>50.779098815755418</c:v>
                </c:pt>
                <c:pt idx="126">
                  <c:v>50.779098815755418</c:v>
                </c:pt>
                <c:pt idx="127">
                  <c:v>50.779098815755418</c:v>
                </c:pt>
                <c:pt idx="128">
                  <c:v>50.779098815755418</c:v>
                </c:pt>
                <c:pt idx="129">
                  <c:v>50.779098815755418</c:v>
                </c:pt>
                <c:pt idx="130">
                  <c:v>50.779098815755418</c:v>
                </c:pt>
                <c:pt idx="131">
                  <c:v>50.779098815755418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D29-43E9-A655-777B54E9759B}"/>
            </c:ext>
          </c:extLst>
        </c:ser>
        <c:ser>
          <c:idx val="14"/>
          <c:order val="14"/>
          <c:tx>
            <c:strRef>
              <c:f>PASTAS!$A$67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4.4036687068020035E-3"/>
                  <c:y val="-3.2876715874955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29-43E9-A655-777B54E9759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PASTAS!$E$67:$ER$67</c:f>
              <c:numCache>
                <c:formatCode>_(* #,##0.00_);_(* \(#,##0.00\);_(* "-"??_);_(@_)</c:formatCode>
                <c:ptCount val="144"/>
                <c:pt idx="132">
                  <c:v>56.447712373443146</c:v>
                </c:pt>
                <c:pt idx="133">
                  <c:v>56.447712373443146</c:v>
                </c:pt>
                <c:pt idx="134">
                  <c:v>56.447712373443146</c:v>
                </c:pt>
                <c:pt idx="135">
                  <c:v>56.447712373443146</c:v>
                </c:pt>
                <c:pt idx="136">
                  <c:v>56.447712373443146</c:v>
                </c:pt>
                <c:pt idx="137">
                  <c:v>56.447712373443146</c:v>
                </c:pt>
                <c:pt idx="138">
                  <c:v>56.447712373443146</c:v>
                </c:pt>
                <c:pt idx="139">
                  <c:v>56.447712373443146</c:v>
                </c:pt>
                <c:pt idx="140">
                  <c:v>56.447712373443146</c:v>
                </c:pt>
                <c:pt idx="141">
                  <c:v>56.447712373443146</c:v>
                </c:pt>
                <c:pt idx="142">
                  <c:v>56.447712373443146</c:v>
                </c:pt>
                <c:pt idx="143">
                  <c:v>56.447712373443146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D29-43E9-A655-777B54E97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07600"/>
        <c:axId val="190505248"/>
      </c:lineChart>
      <c:dateAx>
        <c:axId val="190507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050524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0505248"/>
        <c:scaling>
          <c:orientation val="minMax"/>
          <c:max val="145"/>
          <c:min val="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0507600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7320448575"/>
          <c:h val="0.73044913066305917"/>
        </c:manualLayout>
      </c:layout>
      <c:lineChart>
        <c:grouping val="standard"/>
        <c:varyColors val="0"/>
        <c:ser>
          <c:idx val="0"/>
          <c:order val="0"/>
          <c:tx>
            <c:strRef>
              <c:f>ICGN!$A$173:$D$173</c:f>
              <c:strCache>
                <c:ptCount val="4"/>
                <c:pt idx="0">
                  <c:v>INDICE MERCADO BASE 100 AÑO 2012 - COP TRIMESTRAL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ICGN!$Q$171:$BI$171</c15:sqref>
                  </c15:fullRef>
                </c:ext>
              </c:extLst>
              <c:f>ICGN!$Y$171:$BI$171</c:f>
              <c:strCache>
                <c:ptCount val="37"/>
                <c:pt idx="0">
                  <c:v>Q1 2014</c:v>
                </c:pt>
                <c:pt idx="1">
                  <c:v>Q2 2014</c:v>
                </c:pt>
                <c:pt idx="2">
                  <c:v>Q3 2014</c:v>
                </c:pt>
                <c:pt idx="3">
                  <c:v>Q4 2014</c:v>
                </c:pt>
                <c:pt idx="4">
                  <c:v>Q1 2015</c:v>
                </c:pt>
                <c:pt idx="5">
                  <c:v>Q2 2015</c:v>
                </c:pt>
                <c:pt idx="6">
                  <c:v>Q3 2015</c:v>
                </c:pt>
                <c:pt idx="7">
                  <c:v>Q4 2015</c:v>
                </c:pt>
                <c:pt idx="8">
                  <c:v>Q1 2016</c:v>
                </c:pt>
                <c:pt idx="9">
                  <c:v>Q2 2016</c:v>
                </c:pt>
                <c:pt idx="10">
                  <c:v>Q3 2016</c:v>
                </c:pt>
                <c:pt idx="11">
                  <c:v>Q4 2016</c:v>
                </c:pt>
                <c:pt idx="12">
                  <c:v>Q1 2017</c:v>
                </c:pt>
                <c:pt idx="13">
                  <c:v>Q2 2017</c:v>
                </c:pt>
                <c:pt idx="14">
                  <c:v>Q3 2017</c:v>
                </c:pt>
                <c:pt idx="15">
                  <c:v>Q4 2017</c:v>
                </c:pt>
                <c:pt idx="16">
                  <c:v>Q1 2018</c:v>
                </c:pt>
                <c:pt idx="17">
                  <c:v>Q2 2018</c:v>
                </c:pt>
                <c:pt idx="18">
                  <c:v>Q3 2018</c:v>
                </c:pt>
                <c:pt idx="19">
                  <c:v>Q4 2018</c:v>
                </c:pt>
                <c:pt idx="20">
                  <c:v>Q1 2019</c:v>
                </c:pt>
                <c:pt idx="21">
                  <c:v>Q2 2019</c:v>
                </c:pt>
                <c:pt idx="22">
                  <c:v>Q3 2019</c:v>
                </c:pt>
                <c:pt idx="23">
                  <c:v>Q4 2019</c:v>
                </c:pt>
                <c:pt idx="24">
                  <c:v>Q1 2020</c:v>
                </c:pt>
                <c:pt idx="25">
                  <c:v>Q2 2020</c:v>
                </c:pt>
                <c:pt idx="26">
                  <c:v>Q3 2020</c:v>
                </c:pt>
                <c:pt idx="27">
                  <c:v>Q4 2020</c:v>
                </c:pt>
                <c:pt idx="28">
                  <c:v>Q1 2021</c:v>
                </c:pt>
                <c:pt idx="29">
                  <c:v>Q2 2021</c:v>
                </c:pt>
                <c:pt idx="30">
                  <c:v>Q3 2021</c:v>
                </c:pt>
                <c:pt idx="31">
                  <c:v>Q4 2021</c:v>
                </c:pt>
                <c:pt idx="32">
                  <c:v>Q1 2022</c:v>
                </c:pt>
                <c:pt idx="33">
                  <c:v>Q2 2022</c:v>
                </c:pt>
                <c:pt idx="34">
                  <c:v>Q3 2022</c:v>
                </c:pt>
                <c:pt idx="35">
                  <c:v>Q4 2022</c:v>
                </c:pt>
                <c:pt idx="36">
                  <c:v>Q1 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ICGN!$Q$173:$BI$173</c15:sqref>
                  </c15:fullRef>
                </c:ext>
              </c:extLst>
              <c:f>ICGN!$Y$173:$BI$173</c:f>
              <c:numCache>
                <c:formatCode>_(* #,##0.00_);_(* \(#,##0.00\);_(* "-"??_);_(@_)</c:formatCode>
                <c:ptCount val="37"/>
                <c:pt idx="0">
                  <c:v>116.37175780204511</c:v>
                </c:pt>
                <c:pt idx="1">
                  <c:v>124.88098420721933</c:v>
                </c:pt>
                <c:pt idx="2">
                  <c:v>123.47656717140909</c:v>
                </c:pt>
                <c:pt idx="3">
                  <c:v>132.66438407443172</c:v>
                </c:pt>
                <c:pt idx="4">
                  <c:v>129.79391436115657</c:v>
                </c:pt>
                <c:pt idx="5">
                  <c:v>122.74906828963192</c:v>
                </c:pt>
                <c:pt idx="6">
                  <c:v>134.32204427446069</c:v>
                </c:pt>
                <c:pt idx="7">
                  <c:v>139.07833858748029</c:v>
                </c:pt>
                <c:pt idx="8">
                  <c:v>143.18241362598496</c:v>
                </c:pt>
                <c:pt idx="9">
                  <c:v>141.31214442486294</c:v>
                </c:pt>
                <c:pt idx="10">
                  <c:v>151.46486175280882</c:v>
                </c:pt>
                <c:pt idx="11">
                  <c:v>156.45645417089395</c:v>
                </c:pt>
                <c:pt idx="12">
                  <c:v>148.3066344417164</c:v>
                </c:pt>
                <c:pt idx="13">
                  <c:v>138.5663091341836</c:v>
                </c:pt>
                <c:pt idx="14">
                  <c:v>140.92594640356458</c:v>
                </c:pt>
                <c:pt idx="15">
                  <c:v>139.57282848608421</c:v>
                </c:pt>
                <c:pt idx="16">
                  <c:v>135.82049971107782</c:v>
                </c:pt>
                <c:pt idx="17">
                  <c:v>137.74881767011678</c:v>
                </c:pt>
                <c:pt idx="18">
                  <c:v>128.4129262072552</c:v>
                </c:pt>
                <c:pt idx="19">
                  <c:v>136.54234034071612</c:v>
                </c:pt>
                <c:pt idx="20">
                  <c:v>133.64197669636044</c:v>
                </c:pt>
                <c:pt idx="21">
                  <c:v>139.75034090987677</c:v>
                </c:pt>
                <c:pt idx="22">
                  <c:v>141.47360244949826</c:v>
                </c:pt>
                <c:pt idx="23">
                  <c:v>156.12823432100109</c:v>
                </c:pt>
                <c:pt idx="24">
                  <c:v>161.87103808335033</c:v>
                </c:pt>
                <c:pt idx="25">
                  <c:v>161.83534410497504</c:v>
                </c:pt>
                <c:pt idx="26">
                  <c:v>168.92345834476666</c:v>
                </c:pt>
                <c:pt idx="27">
                  <c:v>175.42087449282383</c:v>
                </c:pt>
                <c:pt idx="28">
                  <c:v>184.05925067709185</c:v>
                </c:pt>
                <c:pt idx="29">
                  <c:v>208.27589632395816</c:v>
                </c:pt>
                <c:pt idx="30">
                  <c:v>239.09230277613065</c:v>
                </c:pt>
                <c:pt idx="31">
                  <c:v>264.17627100608212</c:v>
                </c:pt>
                <c:pt idx="32">
                  <c:v>278.39892586673921</c:v>
                </c:pt>
                <c:pt idx="33">
                  <c:v>278.11432206154791</c:v>
                </c:pt>
                <c:pt idx="34">
                  <c:v>293.851187497235</c:v>
                </c:pt>
                <c:pt idx="35">
                  <c:v>290.01709922895458</c:v>
                </c:pt>
                <c:pt idx="36">
                  <c:v>290.74549536455612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F-407F-83C3-992503EA9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34848"/>
        <c:axId val="170938768"/>
      </c:lineChart>
      <c:lineChart>
        <c:grouping val="standard"/>
        <c:varyColors val="0"/>
        <c:ser>
          <c:idx val="1"/>
          <c:order val="1"/>
          <c:tx>
            <c:strRef>
              <c:f>ICGN!$A$172:$D$172</c:f>
              <c:strCache>
                <c:ptCount val="4"/>
                <c:pt idx="0">
                  <c:v>MARGEN BRUTO GN TRIMESTRAL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ICGN!$Q$171:$BI$171</c15:sqref>
                  </c15:fullRef>
                </c:ext>
              </c:extLst>
              <c:f>ICGN!$Y$171:$BI$171</c:f>
              <c:strCache>
                <c:ptCount val="37"/>
                <c:pt idx="0">
                  <c:v>Q1 2014</c:v>
                </c:pt>
                <c:pt idx="1">
                  <c:v>Q2 2014</c:v>
                </c:pt>
                <c:pt idx="2">
                  <c:v>Q3 2014</c:v>
                </c:pt>
                <c:pt idx="3">
                  <c:v>Q4 2014</c:v>
                </c:pt>
                <c:pt idx="4">
                  <c:v>Q1 2015</c:v>
                </c:pt>
                <c:pt idx="5">
                  <c:v>Q2 2015</c:v>
                </c:pt>
                <c:pt idx="6">
                  <c:v>Q3 2015</c:v>
                </c:pt>
                <c:pt idx="7">
                  <c:v>Q4 2015</c:v>
                </c:pt>
                <c:pt idx="8">
                  <c:v>Q1 2016</c:v>
                </c:pt>
                <c:pt idx="9">
                  <c:v>Q2 2016</c:v>
                </c:pt>
                <c:pt idx="10">
                  <c:v>Q3 2016</c:v>
                </c:pt>
                <c:pt idx="11">
                  <c:v>Q4 2016</c:v>
                </c:pt>
                <c:pt idx="12">
                  <c:v>Q1 2017</c:v>
                </c:pt>
                <c:pt idx="13">
                  <c:v>Q2 2017</c:v>
                </c:pt>
                <c:pt idx="14">
                  <c:v>Q3 2017</c:v>
                </c:pt>
                <c:pt idx="15">
                  <c:v>Q4 2017</c:v>
                </c:pt>
                <c:pt idx="16">
                  <c:v>Q1 2018</c:v>
                </c:pt>
                <c:pt idx="17">
                  <c:v>Q2 2018</c:v>
                </c:pt>
                <c:pt idx="18">
                  <c:v>Q3 2018</c:v>
                </c:pt>
                <c:pt idx="19">
                  <c:v>Q4 2018</c:v>
                </c:pt>
                <c:pt idx="20">
                  <c:v>Q1 2019</c:v>
                </c:pt>
                <c:pt idx="21">
                  <c:v>Q2 2019</c:v>
                </c:pt>
                <c:pt idx="22">
                  <c:v>Q3 2019</c:v>
                </c:pt>
                <c:pt idx="23">
                  <c:v>Q4 2019</c:v>
                </c:pt>
                <c:pt idx="24">
                  <c:v>Q1 2020</c:v>
                </c:pt>
                <c:pt idx="25">
                  <c:v>Q2 2020</c:v>
                </c:pt>
                <c:pt idx="26">
                  <c:v>Q3 2020</c:v>
                </c:pt>
                <c:pt idx="27">
                  <c:v>Q4 2020</c:v>
                </c:pt>
                <c:pt idx="28">
                  <c:v>Q1 2021</c:v>
                </c:pt>
                <c:pt idx="29">
                  <c:v>Q2 2021</c:v>
                </c:pt>
                <c:pt idx="30">
                  <c:v>Q3 2021</c:v>
                </c:pt>
                <c:pt idx="31">
                  <c:v>Q4 2021</c:v>
                </c:pt>
                <c:pt idx="32">
                  <c:v>Q1 2022</c:v>
                </c:pt>
                <c:pt idx="33">
                  <c:v>Q2 2022</c:v>
                </c:pt>
                <c:pt idx="34">
                  <c:v>Q3 2022</c:v>
                </c:pt>
                <c:pt idx="35">
                  <c:v>Q4 2022</c:v>
                </c:pt>
                <c:pt idx="36">
                  <c:v>Q1 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ICGN!$Q$172:$BI$172</c15:sqref>
                  </c15:fullRef>
                </c:ext>
              </c:extLst>
              <c:f>ICGN!$Y$172:$BI$172</c:f>
              <c:numCache>
                <c:formatCode>_(* #,##0.00_);_(* \(#,##0.00\);_(* "-"??_);_(@_)</c:formatCode>
                <c:ptCount val="37"/>
                <c:pt idx="0">
                  <c:v>44.713000000000001</c:v>
                </c:pt>
                <c:pt idx="1">
                  <c:v>44.066600000000001</c:v>
                </c:pt>
                <c:pt idx="2">
                  <c:v>44.595599999999997</c:v>
                </c:pt>
                <c:pt idx="3">
                  <c:v>43.410299999999999</c:v>
                </c:pt>
                <c:pt idx="4">
                  <c:v>43.646799999999999</c:v>
                </c:pt>
                <c:pt idx="5">
                  <c:v>43.7607</c:v>
                </c:pt>
                <c:pt idx="6">
                  <c:v>43.882199999999997</c:v>
                </c:pt>
                <c:pt idx="7">
                  <c:v>42.493699999999997</c:v>
                </c:pt>
                <c:pt idx="8">
                  <c:v>43.146999999999998</c:v>
                </c:pt>
                <c:pt idx="9">
                  <c:v>42.744100000000003</c:v>
                </c:pt>
                <c:pt idx="10">
                  <c:v>42.192799999999998</c:v>
                </c:pt>
                <c:pt idx="11">
                  <c:v>42.991500000000002</c:v>
                </c:pt>
                <c:pt idx="12">
                  <c:v>43.650300000000001</c:v>
                </c:pt>
                <c:pt idx="13">
                  <c:v>44.150500000000001</c:v>
                </c:pt>
                <c:pt idx="14">
                  <c:v>44.626600000000003</c:v>
                </c:pt>
                <c:pt idx="15">
                  <c:v>44.167900000000003</c:v>
                </c:pt>
                <c:pt idx="16">
                  <c:v>44.461799999999997</c:v>
                </c:pt>
                <c:pt idx="17">
                  <c:v>44.665500000000002</c:v>
                </c:pt>
                <c:pt idx="18">
                  <c:v>45.5627</c:v>
                </c:pt>
                <c:pt idx="19">
                  <c:v>44.814300000000003</c:v>
                </c:pt>
                <c:pt idx="20">
                  <c:v>44.182600000000001</c:v>
                </c:pt>
                <c:pt idx="21">
                  <c:v>44.591000000000001</c:v>
                </c:pt>
                <c:pt idx="22">
                  <c:v>44.1556</c:v>
                </c:pt>
                <c:pt idx="23">
                  <c:v>43.615499999999997</c:v>
                </c:pt>
                <c:pt idx="24">
                  <c:v>42.555012551739601</c:v>
                </c:pt>
                <c:pt idx="25">
                  <c:v>42.195710417289902</c:v>
                </c:pt>
                <c:pt idx="26">
                  <c:v>41.198877611891497</c:v>
                </c:pt>
                <c:pt idx="27">
                  <c:v>41.783757906685203</c:v>
                </c:pt>
                <c:pt idx="28">
                  <c:v>41.906916015439997</c:v>
                </c:pt>
                <c:pt idx="29">
                  <c:v>41.005843424541403</c:v>
                </c:pt>
                <c:pt idx="30">
                  <c:v>40.432410230851701</c:v>
                </c:pt>
                <c:pt idx="31">
                  <c:v>38.179377385069003</c:v>
                </c:pt>
                <c:pt idx="32">
                  <c:v>38.205765290738199</c:v>
                </c:pt>
                <c:pt idx="33">
                  <c:v>36.702645503779998</c:v>
                </c:pt>
                <c:pt idx="34">
                  <c:v>36.074958284607398</c:v>
                </c:pt>
                <c:pt idx="35">
                  <c:v>35.879748171143802</c:v>
                </c:pt>
                <c:pt idx="36">
                  <c:v>37.643480741091302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F-407F-83C3-992503EA9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39552"/>
        <c:axId val="170936024"/>
      </c:lineChart>
      <c:catAx>
        <c:axId val="17093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170938768"/>
        <c:crosses val="autoZero"/>
        <c:auto val="1"/>
        <c:lblAlgn val="ctr"/>
        <c:lblOffset val="100"/>
        <c:tickMarkSkip val="12"/>
        <c:noMultiLvlLbl val="0"/>
      </c:catAx>
      <c:valAx>
        <c:axId val="170938768"/>
        <c:scaling>
          <c:orientation val="minMax"/>
          <c:max val="300"/>
          <c:min val="9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0934848"/>
        <c:crosses val="autoZero"/>
        <c:crossBetween val="between"/>
        <c:majorUnit val="35"/>
        <c:minorUnit val="35"/>
      </c:valAx>
      <c:valAx>
        <c:axId val="170936024"/>
        <c:scaling>
          <c:orientation val="minMax"/>
          <c:max val="45.8"/>
          <c:min val="35.6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70939552"/>
        <c:crosses val="max"/>
        <c:crossBetween val="between"/>
        <c:majorUnit val="1.7000000000000002"/>
        <c:minorUnit val="1.7000000000000002"/>
      </c:valAx>
      <c:catAx>
        <c:axId val="170939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093602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PASTAS!$E$50:$FD$50</c:f>
              <c:numCache>
                <c:formatCode>_(* #,##0.00_);_(* \(#,##0.00\);_(* "-"??_);_(@_)</c:formatCode>
                <c:ptCount val="156"/>
                <c:pt idx="0">
                  <c:v>71.677645450711822</c:v>
                </c:pt>
                <c:pt idx="1">
                  <c:v>66.232413472716829</c:v>
                </c:pt>
                <c:pt idx="2">
                  <c:v>66.593166318333203</c:v>
                </c:pt>
                <c:pt idx="3">
                  <c:v>66.929381940506161</c:v>
                </c:pt>
                <c:pt idx="4">
                  <c:v>74.14241882243455</c:v>
                </c:pt>
                <c:pt idx="5">
                  <c:v>73.919406074883113</c:v>
                </c:pt>
                <c:pt idx="6">
                  <c:v>64.386833919617601</c:v>
                </c:pt>
                <c:pt idx="7">
                  <c:v>60.219547982929733</c:v>
                </c:pt>
                <c:pt idx="8">
                  <c:v>55.095422979207818</c:v>
                </c:pt>
                <c:pt idx="9">
                  <c:v>59.030297742508189</c:v>
                </c:pt>
                <c:pt idx="10">
                  <c:v>62.782649158777957</c:v>
                </c:pt>
                <c:pt idx="11">
                  <c:v>61.581658754803634</c:v>
                </c:pt>
                <c:pt idx="12">
                  <c:v>60.80769257261727</c:v>
                </c:pt>
                <c:pt idx="13">
                  <c:v>57.894813375978018</c:v>
                </c:pt>
                <c:pt idx="14">
                  <c:v>56.870923261049768</c:v>
                </c:pt>
                <c:pt idx="15">
                  <c:v>57.240630987522778</c:v>
                </c:pt>
                <c:pt idx="16">
                  <c:v>57.762945513239991</c:v>
                </c:pt>
                <c:pt idx="17">
                  <c:v>55.737323503322735</c:v>
                </c:pt>
                <c:pt idx="18">
                  <c:v>67.785249305992679</c:v>
                </c:pt>
                <c:pt idx="19">
                  <c:v>82.210668390487783</c:v>
                </c:pt>
                <c:pt idx="20">
                  <c:v>86.208556042347425</c:v>
                </c:pt>
                <c:pt idx="21">
                  <c:v>84.891517426525951</c:v>
                </c:pt>
                <c:pt idx="22">
                  <c:v>85.949579994862063</c:v>
                </c:pt>
                <c:pt idx="23">
                  <c:v>96.025032420792115</c:v>
                </c:pt>
                <c:pt idx="24">
                  <c:v>102.51857668426183</c:v>
                </c:pt>
                <c:pt idx="25">
                  <c:v>108.73626503986269</c:v>
                </c:pt>
                <c:pt idx="26">
                  <c:v>99.395139493464939</c:v>
                </c:pt>
                <c:pt idx="27">
                  <c:v>106.3735113205078</c:v>
                </c:pt>
                <c:pt idx="28">
                  <c:v>105.14981487367304</c:v>
                </c:pt>
                <c:pt idx="29">
                  <c:v>96.095095702476925</c:v>
                </c:pt>
                <c:pt idx="30">
                  <c:v>88.106559641699008</c:v>
                </c:pt>
                <c:pt idx="31">
                  <c:v>94.711532686302704</c:v>
                </c:pt>
                <c:pt idx="32">
                  <c:v>90.666544795585523</c:v>
                </c:pt>
                <c:pt idx="33">
                  <c:v>82.930500938615054</c:v>
                </c:pt>
                <c:pt idx="34">
                  <c:v>79.959893335106017</c:v>
                </c:pt>
                <c:pt idx="35">
                  <c:v>77.439377792734675</c:v>
                </c:pt>
                <c:pt idx="36">
                  <c:v>80.052058340240549</c:v>
                </c:pt>
                <c:pt idx="37">
                  <c:v>80.65698207040964</c:v>
                </c:pt>
                <c:pt idx="38">
                  <c:v>79.956745838174982</c:v>
                </c:pt>
                <c:pt idx="39">
                  <c:v>75.265017667844532</c:v>
                </c:pt>
                <c:pt idx="40">
                  <c:v>75.821690270060898</c:v>
                </c:pt>
                <c:pt idx="41">
                  <c:v>78.56253059760455</c:v>
                </c:pt>
                <c:pt idx="42">
                  <c:v>100.57826443116326</c:v>
                </c:pt>
                <c:pt idx="43">
                  <c:v>102.97739059624314</c:v>
                </c:pt>
                <c:pt idx="44">
                  <c:v>104.60955862150252</c:v>
                </c:pt>
                <c:pt idx="45">
                  <c:v>104.60350246287669</c:v>
                </c:pt>
                <c:pt idx="46">
                  <c:v>104.74265467067461</c:v>
                </c:pt>
                <c:pt idx="47">
                  <c:v>100</c:v>
                </c:pt>
                <c:pt idx="48">
                  <c:v>95.761586927664681</c:v>
                </c:pt>
                <c:pt idx="49">
                  <c:v>90.340583387098391</c:v>
                </c:pt>
                <c:pt idx="50">
                  <c:v>86.935974058078529</c:v>
                </c:pt>
                <c:pt idx="51">
                  <c:v>86.421075035130784</c:v>
                </c:pt>
                <c:pt idx="52">
                  <c:v>88.456876050123029</c:v>
                </c:pt>
                <c:pt idx="53">
                  <c:v>84.018962032311109</c:v>
                </c:pt>
                <c:pt idx="54">
                  <c:v>81.089655883531037</c:v>
                </c:pt>
                <c:pt idx="55">
                  <c:v>81.529864804305333</c:v>
                </c:pt>
                <c:pt idx="56">
                  <c:v>82.051505765679323</c:v>
                </c:pt>
                <c:pt idx="57">
                  <c:v>87.950397265704311</c:v>
                </c:pt>
                <c:pt idx="58">
                  <c:v>82.326338902703256</c:v>
                </c:pt>
                <c:pt idx="59">
                  <c:v>78.145676104058509</c:v>
                </c:pt>
                <c:pt idx="60">
                  <c:v>72.984158836795942</c:v>
                </c:pt>
                <c:pt idx="61">
                  <c:v>77.813519096349282</c:v>
                </c:pt>
                <c:pt idx="62">
                  <c:v>86.913469455021598</c:v>
                </c:pt>
                <c:pt idx="63">
                  <c:v>87.485432597328966</c:v>
                </c:pt>
                <c:pt idx="64">
                  <c:v>91.586117498956128</c:v>
                </c:pt>
                <c:pt idx="65">
                  <c:v>83.43598894573897</c:v>
                </c:pt>
                <c:pt idx="66">
                  <c:v>75.08536483801501</c:v>
                </c:pt>
                <c:pt idx="67">
                  <c:v>72.92322329621112</c:v>
                </c:pt>
                <c:pt idx="68">
                  <c:v>68.016527380485002</c:v>
                </c:pt>
                <c:pt idx="69">
                  <c:v>68.622932350079381</c:v>
                </c:pt>
                <c:pt idx="70">
                  <c:v>69.456020192696982</c:v>
                </c:pt>
                <c:pt idx="71">
                  <c:v>74.967711402732988</c:v>
                </c:pt>
                <c:pt idx="72">
                  <c:v>67.483895359827855</c:v>
                </c:pt>
                <c:pt idx="73">
                  <c:v>63.740470576169947</c:v>
                </c:pt>
                <c:pt idx="74">
                  <c:v>63.479977103848341</c:v>
                </c:pt>
                <c:pt idx="75">
                  <c:v>61.391172240537514</c:v>
                </c:pt>
                <c:pt idx="76">
                  <c:v>60.364408381683646</c:v>
                </c:pt>
                <c:pt idx="77">
                  <c:v>61.741614548838761</c:v>
                </c:pt>
                <c:pt idx="78">
                  <c:v>62.496447262839119</c:v>
                </c:pt>
                <c:pt idx="79">
                  <c:v>55.771253520239249</c:v>
                </c:pt>
                <c:pt idx="80">
                  <c:v>55.312852067203586</c:v>
                </c:pt>
                <c:pt idx="81">
                  <c:v>57.397691084381307</c:v>
                </c:pt>
                <c:pt idx="82">
                  <c:v>54.459131294624044</c:v>
                </c:pt>
                <c:pt idx="83">
                  <c:v>54.551535509525308</c:v>
                </c:pt>
                <c:pt idx="84">
                  <c:v>54.550283137062216</c:v>
                </c:pt>
                <c:pt idx="85">
                  <c:v>52.519303756052892</c:v>
                </c:pt>
                <c:pt idx="86">
                  <c:v>54.514520945616354</c:v>
                </c:pt>
                <c:pt idx="87">
                  <c:v>54.089986559558625</c:v>
                </c:pt>
                <c:pt idx="88">
                  <c:v>52.030642267522268</c:v>
                </c:pt>
                <c:pt idx="89">
                  <c:v>52.292325162368371</c:v>
                </c:pt>
                <c:pt idx="90">
                  <c:v>47.49232939260424</c:v>
                </c:pt>
                <c:pt idx="91">
                  <c:v>47.158508605052724</c:v>
                </c:pt>
                <c:pt idx="92">
                  <c:v>47.240277838367099</c:v>
                </c:pt>
                <c:pt idx="93">
                  <c:v>48.061522737612265</c:v>
                </c:pt>
                <c:pt idx="94">
                  <c:v>47.662671926511749</c:v>
                </c:pt>
                <c:pt idx="95">
                  <c:v>46.824808243470734</c:v>
                </c:pt>
                <c:pt idx="96">
                  <c:v>50.919745815701859</c:v>
                </c:pt>
                <c:pt idx="97">
                  <c:v>52.568055832990858</c:v>
                </c:pt>
                <c:pt idx="98">
                  <c:v>51.41725259169484</c:v>
                </c:pt>
                <c:pt idx="99">
                  <c:v>48.681665775047065</c:v>
                </c:pt>
                <c:pt idx="100">
                  <c:v>50.503728556339468</c:v>
                </c:pt>
                <c:pt idx="101">
                  <c:v>53.349884131195488</c:v>
                </c:pt>
                <c:pt idx="102">
                  <c:v>58.980063691488901</c:v>
                </c:pt>
                <c:pt idx="103">
                  <c:v>49.863215667828086</c:v>
                </c:pt>
                <c:pt idx="104">
                  <c:v>50.543122627928284</c:v>
                </c:pt>
                <c:pt idx="105">
                  <c:v>50.130939019827927</c:v>
                </c:pt>
                <c:pt idx="106">
                  <c:v>48.985250136931867</c:v>
                </c:pt>
                <c:pt idx="107">
                  <c:v>48.164143727551668</c:v>
                </c:pt>
                <c:pt idx="108">
                  <c:v>50.914413955900685</c:v>
                </c:pt>
                <c:pt idx="109">
                  <c:v>55.180922248473344</c:v>
                </c:pt>
                <c:pt idx="110">
                  <c:v>57.732270008150145</c:v>
                </c:pt>
                <c:pt idx="111">
                  <c:v>57.880454163663188</c:v>
                </c:pt>
                <c:pt idx="112">
                  <c:v>61.658331780043611</c:v>
                </c:pt>
                <c:pt idx="113">
                  <c:v>58.986988184737186</c:v>
                </c:pt>
                <c:pt idx="114">
                  <c:v>57.942774602897643</c:v>
                </c:pt>
                <c:pt idx="115">
                  <c:v>63.409511489947121</c:v>
                </c:pt>
                <c:pt idx="116">
                  <c:v>58.983125046398669</c:v>
                </c:pt>
                <c:pt idx="117">
                  <c:v>59.63632501247087</c:v>
                </c:pt>
                <c:pt idx="118">
                  <c:v>56.221345581376994</c:v>
                </c:pt>
                <c:pt idx="119">
                  <c:v>57.374689176809333</c:v>
                </c:pt>
                <c:pt idx="120">
                  <c:v>58.568748792541491</c:v>
                </c:pt>
                <c:pt idx="121">
                  <c:v>55.412054544160426</c:v>
                </c:pt>
                <c:pt idx="122">
                  <c:v>50.752380813891108</c:v>
                </c:pt>
                <c:pt idx="123">
                  <c:v>48.863379055762252</c:v>
                </c:pt>
                <c:pt idx="124">
                  <c:v>48.655644258314084</c:v>
                </c:pt>
                <c:pt idx="125">
                  <c:v>53.823670549230037</c:v>
                </c:pt>
                <c:pt idx="126">
                  <c:v>51.03911778430821</c:v>
                </c:pt>
                <c:pt idx="127">
                  <c:v>46.366029090803345</c:v>
                </c:pt>
                <c:pt idx="128">
                  <c:v>45.833151565385585</c:v>
                </c:pt>
                <c:pt idx="129">
                  <c:v>48.549428553184057</c:v>
                </c:pt>
                <c:pt idx="130">
                  <c:v>49.590658581628375</c:v>
                </c:pt>
                <c:pt idx="131">
                  <c:v>51.894922199856119</c:v>
                </c:pt>
                <c:pt idx="132">
                  <c:v>56.451238757219656</c:v>
                </c:pt>
                <c:pt idx="133">
                  <c:v>54.169144450796772</c:v>
                </c:pt>
                <c:pt idx="134">
                  <c:v>53.279820849510706</c:v>
                </c:pt>
                <c:pt idx="135">
                  <c:v>55.801721290531667</c:v>
                </c:pt>
                <c:pt idx="136">
                  <c:v>54.257005336706953</c:v>
                </c:pt>
                <c:pt idx="137">
                  <c:v>51.618131319741067</c:v>
                </c:pt>
                <c:pt idx="138">
                  <c:v>51.538814397079015</c:v>
                </c:pt>
                <c:pt idx="139">
                  <c:v>50.552955408340836</c:v>
                </c:pt>
                <c:pt idx="140">
                  <c:v>55.970678925789528</c:v>
                </c:pt>
                <c:pt idx="141">
                  <c:v>63.23409464359603</c:v>
                </c:pt>
                <c:pt idx="142">
                  <c:v>64.46363913972867</c:v>
                </c:pt>
                <c:pt idx="143">
                  <c:v>66.035303962276885</c:v>
                </c:pt>
                <c:pt idx="144">
                  <c:v>72.408697003163155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1-4344-9784-DA84F46D8028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9190453550318243E-2"/>
                  <c:y val="3.636783319852140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PASTAS!$E$54:$AZ$54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C1-4344-9784-DA84F46D8028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"/>
              <c:layout>
                <c:manualLayout>
                  <c:x val="-1.3448966203383315E-2"/>
                  <c:y val="4.038462700345113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C1-4344-9784-DA84F46D8028}"/>
                </c:ext>
              </c:extLst>
            </c:dLbl>
            <c:dLbl>
              <c:idx val="23"/>
              <c:layout>
                <c:manualLayout>
                  <c:x val="-8.3721117524925476E-2"/>
                  <c:y val="3.50273427359475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PASTAS!$E$55:$AZ$55</c:f>
              <c:numCache>
                <c:formatCode>_(* #,##0.00_);_(* \(#,##0.00\);_(* "-"??_);_(@_)</c:formatCode>
                <c:ptCount val="48"/>
                <c:pt idx="0">
                  <c:v>65.215903551452541</c:v>
                </c:pt>
                <c:pt idx="1">
                  <c:v>65.215903551452541</c:v>
                </c:pt>
                <c:pt idx="2">
                  <c:v>65.215903551452541</c:v>
                </c:pt>
                <c:pt idx="3">
                  <c:v>65.215903551452541</c:v>
                </c:pt>
                <c:pt idx="4">
                  <c:v>65.215903551452541</c:v>
                </c:pt>
                <c:pt idx="5">
                  <c:v>65.215903551452541</c:v>
                </c:pt>
                <c:pt idx="6">
                  <c:v>65.215903551452541</c:v>
                </c:pt>
                <c:pt idx="7">
                  <c:v>65.215903551452541</c:v>
                </c:pt>
                <c:pt idx="8">
                  <c:v>65.215903551452541</c:v>
                </c:pt>
                <c:pt idx="9">
                  <c:v>65.215903551452541</c:v>
                </c:pt>
                <c:pt idx="10">
                  <c:v>65.215903551452541</c:v>
                </c:pt>
                <c:pt idx="11">
                  <c:v>65.215903551452541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C1-4344-9784-DA84F46D8028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3"/>
              <c:layout>
                <c:manualLayout>
                  <c:x val="2.4656438039536079E-2"/>
                  <c:y val="3.6346164303106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C1-4344-9784-DA84F46D8028}"/>
                </c:ext>
              </c:extLst>
            </c:dLbl>
            <c:dLbl>
              <c:idx val="35"/>
              <c:layout>
                <c:manualLayout>
                  <c:x val="-8.1747815821877637E-2"/>
                  <c:y val="-2.81885527345678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PASTAS!$E$56:$AZ$56</c:f>
              <c:numCache>
                <c:formatCode>_(* #,##0.00_);_(* \(#,##0.00\);_(* "-"??_);_(@_)</c:formatCode>
                <c:ptCount val="48"/>
                <c:pt idx="12">
                  <c:v>70.782077732894876</c:v>
                </c:pt>
                <c:pt idx="13">
                  <c:v>70.782077732894876</c:v>
                </c:pt>
                <c:pt idx="14">
                  <c:v>70.782077732894876</c:v>
                </c:pt>
                <c:pt idx="15">
                  <c:v>70.782077732894876</c:v>
                </c:pt>
                <c:pt idx="16">
                  <c:v>70.782077732894876</c:v>
                </c:pt>
                <c:pt idx="17">
                  <c:v>70.782077732894876</c:v>
                </c:pt>
                <c:pt idx="18">
                  <c:v>70.782077732894876</c:v>
                </c:pt>
                <c:pt idx="19">
                  <c:v>70.782077732894876</c:v>
                </c:pt>
                <c:pt idx="20">
                  <c:v>70.782077732894876</c:v>
                </c:pt>
                <c:pt idx="21">
                  <c:v>70.782077732894876</c:v>
                </c:pt>
                <c:pt idx="22">
                  <c:v>70.782077732894876</c:v>
                </c:pt>
                <c:pt idx="23">
                  <c:v>70.782077732894876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C1-4344-9784-DA84F46D8028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1.6968112359935283E-2"/>
                  <c:y val="3.997060507936851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C1-4344-9784-DA84F46D8028}"/>
                </c:ext>
              </c:extLst>
            </c:dLbl>
            <c:dLbl>
              <c:idx val="47"/>
              <c:layout>
                <c:manualLayout>
                  <c:x val="-8.8461245011554085E-2"/>
                  <c:y val="3.844363172215098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PASTAS!$E$57:$AZ$57</c:f>
              <c:numCache>
                <c:formatCode>_(* #,##0.00_);_(* \(#,##0.00\);_(* "-"??_);_(@_)</c:formatCode>
                <c:ptCount val="48"/>
                <c:pt idx="24">
                  <c:v>94.34023435869085</c:v>
                </c:pt>
                <c:pt idx="25">
                  <c:v>94.34023435869085</c:v>
                </c:pt>
                <c:pt idx="26">
                  <c:v>94.34023435869085</c:v>
                </c:pt>
                <c:pt idx="27">
                  <c:v>94.34023435869085</c:v>
                </c:pt>
                <c:pt idx="28">
                  <c:v>94.34023435869085</c:v>
                </c:pt>
                <c:pt idx="29">
                  <c:v>94.34023435869085</c:v>
                </c:pt>
                <c:pt idx="30">
                  <c:v>94.34023435869085</c:v>
                </c:pt>
                <c:pt idx="31">
                  <c:v>94.34023435869085</c:v>
                </c:pt>
                <c:pt idx="32">
                  <c:v>94.34023435869085</c:v>
                </c:pt>
                <c:pt idx="33">
                  <c:v>94.34023435869085</c:v>
                </c:pt>
                <c:pt idx="34">
                  <c:v>94.34023435869085</c:v>
                </c:pt>
                <c:pt idx="35">
                  <c:v>94.34023435869085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C1-4344-9784-DA84F46D8028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4.7071381711841602E-2"/>
                  <c:y val="3.63461643031059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C1-4344-9784-DA84F46D8028}"/>
                </c:ext>
              </c:extLst>
            </c:dLbl>
            <c:dLbl>
              <c:idx val="59"/>
              <c:layout>
                <c:manualLayout>
                  <c:x val="-8.5650972327503447E-2"/>
                  <c:y val="-3.174968008050797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PASTAS!$E$58:$AZ$58</c:f>
              <c:numCache>
                <c:formatCode>_(* #,##0.00_);_(* \(#,##0.00\);_(* "-"??_);_(@_)</c:formatCode>
                <c:ptCount val="48"/>
                <c:pt idx="36">
                  <c:v>90.652199630566273</c:v>
                </c:pt>
                <c:pt idx="37">
                  <c:v>90.652199630566273</c:v>
                </c:pt>
                <c:pt idx="38">
                  <c:v>90.652199630566273</c:v>
                </c:pt>
                <c:pt idx="39">
                  <c:v>90.652199630566273</c:v>
                </c:pt>
                <c:pt idx="40">
                  <c:v>90.652199630566273</c:v>
                </c:pt>
                <c:pt idx="41">
                  <c:v>90.652199630566273</c:v>
                </c:pt>
                <c:pt idx="42">
                  <c:v>90.652199630566273</c:v>
                </c:pt>
                <c:pt idx="43">
                  <c:v>90.652199630566273</c:v>
                </c:pt>
                <c:pt idx="44">
                  <c:v>90.652199630566273</c:v>
                </c:pt>
                <c:pt idx="45">
                  <c:v>90.652199630566273</c:v>
                </c:pt>
                <c:pt idx="46">
                  <c:v>90.652199630566273</c:v>
                </c:pt>
                <c:pt idx="47">
                  <c:v>90.652199630566273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2C1-4344-9784-DA84F46D8028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-1.1207471836152845E-2"/>
                  <c:y val="3.6346164303106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C1-4344-9784-DA84F46D8028}"/>
                </c:ext>
              </c:extLst>
            </c:dLbl>
            <c:dLbl>
              <c:idx val="61"/>
              <c:layout>
                <c:manualLayout>
                  <c:x val="-1.9014730265393447E-2"/>
                  <c:y val="3.733887141165415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PASTAS!$E$59:$BL$59</c:f>
              <c:numCache>
                <c:formatCode>_(* #,##0.00_);_(* \(#,##0.00\);_(* "-"??_);_(@_)</c:formatCode>
                <c:ptCount val="60"/>
                <c:pt idx="48">
                  <c:v>85.419041351365692</c:v>
                </c:pt>
                <c:pt idx="49">
                  <c:v>85.419041351365692</c:v>
                </c:pt>
                <c:pt idx="50">
                  <c:v>85.419041351365692</c:v>
                </c:pt>
                <c:pt idx="51">
                  <c:v>85.419041351365692</c:v>
                </c:pt>
                <c:pt idx="52">
                  <c:v>85.419041351365692</c:v>
                </c:pt>
                <c:pt idx="53">
                  <c:v>85.419041351365692</c:v>
                </c:pt>
                <c:pt idx="54">
                  <c:v>85.419041351365692</c:v>
                </c:pt>
                <c:pt idx="55">
                  <c:v>85.419041351365692</c:v>
                </c:pt>
                <c:pt idx="56">
                  <c:v>85.419041351365692</c:v>
                </c:pt>
                <c:pt idx="57">
                  <c:v>85.419041351365692</c:v>
                </c:pt>
                <c:pt idx="58">
                  <c:v>85.419041351365692</c:v>
                </c:pt>
                <c:pt idx="59">
                  <c:v>85.419041351365692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2C1-4344-9784-DA84F46D8028}"/>
            </c:ext>
          </c:extLst>
        </c:ser>
        <c:ser>
          <c:idx val="7"/>
          <c:order val="7"/>
          <c:tx>
            <c:strRef>
              <c:f>PASTAS!$A$61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7.9011544159358991E-3"/>
                  <c:y val="4.14839294810471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C1-4344-9784-DA84F46D8028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C1-4344-9784-DA84F46D8028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C1-4344-9784-DA84F46D8028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C1-4344-9784-DA84F46D8028}"/>
                </c:ext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C1-4344-9784-DA84F46D8028}"/>
                </c:ext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C1-4344-9784-DA84F46D8028}"/>
                </c:ext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C1-4344-9784-DA84F46D8028}"/>
                </c:ext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C1-4344-9784-DA84F46D8028}"/>
                </c:ext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C1-4344-9784-DA84F46D8028}"/>
                </c:ext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C1-4344-9784-DA84F46D8028}"/>
                </c:ext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C1-4344-9784-DA84F46D8028}"/>
                </c:ext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C1-4344-9784-DA84F46D8028}"/>
                </c:ext>
              </c:extLst>
            </c:dLbl>
            <c:dLbl>
              <c:idx val="8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C1-4344-9784-DA84F46D8028}"/>
                </c:ext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2C1-4344-9784-DA84F46D8028}"/>
                </c:ext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2C1-4344-9784-DA84F46D8028}"/>
                </c:ext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2C1-4344-9784-DA84F46D8028}"/>
                </c:ext>
              </c:extLst>
            </c:dLbl>
            <c:dLbl>
              <c:idx val="8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2C1-4344-9784-DA84F46D8028}"/>
                </c:ext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2C1-4344-9784-DA84F46D8028}"/>
                </c:ext>
              </c:extLst>
            </c:dLbl>
            <c:dLbl>
              <c:idx val="90"/>
              <c:layout>
                <c:manualLayout>
                  <c:x val="-4.6007640738478878E-2"/>
                  <c:y val="3.319021685690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2C1-4344-9784-DA84F46D8028}"/>
                </c:ext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2C1-4344-9784-DA84F46D8028}"/>
                </c:ext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2C1-4344-9784-DA84F46D8028}"/>
                </c:ext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2C1-4344-9784-DA84F46D8028}"/>
                </c:ext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2C1-4344-9784-DA84F46D8028}"/>
                </c:ext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2C1-4344-9784-DA84F46D802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PASTAS!$E$61:$CJ$61</c:f>
              <c:numCache>
                <c:formatCode>_(* #,##0.00_);_(* \(#,##0.00\);_(* "-"??_);_(@_)</c:formatCode>
                <c:ptCount val="84"/>
                <c:pt idx="72">
                  <c:v>59.849204079143227</c:v>
                </c:pt>
                <c:pt idx="73">
                  <c:v>59.849204079143227</c:v>
                </c:pt>
                <c:pt idx="74">
                  <c:v>59.849204079143227</c:v>
                </c:pt>
                <c:pt idx="75">
                  <c:v>59.849204079143227</c:v>
                </c:pt>
                <c:pt idx="76">
                  <c:v>59.849204079143227</c:v>
                </c:pt>
                <c:pt idx="77">
                  <c:v>59.849204079143227</c:v>
                </c:pt>
                <c:pt idx="78">
                  <c:v>59.849204079143227</c:v>
                </c:pt>
                <c:pt idx="79">
                  <c:v>59.849204079143227</c:v>
                </c:pt>
                <c:pt idx="80">
                  <c:v>59.849204079143227</c:v>
                </c:pt>
                <c:pt idx="81">
                  <c:v>59.849204079143227</c:v>
                </c:pt>
                <c:pt idx="82">
                  <c:v>59.849204079143227</c:v>
                </c:pt>
                <c:pt idx="83">
                  <c:v>59.849204079143227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92C1-4344-9784-DA84F46D8028}"/>
            </c:ext>
          </c:extLst>
        </c:ser>
        <c:ser>
          <c:idx val="8"/>
          <c:order val="8"/>
          <c:tx>
            <c:strRef>
              <c:f>PASTAS!$A$52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 cmpd="sng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PASTAS!$E$52:$ER$52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92C1-4344-9784-DA84F46D8028}"/>
            </c:ext>
          </c:extLst>
        </c:ser>
        <c:ser>
          <c:idx val="9"/>
          <c:order val="9"/>
          <c:tx>
            <c:strRef>
              <c:f>PASTAS!$A$63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8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2C1-4344-9784-DA84F46D8028}"/>
                </c:ext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2C1-4344-9784-DA84F46D8028}"/>
                </c:ext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2C1-4344-9784-DA84F46D8028}"/>
                </c:ext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2C1-4344-9784-DA84F46D8028}"/>
                </c:ext>
              </c:extLst>
            </c:dLbl>
            <c:dLbl>
              <c:idx val="88"/>
              <c:layout>
                <c:manualLayout>
                  <c:x val="-2.9057457308512977E-2"/>
                  <c:y val="-3.733899396401932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2C1-4344-9784-DA84F46D8028}"/>
                </c:ext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2C1-4344-9784-DA84F46D8028}"/>
                </c:ext>
              </c:extLst>
            </c:dLbl>
            <c:dLbl>
              <c:idx val="9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2C1-4344-9784-DA84F46D8028}"/>
                </c:ext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2C1-4344-9784-DA84F46D8028}"/>
                </c:ext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2C1-4344-9784-DA84F46D8028}"/>
                </c:ext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2C1-4344-9784-DA84F46D8028}"/>
                </c:ext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2C1-4344-9784-DA84F46D8028}"/>
                </c:ext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2C1-4344-9784-DA84F46D8028}"/>
                </c:ext>
              </c:extLst>
            </c:dLbl>
            <c:dLbl>
              <c:idx val="9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2C1-4344-9784-DA84F46D8028}"/>
                </c:ext>
              </c:extLst>
            </c:dLbl>
            <c:dLbl>
              <c:idx val="9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2C1-4344-9784-DA84F46D8028}"/>
                </c:ext>
              </c:extLst>
            </c:dLbl>
            <c:dLbl>
              <c:idx val="98"/>
              <c:layout>
                <c:manualLayout>
                  <c:x val="9.6858191028376586E-3"/>
                  <c:y val="-3.319021685690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2C1-4344-9784-DA84F46D8028}"/>
                </c:ext>
              </c:extLst>
            </c:dLbl>
            <c:dLbl>
              <c:idx val="9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2C1-4344-9784-DA84F46D8028}"/>
                </c:ext>
              </c:extLst>
            </c:dLbl>
            <c:dLbl>
              <c:idx val="10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2C1-4344-9784-DA84F46D8028}"/>
                </c:ext>
              </c:extLst>
            </c:dLbl>
            <c:dLbl>
              <c:idx val="10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2C1-4344-9784-DA84F46D8028}"/>
                </c:ext>
              </c:extLst>
            </c:dLbl>
            <c:dLbl>
              <c:idx val="10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2C1-4344-9784-DA84F46D8028}"/>
                </c:ext>
              </c:extLst>
            </c:dLbl>
            <c:dLbl>
              <c:idx val="10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2C1-4344-9784-DA84F46D8028}"/>
                </c:ext>
              </c:extLst>
            </c:dLbl>
            <c:dLbl>
              <c:idx val="10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2C1-4344-9784-DA84F46D8028}"/>
                </c:ext>
              </c:extLst>
            </c:dLbl>
            <c:dLbl>
              <c:idx val="10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2C1-4344-9784-DA84F46D8028}"/>
                </c:ext>
              </c:extLst>
            </c:dLbl>
            <c:dLbl>
              <c:idx val="10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2C1-4344-9784-DA84F46D8028}"/>
                </c:ext>
              </c:extLst>
            </c:dLbl>
            <c:dLbl>
              <c:idx val="10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2C1-4344-9784-DA84F46D802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PASTAS!$E$63:$CV$63</c:f>
              <c:numCache>
                <c:formatCode>_(* #,##0.00_);_(* \(#,##0.00\);_(* "-"??_);_(@_)</c:formatCode>
                <c:ptCount val="9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92C1-4344-9784-DA84F46D8028}"/>
            </c:ext>
          </c:extLst>
        </c:ser>
        <c:ser>
          <c:idx val="10"/>
          <c:order val="10"/>
          <c:tx>
            <c:strRef>
              <c:f>PASTAS!$A$60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PASTAS!$E$60:$BX$60</c:f>
              <c:numCache>
                <c:formatCode>_(* #,##0.00_);_(* \(#,##0.00\);_(* "-"??_);_(@_)</c:formatCode>
                <c:ptCount val="72"/>
                <c:pt idx="60">
                  <c:v>77.440872157534287</c:v>
                </c:pt>
                <c:pt idx="61">
                  <c:v>77.440872157534287</c:v>
                </c:pt>
                <c:pt idx="62">
                  <c:v>77.440872157534287</c:v>
                </c:pt>
                <c:pt idx="63">
                  <c:v>77.440872157534287</c:v>
                </c:pt>
                <c:pt idx="64">
                  <c:v>77.440872157534287</c:v>
                </c:pt>
                <c:pt idx="65">
                  <c:v>77.440872157534287</c:v>
                </c:pt>
                <c:pt idx="66">
                  <c:v>77.440872157534287</c:v>
                </c:pt>
                <c:pt idx="67">
                  <c:v>77.440872157534287</c:v>
                </c:pt>
                <c:pt idx="68">
                  <c:v>77.440872157534287</c:v>
                </c:pt>
                <c:pt idx="69">
                  <c:v>77.440872157534287</c:v>
                </c:pt>
                <c:pt idx="70">
                  <c:v>77.440872157534287</c:v>
                </c:pt>
                <c:pt idx="71">
                  <c:v>77.440872157534287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92C1-4344-9784-DA84F46D8028}"/>
            </c:ext>
          </c:extLst>
        </c:ser>
        <c:ser>
          <c:idx val="11"/>
          <c:order val="11"/>
          <c:tx>
            <c:strRef>
              <c:f>PASTAS!$A$51</c:f>
              <c:strCache>
                <c:ptCount val="1"/>
                <c:pt idx="0">
                  <c:v>INDICE MERCADO BASE 100 AÑO 2012 - COP</c:v>
                </c:pt>
              </c:strCache>
            </c:strRef>
          </c:tx>
          <c:marker>
            <c:symbol val="none"/>
          </c:marker>
          <c:dLbls>
            <c:dLbl>
              <c:idx val="66"/>
              <c:layout>
                <c:manualLayout>
                  <c:x val="-4.485980780221558E-2"/>
                  <c:y val="4.152250945045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2C1-4344-9784-DA84F46D802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PASTAS!$E$51:$FD$51</c:f>
              <c:numCache>
                <c:formatCode>_(* #,##0.00_);_(* \(#,##0.00\);_(* "-"??_);_(@_)</c:formatCode>
                <c:ptCount val="156"/>
                <c:pt idx="0">
                  <c:v>90.081128031707081</c:v>
                </c:pt>
                <c:pt idx="1">
                  <c:v>92.87186648487446</c:v>
                </c:pt>
                <c:pt idx="2">
                  <c:v>92.020629415187642</c:v>
                </c:pt>
                <c:pt idx="3">
                  <c:v>88.832166035431953</c:v>
                </c:pt>
                <c:pt idx="4">
                  <c:v>92.226204386387209</c:v>
                </c:pt>
                <c:pt idx="5">
                  <c:v>86.179895628112504</c:v>
                </c:pt>
                <c:pt idx="6">
                  <c:v>73.724467804368388</c:v>
                </c:pt>
                <c:pt idx="7">
                  <c:v>67.82015809565209</c:v>
                </c:pt>
                <c:pt idx="8">
                  <c:v>60.79131165946999</c:v>
                </c:pt>
                <c:pt idx="9">
                  <c:v>62.609609731848536</c:v>
                </c:pt>
                <c:pt idx="10">
                  <c:v>69.232857671158257</c:v>
                </c:pt>
                <c:pt idx="11">
                  <c:v>69.321461742596526</c:v>
                </c:pt>
                <c:pt idx="12">
                  <c:v>67.277080781059212</c:v>
                </c:pt>
                <c:pt idx="13">
                  <c:v>63.03046407010725</c:v>
                </c:pt>
                <c:pt idx="14">
                  <c:v>60.560134659671647</c:v>
                </c:pt>
                <c:pt idx="15">
                  <c:v>61.862455079921716</c:v>
                </c:pt>
                <c:pt idx="16">
                  <c:v>63.913765850412119</c:v>
                </c:pt>
                <c:pt idx="17">
                  <c:v>59.908104071109634</c:v>
                </c:pt>
                <c:pt idx="18">
                  <c:v>70.874914642360238</c:v>
                </c:pt>
                <c:pt idx="19">
                  <c:v>83.517682408146982</c:v>
                </c:pt>
                <c:pt idx="20">
                  <c:v>86.837201169336169</c:v>
                </c:pt>
                <c:pt idx="21">
                  <c:v>85.64479766538885</c:v>
                </c:pt>
                <c:pt idx="22">
                  <c:v>89.319786158187242</c:v>
                </c:pt>
                <c:pt idx="23">
                  <c:v>102.96868282056843</c:v>
                </c:pt>
                <c:pt idx="24">
                  <c:v>106.77195732310614</c:v>
                </c:pt>
                <c:pt idx="25">
                  <c:v>114.17530841264704</c:v>
                </c:pt>
                <c:pt idx="26">
                  <c:v>104.33607522241259</c:v>
                </c:pt>
                <c:pt idx="27">
                  <c:v>107.39021148504686</c:v>
                </c:pt>
                <c:pt idx="28">
                  <c:v>105.60784937137539</c:v>
                </c:pt>
                <c:pt idx="29">
                  <c:v>95.583699237397781</c:v>
                </c:pt>
                <c:pt idx="30">
                  <c:v>86.577789582858216</c:v>
                </c:pt>
                <c:pt idx="31">
                  <c:v>94.33433074902878</c:v>
                </c:pt>
                <c:pt idx="32">
                  <c:v>92.720917940779103</c:v>
                </c:pt>
                <c:pt idx="33">
                  <c:v>88.246221401634926</c:v>
                </c:pt>
                <c:pt idx="34">
                  <c:v>85.61446080045215</c:v>
                </c:pt>
                <c:pt idx="35">
                  <c:v>83.513359949324624</c:v>
                </c:pt>
                <c:pt idx="36">
                  <c:v>82.757341518062134</c:v>
                </c:pt>
                <c:pt idx="37">
                  <c:v>80.209544284377415</c:v>
                </c:pt>
                <c:pt idx="38">
                  <c:v>78.780695739367715</c:v>
                </c:pt>
                <c:pt idx="39">
                  <c:v>74.490297222763544</c:v>
                </c:pt>
                <c:pt idx="40">
                  <c:v>75.846098403458754</c:v>
                </c:pt>
                <c:pt idx="41">
                  <c:v>78.555825117544899</c:v>
                </c:pt>
                <c:pt idx="42">
                  <c:v>100.08009392876687</c:v>
                </c:pt>
                <c:pt idx="43">
                  <c:v>103.71400898677511</c:v>
                </c:pt>
                <c:pt idx="44">
                  <c:v>105.19581199903216</c:v>
                </c:pt>
                <c:pt idx="45">
                  <c:v>105.28626933481522</c:v>
                </c:pt>
                <c:pt idx="46">
                  <c:v>106.3969654486793</c:v>
                </c:pt>
                <c:pt idx="47">
                  <c:v>100</c:v>
                </c:pt>
                <c:pt idx="48">
                  <c:v>94.531536318960335</c:v>
                </c:pt>
                <c:pt idx="49">
                  <c:v>90.232145425307223</c:v>
                </c:pt>
                <c:pt idx="50">
                  <c:v>87.956735173497975</c:v>
                </c:pt>
                <c:pt idx="51">
                  <c:v>88.230371981401063</c:v>
                </c:pt>
                <c:pt idx="52">
                  <c:v>91.181666727220815</c:v>
                </c:pt>
                <c:pt idx="53">
                  <c:v>89.509448038591756</c:v>
                </c:pt>
                <c:pt idx="54">
                  <c:v>86.012975544440678</c:v>
                </c:pt>
                <c:pt idx="55">
                  <c:v>86.505453031007434</c:v>
                </c:pt>
                <c:pt idx="56">
                  <c:v>87.855695669291876</c:v>
                </c:pt>
                <c:pt idx="57">
                  <c:v>92.4851206090202</c:v>
                </c:pt>
                <c:pt idx="58">
                  <c:v>88.252868429717097</c:v>
                </c:pt>
                <c:pt idx="59">
                  <c:v>84.259603259455972</c:v>
                </c:pt>
                <c:pt idx="60">
                  <c:v>79.684820697807666</c:v>
                </c:pt>
                <c:pt idx="61">
                  <c:v>88.48234708495977</c:v>
                </c:pt>
                <c:pt idx="62">
                  <c:v>98.039594144544878</c:v>
                </c:pt>
                <c:pt idx="63">
                  <c:v>94.63820237712639</c:v>
                </c:pt>
                <c:pt idx="64">
                  <c:v>97.857743175971663</c:v>
                </c:pt>
                <c:pt idx="65">
                  <c:v>87.876119303611858</c:v>
                </c:pt>
                <c:pt idx="66">
                  <c:v>77.837154640333921</c:v>
                </c:pt>
                <c:pt idx="67">
                  <c:v>77.250142569608101</c:v>
                </c:pt>
                <c:pt idx="68">
                  <c:v>74.79429085370441</c:v>
                </c:pt>
                <c:pt idx="69">
                  <c:v>78.358468503100497</c:v>
                </c:pt>
                <c:pt idx="70">
                  <c:v>82.417604693897403</c:v>
                </c:pt>
                <c:pt idx="71">
                  <c:v>98.031789883854941</c:v>
                </c:pt>
                <c:pt idx="72">
                  <c:v>90.257985262891012</c:v>
                </c:pt>
                <c:pt idx="73">
                  <c:v>86.058006322194117</c:v>
                </c:pt>
                <c:pt idx="74">
                  <c:v>91.591492565914407</c:v>
                </c:pt>
                <c:pt idx="75">
                  <c:v>85.453842320468169</c:v>
                </c:pt>
                <c:pt idx="76">
                  <c:v>82.129764566276648</c:v>
                </c:pt>
                <c:pt idx="77">
                  <c:v>87.993612461898991</c:v>
                </c:pt>
                <c:pt idx="78">
                  <c:v>95.238508952669036</c:v>
                </c:pt>
                <c:pt idx="79">
                  <c:v>94.055170076187594</c:v>
                </c:pt>
                <c:pt idx="80">
                  <c:v>94.819440569881237</c:v>
                </c:pt>
                <c:pt idx="81">
                  <c:v>94.062496287717039</c:v>
                </c:pt>
                <c:pt idx="82">
                  <c:v>91.033677883841989</c:v>
                </c:pt>
                <c:pt idx="83">
                  <c:v>98.729867978108103</c:v>
                </c:pt>
                <c:pt idx="84">
                  <c:v>99.930160409517498</c:v>
                </c:pt>
                <c:pt idx="85">
                  <c:v>98.362020466687966</c:v>
                </c:pt>
                <c:pt idx="86">
                  <c:v>95.644766554671591</c:v>
                </c:pt>
                <c:pt idx="87">
                  <c:v>90.478168562793556</c:v>
                </c:pt>
                <c:pt idx="88">
                  <c:v>86.733618964692866</c:v>
                </c:pt>
                <c:pt idx="89">
                  <c:v>87.26609666542528</c:v>
                </c:pt>
                <c:pt idx="90">
                  <c:v>78.522237254498222</c:v>
                </c:pt>
                <c:pt idx="91">
                  <c:v>77.965837074857674</c:v>
                </c:pt>
                <c:pt idx="92">
                  <c:v>76.976606481123113</c:v>
                </c:pt>
                <c:pt idx="93">
                  <c:v>78.622038019466061</c:v>
                </c:pt>
                <c:pt idx="94">
                  <c:v>82.590143757738559</c:v>
                </c:pt>
                <c:pt idx="95">
                  <c:v>78.608071908526242</c:v>
                </c:pt>
                <c:pt idx="96">
                  <c:v>83.639681205304157</c:v>
                </c:pt>
                <c:pt idx="97">
                  <c:v>84.500665136995664</c:v>
                </c:pt>
                <c:pt idx="98">
                  <c:v>84.423735025032187</c:v>
                </c:pt>
                <c:pt idx="99">
                  <c:v>78.032596944331345</c:v>
                </c:pt>
                <c:pt idx="100">
                  <c:v>82.374590768776272</c:v>
                </c:pt>
                <c:pt idx="101">
                  <c:v>88.039377262320826</c:v>
                </c:pt>
                <c:pt idx="102">
                  <c:v>99.975618114212168</c:v>
                </c:pt>
                <c:pt idx="103">
                  <c:v>82.682221693637246</c:v>
                </c:pt>
                <c:pt idx="104">
                  <c:v>82.283496681790496</c:v>
                </c:pt>
                <c:pt idx="105">
                  <c:v>82.635108672069677</c:v>
                </c:pt>
                <c:pt idx="106">
                  <c:v>82.334418873536535</c:v>
                </c:pt>
                <c:pt idx="107">
                  <c:v>80.369949659877719</c:v>
                </c:pt>
                <c:pt idx="108">
                  <c:v>81.444900365708563</c:v>
                </c:pt>
                <c:pt idx="109">
                  <c:v>88.033271213685595</c:v>
                </c:pt>
                <c:pt idx="110">
                  <c:v>91.860891694089148</c:v>
                </c:pt>
                <c:pt idx="111">
                  <c:v>89.303871147557416</c:v>
                </c:pt>
                <c:pt idx="112">
                  <c:v>98.468652163639845</c:v>
                </c:pt>
                <c:pt idx="113">
                  <c:v>95.198507650494378</c:v>
                </c:pt>
                <c:pt idx="114">
                  <c:v>93.265355799068388</c:v>
                </c:pt>
                <c:pt idx="115">
                  <c:v>104.682836887912</c:v>
                </c:pt>
                <c:pt idx="116">
                  <c:v>99.949221569495279</c:v>
                </c:pt>
                <c:pt idx="117">
                  <c:v>102.47589643061137</c:v>
                </c:pt>
                <c:pt idx="118">
                  <c:v>100.29743085746587</c:v>
                </c:pt>
                <c:pt idx="119">
                  <c:v>102.81423252780601</c:v>
                </c:pt>
                <c:pt idx="120">
                  <c:v>103.30185166923852</c:v>
                </c:pt>
                <c:pt idx="121">
                  <c:v>96.288778252991321</c:v>
                </c:pt>
                <c:pt idx="122">
                  <c:v>88.480211075411376</c:v>
                </c:pt>
                <c:pt idx="123">
                  <c:v>86.001416080054895</c:v>
                </c:pt>
                <c:pt idx="124">
                  <c:v>89.849976429168009</c:v>
                </c:pt>
                <c:pt idx="125">
                  <c:v>97.758085297312334</c:v>
                </c:pt>
                <c:pt idx="126">
                  <c:v>91.336554258953313</c:v>
                </c:pt>
                <c:pt idx="127">
                  <c:v>88.264038452573047</c:v>
                </c:pt>
                <c:pt idx="128">
                  <c:v>86.916614081315657</c:v>
                </c:pt>
                <c:pt idx="129">
                  <c:v>93.099590769812437</c:v>
                </c:pt>
                <c:pt idx="130">
                  <c:v>94.368705105417916</c:v>
                </c:pt>
                <c:pt idx="131">
                  <c:v>97.930818377066714</c:v>
                </c:pt>
                <c:pt idx="132">
                  <c:v>104.46237881135802</c:v>
                </c:pt>
                <c:pt idx="133">
                  <c:v>102.98516494035627</c:v>
                </c:pt>
                <c:pt idx="134">
                  <c:v>115.01832416566285</c:v>
                </c:pt>
                <c:pt idx="135">
                  <c:v>124.0904813180625</c:v>
                </c:pt>
                <c:pt idx="136">
                  <c:v>116.92609524230659</c:v>
                </c:pt>
                <c:pt idx="137">
                  <c:v>106.3344941150937</c:v>
                </c:pt>
                <c:pt idx="138">
                  <c:v>105.23956661835614</c:v>
                </c:pt>
                <c:pt idx="139">
                  <c:v>106.82190641344233</c:v>
                </c:pt>
                <c:pt idx="140">
                  <c:v>117.07597210676492</c:v>
                </c:pt>
                <c:pt idx="141">
                  <c:v>135.20393390822824</c:v>
                </c:pt>
                <c:pt idx="142">
                  <c:v>132.35318853122467</c:v>
                </c:pt>
                <c:pt idx="143">
                  <c:v>127.76468152542724</c:v>
                </c:pt>
                <c:pt idx="144">
                  <c:v>141.14720813243923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92C1-4344-9784-DA84F46D8028}"/>
            </c:ext>
          </c:extLst>
        </c:ser>
        <c:ser>
          <c:idx val="12"/>
          <c:order val="12"/>
          <c:tx>
            <c:strRef>
              <c:f>PASTAS!$A$53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PASTAS!$E$53:$ER$53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92C1-4344-9784-DA84F46D8028}"/>
            </c:ext>
          </c:extLst>
        </c:ser>
        <c:ser>
          <c:idx val="13"/>
          <c:order val="13"/>
          <c:tx>
            <c:strRef>
              <c:f>PASTAS!$A$62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1.5690460570613785E-2"/>
                  <c:y val="-4.038462700345113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PASTAS!$E$62:$CV$62</c:f>
              <c:numCache>
                <c:formatCode>_(* #,##0.00_);_(* \(#,##0.00\);_(* "-"??_);_(@_)</c:formatCode>
                <c:ptCount val="96"/>
                <c:pt idx="84">
                  <c:v>50.369765047649963</c:v>
                </c:pt>
                <c:pt idx="85">
                  <c:v>50.369765047649963</c:v>
                </c:pt>
                <c:pt idx="86">
                  <c:v>50.369765047649963</c:v>
                </c:pt>
                <c:pt idx="87">
                  <c:v>50.369765047649963</c:v>
                </c:pt>
                <c:pt idx="88">
                  <c:v>50.369765047649963</c:v>
                </c:pt>
                <c:pt idx="89">
                  <c:v>50.369765047649963</c:v>
                </c:pt>
                <c:pt idx="90">
                  <c:v>50.369765047649963</c:v>
                </c:pt>
                <c:pt idx="91">
                  <c:v>50.369765047649963</c:v>
                </c:pt>
                <c:pt idx="92">
                  <c:v>50.369765047649963</c:v>
                </c:pt>
                <c:pt idx="93">
                  <c:v>50.369765047649963</c:v>
                </c:pt>
                <c:pt idx="94">
                  <c:v>50.369765047649963</c:v>
                </c:pt>
                <c:pt idx="95">
                  <c:v>50.369765047649963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92C1-4344-9784-DA84F46D8028}"/>
            </c:ext>
          </c:extLst>
        </c:ser>
        <c:ser>
          <c:idx val="14"/>
          <c:order val="14"/>
          <c:tx>
            <c:strRef>
              <c:f>PASTAS!$A$64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4.2588392977380499E-2"/>
                  <c:y val="-3.6346164303106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PASTAS!$E$64:$DH$64</c:f>
              <c:numCache>
                <c:formatCode>_(* #,##0.00_);_(* \(#,##0.00\);_(* "-"??_);_(@_)</c:formatCode>
                <c:ptCount val="108"/>
                <c:pt idx="96">
                  <c:v>51.175588964543856</c:v>
                </c:pt>
                <c:pt idx="97">
                  <c:v>51.175588964543856</c:v>
                </c:pt>
                <c:pt idx="98">
                  <c:v>51.175588964543856</c:v>
                </c:pt>
                <c:pt idx="99">
                  <c:v>51.175588964543856</c:v>
                </c:pt>
                <c:pt idx="100">
                  <c:v>51.175588964543856</c:v>
                </c:pt>
                <c:pt idx="101">
                  <c:v>51.175588964543856</c:v>
                </c:pt>
                <c:pt idx="102">
                  <c:v>51.175588964543856</c:v>
                </c:pt>
                <c:pt idx="103">
                  <c:v>51.175588964543856</c:v>
                </c:pt>
                <c:pt idx="104">
                  <c:v>51.175588964543856</c:v>
                </c:pt>
                <c:pt idx="105">
                  <c:v>51.175588964543856</c:v>
                </c:pt>
                <c:pt idx="106">
                  <c:v>51.175588964543856</c:v>
                </c:pt>
                <c:pt idx="107">
                  <c:v>51.175588964543856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92C1-4344-9784-DA84F46D8028}"/>
            </c:ext>
          </c:extLst>
        </c:ser>
        <c:ser>
          <c:idx val="15"/>
          <c:order val="15"/>
          <c:tx>
            <c:strRef>
              <c:f>PASTAS!$A$53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PASTAS!$E$53:$DT$53</c:f>
              <c:numCache>
                <c:formatCode>_(* #,##0.00_);_(* \(#,##0.00\);_(* "-"??_);_(@_)</c:formatCode>
                <c:ptCount val="1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92C1-4344-9784-DA84F46D8028}"/>
            </c:ext>
          </c:extLst>
        </c:ser>
        <c:ser>
          <c:idx val="16"/>
          <c:order val="16"/>
          <c:tx>
            <c:strRef>
              <c:f>PASTAS!$A$52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20"/>
              <c:layout>
                <c:manualLayout>
                  <c:x val="8.9719615604429512E-3"/>
                  <c:y val="-9.550177173605285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PASTAS!$E$52:$DT$52</c:f>
              <c:numCache>
                <c:formatCode>_(* #,##0.00_);_(* \(#,##0.00\);_(* "-"??_);_(@_)</c:formatCode>
                <c:ptCount val="1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92C1-4344-9784-DA84F46D8028}"/>
            </c:ext>
          </c:extLst>
        </c:ser>
        <c:ser>
          <c:idx val="17"/>
          <c:order val="17"/>
          <c:tx>
            <c:strRef>
              <c:f>PASTAS!$A$66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2C1-4344-9784-DA84F46D8028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2C1-4344-9784-DA84F46D8028}"/>
                </c:ext>
              </c:extLst>
            </c:dLbl>
            <c:dLbl>
              <c:idx val="122"/>
              <c:layout>
                <c:manualLayout>
                  <c:x val="-1.1214951950553895E-2"/>
                  <c:y val="-4.5674760395503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2C1-4344-9784-DA84F46D8028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2C1-4344-9784-DA84F46D8028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2C1-4344-9784-DA84F46D8028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2C1-4344-9784-DA84F46D8028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2C1-4344-9784-DA84F46D8028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2C1-4344-9784-DA84F46D8028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2C1-4344-9784-DA84F46D8028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2C1-4344-9784-DA84F46D8028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92C1-4344-9784-DA84F46D8028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2C1-4344-9784-DA84F46D802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PASTAS!$E$66:$ER$66</c:f>
              <c:numCache>
                <c:formatCode>_(* #,##0.00_);_(* \(#,##0.00\);_(* "-"??_);_(@_)</c:formatCode>
                <c:ptCount val="144"/>
                <c:pt idx="120">
                  <c:v>50.779098815755418</c:v>
                </c:pt>
                <c:pt idx="121">
                  <c:v>50.779098815755418</c:v>
                </c:pt>
                <c:pt idx="122">
                  <c:v>50.779098815755418</c:v>
                </c:pt>
                <c:pt idx="123">
                  <c:v>50.779098815755418</c:v>
                </c:pt>
                <c:pt idx="124">
                  <c:v>50.779098815755418</c:v>
                </c:pt>
                <c:pt idx="125">
                  <c:v>50.779098815755418</c:v>
                </c:pt>
                <c:pt idx="126">
                  <c:v>50.779098815755418</c:v>
                </c:pt>
                <c:pt idx="127">
                  <c:v>50.779098815755418</c:v>
                </c:pt>
                <c:pt idx="128">
                  <c:v>50.779098815755418</c:v>
                </c:pt>
                <c:pt idx="129">
                  <c:v>50.779098815755418</c:v>
                </c:pt>
                <c:pt idx="130">
                  <c:v>50.779098815755418</c:v>
                </c:pt>
                <c:pt idx="131">
                  <c:v>50.779098815755418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92C1-4344-9784-DA84F46D8028}"/>
            </c:ext>
          </c:extLst>
        </c:ser>
        <c:ser>
          <c:idx val="22"/>
          <c:order val="18"/>
          <c:tx>
            <c:strRef>
              <c:f>PASTAS!$A$65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1.1194029192970432E-2"/>
                  <c:y val="3.664745373940293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PASTAS!$E$65:$DT$65</c:f>
              <c:numCache>
                <c:formatCode>_(* #,##0.00_);_(* \(#,##0.00\);_(* "-"??_);_(@_)</c:formatCode>
                <c:ptCount val="120"/>
                <c:pt idx="108">
                  <c:v>57.993429270905729</c:v>
                </c:pt>
                <c:pt idx="109">
                  <c:v>57.993429270905729</c:v>
                </c:pt>
                <c:pt idx="110">
                  <c:v>57.993429270905729</c:v>
                </c:pt>
                <c:pt idx="111">
                  <c:v>57.993429270905729</c:v>
                </c:pt>
                <c:pt idx="112">
                  <c:v>57.993429270905729</c:v>
                </c:pt>
                <c:pt idx="113">
                  <c:v>57.993429270905729</c:v>
                </c:pt>
                <c:pt idx="114">
                  <c:v>57.993429270905729</c:v>
                </c:pt>
                <c:pt idx="115">
                  <c:v>57.993429270905729</c:v>
                </c:pt>
                <c:pt idx="116">
                  <c:v>57.993429270905729</c:v>
                </c:pt>
                <c:pt idx="117">
                  <c:v>57.993429270905729</c:v>
                </c:pt>
                <c:pt idx="118">
                  <c:v>57.993429270905729</c:v>
                </c:pt>
                <c:pt idx="119">
                  <c:v>57.993429270905729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92C1-4344-9784-DA84F46D8028}"/>
            </c:ext>
          </c:extLst>
        </c:ser>
        <c:ser>
          <c:idx val="20"/>
          <c:order val="19"/>
          <c:tx>
            <c:strRef>
              <c:f>PASTAS!$A$52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PASTAS!$E$52:$EF$52</c:f>
              <c:numCache>
                <c:formatCode>_(* #,##0.00_);_(* \(#,##0.00\);_(* "-"??_);_(@_)</c:formatCode>
                <c:ptCount val="13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92C1-4344-9784-DA84F46D8028}"/>
            </c:ext>
          </c:extLst>
        </c:ser>
        <c:ser>
          <c:idx val="21"/>
          <c:order val="20"/>
          <c:spPr>
            <a:ln>
              <a:solidFill>
                <a:schemeClr val="accent6">
                  <a:lumMod val="40000"/>
                  <a:lumOff val="60000"/>
                </a:schemeClr>
              </a:solidFill>
              <a:prstDash val="dash"/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60-92C1-4344-9784-DA84F46D8028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61-92C1-4344-9784-DA84F46D8028}"/>
              </c:ext>
            </c:extLst>
          </c:dPt>
          <c:dPt>
            <c:idx val="125"/>
            <c:bubble3D val="0"/>
            <c:extLst>
              <c:ext xmlns:c16="http://schemas.microsoft.com/office/drawing/2014/chart" uri="{C3380CC4-5D6E-409C-BE32-E72D297353CC}">
                <c16:uniqueId val="{00000062-92C1-4344-9784-DA84F46D8028}"/>
              </c:ext>
            </c:extLst>
          </c:dPt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PASTAS!$E$53:$EF$53</c:f>
              <c:numCache>
                <c:formatCode>_(* #,##0.00_);_(* \(#,##0.00\);_(* "-"??_);_(@_)</c:formatCode>
                <c:ptCount val="13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92C1-4344-9784-DA84F46D8028}"/>
            </c:ext>
          </c:extLst>
        </c:ser>
        <c:ser>
          <c:idx val="23"/>
          <c:order val="21"/>
          <c:tx>
            <c:strRef>
              <c:f>PASTAS!$A$69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64-92C1-4344-9784-DA84F46D8028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65-92C1-4344-9784-DA84F46D8028}"/>
              </c:ext>
            </c:extLst>
          </c:dPt>
          <c:dLbls>
            <c:dLbl>
              <c:idx val="121"/>
              <c:layout>
                <c:manualLayout>
                  <c:x val="1.7988959542104992E-2"/>
                  <c:y val="-3.79793642936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92C1-4344-9784-DA84F46D8028}"/>
                </c:ext>
              </c:extLst>
            </c:dLbl>
            <c:dLbl>
              <c:idx val="139"/>
              <c:layout>
                <c:manualLayout>
                  <c:x val="-4.0373827021994019E-2"/>
                  <c:y val="-2.491350567027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92C1-4344-9784-DA84F46D802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PASTAS!$E$69:$ER$69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92C1-4344-9784-DA84F46D8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12304"/>
        <c:axId val="190501328"/>
      </c:lineChart>
      <c:dateAx>
        <c:axId val="190512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050132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0501328"/>
        <c:scaling>
          <c:orientation val="minMax"/>
          <c:max val="145"/>
          <c:min val="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0512304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0"/>
          <c:tx>
            <c:strRef>
              <c:f>PASTAS!$A$47:$D$47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PASTAS!$E$50:$ES$50</c:f>
              <c:numCache>
                <c:formatCode>_(* #,##0.00_);_(* \(#,##0.00\);_(* "-"??_);_(@_)</c:formatCode>
                <c:ptCount val="145"/>
                <c:pt idx="0">
                  <c:v>71.677645450711822</c:v>
                </c:pt>
                <c:pt idx="1">
                  <c:v>66.232413472716829</c:v>
                </c:pt>
                <c:pt idx="2">
                  <c:v>66.593166318333203</c:v>
                </c:pt>
                <c:pt idx="3">
                  <c:v>66.929381940506161</c:v>
                </c:pt>
                <c:pt idx="4">
                  <c:v>74.14241882243455</c:v>
                </c:pt>
                <c:pt idx="5">
                  <c:v>73.919406074883113</c:v>
                </c:pt>
                <c:pt idx="6">
                  <c:v>64.386833919617601</c:v>
                </c:pt>
                <c:pt idx="7">
                  <c:v>60.219547982929733</c:v>
                </c:pt>
                <c:pt idx="8">
                  <c:v>55.095422979207818</c:v>
                </c:pt>
                <c:pt idx="9">
                  <c:v>59.030297742508189</c:v>
                </c:pt>
                <c:pt idx="10">
                  <c:v>62.782649158777957</c:v>
                </c:pt>
                <c:pt idx="11">
                  <c:v>61.581658754803634</c:v>
                </c:pt>
                <c:pt idx="12">
                  <c:v>60.80769257261727</c:v>
                </c:pt>
                <c:pt idx="13">
                  <c:v>57.894813375978018</c:v>
                </c:pt>
                <c:pt idx="14">
                  <c:v>56.870923261049768</c:v>
                </c:pt>
                <c:pt idx="15">
                  <c:v>57.240630987522778</c:v>
                </c:pt>
                <c:pt idx="16">
                  <c:v>57.762945513239991</c:v>
                </c:pt>
                <c:pt idx="17">
                  <c:v>55.737323503322735</c:v>
                </c:pt>
                <c:pt idx="18">
                  <c:v>67.785249305992679</c:v>
                </c:pt>
                <c:pt idx="19">
                  <c:v>82.210668390487783</c:v>
                </c:pt>
                <c:pt idx="20">
                  <c:v>86.208556042347425</c:v>
                </c:pt>
                <c:pt idx="21">
                  <c:v>84.891517426525951</c:v>
                </c:pt>
                <c:pt idx="22">
                  <c:v>85.949579994862063</c:v>
                </c:pt>
                <c:pt idx="23">
                  <c:v>96.025032420792115</c:v>
                </c:pt>
                <c:pt idx="24">
                  <c:v>102.51857668426183</c:v>
                </c:pt>
                <c:pt idx="25">
                  <c:v>108.73626503986269</c:v>
                </c:pt>
                <c:pt idx="26">
                  <c:v>99.395139493464939</c:v>
                </c:pt>
                <c:pt idx="27">
                  <c:v>106.3735113205078</c:v>
                </c:pt>
                <c:pt idx="28">
                  <c:v>105.14981487367304</c:v>
                </c:pt>
                <c:pt idx="29">
                  <c:v>96.095095702476925</c:v>
                </c:pt>
                <c:pt idx="30">
                  <c:v>88.106559641699008</c:v>
                </c:pt>
                <c:pt idx="31">
                  <c:v>94.711532686302704</c:v>
                </c:pt>
                <c:pt idx="32">
                  <c:v>90.666544795585523</c:v>
                </c:pt>
                <c:pt idx="33">
                  <c:v>82.930500938615054</c:v>
                </c:pt>
                <c:pt idx="34">
                  <c:v>79.959893335106017</c:v>
                </c:pt>
                <c:pt idx="35">
                  <c:v>77.439377792734675</c:v>
                </c:pt>
                <c:pt idx="36">
                  <c:v>80.052058340240549</c:v>
                </c:pt>
                <c:pt idx="37">
                  <c:v>80.65698207040964</c:v>
                </c:pt>
                <c:pt idx="38">
                  <c:v>79.956745838174982</c:v>
                </c:pt>
                <c:pt idx="39">
                  <c:v>75.265017667844532</c:v>
                </c:pt>
                <c:pt idx="40">
                  <c:v>75.821690270060898</c:v>
                </c:pt>
                <c:pt idx="41">
                  <c:v>78.56253059760455</c:v>
                </c:pt>
                <c:pt idx="42">
                  <c:v>100.57826443116326</c:v>
                </c:pt>
                <c:pt idx="43">
                  <c:v>102.97739059624314</c:v>
                </c:pt>
                <c:pt idx="44">
                  <c:v>104.60955862150252</c:v>
                </c:pt>
                <c:pt idx="45">
                  <c:v>104.60350246287669</c:v>
                </c:pt>
                <c:pt idx="46">
                  <c:v>104.74265467067461</c:v>
                </c:pt>
                <c:pt idx="47">
                  <c:v>100</c:v>
                </c:pt>
                <c:pt idx="48">
                  <c:v>95.761586927664681</c:v>
                </c:pt>
                <c:pt idx="49">
                  <c:v>90.340583387098391</c:v>
                </c:pt>
                <c:pt idx="50">
                  <c:v>86.935974058078529</c:v>
                </c:pt>
                <c:pt idx="51">
                  <c:v>86.421075035130784</c:v>
                </c:pt>
                <c:pt idx="52">
                  <c:v>88.456876050123029</c:v>
                </c:pt>
                <c:pt idx="53">
                  <c:v>84.018962032311109</c:v>
                </c:pt>
                <c:pt idx="54">
                  <c:v>81.089655883531037</c:v>
                </c:pt>
                <c:pt idx="55">
                  <c:v>81.529864804305333</c:v>
                </c:pt>
                <c:pt idx="56">
                  <c:v>82.051505765679323</c:v>
                </c:pt>
                <c:pt idx="57">
                  <c:v>87.950397265704311</c:v>
                </c:pt>
                <c:pt idx="58">
                  <c:v>82.326338902703256</c:v>
                </c:pt>
                <c:pt idx="59">
                  <c:v>78.145676104058509</c:v>
                </c:pt>
                <c:pt idx="60">
                  <c:v>72.984158836795942</c:v>
                </c:pt>
                <c:pt idx="61">
                  <c:v>77.813519096349282</c:v>
                </c:pt>
                <c:pt idx="62">
                  <c:v>86.913469455021598</c:v>
                </c:pt>
                <c:pt idx="63">
                  <c:v>87.485432597328966</c:v>
                </c:pt>
                <c:pt idx="64">
                  <c:v>91.586117498956128</c:v>
                </c:pt>
                <c:pt idx="65">
                  <c:v>83.43598894573897</c:v>
                </c:pt>
                <c:pt idx="66">
                  <c:v>75.08536483801501</c:v>
                </c:pt>
                <c:pt idx="67">
                  <c:v>72.92322329621112</c:v>
                </c:pt>
                <c:pt idx="68">
                  <c:v>68.016527380485002</c:v>
                </c:pt>
                <c:pt idx="69">
                  <c:v>68.622932350079381</c:v>
                </c:pt>
                <c:pt idx="70">
                  <c:v>69.456020192696982</c:v>
                </c:pt>
                <c:pt idx="71">
                  <c:v>74.967711402732988</c:v>
                </c:pt>
                <c:pt idx="72">
                  <c:v>67.483895359827855</c:v>
                </c:pt>
                <c:pt idx="73">
                  <c:v>63.740470576169947</c:v>
                </c:pt>
                <c:pt idx="74">
                  <c:v>63.479977103848341</c:v>
                </c:pt>
                <c:pt idx="75">
                  <c:v>61.391172240537514</c:v>
                </c:pt>
                <c:pt idx="76">
                  <c:v>60.364408381683646</c:v>
                </c:pt>
                <c:pt idx="77">
                  <c:v>61.741614548838761</c:v>
                </c:pt>
                <c:pt idx="78">
                  <c:v>62.496447262839119</c:v>
                </c:pt>
                <c:pt idx="79">
                  <c:v>55.771253520239249</c:v>
                </c:pt>
                <c:pt idx="80">
                  <c:v>55.312852067203586</c:v>
                </c:pt>
                <c:pt idx="81">
                  <c:v>57.397691084381307</c:v>
                </c:pt>
                <c:pt idx="82">
                  <c:v>54.459131294624044</c:v>
                </c:pt>
                <c:pt idx="83">
                  <c:v>54.551535509525308</c:v>
                </c:pt>
                <c:pt idx="84">
                  <c:v>54.550283137062216</c:v>
                </c:pt>
                <c:pt idx="85">
                  <c:v>52.519303756052892</c:v>
                </c:pt>
                <c:pt idx="86">
                  <c:v>54.514520945616354</c:v>
                </c:pt>
                <c:pt idx="87">
                  <c:v>54.089986559558625</c:v>
                </c:pt>
                <c:pt idx="88">
                  <c:v>52.030642267522268</c:v>
                </c:pt>
                <c:pt idx="89">
                  <c:v>52.292325162368371</c:v>
                </c:pt>
                <c:pt idx="90">
                  <c:v>47.49232939260424</c:v>
                </c:pt>
                <c:pt idx="91">
                  <c:v>47.158508605052724</c:v>
                </c:pt>
                <c:pt idx="92">
                  <c:v>47.240277838367099</c:v>
                </c:pt>
                <c:pt idx="93">
                  <c:v>48.061522737612265</c:v>
                </c:pt>
                <c:pt idx="94">
                  <c:v>47.662671926511749</c:v>
                </c:pt>
                <c:pt idx="95">
                  <c:v>46.824808243470734</c:v>
                </c:pt>
                <c:pt idx="96">
                  <c:v>50.919745815701859</c:v>
                </c:pt>
                <c:pt idx="97">
                  <c:v>52.568055832990858</c:v>
                </c:pt>
                <c:pt idx="98">
                  <c:v>51.41725259169484</c:v>
                </c:pt>
                <c:pt idx="99">
                  <c:v>48.681665775047065</c:v>
                </c:pt>
                <c:pt idx="100">
                  <c:v>50.503728556339468</c:v>
                </c:pt>
                <c:pt idx="101">
                  <c:v>53.349884131195488</c:v>
                </c:pt>
                <c:pt idx="102">
                  <c:v>58.980063691488901</c:v>
                </c:pt>
                <c:pt idx="103">
                  <c:v>49.863215667828086</c:v>
                </c:pt>
                <c:pt idx="104">
                  <c:v>50.543122627928284</c:v>
                </c:pt>
                <c:pt idx="105">
                  <c:v>50.130939019827927</c:v>
                </c:pt>
                <c:pt idx="106">
                  <c:v>48.985250136931867</c:v>
                </c:pt>
                <c:pt idx="107">
                  <c:v>48.164143727551668</c:v>
                </c:pt>
                <c:pt idx="108">
                  <c:v>50.914413955900685</c:v>
                </c:pt>
                <c:pt idx="109">
                  <c:v>55.180922248473344</c:v>
                </c:pt>
                <c:pt idx="110">
                  <c:v>57.732270008150145</c:v>
                </c:pt>
                <c:pt idx="111">
                  <c:v>57.880454163663188</c:v>
                </c:pt>
                <c:pt idx="112">
                  <c:v>61.658331780043611</c:v>
                </c:pt>
                <c:pt idx="113">
                  <c:v>58.986988184737186</c:v>
                </c:pt>
                <c:pt idx="114">
                  <c:v>57.942774602897643</c:v>
                </c:pt>
                <c:pt idx="115">
                  <c:v>63.409511489947121</c:v>
                </c:pt>
                <c:pt idx="116">
                  <c:v>58.983125046398669</c:v>
                </c:pt>
                <c:pt idx="117">
                  <c:v>59.63632501247087</c:v>
                </c:pt>
                <c:pt idx="118">
                  <c:v>56.221345581376994</c:v>
                </c:pt>
                <c:pt idx="119">
                  <c:v>57.374689176809333</c:v>
                </c:pt>
                <c:pt idx="120">
                  <c:v>58.568748792541491</c:v>
                </c:pt>
                <c:pt idx="121">
                  <c:v>55.412054544160426</c:v>
                </c:pt>
                <c:pt idx="122">
                  <c:v>50.752380813891108</c:v>
                </c:pt>
                <c:pt idx="123">
                  <c:v>48.863379055762252</c:v>
                </c:pt>
                <c:pt idx="124">
                  <c:v>48.655644258314084</c:v>
                </c:pt>
                <c:pt idx="125">
                  <c:v>53.823670549230037</c:v>
                </c:pt>
                <c:pt idx="126">
                  <c:v>51.03911778430821</c:v>
                </c:pt>
                <c:pt idx="127">
                  <c:v>46.366029090803345</c:v>
                </c:pt>
                <c:pt idx="128">
                  <c:v>45.833151565385585</c:v>
                </c:pt>
                <c:pt idx="129">
                  <c:v>48.549428553184057</c:v>
                </c:pt>
                <c:pt idx="130">
                  <c:v>49.590658581628375</c:v>
                </c:pt>
                <c:pt idx="131">
                  <c:v>51.894922199856119</c:v>
                </c:pt>
                <c:pt idx="132">
                  <c:v>56.451238757219656</c:v>
                </c:pt>
                <c:pt idx="133">
                  <c:v>54.169144450796772</c:v>
                </c:pt>
                <c:pt idx="134">
                  <c:v>53.279820849510706</c:v>
                </c:pt>
                <c:pt idx="135">
                  <c:v>55.801721290531667</c:v>
                </c:pt>
                <c:pt idx="136">
                  <c:v>54.257005336706953</c:v>
                </c:pt>
                <c:pt idx="137">
                  <c:v>51.618131319741067</c:v>
                </c:pt>
                <c:pt idx="138">
                  <c:v>51.538814397079015</c:v>
                </c:pt>
                <c:pt idx="139">
                  <c:v>50.552955408340836</c:v>
                </c:pt>
                <c:pt idx="140">
                  <c:v>55.970678925789528</c:v>
                </c:pt>
                <c:pt idx="141">
                  <c:v>63.23409464359603</c:v>
                </c:pt>
                <c:pt idx="142">
                  <c:v>64.46363913972867</c:v>
                </c:pt>
                <c:pt idx="143">
                  <c:v>66.035303962276885</c:v>
                </c:pt>
                <c:pt idx="144">
                  <c:v>72.408697003163155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2-4B45-9CA8-A59688655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07992"/>
        <c:axId val="190511520"/>
      </c:lineChart>
      <c:lineChart>
        <c:grouping val="standard"/>
        <c:varyColors val="0"/>
        <c:ser>
          <c:idx val="1"/>
          <c:order val="1"/>
          <c:tx>
            <c:strRef>
              <c:f>PASTAS!$A$47:$D$47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PASTAS!$E$47:$ES$47</c:f>
              <c:numCache>
                <c:formatCode>0.0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>
                  <c:v>14.221345478456</c:v>
                </c:pt>
                <c:pt idx="49">
                  <c:v>13.6</c:v>
                </c:pt>
                <c:pt idx="50">
                  <c:v>18.293498337753601</c:v>
                </c:pt>
                <c:pt idx="51">
                  <c:v>4.6330241409194803</c:v>
                </c:pt>
                <c:pt idx="52">
                  <c:v>15.475907312728101</c:v>
                </c:pt>
                <c:pt idx="53">
                  <c:v>12.4353251277316</c:v>
                </c:pt>
                <c:pt idx="54">
                  <c:v>7.6814479388952197</c:v>
                </c:pt>
                <c:pt idx="55">
                  <c:v>10.619158992301401</c:v>
                </c:pt>
                <c:pt idx="56">
                  <c:v>13.1</c:v>
                </c:pt>
                <c:pt idx="57">
                  <c:v>15.2</c:v>
                </c:pt>
                <c:pt idx="58">
                  <c:v>15.5</c:v>
                </c:pt>
                <c:pt idx="59">
                  <c:v>8.5270877612941707</c:v>
                </c:pt>
                <c:pt idx="60">
                  <c:v>12.9218756171338</c:v>
                </c:pt>
                <c:pt idx="61">
                  <c:v>7.7965804346474803</c:v>
                </c:pt>
                <c:pt idx="62">
                  <c:v>12.733164910638999</c:v>
                </c:pt>
                <c:pt idx="63">
                  <c:v>10.619581777411099</c:v>
                </c:pt>
                <c:pt idx="64">
                  <c:v>8.2217538556434508</c:v>
                </c:pt>
                <c:pt idx="65">
                  <c:v>8.1722979827256594</c:v>
                </c:pt>
                <c:pt idx="66">
                  <c:v>8.2321063794244793</c:v>
                </c:pt>
                <c:pt idx="67">
                  <c:v>12.7278474352368</c:v>
                </c:pt>
                <c:pt idx="68">
                  <c:v>13.1640307483701</c:v>
                </c:pt>
                <c:pt idx="69">
                  <c:v>13.397970306022399</c:v>
                </c:pt>
                <c:pt idx="70">
                  <c:v>9.9774842302044906</c:v>
                </c:pt>
                <c:pt idx="71">
                  <c:v>8.8850871945204304</c:v>
                </c:pt>
                <c:pt idx="72">
                  <c:v>17.552910454949</c:v>
                </c:pt>
                <c:pt idx="73">
                  <c:v>9.4018558712906604</c:v>
                </c:pt>
                <c:pt idx="74">
                  <c:v>10.7479476748062</c:v>
                </c:pt>
                <c:pt idx="75">
                  <c:v>11.751838406604399</c:v>
                </c:pt>
                <c:pt idx="76">
                  <c:v>12.8309613249428</c:v>
                </c:pt>
                <c:pt idx="77">
                  <c:v>7.2085698000444403</c:v>
                </c:pt>
                <c:pt idx="78">
                  <c:v>5.7859075748871902</c:v>
                </c:pt>
                <c:pt idx="79">
                  <c:v>13.526151083147001</c:v>
                </c:pt>
                <c:pt idx="80">
                  <c:v>7.4215556340176096</c:v>
                </c:pt>
                <c:pt idx="81">
                  <c:v>10.081347503120201</c:v>
                </c:pt>
                <c:pt idx="82">
                  <c:v>4.8287346132351896</c:v>
                </c:pt>
                <c:pt idx="83">
                  <c:v>7.1684837573793603</c:v>
                </c:pt>
                <c:pt idx="84">
                  <c:v>10.849263871045901</c:v>
                </c:pt>
                <c:pt idx="85">
                  <c:v>4.0719917975375397</c:v>
                </c:pt>
                <c:pt idx="86">
                  <c:v>8.0497971318303794</c:v>
                </c:pt>
                <c:pt idx="87">
                  <c:v>6.8043551878858697</c:v>
                </c:pt>
                <c:pt idx="88">
                  <c:v>9.7592196637509101</c:v>
                </c:pt>
                <c:pt idx="89">
                  <c:v>16.452112880692599</c:v>
                </c:pt>
                <c:pt idx="90">
                  <c:v>10.381520279656</c:v>
                </c:pt>
                <c:pt idx="91">
                  <c:v>10.146510489247101</c:v>
                </c:pt>
                <c:pt idx="92">
                  <c:v>8.4640672464733093</c:v>
                </c:pt>
                <c:pt idx="93">
                  <c:v>8.4907209722450308</c:v>
                </c:pt>
                <c:pt idx="94">
                  <c:v>8.1206401313089902</c:v>
                </c:pt>
                <c:pt idx="95">
                  <c:v>7.2429525826951302</c:v>
                </c:pt>
                <c:pt idx="96">
                  <c:v>17.130411592141499</c:v>
                </c:pt>
                <c:pt idx="97">
                  <c:v>9.8396595452005293</c:v>
                </c:pt>
                <c:pt idx="98">
                  <c:v>12.9108171711434</c:v>
                </c:pt>
                <c:pt idx="99">
                  <c:v>8.5024660643359091</c:v>
                </c:pt>
                <c:pt idx="100">
                  <c:v>11.5099476439791</c:v>
                </c:pt>
                <c:pt idx="101">
                  <c:v>13.8457438708695</c:v>
                </c:pt>
                <c:pt idx="102">
                  <c:v>7.7227955892163402</c:v>
                </c:pt>
                <c:pt idx="103">
                  <c:v>9.0219589713955504</c:v>
                </c:pt>
                <c:pt idx="104">
                  <c:v>6.8262226847034304</c:v>
                </c:pt>
                <c:pt idx="105">
                  <c:v>6.41693541718349</c:v>
                </c:pt>
                <c:pt idx="106">
                  <c:v>8.3789639550915904</c:v>
                </c:pt>
                <c:pt idx="107">
                  <c:v>7.0467074056664201</c:v>
                </c:pt>
                <c:pt idx="108">
                  <c:v>15.158945616954201</c:v>
                </c:pt>
                <c:pt idx="109">
                  <c:v>11.401045491856401</c:v>
                </c:pt>
                <c:pt idx="110">
                  <c:v>10.8891884164522</c:v>
                </c:pt>
                <c:pt idx="111">
                  <c:v>11.7821385662795</c:v>
                </c:pt>
                <c:pt idx="112">
                  <c:v>10.2965309315727</c:v>
                </c:pt>
                <c:pt idx="113">
                  <c:v>11.428231656558401</c:v>
                </c:pt>
                <c:pt idx="114">
                  <c:v>7.3081894019504201</c:v>
                </c:pt>
                <c:pt idx="115">
                  <c:v>8.3461264836934106</c:v>
                </c:pt>
                <c:pt idx="116">
                  <c:v>15.5866317059974</c:v>
                </c:pt>
                <c:pt idx="117">
                  <c:v>10.305415027168801</c:v>
                </c:pt>
                <c:pt idx="118">
                  <c:v>10.4285988852585</c:v>
                </c:pt>
                <c:pt idx="119">
                  <c:v>7.7575989294589904</c:v>
                </c:pt>
                <c:pt idx="120">
                  <c:v>15.927639882204501</c:v>
                </c:pt>
                <c:pt idx="121">
                  <c:v>12.879520402243299</c:v>
                </c:pt>
                <c:pt idx="122">
                  <c:v>12.8385859056651</c:v>
                </c:pt>
                <c:pt idx="123">
                  <c:v>12.922429096152516</c:v>
                </c:pt>
                <c:pt idx="124">
                  <c:v>13.4829062364261</c:v>
                </c:pt>
                <c:pt idx="125">
                  <c:v>13.0593605869278</c:v>
                </c:pt>
                <c:pt idx="126">
                  <c:v>9.58297075832769</c:v>
                </c:pt>
                <c:pt idx="127">
                  <c:v>6.6449848834073197</c:v>
                </c:pt>
                <c:pt idx="128">
                  <c:v>8.6652559654208705</c:v>
                </c:pt>
                <c:pt idx="129">
                  <c:v>14.2362001112848</c:v>
                </c:pt>
                <c:pt idx="130">
                  <c:v>13.023918812762799</c:v>
                </c:pt>
                <c:pt idx="131">
                  <c:v>18.299336077899401</c:v>
                </c:pt>
                <c:pt idx="132">
                  <c:v>16.146027572123099</c:v>
                </c:pt>
                <c:pt idx="133">
                  <c:v>10.7546270027677</c:v>
                </c:pt>
                <c:pt idx="134">
                  <c:v>13.699316735496399</c:v>
                </c:pt>
                <c:pt idx="135">
                  <c:v>13.6692835070025</c:v>
                </c:pt>
                <c:pt idx="136">
                  <c:v>17.045945002646</c:v>
                </c:pt>
                <c:pt idx="137">
                  <c:v>20.864491219789301</c:v>
                </c:pt>
                <c:pt idx="138">
                  <c:v>18.093990399246099</c:v>
                </c:pt>
                <c:pt idx="139">
                  <c:v>17.622935389164599</c:v>
                </c:pt>
                <c:pt idx="140">
                  <c:v>18.151065542720801</c:v>
                </c:pt>
                <c:pt idx="141">
                  <c:v>18.6618427732678</c:v>
                </c:pt>
                <c:pt idx="142">
                  <c:v>9.5356409013624894</c:v>
                </c:pt>
                <c:pt idx="143">
                  <c:v>7.4486363833848097</c:v>
                </c:pt>
                <c:pt idx="144">
                  <c:v>18.489552073360102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B2-4B45-9CA8-A59688655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01720"/>
        <c:axId val="190511912"/>
      </c:lineChart>
      <c:catAx>
        <c:axId val="190507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511520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90511520"/>
        <c:scaling>
          <c:orientation val="minMax"/>
          <c:max val="113"/>
          <c:min val="43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0507992"/>
        <c:crosses val="autoZero"/>
        <c:crossBetween val="between"/>
        <c:majorUnit val="10"/>
        <c:minorUnit val="10"/>
      </c:valAx>
      <c:valAx>
        <c:axId val="190511912"/>
        <c:scaling>
          <c:orientation val="minMax"/>
          <c:max val="21.3"/>
          <c:min val="3.8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90501720"/>
        <c:crosses val="max"/>
        <c:crossBetween val="between"/>
        <c:majorUnit val="2.5"/>
        <c:minorUnit val="2.5"/>
      </c:valAx>
      <c:catAx>
        <c:axId val="190501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051191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656560684"/>
          <c:y val="0.13947861958752011"/>
          <c:w val="0.85195788728656163"/>
          <c:h val="0.7539118558002680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9.2234147555154758E-2"/>
                  <c:y val="-2.66563040229342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7F-4FFA-9104-2B2F37E8E6E5}"/>
                </c:ext>
              </c:extLst>
            </c:dLbl>
            <c:dLbl>
              <c:idx val="1"/>
              <c:layout>
                <c:manualLayout>
                  <c:x val="-2.6281578069402116E-3"/>
                  <c:y val="6.675720671744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7F-4FFA-9104-2B2F37E8E6E5}"/>
                </c:ext>
              </c:extLst>
            </c:dLbl>
            <c:dLbl>
              <c:idx val="2"/>
              <c:layout>
                <c:manualLayout>
                  <c:x val="-4.8429754146491581E-3"/>
                  <c:y val="-1.6594979884671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7F-4FFA-9104-2B2F37E8E6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PASTAS!$EQ$2:$ES$2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PASTAS!$EQ$50:$ES$50</c:f>
              <c:numCache>
                <c:formatCode>_(* #,##0.00_);_(* \(#,##0.00\);_(* "-"??_);_(@_)</c:formatCode>
                <c:ptCount val="3"/>
                <c:pt idx="0">
                  <c:v>64.46363913972867</c:v>
                </c:pt>
                <c:pt idx="1">
                  <c:v>66.035303962276885</c:v>
                </c:pt>
                <c:pt idx="2">
                  <c:v>72.408697003163155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7F-4FFA-9104-2B2F37E8E6E5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7F-4FFA-9104-2B2F37E8E6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PASTAS!$EQ$2:$ES$2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7F-4FFA-9104-2B2F37E8E6E5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7F-4FFA-9104-2B2F37E8E6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PASTAS!$EQ$2:$ES$2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7F-4FFA-9104-2B2F37E8E6E5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7F-4FFA-9104-2B2F37E8E6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PASTAS!$EQ$2:$ES$2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7F-4FFA-9104-2B2F37E8E6E5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7F-4FFA-9104-2B2F37E8E6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PASTAS!$EQ$2:$ES$2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A7F-4FFA-9104-2B2F37E8E6E5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7F-4FFA-9104-2B2F37E8E6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PASTAS!$EQ$2:$ES$2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7F-4FFA-9104-2B2F37E8E6E5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7F-4FFA-9104-2B2F37E8E6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PASTAS!$EQ$2:$ES$2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7F-4FFA-9104-2B2F37E8E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03288"/>
        <c:axId val="190505640"/>
      </c:lineChart>
      <c:dateAx>
        <c:axId val="190503288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90505640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90505640"/>
        <c:scaling>
          <c:orientation val="minMax"/>
          <c:max val="73.5"/>
          <c:min val="63.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0503288"/>
        <c:crosses val="autoZero"/>
        <c:crossBetween val="between"/>
        <c:majorUnit val="2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HELADOS!$E$59:$ES$59</c:f>
              <c:numCache>
                <c:formatCode>_(* #,##0.00_);_(* \(#,##0.00\);_(* "-"??_);_(@_)</c:formatCode>
                <c:ptCount val="145"/>
                <c:pt idx="0">
                  <c:v>68.479459082181563</c:v>
                </c:pt>
                <c:pt idx="1">
                  <c:v>70.98343077060612</c:v>
                </c:pt>
                <c:pt idx="2">
                  <c:v>72.72057917782773</c:v>
                </c:pt>
                <c:pt idx="3">
                  <c:v>82.795903525021288</c:v>
                </c:pt>
                <c:pt idx="4">
                  <c:v>94.456523707969808</c:v>
                </c:pt>
                <c:pt idx="5">
                  <c:v>88.891090403678248</c:v>
                </c:pt>
                <c:pt idx="6">
                  <c:v>88.522494507699079</c:v>
                </c:pt>
                <c:pt idx="7">
                  <c:v>104.60254896358934</c:v>
                </c:pt>
                <c:pt idx="8">
                  <c:v>102.42323053095296</c:v>
                </c:pt>
                <c:pt idx="9">
                  <c:v>104.79147870264369</c:v>
                </c:pt>
                <c:pt idx="10">
                  <c:v>106.43898236747218</c:v>
                </c:pt>
                <c:pt idx="11">
                  <c:v>115.71433078951814</c:v>
                </c:pt>
                <c:pt idx="12">
                  <c:v>125.72719853170788</c:v>
                </c:pt>
                <c:pt idx="13">
                  <c:v>121.99746976262047</c:v>
                </c:pt>
                <c:pt idx="14">
                  <c:v>105.79497374116549</c:v>
                </c:pt>
                <c:pt idx="15">
                  <c:v>97.989473683423782</c:v>
                </c:pt>
                <c:pt idx="16">
                  <c:v>92.439678168793165</c:v>
                </c:pt>
                <c:pt idx="17">
                  <c:v>94.815576042601506</c:v>
                </c:pt>
                <c:pt idx="18">
                  <c:v>100.18008453766679</c:v>
                </c:pt>
                <c:pt idx="19">
                  <c:v>110.69618614248103</c:v>
                </c:pt>
                <c:pt idx="20">
                  <c:v>123.73305905609364</c:v>
                </c:pt>
                <c:pt idx="21">
                  <c:v>135.62695005028061</c:v>
                </c:pt>
                <c:pt idx="22">
                  <c:v>149.4062546043204</c:v>
                </c:pt>
                <c:pt idx="23">
                  <c:v>162.97628219130166</c:v>
                </c:pt>
                <c:pt idx="24">
                  <c:v>170.32845939321518</c:v>
                </c:pt>
                <c:pt idx="25">
                  <c:v>170.18775213494814</c:v>
                </c:pt>
                <c:pt idx="26">
                  <c:v>153.33614181953007</c:v>
                </c:pt>
                <c:pt idx="27">
                  <c:v>144.98651856332015</c:v>
                </c:pt>
                <c:pt idx="28">
                  <c:v>137.11896442789049</c:v>
                </c:pt>
                <c:pt idx="29">
                  <c:v>143.26843032249957</c:v>
                </c:pt>
                <c:pt idx="30">
                  <c:v>149.09723596386092</c:v>
                </c:pt>
                <c:pt idx="31">
                  <c:v>148.53563366439815</c:v>
                </c:pt>
                <c:pt idx="32">
                  <c:v>141.81033546743836</c:v>
                </c:pt>
                <c:pt idx="33">
                  <c:v>132.49291239885184</c:v>
                </c:pt>
                <c:pt idx="34">
                  <c:v>132.91096803399336</c:v>
                </c:pt>
                <c:pt idx="35">
                  <c:v>128.88150308934445</c:v>
                </c:pt>
                <c:pt idx="36">
                  <c:v>134.14597315648865</c:v>
                </c:pt>
                <c:pt idx="37">
                  <c:v>138.22124196963512</c:v>
                </c:pt>
                <c:pt idx="38">
                  <c:v>141.92185847308158</c:v>
                </c:pt>
                <c:pt idx="39">
                  <c:v>141.02645371217872</c:v>
                </c:pt>
                <c:pt idx="40">
                  <c:v>125.06114487220866</c:v>
                </c:pt>
                <c:pt idx="41">
                  <c:v>118.27210081092187</c:v>
                </c:pt>
                <c:pt idx="42">
                  <c:v>126.01369161929281</c:v>
                </c:pt>
                <c:pt idx="43">
                  <c:v>118.70400982937464</c:v>
                </c:pt>
                <c:pt idx="44">
                  <c:v>112.36395032771193</c:v>
                </c:pt>
                <c:pt idx="45">
                  <c:v>106.88673773668116</c:v>
                </c:pt>
                <c:pt idx="46">
                  <c:v>102.34510841919524</c:v>
                </c:pt>
                <c:pt idx="47">
                  <c:v>100</c:v>
                </c:pt>
                <c:pt idx="48">
                  <c:v>103.13333464091166</c:v>
                </c:pt>
                <c:pt idx="49">
                  <c:v>103.00424180762171</c:v>
                </c:pt>
                <c:pt idx="50">
                  <c:v>101.83749227232617</c:v>
                </c:pt>
                <c:pt idx="51">
                  <c:v>99.126131207339057</c:v>
                </c:pt>
                <c:pt idx="52">
                  <c:v>97.989418477907321</c:v>
                </c:pt>
                <c:pt idx="53">
                  <c:v>97.18994690935358</c:v>
                </c:pt>
                <c:pt idx="54">
                  <c:v>92.73555360825722</c:v>
                </c:pt>
                <c:pt idx="55">
                  <c:v>93.118165708610604</c:v>
                </c:pt>
                <c:pt idx="56">
                  <c:v>95.036549047928659</c:v>
                </c:pt>
                <c:pt idx="57">
                  <c:v>102.18055614761141</c:v>
                </c:pt>
                <c:pt idx="58">
                  <c:v>103.12711706535467</c:v>
                </c:pt>
                <c:pt idx="59">
                  <c:v>99.337569208359355</c:v>
                </c:pt>
                <c:pt idx="60">
                  <c:v>94.673882630796697</c:v>
                </c:pt>
                <c:pt idx="61">
                  <c:v>98.979126595406441</c:v>
                </c:pt>
                <c:pt idx="62">
                  <c:v>104.52781214808151</c:v>
                </c:pt>
                <c:pt idx="63">
                  <c:v>102.19062256795728</c:v>
                </c:pt>
                <c:pt idx="64">
                  <c:v>101.67886790427826</c:v>
                </c:pt>
                <c:pt idx="65">
                  <c:v>98.003335342030738</c:v>
                </c:pt>
                <c:pt idx="66">
                  <c:v>97.620674968055752</c:v>
                </c:pt>
                <c:pt idx="67">
                  <c:v>88.912984705472979</c:v>
                </c:pt>
                <c:pt idx="68">
                  <c:v>83.994874112639991</c:v>
                </c:pt>
                <c:pt idx="69">
                  <c:v>90.085193320057613</c:v>
                </c:pt>
                <c:pt idx="70">
                  <c:v>87.735486014952869</c:v>
                </c:pt>
                <c:pt idx="71">
                  <c:v>82.828540897436653</c:v>
                </c:pt>
                <c:pt idx="72">
                  <c:v>84.150710533957508</c:v>
                </c:pt>
                <c:pt idx="73">
                  <c:v>82.306253580561901</c:v>
                </c:pt>
                <c:pt idx="74">
                  <c:v>76.060290052100996</c:v>
                </c:pt>
                <c:pt idx="75">
                  <c:v>75.161525683332471</c:v>
                </c:pt>
                <c:pt idx="76">
                  <c:v>75.200007796492145</c:v>
                </c:pt>
                <c:pt idx="77">
                  <c:v>73.141084888997824</c:v>
                </c:pt>
                <c:pt idx="78">
                  <c:v>71.288768249761887</c:v>
                </c:pt>
                <c:pt idx="79">
                  <c:v>61.814019159489362</c:v>
                </c:pt>
                <c:pt idx="80">
                  <c:v>63.355444190819036</c:v>
                </c:pt>
                <c:pt idx="81">
                  <c:v>73.985557751471418</c:v>
                </c:pt>
                <c:pt idx="82">
                  <c:v>74.005288175656133</c:v>
                </c:pt>
                <c:pt idx="83">
                  <c:v>75.520863791103523</c:v>
                </c:pt>
                <c:pt idx="84">
                  <c:v>74.494831526004845</c:v>
                </c:pt>
                <c:pt idx="85">
                  <c:v>76.413329069413166</c:v>
                </c:pt>
                <c:pt idx="86">
                  <c:v>84.630802911413667</c:v>
                </c:pt>
                <c:pt idx="87">
                  <c:v>86.803680303523933</c:v>
                </c:pt>
                <c:pt idx="88">
                  <c:v>88.584804876581359</c:v>
                </c:pt>
                <c:pt idx="89">
                  <c:v>93.803940089731924</c:v>
                </c:pt>
                <c:pt idx="90">
                  <c:v>92.102825144406395</c:v>
                </c:pt>
                <c:pt idx="91">
                  <c:v>98.621282440418184</c:v>
                </c:pt>
                <c:pt idx="92">
                  <c:v>104.11178478017902</c:v>
                </c:pt>
                <c:pt idx="93">
                  <c:v>105.21227328098095</c:v>
                </c:pt>
                <c:pt idx="94">
                  <c:v>101.23614847757682</c:v>
                </c:pt>
                <c:pt idx="95">
                  <c:v>98.876884512975295</c:v>
                </c:pt>
                <c:pt idx="96">
                  <c:v>104.31805725133722</c:v>
                </c:pt>
                <c:pt idx="97">
                  <c:v>102.52418396842069</c:v>
                </c:pt>
                <c:pt idx="98">
                  <c:v>93.473918960137311</c:v>
                </c:pt>
                <c:pt idx="99">
                  <c:v>86.18771102160737</c:v>
                </c:pt>
                <c:pt idx="100">
                  <c:v>86.751159749319356</c:v>
                </c:pt>
                <c:pt idx="101">
                  <c:v>78.79170860215369</c:v>
                </c:pt>
                <c:pt idx="102">
                  <c:v>80.067447581539511</c:v>
                </c:pt>
                <c:pt idx="103">
                  <c:v>79.549000841374635</c:v>
                </c:pt>
                <c:pt idx="104">
                  <c:v>82.634719417020648</c:v>
                </c:pt>
                <c:pt idx="105">
                  <c:v>82.518798088283191</c:v>
                </c:pt>
                <c:pt idx="106">
                  <c:v>83.932238525706524</c:v>
                </c:pt>
                <c:pt idx="107">
                  <c:v>79.816917464273729</c:v>
                </c:pt>
                <c:pt idx="108">
                  <c:v>80.893606346226079</c:v>
                </c:pt>
                <c:pt idx="109">
                  <c:v>80.454369625336383</c:v>
                </c:pt>
                <c:pt idx="110">
                  <c:v>77.178916889038291</c:v>
                </c:pt>
                <c:pt idx="111">
                  <c:v>74.159640133893788</c:v>
                </c:pt>
                <c:pt idx="112">
                  <c:v>73.313902506677138</c:v>
                </c:pt>
                <c:pt idx="113">
                  <c:v>72.31571715478519</c:v>
                </c:pt>
                <c:pt idx="114">
                  <c:v>66.809456811607475</c:v>
                </c:pt>
                <c:pt idx="115">
                  <c:v>64.722623938254543</c:v>
                </c:pt>
                <c:pt idx="116">
                  <c:v>65.020630409713874</c:v>
                </c:pt>
                <c:pt idx="117">
                  <c:v>70.040853606591142</c:v>
                </c:pt>
                <c:pt idx="118">
                  <c:v>65.344390660744679</c:v>
                </c:pt>
                <c:pt idx="119">
                  <c:v>66.132993433518379</c:v>
                </c:pt>
                <c:pt idx="120">
                  <c:v>69.923411166279294</c:v>
                </c:pt>
                <c:pt idx="121">
                  <c:v>70.590559782396696</c:v>
                </c:pt>
                <c:pt idx="122">
                  <c:v>67.002323908510192</c:v>
                </c:pt>
                <c:pt idx="123">
                  <c:v>67.875219754788063</c:v>
                </c:pt>
                <c:pt idx="124">
                  <c:v>63.857635112566172</c:v>
                </c:pt>
                <c:pt idx="125">
                  <c:v>65.613765934683428</c:v>
                </c:pt>
                <c:pt idx="126">
                  <c:v>64.23767024240675</c:v>
                </c:pt>
                <c:pt idx="127">
                  <c:v>65.725737696858928</c:v>
                </c:pt>
                <c:pt idx="128">
                  <c:v>64.594759862049173</c:v>
                </c:pt>
                <c:pt idx="129">
                  <c:v>69.149205957858797</c:v>
                </c:pt>
                <c:pt idx="130">
                  <c:v>76.045600780933</c:v>
                </c:pt>
                <c:pt idx="131">
                  <c:v>82.810285407477437</c:v>
                </c:pt>
                <c:pt idx="132">
                  <c:v>87.905554970145985</c:v>
                </c:pt>
                <c:pt idx="133">
                  <c:v>84.315669193887146</c:v>
                </c:pt>
                <c:pt idx="134">
                  <c:v>69.888222375372123</c:v>
                </c:pt>
                <c:pt idx="135">
                  <c:v>62.613845367603325</c:v>
                </c:pt>
                <c:pt idx="136">
                  <c:v>62.643861789305333</c:v>
                </c:pt>
                <c:pt idx="137">
                  <c:v>71.037173436290658</c:v>
                </c:pt>
                <c:pt idx="138">
                  <c:v>73.767950424889492</c:v>
                </c:pt>
                <c:pt idx="139">
                  <c:v>80.761719271036313</c:v>
                </c:pt>
                <c:pt idx="140">
                  <c:v>82.041845845410293</c:v>
                </c:pt>
                <c:pt idx="141">
                  <c:v>88.494828825815773</c:v>
                </c:pt>
                <c:pt idx="142">
                  <c:v>97.94021289805724</c:v>
                </c:pt>
                <c:pt idx="143">
                  <c:v>102.0549820202515</c:v>
                </c:pt>
                <c:pt idx="144">
                  <c:v>107.21387135902472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F4-4452-BB3F-34D1A0B06544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1884187417523388E-2"/>
                  <c:y val="3.636780071705727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HELADOS!$E$63:$AZ$63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F4-4452-BB3F-34D1A0B06544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3.4026467054252836E-2"/>
                  <c:y val="4.160284288276908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F4-4452-BB3F-34D1A0B06544}"/>
                </c:ext>
              </c:extLst>
            </c:dLbl>
            <c:dLbl>
              <c:idx val="23"/>
              <c:layout>
                <c:manualLayout>
                  <c:x val="-5.8792731288494222E-2"/>
                  <c:y val="4.653327204903527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HELADOS!$E$64:$AZ$64</c:f>
              <c:numCache>
                <c:formatCode>_(* #,##0.00_);_(* \(#,##0.00\);_(* "-"??_);_(@_)</c:formatCode>
                <c:ptCount val="48"/>
                <c:pt idx="0">
                  <c:v>91.735004377430016</c:v>
                </c:pt>
                <c:pt idx="1">
                  <c:v>91.735004377430016</c:v>
                </c:pt>
                <c:pt idx="2">
                  <c:v>91.735004377430016</c:v>
                </c:pt>
                <c:pt idx="3">
                  <c:v>91.735004377430016</c:v>
                </c:pt>
                <c:pt idx="4">
                  <c:v>91.735004377430016</c:v>
                </c:pt>
                <c:pt idx="5">
                  <c:v>91.735004377430016</c:v>
                </c:pt>
                <c:pt idx="6">
                  <c:v>91.735004377430016</c:v>
                </c:pt>
                <c:pt idx="7">
                  <c:v>91.735004377430016</c:v>
                </c:pt>
                <c:pt idx="8">
                  <c:v>91.735004377430016</c:v>
                </c:pt>
                <c:pt idx="9">
                  <c:v>91.735004377430016</c:v>
                </c:pt>
                <c:pt idx="10">
                  <c:v>91.735004377430016</c:v>
                </c:pt>
                <c:pt idx="11">
                  <c:v>91.735004377430016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F4-4452-BB3F-34D1A0B06544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-6.8052934108505667E-3"/>
                  <c:y val="-4.9923411459322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F4-4452-BB3F-34D1A0B06544}"/>
                </c:ext>
              </c:extLst>
            </c:dLbl>
            <c:dLbl>
              <c:idx val="35"/>
              <c:layout>
                <c:manualLayout>
                  <c:x val="-7.9079652833583064E-2"/>
                  <c:y val="-4.897833900485999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HELADOS!$E$65:$AZ$65</c:f>
              <c:numCache>
                <c:formatCode>_(* #,##0.00_);_(* \(#,##0.00\);_(* "-"??_);_(@_)</c:formatCode>
                <c:ptCount val="48"/>
                <c:pt idx="12">
                  <c:v>118.44859887603803</c:v>
                </c:pt>
                <c:pt idx="13">
                  <c:v>118.44859887603803</c:v>
                </c:pt>
                <c:pt idx="14">
                  <c:v>118.44859887603803</c:v>
                </c:pt>
                <c:pt idx="15">
                  <c:v>118.44859887603803</c:v>
                </c:pt>
                <c:pt idx="16">
                  <c:v>118.44859887603803</c:v>
                </c:pt>
                <c:pt idx="17">
                  <c:v>118.44859887603803</c:v>
                </c:pt>
                <c:pt idx="18">
                  <c:v>118.44859887603803</c:v>
                </c:pt>
                <c:pt idx="19">
                  <c:v>118.44859887603803</c:v>
                </c:pt>
                <c:pt idx="20">
                  <c:v>118.44859887603803</c:v>
                </c:pt>
                <c:pt idx="21">
                  <c:v>118.44859887603803</c:v>
                </c:pt>
                <c:pt idx="22">
                  <c:v>118.44859887603803</c:v>
                </c:pt>
                <c:pt idx="23">
                  <c:v>118.44859887603803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F4-4452-BB3F-34D1A0B06544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2.2684311369501931E-2"/>
                  <c:y val="6.656454861243053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F4-4452-BB3F-34D1A0B06544}"/>
                </c:ext>
              </c:extLst>
            </c:dLbl>
            <c:dLbl>
              <c:idx val="47"/>
              <c:layout>
                <c:manualLayout>
                  <c:x val="-6.873270780991618E-2"/>
                  <c:y val="-4.48371735655603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HELADOS!$E$66:$AZ$66</c:f>
              <c:numCache>
                <c:formatCode>_(* #,##0.00_);_(* \(#,##0.00\);_(* "-"??_);_(@_)</c:formatCode>
                <c:ptCount val="48"/>
                <c:pt idx="24">
                  <c:v>146.07957127327424</c:v>
                </c:pt>
                <c:pt idx="25">
                  <c:v>146.07957127327424</c:v>
                </c:pt>
                <c:pt idx="26">
                  <c:v>146.07957127327424</c:v>
                </c:pt>
                <c:pt idx="27">
                  <c:v>146.07957127327424</c:v>
                </c:pt>
                <c:pt idx="28">
                  <c:v>146.07957127327424</c:v>
                </c:pt>
                <c:pt idx="29">
                  <c:v>146.07957127327424</c:v>
                </c:pt>
                <c:pt idx="30">
                  <c:v>146.07957127327424</c:v>
                </c:pt>
                <c:pt idx="31">
                  <c:v>146.07957127327424</c:v>
                </c:pt>
                <c:pt idx="32">
                  <c:v>146.07957127327424</c:v>
                </c:pt>
                <c:pt idx="33">
                  <c:v>146.07957127327424</c:v>
                </c:pt>
                <c:pt idx="34">
                  <c:v>146.07957127327424</c:v>
                </c:pt>
                <c:pt idx="35">
                  <c:v>146.07957127327424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F4-4452-BB3F-34D1A0B06544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9.3005676614957747E-2"/>
                  <c:y val="4.9923411459322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F4-4452-BB3F-34D1A0B06544}"/>
                </c:ext>
              </c:extLst>
            </c:dLbl>
            <c:dLbl>
              <c:idx val="59"/>
              <c:layout>
                <c:manualLayout>
                  <c:x val="-9.0137033367074806E-2"/>
                  <c:y val="5.135402037735585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HELADOS!$E$67:$AZ$67</c:f>
              <c:numCache>
                <c:formatCode>_(* #,##0.00_);_(* \(#,##0.00\);_(* "-"??_);_(@_)</c:formatCode>
                <c:ptCount val="48"/>
                <c:pt idx="36">
                  <c:v>122.08018924389755</c:v>
                </c:pt>
                <c:pt idx="37">
                  <c:v>122.08018924389755</c:v>
                </c:pt>
                <c:pt idx="38">
                  <c:v>122.08018924389755</c:v>
                </c:pt>
                <c:pt idx="39">
                  <c:v>122.08018924389755</c:v>
                </c:pt>
                <c:pt idx="40">
                  <c:v>122.08018924389755</c:v>
                </c:pt>
                <c:pt idx="41">
                  <c:v>122.08018924389755</c:v>
                </c:pt>
                <c:pt idx="42">
                  <c:v>122.08018924389755</c:v>
                </c:pt>
                <c:pt idx="43">
                  <c:v>122.08018924389755</c:v>
                </c:pt>
                <c:pt idx="44">
                  <c:v>122.08018924389755</c:v>
                </c:pt>
                <c:pt idx="45">
                  <c:v>122.08018924389755</c:v>
                </c:pt>
                <c:pt idx="46">
                  <c:v>122.08018924389755</c:v>
                </c:pt>
                <c:pt idx="47">
                  <c:v>122.08018924389755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DF4-4452-BB3F-34D1A0B06544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58"/>
              <c:layout>
                <c:manualLayout>
                  <c:x val="-8.6200383204107264E-2"/>
                  <c:y val="4.57631271710459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F4-4452-BB3F-34D1A0B06544}"/>
                </c:ext>
              </c:extLst>
            </c:dLbl>
            <c:dLbl>
              <c:idx val="61"/>
              <c:layout>
                <c:manualLayout>
                  <c:x val="-2.4214547757094147E-2"/>
                  <c:y val="3.72958728161343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HELADOS!$E$68:$BL$68</c:f>
              <c:numCache>
                <c:formatCode>_(* #,##0.00_);_(* \(#,##0.00\);_(* "-"??_);_(@_)</c:formatCode>
                <c:ptCount val="60"/>
                <c:pt idx="48">
                  <c:v>98.984673008465123</c:v>
                </c:pt>
                <c:pt idx="49">
                  <c:v>98.984673008465123</c:v>
                </c:pt>
                <c:pt idx="50">
                  <c:v>98.984673008465123</c:v>
                </c:pt>
                <c:pt idx="51">
                  <c:v>98.984673008465123</c:v>
                </c:pt>
                <c:pt idx="52">
                  <c:v>98.984673008465123</c:v>
                </c:pt>
                <c:pt idx="53">
                  <c:v>98.984673008465123</c:v>
                </c:pt>
                <c:pt idx="54">
                  <c:v>98.984673008465123</c:v>
                </c:pt>
                <c:pt idx="55">
                  <c:v>98.984673008465123</c:v>
                </c:pt>
                <c:pt idx="56">
                  <c:v>98.984673008465123</c:v>
                </c:pt>
                <c:pt idx="57">
                  <c:v>98.984673008465123</c:v>
                </c:pt>
                <c:pt idx="58">
                  <c:v>98.984673008465123</c:v>
                </c:pt>
                <c:pt idx="59">
                  <c:v>98.984673008465123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DF4-4452-BB3F-34D1A0B06544}"/>
            </c:ext>
          </c:extLst>
        </c:ser>
        <c:ser>
          <c:idx val="7"/>
          <c:order val="7"/>
          <c:tx>
            <c:strRef>
              <c:f>HELADOS!$A$69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8.1663520930206804E-2"/>
                  <c:y val="4.576312717104591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F4-4452-BB3F-34D1A0B06544}"/>
                </c:ext>
              </c:extLst>
            </c:dLbl>
            <c:dLbl>
              <c:idx val="73"/>
              <c:layout>
                <c:manualLayout>
                  <c:x val="-1.6338062684790145E-2"/>
                  <c:y val="3.318989634012912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HELADOS!$E$69:$BX$69</c:f>
              <c:numCache>
                <c:formatCode>_(* #,##0.00_);_(* \(#,##0.00\);_(* "-"??_);_(@_)</c:formatCode>
                <c:ptCount val="72"/>
                <c:pt idx="60">
                  <c:v>94.269283433930568</c:v>
                </c:pt>
                <c:pt idx="61">
                  <c:v>94.269283433930568</c:v>
                </c:pt>
                <c:pt idx="62">
                  <c:v>94.269283433930568</c:v>
                </c:pt>
                <c:pt idx="63">
                  <c:v>94.269283433930568</c:v>
                </c:pt>
                <c:pt idx="64">
                  <c:v>94.269283433930568</c:v>
                </c:pt>
                <c:pt idx="65">
                  <c:v>94.269283433930568</c:v>
                </c:pt>
                <c:pt idx="66">
                  <c:v>94.269283433930568</c:v>
                </c:pt>
                <c:pt idx="67">
                  <c:v>94.269283433930568</c:v>
                </c:pt>
                <c:pt idx="68">
                  <c:v>94.269283433930568</c:v>
                </c:pt>
                <c:pt idx="69">
                  <c:v>94.269283433930568</c:v>
                </c:pt>
                <c:pt idx="70">
                  <c:v>94.269283433930568</c:v>
                </c:pt>
                <c:pt idx="71">
                  <c:v>94.269283433930568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DF4-4452-BB3F-34D1A0B06544}"/>
            </c:ext>
          </c:extLst>
        </c:ser>
        <c:ser>
          <c:idx val="8"/>
          <c:order val="8"/>
          <c:tx>
            <c:strRef>
              <c:f>HELADOS!$A$70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-1.3610586821701217E-2"/>
                  <c:y val="4.160284288276908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HELADOS!$E$70:$CJ$70</c:f>
              <c:numCache>
                <c:formatCode>_(* #,##0.00_);_(* \(#,##0.00\);_(* "-"??_);_(@_)</c:formatCode>
                <c:ptCount val="84"/>
                <c:pt idx="72">
                  <c:v>73.83248448781201</c:v>
                </c:pt>
                <c:pt idx="73">
                  <c:v>73.83248448781201</c:v>
                </c:pt>
                <c:pt idx="74">
                  <c:v>73.83248448781201</c:v>
                </c:pt>
                <c:pt idx="75">
                  <c:v>73.83248448781201</c:v>
                </c:pt>
                <c:pt idx="76">
                  <c:v>73.83248448781201</c:v>
                </c:pt>
                <c:pt idx="77">
                  <c:v>73.83248448781201</c:v>
                </c:pt>
                <c:pt idx="78">
                  <c:v>73.83248448781201</c:v>
                </c:pt>
                <c:pt idx="79">
                  <c:v>73.83248448781201</c:v>
                </c:pt>
                <c:pt idx="80">
                  <c:v>73.83248448781201</c:v>
                </c:pt>
                <c:pt idx="81">
                  <c:v>73.83248448781201</c:v>
                </c:pt>
                <c:pt idx="82">
                  <c:v>73.83248448781201</c:v>
                </c:pt>
                <c:pt idx="83">
                  <c:v>73.83248448781201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F4-4452-BB3F-34D1A0B06544}"/>
            </c:ext>
          </c:extLst>
        </c:ser>
        <c:ser>
          <c:idx val="9"/>
          <c:order val="9"/>
          <c:tx>
            <c:strRef>
              <c:f>HELADOS!$A$60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HELADOS!$E$60:$ES$60</c:f>
              <c:numCache>
                <c:formatCode>_(* #,##0.00_);_(* \(#,##0.00\);_(* "-"??_);_(@_)</c:formatCode>
                <c:ptCount val="145"/>
                <c:pt idx="0">
                  <c:v>86.061796287182318</c:v>
                </c:pt>
                <c:pt idx="1">
                  <c:v>99.533798626886139</c:v>
                </c:pt>
                <c:pt idx="2">
                  <c:v>100.48769021421997</c:v>
                </c:pt>
                <c:pt idx="3">
                  <c:v>109.89104091124187</c:v>
                </c:pt>
                <c:pt idx="4">
                  <c:v>117.49504264194445</c:v>
                </c:pt>
                <c:pt idx="5">
                  <c:v>103.63482744298031</c:v>
                </c:pt>
                <c:pt idx="6">
                  <c:v>101.36037756481129</c:v>
                </c:pt>
                <c:pt idx="7">
                  <c:v>117.80495944489284</c:v>
                </c:pt>
                <c:pt idx="8">
                  <c:v>113.01197434724601</c:v>
                </c:pt>
                <c:pt idx="9">
                  <c:v>111.14552756306431</c:v>
                </c:pt>
                <c:pt idx="10">
                  <c:v>117.37438632564957</c:v>
                </c:pt>
                <c:pt idx="11">
                  <c:v>130.2577214887059</c:v>
                </c:pt>
                <c:pt idx="12">
                  <c:v>139.10343468291725</c:v>
                </c:pt>
                <c:pt idx="13">
                  <c:v>132.819447652066</c:v>
                </c:pt>
                <c:pt idx="14">
                  <c:v>112.65788365474731</c:v>
                </c:pt>
                <c:pt idx="15">
                  <c:v>105.90151277974785</c:v>
                </c:pt>
                <c:pt idx="16">
                  <c:v>102.28301021133821</c:v>
                </c:pt>
                <c:pt idx="17">
                  <c:v>101.91055185460702</c:v>
                </c:pt>
                <c:pt idx="18">
                  <c:v>104.74631299827433</c:v>
                </c:pt>
                <c:pt idx="19">
                  <c:v>112.45607290440852</c:v>
                </c:pt>
                <c:pt idx="20">
                  <c:v>124.6353382287643</c:v>
                </c:pt>
                <c:pt idx="21">
                  <c:v>136.83042837682299</c:v>
                </c:pt>
                <c:pt idx="22">
                  <c:v>155.26468788737898</c:v>
                </c:pt>
                <c:pt idx="23">
                  <c:v>174.76123345310049</c:v>
                </c:pt>
                <c:pt idx="24">
                  <c:v>177.3951959287653</c:v>
                </c:pt>
                <c:pt idx="25">
                  <c:v>178.70063019857585</c:v>
                </c:pt>
                <c:pt idx="26">
                  <c:v>160.95848658926511</c:v>
                </c:pt>
                <c:pt idx="27">
                  <c:v>146.37227536921446</c:v>
                </c:pt>
                <c:pt idx="28">
                  <c:v>137.71625711996651</c:v>
                </c:pt>
                <c:pt idx="29">
                  <c:v>142.50598799088243</c:v>
                </c:pt>
                <c:pt idx="30">
                  <c:v>146.51019373767014</c:v>
                </c:pt>
                <c:pt idx="31">
                  <c:v>147.94406971032302</c:v>
                </c:pt>
                <c:pt idx="32">
                  <c:v>145.02355314935213</c:v>
                </c:pt>
                <c:pt idx="33">
                  <c:v>140.98550894261308</c:v>
                </c:pt>
                <c:pt idx="34">
                  <c:v>142.31010558015001</c:v>
                </c:pt>
                <c:pt idx="35">
                  <c:v>138.99036465812392</c:v>
                </c:pt>
                <c:pt idx="36">
                  <c:v>138.67930873932062</c:v>
                </c:pt>
                <c:pt idx="37">
                  <c:v>137.45447132062256</c:v>
                </c:pt>
                <c:pt idx="38">
                  <c:v>139.8343896306404</c:v>
                </c:pt>
                <c:pt idx="39">
                  <c:v>139.57483541228996</c:v>
                </c:pt>
                <c:pt idx="40">
                  <c:v>125.10140392072169</c:v>
                </c:pt>
                <c:pt idx="41">
                  <c:v>118.26200603409163</c:v>
                </c:pt>
                <c:pt idx="42">
                  <c:v>125.38953783797784</c:v>
                </c:pt>
                <c:pt idx="43">
                  <c:v>119.55312395203714</c:v>
                </c:pt>
                <c:pt idx="44">
                  <c:v>112.99366090349723</c:v>
                </c:pt>
                <c:pt idx="45">
                  <c:v>107.58440771768475</c:v>
                </c:pt>
                <c:pt idx="46">
                  <c:v>103.96155223061349</c:v>
                </c:pt>
                <c:pt idx="47">
                  <c:v>100</c:v>
                </c:pt>
                <c:pt idx="48">
                  <c:v>101.808594469797</c:v>
                </c:pt>
                <c:pt idx="49">
                  <c:v>102.88060335390921</c:v>
                </c:pt>
                <c:pt idx="50">
                  <c:v>103.03321997112633</c:v>
                </c:pt>
                <c:pt idx="51">
                  <c:v>101.20141905137613</c:v>
                </c:pt>
                <c:pt idx="52">
                  <c:v>101.00784582742779</c:v>
                </c:pt>
                <c:pt idx="53">
                  <c:v>103.54113276727634</c:v>
                </c:pt>
                <c:pt idx="54">
                  <c:v>98.365948377728657</c:v>
                </c:pt>
                <c:pt idx="55">
                  <c:v>98.800962437195309</c:v>
                </c:pt>
                <c:pt idx="56">
                  <c:v>101.75927976823307</c:v>
                </c:pt>
                <c:pt idx="57">
                  <c:v>107.44898662207223</c:v>
                </c:pt>
                <c:pt idx="58">
                  <c:v>110.55105832728738</c:v>
                </c:pt>
                <c:pt idx="59">
                  <c:v>107.10949840794069</c:v>
                </c:pt>
                <c:pt idx="60">
                  <c:v>103.36587394355057</c:v>
                </c:pt>
                <c:pt idx="61">
                  <c:v>112.54992108423755</c:v>
                </c:pt>
                <c:pt idx="62">
                  <c:v>117.90881602210675</c:v>
                </c:pt>
                <c:pt idx="63">
                  <c:v>110.54568209251958</c:v>
                </c:pt>
                <c:pt idx="64">
                  <c:v>108.64162400937913</c:v>
                </c:pt>
                <c:pt idx="65">
                  <c:v>103.21868174018915</c:v>
                </c:pt>
                <c:pt idx="66">
                  <c:v>101.19835722946733</c:v>
                </c:pt>
                <c:pt idx="67">
                  <c:v>94.188660817795181</c:v>
                </c:pt>
                <c:pt idx="68">
                  <c:v>92.364860226656901</c:v>
                </c:pt>
                <c:pt idx="69">
                  <c:v>102.86558066849045</c:v>
                </c:pt>
                <c:pt idx="70">
                  <c:v>104.10830600351116</c:v>
                </c:pt>
                <c:pt idx="71">
                  <c:v>108.31103105206677</c:v>
                </c:pt>
                <c:pt idx="72">
                  <c:v>112.54942458104003</c:v>
                </c:pt>
                <c:pt idx="73">
                  <c:v>111.12425162484134</c:v>
                </c:pt>
                <c:pt idx="74">
                  <c:v>109.74287970318079</c:v>
                </c:pt>
                <c:pt idx="75">
                  <c:v>104.62157554418239</c:v>
                </c:pt>
                <c:pt idx="76">
                  <c:v>102.31457743536998</c:v>
                </c:pt>
                <c:pt idx="77">
                  <c:v>104.24003851849997</c:v>
                </c:pt>
                <c:pt idx="78">
                  <c:v>108.63715123878328</c:v>
                </c:pt>
                <c:pt idx="79">
                  <c:v>104.24596397189872</c:v>
                </c:pt>
                <c:pt idx="80">
                  <c:v>108.60636453768566</c:v>
                </c:pt>
                <c:pt idx="81">
                  <c:v>121.24644946277576</c:v>
                </c:pt>
                <c:pt idx="82">
                  <c:v>123.70695979406162</c:v>
                </c:pt>
                <c:pt idx="83">
                  <c:v>136.6811189097767</c:v>
                </c:pt>
                <c:pt idx="84">
                  <c:v>136.46639459907578</c:v>
                </c:pt>
                <c:pt idx="85">
                  <c:v>143.11251102576043</c:v>
                </c:pt>
                <c:pt idx="86">
                  <c:v>148.4832526708185</c:v>
                </c:pt>
                <c:pt idx="87">
                  <c:v>145.19948178809764</c:v>
                </c:pt>
                <c:pt idx="88">
                  <c:v>147.66838111900472</c:v>
                </c:pt>
                <c:pt idx="89">
                  <c:v>156.54120710928356</c:v>
                </c:pt>
                <c:pt idx="90">
                  <c:v>152.27974665156904</c:v>
                </c:pt>
                <c:pt idx="91">
                  <c:v>163.04779490077701</c:v>
                </c:pt>
                <c:pt idx="92">
                  <c:v>169.64701000472013</c:v>
                </c:pt>
                <c:pt idx="93">
                  <c:v>172.11280206771693</c:v>
                </c:pt>
                <c:pt idx="94">
                  <c:v>175.42256273702682</c:v>
                </c:pt>
                <c:pt idx="95">
                  <c:v>165.99152328553973</c:v>
                </c:pt>
                <c:pt idx="96">
                  <c:v>171.35060108190859</c:v>
                </c:pt>
                <c:pt idx="97">
                  <c:v>164.80277995219802</c:v>
                </c:pt>
                <c:pt idx="98">
                  <c:v>153.47800530510304</c:v>
                </c:pt>
                <c:pt idx="99">
                  <c:v>138.15161845079837</c:v>
                </c:pt>
                <c:pt idx="100">
                  <c:v>141.49631101187089</c:v>
                </c:pt>
                <c:pt idx="101">
                  <c:v>130.02414291489885</c:v>
                </c:pt>
                <c:pt idx="102">
                  <c:v>135.72031058940382</c:v>
                </c:pt>
                <c:pt idx="103">
                  <c:v>131.90661763351858</c:v>
                </c:pt>
                <c:pt idx="104">
                  <c:v>134.52816738303309</c:v>
                </c:pt>
                <c:pt idx="105">
                  <c:v>136.02278315227261</c:v>
                </c:pt>
                <c:pt idx="106">
                  <c:v>141.07332440789145</c:v>
                </c:pt>
                <c:pt idx="107">
                  <c:v>133.1879099708928</c:v>
                </c:pt>
                <c:pt idx="108">
                  <c:v>129.4009141458001</c:v>
                </c:pt>
                <c:pt idx="109">
                  <c:v>128.35344269276501</c:v>
                </c:pt>
                <c:pt idx="110">
                  <c:v>122.80348796972969</c:v>
                </c:pt>
                <c:pt idx="111">
                  <c:v>114.42106048684346</c:v>
                </c:pt>
                <c:pt idx="112">
                  <c:v>117.08265462714868</c:v>
                </c:pt>
                <c:pt idx="113">
                  <c:v>116.70960943539272</c:v>
                </c:pt>
                <c:pt idx="114">
                  <c:v>107.53726936585907</c:v>
                </c:pt>
                <c:pt idx="115">
                  <c:v>106.85065576889239</c:v>
                </c:pt>
                <c:pt idx="116">
                  <c:v>110.18001149136383</c:v>
                </c:pt>
                <c:pt idx="117">
                  <c:v>120.35448627325241</c:v>
                </c:pt>
                <c:pt idx="118">
                  <c:v>116.57270804258752</c:v>
                </c:pt>
                <c:pt idx="119">
                  <c:v>118.50892897528631</c:v>
                </c:pt>
                <c:pt idx="120">
                  <c:v>123.32887414227991</c:v>
                </c:pt>
                <c:pt idx="121">
                  <c:v>122.66426165853161</c:v>
                </c:pt>
                <c:pt idx="122">
                  <c:v>116.809884913723</c:v>
                </c:pt>
                <c:pt idx="123">
                  <c:v>119.46298288121177</c:v>
                </c:pt>
                <c:pt idx="124">
                  <c:v>117.92274251318871</c:v>
                </c:pt>
                <c:pt idx="125">
                  <c:v>119.17203084568197</c:v>
                </c:pt>
                <c:pt idx="126">
                  <c:v>114.95589477779333</c:v>
                </c:pt>
                <c:pt idx="127">
                  <c:v>125.11787515894804</c:v>
                </c:pt>
                <c:pt idx="128">
                  <c:v>122.49556538994577</c:v>
                </c:pt>
                <c:pt idx="129">
                  <c:v>132.60223587764384</c:v>
                </c:pt>
                <c:pt idx="130">
                  <c:v>144.71122344236792</c:v>
                </c:pt>
                <c:pt idx="131">
                  <c:v>156.27114708373551</c:v>
                </c:pt>
                <c:pt idx="132">
                  <c:v>162.66823518978373</c:v>
                </c:pt>
                <c:pt idx="133">
                  <c:v>160.29906300026971</c:v>
                </c:pt>
                <c:pt idx="134">
                  <c:v>150.87187021962933</c:v>
                </c:pt>
                <c:pt idx="135">
                  <c:v>139.23911358194962</c:v>
                </c:pt>
                <c:pt idx="136">
                  <c:v>135.00011850021443</c:v>
                </c:pt>
                <c:pt idx="137">
                  <c:v>146.33815110283285</c:v>
                </c:pt>
                <c:pt idx="138">
                  <c:v>150.63030114017792</c:v>
                </c:pt>
                <c:pt idx="139">
                  <c:v>170.65512289190389</c:v>
                </c:pt>
                <c:pt idx="140">
                  <c:v>171.61001152978724</c:v>
                </c:pt>
                <c:pt idx="141">
                  <c:v>189.21515450205456</c:v>
                </c:pt>
                <c:pt idx="142">
                  <c:v>201.08544344490781</c:v>
                </c:pt>
                <c:pt idx="143">
                  <c:v>197.45532303976771</c:v>
                </c:pt>
                <c:pt idx="144">
                  <c:v>208.99338396789196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DF4-4452-BB3F-34D1A0B06544}"/>
            </c:ext>
          </c:extLst>
        </c:ser>
        <c:ser>
          <c:idx val="10"/>
          <c:order val="10"/>
          <c:tx>
            <c:strRef>
              <c:f>HELADOS!$A$71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9.0737245478008394E-3"/>
                  <c:y val="4.57631271710459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HELADOS!$E$71:$CV$71</c:f>
              <c:numCache>
                <c:formatCode>_(* #,##0.00_);_(* \(#,##0.00\);_(* "-"??_);_(@_)</c:formatCode>
                <c:ptCount val="96"/>
                <c:pt idx="84">
                  <c:v>92.074382284433796</c:v>
                </c:pt>
                <c:pt idx="85">
                  <c:v>92.074382284433796</c:v>
                </c:pt>
                <c:pt idx="86">
                  <c:v>92.074382284433796</c:v>
                </c:pt>
                <c:pt idx="87">
                  <c:v>92.074382284433796</c:v>
                </c:pt>
                <c:pt idx="88">
                  <c:v>92.074382284433796</c:v>
                </c:pt>
                <c:pt idx="89">
                  <c:v>92.074382284433796</c:v>
                </c:pt>
                <c:pt idx="90">
                  <c:v>92.074382284433796</c:v>
                </c:pt>
                <c:pt idx="91">
                  <c:v>92.074382284433796</c:v>
                </c:pt>
                <c:pt idx="92">
                  <c:v>92.074382284433796</c:v>
                </c:pt>
                <c:pt idx="93">
                  <c:v>92.074382284433796</c:v>
                </c:pt>
                <c:pt idx="94">
                  <c:v>92.074382284433796</c:v>
                </c:pt>
                <c:pt idx="95">
                  <c:v>92.074382284433796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F4-4452-BB3F-34D1A0B06544}"/>
            </c:ext>
          </c:extLst>
        </c:ser>
        <c:ser>
          <c:idx val="11"/>
          <c:order val="11"/>
          <c:tx>
            <c:strRef>
              <c:f>HELADOS!$A$72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6.3516071834605212E-2"/>
                  <c:y val="-4.576312717104606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HELADOS!$E$72:$DH$72</c:f>
              <c:numCache>
                <c:formatCode>_(* #,##0.00_);_(* \(#,##0.00\);_(* "-"??_);_(@_)</c:formatCode>
                <c:ptCount val="108"/>
                <c:pt idx="96">
                  <c:v>86.713821789264486</c:v>
                </c:pt>
                <c:pt idx="97">
                  <c:v>86.713821789264486</c:v>
                </c:pt>
                <c:pt idx="98">
                  <c:v>86.713821789264486</c:v>
                </c:pt>
                <c:pt idx="99">
                  <c:v>86.713821789264486</c:v>
                </c:pt>
                <c:pt idx="100">
                  <c:v>86.713821789264486</c:v>
                </c:pt>
                <c:pt idx="101">
                  <c:v>86.713821789264486</c:v>
                </c:pt>
                <c:pt idx="102">
                  <c:v>86.713821789264486</c:v>
                </c:pt>
                <c:pt idx="103">
                  <c:v>86.713821789264486</c:v>
                </c:pt>
                <c:pt idx="104">
                  <c:v>86.713821789264486</c:v>
                </c:pt>
                <c:pt idx="105">
                  <c:v>86.713821789264486</c:v>
                </c:pt>
                <c:pt idx="106">
                  <c:v>86.713821789264486</c:v>
                </c:pt>
                <c:pt idx="107">
                  <c:v>86.713821789264486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F4-4452-BB3F-34D1A0B06544}"/>
            </c:ext>
          </c:extLst>
        </c:ser>
        <c:ser>
          <c:idx val="12"/>
          <c:order val="12"/>
          <c:tx>
            <c:strRef>
              <c:f>HELADOS!$A$74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2.268431136950189E-2"/>
                  <c:y val="4.160284288276908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HELADOS!$E$74:$DT$74</c:f>
              <c:numCache>
                <c:formatCode>_(* #,##0.00_);_(* \(#,##0.00\);_(* "-"??_);_(@_)</c:formatCode>
                <c:ptCount val="120"/>
                <c:pt idx="108">
                  <c:v>71.365591793032237</c:v>
                </c:pt>
                <c:pt idx="109">
                  <c:v>71.365591793032237</c:v>
                </c:pt>
                <c:pt idx="110">
                  <c:v>71.365591793032237</c:v>
                </c:pt>
                <c:pt idx="111">
                  <c:v>71.365591793032237</c:v>
                </c:pt>
                <c:pt idx="112">
                  <c:v>71.365591793032237</c:v>
                </c:pt>
                <c:pt idx="113">
                  <c:v>71.365591793032237</c:v>
                </c:pt>
                <c:pt idx="114">
                  <c:v>71.365591793032237</c:v>
                </c:pt>
                <c:pt idx="115">
                  <c:v>71.365591793032237</c:v>
                </c:pt>
                <c:pt idx="116">
                  <c:v>71.365591793032237</c:v>
                </c:pt>
                <c:pt idx="117">
                  <c:v>71.365591793032237</c:v>
                </c:pt>
                <c:pt idx="118">
                  <c:v>71.365591793032237</c:v>
                </c:pt>
                <c:pt idx="119">
                  <c:v>71.365591793032237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DF4-4452-BB3F-34D1A0B06544}"/>
            </c:ext>
          </c:extLst>
        </c:ser>
        <c:ser>
          <c:idx val="13"/>
          <c:order val="13"/>
          <c:tx>
            <c:strRef>
              <c:f>HELADOS!$A$75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2DF4-4452-BB3F-34D1A0B06544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2DF4-4452-BB3F-34D1A0B06544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DF4-4452-BB3F-34D1A0B06544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F4-4452-BB3F-34D1A0B06544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F4-4452-BB3F-34D1A0B06544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DF4-4452-BB3F-34D1A0B06544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DF4-4452-BB3F-34D1A0B06544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DF4-4452-BB3F-34D1A0B06544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DF4-4452-BB3F-34D1A0B06544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DF4-4452-BB3F-34D1A0B06544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DF4-4452-BB3F-34D1A0B06544}"/>
                </c:ext>
              </c:extLst>
            </c:dLbl>
            <c:dLbl>
              <c:idx val="129"/>
              <c:layout>
                <c:manualLayout>
                  <c:x val="-5.2173916149854345E-2"/>
                  <c:y val="-3.744255859449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DF4-4452-BB3F-34D1A0B06544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DF4-4452-BB3F-34D1A0B06544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DF4-4452-BB3F-34D1A0B0654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HELADOS!$E$75:$EF$75</c:f>
              <c:numCache>
                <c:formatCode>_(* #,##0.00_);_(* \(#,##0.00\);_(* "-"??_);_(@_)</c:formatCode>
                <c:ptCount val="132"/>
                <c:pt idx="120">
                  <c:v>68.952181300567332</c:v>
                </c:pt>
                <c:pt idx="121">
                  <c:v>68.952181300567332</c:v>
                </c:pt>
                <c:pt idx="122">
                  <c:v>68.952181300567332</c:v>
                </c:pt>
                <c:pt idx="123">
                  <c:v>68.952181300567332</c:v>
                </c:pt>
                <c:pt idx="124">
                  <c:v>68.952181300567332</c:v>
                </c:pt>
                <c:pt idx="125">
                  <c:v>68.952181300567332</c:v>
                </c:pt>
                <c:pt idx="126">
                  <c:v>68.952181300567332</c:v>
                </c:pt>
                <c:pt idx="127">
                  <c:v>68.952181300567332</c:v>
                </c:pt>
                <c:pt idx="128">
                  <c:v>68.952181300567332</c:v>
                </c:pt>
                <c:pt idx="129">
                  <c:v>68.952181300567332</c:v>
                </c:pt>
                <c:pt idx="130">
                  <c:v>68.952181300567332</c:v>
                </c:pt>
                <c:pt idx="131">
                  <c:v>68.952181300567332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2DF4-4452-BB3F-34D1A0B06544}"/>
            </c:ext>
          </c:extLst>
        </c:ser>
        <c:ser>
          <c:idx val="14"/>
          <c:order val="14"/>
          <c:tx>
            <c:strRef>
              <c:f>HELADOS!$A$76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1342155684750945E-2"/>
                  <c:y val="-3.3282274306215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DF4-4452-BB3F-34D1A0B0654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HELADOS!$E$76:$ER$76</c:f>
              <c:numCache>
                <c:formatCode>_(* #,##0.00_);_(* \(#,##0.00\);_(* "-"??_);_(@_)</c:formatCode>
                <c:ptCount val="144"/>
                <c:pt idx="132">
                  <c:v>80.288822201505425</c:v>
                </c:pt>
                <c:pt idx="133">
                  <c:v>80.288822201505425</c:v>
                </c:pt>
                <c:pt idx="134">
                  <c:v>80.288822201505425</c:v>
                </c:pt>
                <c:pt idx="135">
                  <c:v>80.288822201505425</c:v>
                </c:pt>
                <c:pt idx="136">
                  <c:v>80.288822201505425</c:v>
                </c:pt>
                <c:pt idx="137">
                  <c:v>80.288822201505425</c:v>
                </c:pt>
                <c:pt idx="138">
                  <c:v>80.288822201505425</c:v>
                </c:pt>
                <c:pt idx="139">
                  <c:v>80.288822201505425</c:v>
                </c:pt>
                <c:pt idx="140">
                  <c:v>80.288822201505425</c:v>
                </c:pt>
                <c:pt idx="141">
                  <c:v>80.288822201505425</c:v>
                </c:pt>
                <c:pt idx="142">
                  <c:v>80.288822201505425</c:v>
                </c:pt>
                <c:pt idx="143">
                  <c:v>80.288822201505425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DF4-4452-BB3F-34D1A0B06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16224"/>
        <c:axId val="190516616"/>
      </c:lineChart>
      <c:dateAx>
        <c:axId val="190516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0516616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0516616"/>
        <c:scaling>
          <c:orientation val="minMax"/>
          <c:max val="21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0516224"/>
        <c:crosses val="autoZero"/>
        <c:crossBetween val="between"/>
        <c:majorUnit val="25"/>
        <c:minorUnit val="2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0"/>
          <c:tx>
            <c:strRef>
              <c:f>HELADOS!$A$56:$D$56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HELADOS!$E$59:$ES$59</c:f>
              <c:numCache>
                <c:formatCode>_(* #,##0.00_);_(* \(#,##0.00\);_(* "-"??_);_(@_)</c:formatCode>
                <c:ptCount val="145"/>
                <c:pt idx="0">
                  <c:v>68.479459082181563</c:v>
                </c:pt>
                <c:pt idx="1">
                  <c:v>70.98343077060612</c:v>
                </c:pt>
                <c:pt idx="2">
                  <c:v>72.72057917782773</c:v>
                </c:pt>
                <c:pt idx="3">
                  <c:v>82.795903525021288</c:v>
                </c:pt>
                <c:pt idx="4">
                  <c:v>94.456523707969808</c:v>
                </c:pt>
                <c:pt idx="5">
                  <c:v>88.891090403678248</c:v>
                </c:pt>
                <c:pt idx="6">
                  <c:v>88.522494507699079</c:v>
                </c:pt>
                <c:pt idx="7">
                  <c:v>104.60254896358934</c:v>
                </c:pt>
                <c:pt idx="8">
                  <c:v>102.42323053095296</c:v>
                </c:pt>
                <c:pt idx="9">
                  <c:v>104.79147870264369</c:v>
                </c:pt>
                <c:pt idx="10">
                  <c:v>106.43898236747218</c:v>
                </c:pt>
                <c:pt idx="11">
                  <c:v>115.71433078951814</c:v>
                </c:pt>
                <c:pt idx="12">
                  <c:v>125.72719853170788</c:v>
                </c:pt>
                <c:pt idx="13">
                  <c:v>121.99746976262047</c:v>
                </c:pt>
                <c:pt idx="14">
                  <c:v>105.79497374116549</c:v>
                </c:pt>
                <c:pt idx="15">
                  <c:v>97.989473683423782</c:v>
                </c:pt>
                <c:pt idx="16">
                  <c:v>92.439678168793165</c:v>
                </c:pt>
                <c:pt idx="17">
                  <c:v>94.815576042601506</c:v>
                </c:pt>
                <c:pt idx="18">
                  <c:v>100.18008453766679</c:v>
                </c:pt>
                <c:pt idx="19">
                  <c:v>110.69618614248103</c:v>
                </c:pt>
                <c:pt idx="20">
                  <c:v>123.73305905609364</c:v>
                </c:pt>
                <c:pt idx="21">
                  <c:v>135.62695005028061</c:v>
                </c:pt>
                <c:pt idx="22">
                  <c:v>149.4062546043204</c:v>
                </c:pt>
                <c:pt idx="23">
                  <c:v>162.97628219130166</c:v>
                </c:pt>
                <c:pt idx="24">
                  <c:v>170.32845939321518</c:v>
                </c:pt>
                <c:pt idx="25">
                  <c:v>170.18775213494814</c:v>
                </c:pt>
                <c:pt idx="26">
                  <c:v>153.33614181953007</c:v>
                </c:pt>
                <c:pt idx="27">
                  <c:v>144.98651856332015</c:v>
                </c:pt>
                <c:pt idx="28">
                  <c:v>137.11896442789049</c:v>
                </c:pt>
                <c:pt idx="29">
                  <c:v>143.26843032249957</c:v>
                </c:pt>
                <c:pt idx="30">
                  <c:v>149.09723596386092</c:v>
                </c:pt>
                <c:pt idx="31">
                  <c:v>148.53563366439815</c:v>
                </c:pt>
                <c:pt idx="32">
                  <c:v>141.81033546743836</c:v>
                </c:pt>
                <c:pt idx="33">
                  <c:v>132.49291239885184</c:v>
                </c:pt>
                <c:pt idx="34">
                  <c:v>132.91096803399336</c:v>
                </c:pt>
                <c:pt idx="35">
                  <c:v>128.88150308934445</c:v>
                </c:pt>
                <c:pt idx="36">
                  <c:v>134.14597315648865</c:v>
                </c:pt>
                <c:pt idx="37">
                  <c:v>138.22124196963512</c:v>
                </c:pt>
                <c:pt idx="38">
                  <c:v>141.92185847308158</c:v>
                </c:pt>
                <c:pt idx="39">
                  <c:v>141.02645371217872</c:v>
                </c:pt>
                <c:pt idx="40">
                  <c:v>125.06114487220866</c:v>
                </c:pt>
                <c:pt idx="41">
                  <c:v>118.27210081092187</c:v>
                </c:pt>
                <c:pt idx="42">
                  <c:v>126.01369161929281</c:v>
                </c:pt>
                <c:pt idx="43">
                  <c:v>118.70400982937464</c:v>
                </c:pt>
                <c:pt idx="44">
                  <c:v>112.36395032771193</c:v>
                </c:pt>
                <c:pt idx="45">
                  <c:v>106.88673773668116</c:v>
                </c:pt>
                <c:pt idx="46">
                  <c:v>102.34510841919524</c:v>
                </c:pt>
                <c:pt idx="47">
                  <c:v>100</c:v>
                </c:pt>
                <c:pt idx="48">
                  <c:v>103.13333464091166</c:v>
                </c:pt>
                <c:pt idx="49">
                  <c:v>103.00424180762171</c:v>
                </c:pt>
                <c:pt idx="50">
                  <c:v>101.83749227232617</c:v>
                </c:pt>
                <c:pt idx="51">
                  <c:v>99.126131207339057</c:v>
                </c:pt>
                <c:pt idx="52">
                  <c:v>97.989418477907321</c:v>
                </c:pt>
                <c:pt idx="53">
                  <c:v>97.18994690935358</c:v>
                </c:pt>
                <c:pt idx="54">
                  <c:v>92.73555360825722</c:v>
                </c:pt>
                <c:pt idx="55">
                  <c:v>93.118165708610604</c:v>
                </c:pt>
                <c:pt idx="56">
                  <c:v>95.036549047928659</c:v>
                </c:pt>
                <c:pt idx="57">
                  <c:v>102.18055614761141</c:v>
                </c:pt>
                <c:pt idx="58">
                  <c:v>103.12711706535467</c:v>
                </c:pt>
                <c:pt idx="59">
                  <c:v>99.337569208359355</c:v>
                </c:pt>
                <c:pt idx="60">
                  <c:v>94.673882630796697</c:v>
                </c:pt>
                <c:pt idx="61">
                  <c:v>98.979126595406441</c:v>
                </c:pt>
                <c:pt idx="62">
                  <c:v>104.52781214808151</c:v>
                </c:pt>
                <c:pt idx="63">
                  <c:v>102.19062256795728</c:v>
                </c:pt>
                <c:pt idx="64">
                  <c:v>101.67886790427826</c:v>
                </c:pt>
                <c:pt idx="65">
                  <c:v>98.003335342030738</c:v>
                </c:pt>
                <c:pt idx="66">
                  <c:v>97.620674968055752</c:v>
                </c:pt>
                <c:pt idx="67">
                  <c:v>88.912984705472979</c:v>
                </c:pt>
                <c:pt idx="68">
                  <c:v>83.994874112639991</c:v>
                </c:pt>
                <c:pt idx="69">
                  <c:v>90.085193320057613</c:v>
                </c:pt>
                <c:pt idx="70">
                  <c:v>87.735486014952869</c:v>
                </c:pt>
                <c:pt idx="71">
                  <c:v>82.828540897436653</c:v>
                </c:pt>
                <c:pt idx="72">
                  <c:v>84.150710533957508</c:v>
                </c:pt>
                <c:pt idx="73">
                  <c:v>82.306253580561901</c:v>
                </c:pt>
                <c:pt idx="74">
                  <c:v>76.060290052100996</c:v>
                </c:pt>
                <c:pt idx="75">
                  <c:v>75.161525683332471</c:v>
                </c:pt>
                <c:pt idx="76">
                  <c:v>75.200007796492145</c:v>
                </c:pt>
                <c:pt idx="77">
                  <c:v>73.141084888997824</c:v>
                </c:pt>
                <c:pt idx="78">
                  <c:v>71.288768249761887</c:v>
                </c:pt>
                <c:pt idx="79">
                  <c:v>61.814019159489362</c:v>
                </c:pt>
                <c:pt idx="80">
                  <c:v>63.355444190819036</c:v>
                </c:pt>
                <c:pt idx="81">
                  <c:v>73.985557751471418</c:v>
                </c:pt>
                <c:pt idx="82">
                  <c:v>74.005288175656133</c:v>
                </c:pt>
                <c:pt idx="83">
                  <c:v>75.520863791103523</c:v>
                </c:pt>
                <c:pt idx="84">
                  <c:v>74.494831526004845</c:v>
                </c:pt>
                <c:pt idx="85">
                  <c:v>76.413329069413166</c:v>
                </c:pt>
                <c:pt idx="86">
                  <c:v>84.630802911413667</c:v>
                </c:pt>
                <c:pt idx="87">
                  <c:v>86.803680303523933</c:v>
                </c:pt>
                <c:pt idx="88">
                  <c:v>88.584804876581359</c:v>
                </c:pt>
                <c:pt idx="89">
                  <c:v>93.803940089731924</c:v>
                </c:pt>
                <c:pt idx="90">
                  <c:v>92.102825144406395</c:v>
                </c:pt>
                <c:pt idx="91">
                  <c:v>98.621282440418184</c:v>
                </c:pt>
                <c:pt idx="92">
                  <c:v>104.11178478017902</c:v>
                </c:pt>
                <c:pt idx="93">
                  <c:v>105.21227328098095</c:v>
                </c:pt>
                <c:pt idx="94">
                  <c:v>101.23614847757682</c:v>
                </c:pt>
                <c:pt idx="95">
                  <c:v>98.876884512975295</c:v>
                </c:pt>
                <c:pt idx="96">
                  <c:v>104.31805725133722</c:v>
                </c:pt>
                <c:pt idx="97">
                  <c:v>102.52418396842069</c:v>
                </c:pt>
                <c:pt idx="98">
                  <c:v>93.473918960137311</c:v>
                </c:pt>
                <c:pt idx="99">
                  <c:v>86.18771102160737</c:v>
                </c:pt>
                <c:pt idx="100">
                  <c:v>86.751159749319356</c:v>
                </c:pt>
                <c:pt idx="101">
                  <c:v>78.79170860215369</c:v>
                </c:pt>
                <c:pt idx="102">
                  <c:v>80.067447581539511</c:v>
                </c:pt>
                <c:pt idx="103">
                  <c:v>79.549000841374635</c:v>
                </c:pt>
                <c:pt idx="104">
                  <c:v>82.634719417020648</c:v>
                </c:pt>
                <c:pt idx="105">
                  <c:v>82.518798088283191</c:v>
                </c:pt>
                <c:pt idx="106">
                  <c:v>83.932238525706524</c:v>
                </c:pt>
                <c:pt idx="107">
                  <c:v>79.816917464273729</c:v>
                </c:pt>
                <c:pt idx="108">
                  <c:v>80.893606346226079</c:v>
                </c:pt>
                <c:pt idx="109">
                  <c:v>80.454369625336383</c:v>
                </c:pt>
                <c:pt idx="110">
                  <c:v>77.178916889038291</c:v>
                </c:pt>
                <c:pt idx="111">
                  <c:v>74.159640133893788</c:v>
                </c:pt>
                <c:pt idx="112">
                  <c:v>73.313902506677138</c:v>
                </c:pt>
                <c:pt idx="113">
                  <c:v>72.31571715478519</c:v>
                </c:pt>
                <c:pt idx="114">
                  <c:v>66.809456811607475</c:v>
                </c:pt>
                <c:pt idx="115">
                  <c:v>64.722623938254543</c:v>
                </c:pt>
                <c:pt idx="116">
                  <c:v>65.020630409713874</c:v>
                </c:pt>
                <c:pt idx="117">
                  <c:v>70.040853606591142</c:v>
                </c:pt>
                <c:pt idx="118">
                  <c:v>65.344390660744679</c:v>
                </c:pt>
                <c:pt idx="119">
                  <c:v>66.132993433518379</c:v>
                </c:pt>
                <c:pt idx="120">
                  <c:v>69.923411166279294</c:v>
                </c:pt>
                <c:pt idx="121">
                  <c:v>70.590559782396696</c:v>
                </c:pt>
                <c:pt idx="122">
                  <c:v>67.002323908510192</c:v>
                </c:pt>
                <c:pt idx="123">
                  <c:v>67.875219754788063</c:v>
                </c:pt>
                <c:pt idx="124">
                  <c:v>63.857635112566172</c:v>
                </c:pt>
                <c:pt idx="125">
                  <c:v>65.613765934683428</c:v>
                </c:pt>
                <c:pt idx="126">
                  <c:v>64.23767024240675</c:v>
                </c:pt>
                <c:pt idx="127">
                  <c:v>65.725737696858928</c:v>
                </c:pt>
                <c:pt idx="128">
                  <c:v>64.594759862049173</c:v>
                </c:pt>
                <c:pt idx="129">
                  <c:v>69.149205957858797</c:v>
                </c:pt>
                <c:pt idx="130">
                  <c:v>76.045600780933</c:v>
                </c:pt>
                <c:pt idx="131">
                  <c:v>82.810285407477437</c:v>
                </c:pt>
                <c:pt idx="132">
                  <c:v>87.905554970145985</c:v>
                </c:pt>
                <c:pt idx="133">
                  <c:v>84.315669193887146</c:v>
                </c:pt>
                <c:pt idx="134">
                  <c:v>69.888222375372123</c:v>
                </c:pt>
                <c:pt idx="135">
                  <c:v>62.613845367603325</c:v>
                </c:pt>
                <c:pt idx="136">
                  <c:v>62.643861789305333</c:v>
                </c:pt>
                <c:pt idx="137">
                  <c:v>71.037173436290658</c:v>
                </c:pt>
                <c:pt idx="138">
                  <c:v>73.767950424889492</c:v>
                </c:pt>
                <c:pt idx="139">
                  <c:v>80.761719271036313</c:v>
                </c:pt>
                <c:pt idx="140">
                  <c:v>82.041845845410293</c:v>
                </c:pt>
                <c:pt idx="141">
                  <c:v>88.494828825815773</c:v>
                </c:pt>
                <c:pt idx="142">
                  <c:v>97.94021289805724</c:v>
                </c:pt>
                <c:pt idx="143">
                  <c:v>102.0549820202515</c:v>
                </c:pt>
                <c:pt idx="144">
                  <c:v>107.21387135902472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D-4A11-AA96-64CC7A29F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028952"/>
        <c:axId val="193030520"/>
      </c:lineChart>
      <c:lineChart>
        <c:grouping val="standard"/>
        <c:varyColors val="0"/>
        <c:ser>
          <c:idx val="1"/>
          <c:order val="1"/>
          <c:tx>
            <c:strRef>
              <c:f>HELADOS!$A$56:$D$56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HELADOS!$E$56:$ES$56</c:f>
              <c:numCache>
                <c:formatCode>0.0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>
                  <c:v>23.709359475088899</c:v>
                </c:pt>
                <c:pt idx="49">
                  <c:v>13.6</c:v>
                </c:pt>
                <c:pt idx="50">
                  <c:v>19.239506993364198</c:v>
                </c:pt>
                <c:pt idx="51">
                  <c:v>11.9513890984499</c:v>
                </c:pt>
                <c:pt idx="52">
                  <c:v>16.199091513628598</c:v>
                </c:pt>
                <c:pt idx="53">
                  <c:v>22.109016915220099</c:v>
                </c:pt>
                <c:pt idx="54">
                  <c:v>19.247661466001802</c:v>
                </c:pt>
                <c:pt idx="55">
                  <c:v>16.750793088133001</c:v>
                </c:pt>
                <c:pt idx="56">
                  <c:v>13.1</c:v>
                </c:pt>
                <c:pt idx="57">
                  <c:v>15.2</c:v>
                </c:pt>
                <c:pt idx="58">
                  <c:v>15.5</c:v>
                </c:pt>
                <c:pt idx="59">
                  <c:v>13.5267351052247</c:v>
                </c:pt>
                <c:pt idx="60">
                  <c:v>20.966775618308599</c:v>
                </c:pt>
                <c:pt idx="61">
                  <c:v>8.8715214150255797</c:v>
                </c:pt>
                <c:pt idx="62">
                  <c:v>16.068016061040598</c:v>
                </c:pt>
                <c:pt idx="63">
                  <c:v>16.4856006576975</c:v>
                </c:pt>
                <c:pt idx="64">
                  <c:v>14.5498128116432</c:v>
                </c:pt>
                <c:pt idx="65">
                  <c:v>19.191784606312201</c:v>
                </c:pt>
                <c:pt idx="66">
                  <c:v>17.9577055912216</c:v>
                </c:pt>
                <c:pt idx="67">
                  <c:v>17.517917659202901</c:v>
                </c:pt>
                <c:pt idx="68">
                  <c:v>20.5801373803084</c:v>
                </c:pt>
                <c:pt idx="69">
                  <c:v>11.5355753565404</c:v>
                </c:pt>
                <c:pt idx="70">
                  <c:v>6.3784625726419399</c:v>
                </c:pt>
                <c:pt idx="71">
                  <c:v>9.5085099901308006</c:v>
                </c:pt>
                <c:pt idx="72">
                  <c:v>20.696489660162499</c:v>
                </c:pt>
                <c:pt idx="73">
                  <c:v>8.5790135855478002</c:v>
                </c:pt>
                <c:pt idx="74">
                  <c:v>13.207044841532801</c:v>
                </c:pt>
                <c:pt idx="75">
                  <c:v>4.0271446927503902</c:v>
                </c:pt>
                <c:pt idx="76">
                  <c:v>12.0691204326414</c:v>
                </c:pt>
                <c:pt idx="77">
                  <c:v>14.2778980156773</c:v>
                </c:pt>
                <c:pt idx="78">
                  <c:v>14.8927531422525</c:v>
                </c:pt>
                <c:pt idx="79">
                  <c:v>15.6151517466523</c:v>
                </c:pt>
                <c:pt idx="80">
                  <c:v>18.107542880811401</c:v>
                </c:pt>
                <c:pt idx="81">
                  <c:v>18.3139649868838</c:v>
                </c:pt>
                <c:pt idx="82">
                  <c:v>6.0996998065256403</c:v>
                </c:pt>
                <c:pt idx="83">
                  <c:v>16.6813415868363</c:v>
                </c:pt>
                <c:pt idx="84">
                  <c:v>24.691775873975701</c:v>
                </c:pt>
                <c:pt idx="85">
                  <c:v>6.2664100164215499</c:v>
                </c:pt>
                <c:pt idx="86">
                  <c:v>14.1811122233461</c:v>
                </c:pt>
                <c:pt idx="87">
                  <c:v>2.2694990586097101</c:v>
                </c:pt>
                <c:pt idx="88">
                  <c:v>5.2022539808966801</c:v>
                </c:pt>
                <c:pt idx="89">
                  <c:v>14.848715152718</c:v>
                </c:pt>
                <c:pt idx="90">
                  <c:v>12.231831577488601</c:v>
                </c:pt>
                <c:pt idx="91">
                  <c:v>17.102272727272702</c:v>
                </c:pt>
                <c:pt idx="92">
                  <c:v>11.8391764051196</c:v>
                </c:pt>
                <c:pt idx="93">
                  <c:v>12.3157687880745</c:v>
                </c:pt>
                <c:pt idx="94">
                  <c:v>3.5639068053178899</c:v>
                </c:pt>
                <c:pt idx="95">
                  <c:v>15.931605753624</c:v>
                </c:pt>
                <c:pt idx="96">
                  <c:v>17.375458835867899</c:v>
                </c:pt>
                <c:pt idx="97">
                  <c:v>9.5519665813549803</c:v>
                </c:pt>
                <c:pt idx="98">
                  <c:v>-2.81076523083409</c:v>
                </c:pt>
                <c:pt idx="99">
                  <c:v>8.7196110210696904</c:v>
                </c:pt>
                <c:pt idx="100">
                  <c:v>8.4105336694711905</c:v>
                </c:pt>
                <c:pt idx="101">
                  <c:v>13.6537782246013</c:v>
                </c:pt>
                <c:pt idx="102">
                  <c:v>12.5655007314803</c:v>
                </c:pt>
                <c:pt idx="103">
                  <c:v>11.6848484848485</c:v>
                </c:pt>
                <c:pt idx="104">
                  <c:v>7.1376864050962796</c:v>
                </c:pt>
                <c:pt idx="105">
                  <c:v>7.0528322285128997</c:v>
                </c:pt>
                <c:pt idx="106">
                  <c:v>5.6729009646102799</c:v>
                </c:pt>
                <c:pt idx="107">
                  <c:v>16.230525649145001</c:v>
                </c:pt>
                <c:pt idx="108">
                  <c:v>12.981563890654799</c:v>
                </c:pt>
                <c:pt idx="109">
                  <c:v>7.8579692088635804</c:v>
                </c:pt>
                <c:pt idx="110">
                  <c:v>13.4353652813266</c:v>
                </c:pt>
                <c:pt idx="111">
                  <c:v>-4.0582859334057702E-3</c:v>
                </c:pt>
                <c:pt idx="112">
                  <c:v>6.7726841980573296</c:v>
                </c:pt>
                <c:pt idx="113">
                  <c:v>18.113050056081601</c:v>
                </c:pt>
                <c:pt idx="114">
                  <c:v>18.652430044182601</c:v>
                </c:pt>
                <c:pt idx="115">
                  <c:v>16.662939495589502</c:v>
                </c:pt>
                <c:pt idx="116">
                  <c:v>10.833044683062001</c:v>
                </c:pt>
                <c:pt idx="117">
                  <c:v>12.8284430346286</c:v>
                </c:pt>
                <c:pt idx="118">
                  <c:v>8.9902203369859794</c:v>
                </c:pt>
                <c:pt idx="119">
                  <c:v>14.6760269424153</c:v>
                </c:pt>
                <c:pt idx="120">
                  <c:v>23.462874307706699</c:v>
                </c:pt>
                <c:pt idx="121">
                  <c:v>8.7636177939173905</c:v>
                </c:pt>
                <c:pt idx="122">
                  <c:v>8.6150855575130993</c:v>
                </c:pt>
                <c:pt idx="123">
                  <c:v>7.0488336382533827</c:v>
                </c:pt>
                <c:pt idx="124">
                  <c:v>9.3566449227982709</c:v>
                </c:pt>
                <c:pt idx="125">
                  <c:v>15.8433767323232</c:v>
                </c:pt>
                <c:pt idx="126">
                  <c:v>17.1952273033789</c:v>
                </c:pt>
                <c:pt idx="127">
                  <c:v>17.198000876069599</c:v>
                </c:pt>
                <c:pt idx="128">
                  <c:v>15.993581563639999</c:v>
                </c:pt>
                <c:pt idx="129">
                  <c:v>13.0274064867818</c:v>
                </c:pt>
                <c:pt idx="130">
                  <c:v>9.3686009066186404</c:v>
                </c:pt>
                <c:pt idx="131">
                  <c:v>20.170040229076701</c:v>
                </c:pt>
                <c:pt idx="132">
                  <c:v>25.045914793174301</c:v>
                </c:pt>
                <c:pt idx="133">
                  <c:v>15.3781434954597</c:v>
                </c:pt>
                <c:pt idx="134">
                  <c:v>7.5114006223047101</c:v>
                </c:pt>
                <c:pt idx="135">
                  <c:v>12.7775575497612</c:v>
                </c:pt>
                <c:pt idx="136">
                  <c:v>17.718002659696499</c:v>
                </c:pt>
                <c:pt idx="137">
                  <c:v>15.7073584248275</c:v>
                </c:pt>
                <c:pt idx="138">
                  <c:v>16.196119051482899</c:v>
                </c:pt>
                <c:pt idx="139">
                  <c:v>15.6918412615478</c:v>
                </c:pt>
                <c:pt idx="140">
                  <c:v>18.290937214451102</c:v>
                </c:pt>
                <c:pt idx="141">
                  <c:v>20.619295961897201</c:v>
                </c:pt>
                <c:pt idx="142">
                  <c:v>6.0428033693420602</c:v>
                </c:pt>
                <c:pt idx="143">
                  <c:v>14.7428541419631</c:v>
                </c:pt>
                <c:pt idx="144">
                  <c:v>26.5171645754175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1D-4A11-AA96-64CC7A29F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039144"/>
        <c:axId val="193038360"/>
      </c:lineChart>
      <c:catAx>
        <c:axId val="193028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030520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93030520"/>
        <c:scaling>
          <c:orientation val="minMax"/>
          <c:max val="175"/>
          <c:min val="5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3028952"/>
        <c:crosses val="autoZero"/>
        <c:crossBetween val="between"/>
        <c:majorUnit val="20"/>
        <c:minorUnit val="20"/>
      </c:valAx>
      <c:valAx>
        <c:axId val="193038360"/>
        <c:scaling>
          <c:orientation val="minMax"/>
          <c:max val="26"/>
          <c:min val="-4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93039144"/>
        <c:crosses val="max"/>
        <c:crossBetween val="between"/>
        <c:majorUnit val="5"/>
        <c:minorUnit val="5"/>
      </c:valAx>
      <c:catAx>
        <c:axId val="193039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303836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9.7044439935446911E-2"/>
                  <c:y val="-2.50360810249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1A-49F2-8BBF-6ED2AE47E22C}"/>
                </c:ext>
              </c:extLst>
            </c:dLbl>
            <c:dLbl>
              <c:idx val="1"/>
              <c:layout>
                <c:manualLayout>
                  <c:x val="-9.1022794990395048E-2"/>
                  <c:y val="-3.3154844765470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1A-49F2-8BBF-6ED2AE47E22C}"/>
                </c:ext>
              </c:extLst>
            </c:dLbl>
            <c:dLbl>
              <c:idx val="2"/>
              <c:layout>
                <c:manualLayout>
                  <c:x val="-9.7168479195850893E-3"/>
                  <c:y val="8.47637517179277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1A-49F2-8BBF-6ED2AE47E2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HELADOS!$EP$2:$ER$2</c:f>
              <c:numCache>
                <c:formatCode>mmm\-yy</c:formatCode>
                <c:ptCount val="3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</c:numCache>
            </c:numRef>
          </c:cat>
          <c:val>
            <c:numRef>
              <c:f>HELADOS!$EP$59:$ER$59</c:f>
              <c:numCache>
                <c:formatCode>_(* #,##0.00_);_(* \(#,##0.00\);_(* "-"??_);_(@_)</c:formatCode>
                <c:ptCount val="3"/>
                <c:pt idx="0">
                  <c:v>88.494828825815773</c:v>
                </c:pt>
                <c:pt idx="1">
                  <c:v>97.94021289805724</c:v>
                </c:pt>
                <c:pt idx="2">
                  <c:v>102.0549820202515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A-49F2-8BBF-6ED2AE47E22C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1A-49F2-8BBF-6ED2AE47E2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HELADOS!$EP$2:$ER$2</c:f>
              <c:numCache>
                <c:formatCode>mmm\-yy</c:formatCode>
                <c:ptCount val="3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1A-49F2-8BBF-6ED2AE47E22C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1A-49F2-8BBF-6ED2AE47E2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HELADOS!$EP$2:$ER$2</c:f>
              <c:numCache>
                <c:formatCode>mmm\-yy</c:formatCode>
                <c:ptCount val="3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1A-49F2-8BBF-6ED2AE47E22C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1A-49F2-8BBF-6ED2AE47E2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HELADOS!$EP$2:$ER$2</c:f>
              <c:numCache>
                <c:formatCode>mmm\-yy</c:formatCode>
                <c:ptCount val="3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1A-49F2-8BBF-6ED2AE47E22C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1A-49F2-8BBF-6ED2AE47E2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HELADOS!$EP$2:$ER$2</c:f>
              <c:numCache>
                <c:formatCode>mmm\-yy</c:formatCode>
                <c:ptCount val="3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1A-49F2-8BBF-6ED2AE47E22C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1A-49F2-8BBF-6ED2AE47E2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HELADOS!$EP$2:$ER$2</c:f>
              <c:numCache>
                <c:formatCode>mmm\-yy</c:formatCode>
                <c:ptCount val="3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1A-49F2-8BBF-6ED2AE47E22C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1A-49F2-8BBF-6ED2AE47E2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HELADOS!$EP$2:$ER$2</c:f>
              <c:numCache>
                <c:formatCode>mmm\-yy</c:formatCode>
                <c:ptCount val="3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1A-49F2-8BBF-6ED2AE47E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032480"/>
        <c:axId val="193032872"/>
      </c:lineChart>
      <c:dateAx>
        <c:axId val="193032480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93032872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93032872"/>
        <c:scaling>
          <c:orientation val="minMax"/>
          <c:max val="103"/>
          <c:min val="88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3032480"/>
        <c:crosses val="autoZero"/>
        <c:crossBetween val="between"/>
        <c:majorUnit val="3"/>
        <c:minorUnit val="3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HELADOS!$E$59:$FD$59</c:f>
              <c:numCache>
                <c:formatCode>_(* #,##0.00_);_(* \(#,##0.00\);_(* "-"??_);_(@_)</c:formatCode>
                <c:ptCount val="156"/>
                <c:pt idx="0">
                  <c:v>68.479459082181563</c:v>
                </c:pt>
                <c:pt idx="1">
                  <c:v>70.98343077060612</c:v>
                </c:pt>
                <c:pt idx="2">
                  <c:v>72.72057917782773</c:v>
                </c:pt>
                <c:pt idx="3">
                  <c:v>82.795903525021288</c:v>
                </c:pt>
                <c:pt idx="4">
                  <c:v>94.456523707969808</c:v>
                </c:pt>
                <c:pt idx="5">
                  <c:v>88.891090403678248</c:v>
                </c:pt>
                <c:pt idx="6">
                  <c:v>88.522494507699079</c:v>
                </c:pt>
                <c:pt idx="7">
                  <c:v>104.60254896358934</c:v>
                </c:pt>
                <c:pt idx="8">
                  <c:v>102.42323053095296</c:v>
                </c:pt>
                <c:pt idx="9">
                  <c:v>104.79147870264369</c:v>
                </c:pt>
                <c:pt idx="10">
                  <c:v>106.43898236747218</c:v>
                </c:pt>
                <c:pt idx="11">
                  <c:v>115.71433078951814</c:v>
                </c:pt>
                <c:pt idx="12">
                  <c:v>125.72719853170788</c:v>
                </c:pt>
                <c:pt idx="13">
                  <c:v>121.99746976262047</c:v>
                </c:pt>
                <c:pt idx="14">
                  <c:v>105.79497374116549</c:v>
                </c:pt>
                <c:pt idx="15">
                  <c:v>97.989473683423782</c:v>
                </c:pt>
                <c:pt idx="16">
                  <c:v>92.439678168793165</c:v>
                </c:pt>
                <c:pt idx="17">
                  <c:v>94.815576042601506</c:v>
                </c:pt>
                <c:pt idx="18">
                  <c:v>100.18008453766679</c:v>
                </c:pt>
                <c:pt idx="19">
                  <c:v>110.69618614248103</c:v>
                </c:pt>
                <c:pt idx="20">
                  <c:v>123.73305905609364</c:v>
                </c:pt>
                <c:pt idx="21">
                  <c:v>135.62695005028061</c:v>
                </c:pt>
                <c:pt idx="22">
                  <c:v>149.4062546043204</c:v>
                </c:pt>
                <c:pt idx="23">
                  <c:v>162.97628219130166</c:v>
                </c:pt>
                <c:pt idx="24">
                  <c:v>170.32845939321518</c:v>
                </c:pt>
                <c:pt idx="25">
                  <c:v>170.18775213494814</c:v>
                </c:pt>
                <c:pt idx="26">
                  <c:v>153.33614181953007</c:v>
                </c:pt>
                <c:pt idx="27">
                  <c:v>144.98651856332015</c:v>
                </c:pt>
                <c:pt idx="28">
                  <c:v>137.11896442789049</c:v>
                </c:pt>
                <c:pt idx="29">
                  <c:v>143.26843032249957</c:v>
                </c:pt>
                <c:pt idx="30">
                  <c:v>149.09723596386092</c:v>
                </c:pt>
                <c:pt idx="31">
                  <c:v>148.53563366439815</c:v>
                </c:pt>
                <c:pt idx="32">
                  <c:v>141.81033546743836</c:v>
                </c:pt>
                <c:pt idx="33">
                  <c:v>132.49291239885184</c:v>
                </c:pt>
                <c:pt idx="34">
                  <c:v>132.91096803399336</c:v>
                </c:pt>
                <c:pt idx="35">
                  <c:v>128.88150308934445</c:v>
                </c:pt>
                <c:pt idx="36">
                  <c:v>134.14597315648865</c:v>
                </c:pt>
                <c:pt idx="37">
                  <c:v>138.22124196963512</c:v>
                </c:pt>
                <c:pt idx="38">
                  <c:v>141.92185847308158</c:v>
                </c:pt>
                <c:pt idx="39">
                  <c:v>141.02645371217872</c:v>
                </c:pt>
                <c:pt idx="40">
                  <c:v>125.06114487220866</c:v>
                </c:pt>
                <c:pt idx="41">
                  <c:v>118.27210081092187</c:v>
                </c:pt>
                <c:pt idx="42">
                  <c:v>126.01369161929281</c:v>
                </c:pt>
                <c:pt idx="43">
                  <c:v>118.70400982937464</c:v>
                </c:pt>
                <c:pt idx="44">
                  <c:v>112.36395032771193</c:v>
                </c:pt>
                <c:pt idx="45">
                  <c:v>106.88673773668116</c:v>
                </c:pt>
                <c:pt idx="46">
                  <c:v>102.34510841919524</c:v>
                </c:pt>
                <c:pt idx="47">
                  <c:v>100</c:v>
                </c:pt>
                <c:pt idx="48">
                  <c:v>103.13333464091166</c:v>
                </c:pt>
                <c:pt idx="49">
                  <c:v>103.00424180762171</c:v>
                </c:pt>
                <c:pt idx="50">
                  <c:v>101.83749227232617</c:v>
                </c:pt>
                <c:pt idx="51">
                  <c:v>99.126131207339057</c:v>
                </c:pt>
                <c:pt idx="52">
                  <c:v>97.989418477907321</c:v>
                </c:pt>
                <c:pt idx="53">
                  <c:v>97.18994690935358</c:v>
                </c:pt>
                <c:pt idx="54">
                  <c:v>92.73555360825722</c:v>
                </c:pt>
                <c:pt idx="55">
                  <c:v>93.118165708610604</c:v>
                </c:pt>
                <c:pt idx="56">
                  <c:v>95.036549047928659</c:v>
                </c:pt>
                <c:pt idx="57">
                  <c:v>102.18055614761141</c:v>
                </c:pt>
                <c:pt idx="58">
                  <c:v>103.12711706535467</c:v>
                </c:pt>
                <c:pt idx="59">
                  <c:v>99.337569208359355</c:v>
                </c:pt>
                <c:pt idx="60">
                  <c:v>94.673882630796697</c:v>
                </c:pt>
                <c:pt idx="61">
                  <c:v>98.979126595406441</c:v>
                </c:pt>
                <c:pt idx="62">
                  <c:v>104.52781214808151</c:v>
                </c:pt>
                <c:pt idx="63">
                  <c:v>102.19062256795728</c:v>
                </c:pt>
                <c:pt idx="64">
                  <c:v>101.67886790427826</c:v>
                </c:pt>
                <c:pt idx="65">
                  <c:v>98.003335342030738</c:v>
                </c:pt>
                <c:pt idx="66">
                  <c:v>97.620674968055752</c:v>
                </c:pt>
                <c:pt idx="67">
                  <c:v>88.912984705472979</c:v>
                </c:pt>
                <c:pt idx="68">
                  <c:v>83.994874112639991</c:v>
                </c:pt>
                <c:pt idx="69">
                  <c:v>90.085193320057613</c:v>
                </c:pt>
                <c:pt idx="70">
                  <c:v>87.735486014952869</c:v>
                </c:pt>
                <c:pt idx="71">
                  <c:v>82.828540897436653</c:v>
                </c:pt>
                <c:pt idx="72">
                  <c:v>84.150710533957508</c:v>
                </c:pt>
                <c:pt idx="73">
                  <c:v>82.306253580561901</c:v>
                </c:pt>
                <c:pt idx="74">
                  <c:v>76.060290052100996</c:v>
                </c:pt>
                <c:pt idx="75">
                  <c:v>75.161525683332471</c:v>
                </c:pt>
                <c:pt idx="76">
                  <c:v>75.200007796492145</c:v>
                </c:pt>
                <c:pt idx="77">
                  <c:v>73.141084888997824</c:v>
                </c:pt>
                <c:pt idx="78">
                  <c:v>71.288768249761887</c:v>
                </c:pt>
                <c:pt idx="79">
                  <c:v>61.814019159489362</c:v>
                </c:pt>
                <c:pt idx="80">
                  <c:v>63.355444190819036</c:v>
                </c:pt>
                <c:pt idx="81">
                  <c:v>73.985557751471418</c:v>
                </c:pt>
                <c:pt idx="82">
                  <c:v>74.005288175656133</c:v>
                </c:pt>
                <c:pt idx="83">
                  <c:v>75.520863791103523</c:v>
                </c:pt>
                <c:pt idx="84">
                  <c:v>74.494831526004845</c:v>
                </c:pt>
                <c:pt idx="85">
                  <c:v>76.413329069413166</c:v>
                </c:pt>
                <c:pt idx="86">
                  <c:v>84.630802911413667</c:v>
                </c:pt>
                <c:pt idx="87">
                  <c:v>86.803680303523933</c:v>
                </c:pt>
                <c:pt idx="88">
                  <c:v>88.584804876581359</c:v>
                </c:pt>
                <c:pt idx="89">
                  <c:v>93.803940089731924</c:v>
                </c:pt>
                <c:pt idx="90">
                  <c:v>92.102825144406395</c:v>
                </c:pt>
                <c:pt idx="91">
                  <c:v>98.621282440418184</c:v>
                </c:pt>
                <c:pt idx="92">
                  <c:v>104.11178478017902</c:v>
                </c:pt>
                <c:pt idx="93">
                  <c:v>105.21227328098095</c:v>
                </c:pt>
                <c:pt idx="94">
                  <c:v>101.23614847757682</c:v>
                </c:pt>
                <c:pt idx="95">
                  <c:v>98.876884512975295</c:v>
                </c:pt>
                <c:pt idx="96">
                  <c:v>104.31805725133722</c:v>
                </c:pt>
                <c:pt idx="97">
                  <c:v>102.52418396842069</c:v>
                </c:pt>
                <c:pt idx="98">
                  <c:v>93.473918960137311</c:v>
                </c:pt>
                <c:pt idx="99">
                  <c:v>86.18771102160737</c:v>
                </c:pt>
                <c:pt idx="100">
                  <c:v>86.751159749319356</c:v>
                </c:pt>
                <c:pt idx="101">
                  <c:v>78.79170860215369</c:v>
                </c:pt>
                <c:pt idx="102">
                  <c:v>80.067447581539511</c:v>
                </c:pt>
                <c:pt idx="103">
                  <c:v>79.549000841374635</c:v>
                </c:pt>
                <c:pt idx="104">
                  <c:v>82.634719417020648</c:v>
                </c:pt>
                <c:pt idx="105">
                  <c:v>82.518798088283191</c:v>
                </c:pt>
                <c:pt idx="106">
                  <c:v>83.932238525706524</c:v>
                </c:pt>
                <c:pt idx="107">
                  <c:v>79.816917464273729</c:v>
                </c:pt>
                <c:pt idx="108">
                  <c:v>80.893606346226079</c:v>
                </c:pt>
                <c:pt idx="109">
                  <c:v>80.454369625336383</c:v>
                </c:pt>
                <c:pt idx="110">
                  <c:v>77.178916889038291</c:v>
                </c:pt>
                <c:pt idx="111">
                  <c:v>74.159640133893788</c:v>
                </c:pt>
                <c:pt idx="112">
                  <c:v>73.313902506677138</c:v>
                </c:pt>
                <c:pt idx="113">
                  <c:v>72.31571715478519</c:v>
                </c:pt>
                <c:pt idx="114">
                  <c:v>66.809456811607475</c:v>
                </c:pt>
                <c:pt idx="115">
                  <c:v>64.722623938254543</c:v>
                </c:pt>
                <c:pt idx="116">
                  <c:v>65.020630409713874</c:v>
                </c:pt>
                <c:pt idx="117">
                  <c:v>70.040853606591142</c:v>
                </c:pt>
                <c:pt idx="118">
                  <c:v>65.344390660744679</c:v>
                </c:pt>
                <c:pt idx="119">
                  <c:v>66.132993433518379</c:v>
                </c:pt>
                <c:pt idx="120">
                  <c:v>69.923411166279294</c:v>
                </c:pt>
                <c:pt idx="121">
                  <c:v>70.590559782396696</c:v>
                </c:pt>
                <c:pt idx="122">
                  <c:v>67.002323908510192</c:v>
                </c:pt>
                <c:pt idx="123">
                  <c:v>67.875219754788063</c:v>
                </c:pt>
                <c:pt idx="124">
                  <c:v>63.857635112566172</c:v>
                </c:pt>
                <c:pt idx="125">
                  <c:v>65.613765934683428</c:v>
                </c:pt>
                <c:pt idx="126">
                  <c:v>64.23767024240675</c:v>
                </c:pt>
                <c:pt idx="127">
                  <c:v>65.725737696858928</c:v>
                </c:pt>
                <c:pt idx="128">
                  <c:v>64.594759862049173</c:v>
                </c:pt>
                <c:pt idx="129">
                  <c:v>69.149205957858797</c:v>
                </c:pt>
                <c:pt idx="130">
                  <c:v>76.045600780933</c:v>
                </c:pt>
                <c:pt idx="131">
                  <c:v>82.810285407477437</c:v>
                </c:pt>
                <c:pt idx="132">
                  <c:v>87.905554970145985</c:v>
                </c:pt>
                <c:pt idx="133">
                  <c:v>84.315669193887146</c:v>
                </c:pt>
                <c:pt idx="134">
                  <c:v>69.888222375372123</c:v>
                </c:pt>
                <c:pt idx="135">
                  <c:v>62.613845367603325</c:v>
                </c:pt>
                <c:pt idx="136">
                  <c:v>62.643861789305333</c:v>
                </c:pt>
                <c:pt idx="137">
                  <c:v>71.037173436290658</c:v>
                </c:pt>
                <c:pt idx="138">
                  <c:v>73.767950424889492</c:v>
                </c:pt>
                <c:pt idx="139">
                  <c:v>80.761719271036313</c:v>
                </c:pt>
                <c:pt idx="140">
                  <c:v>82.041845845410293</c:v>
                </c:pt>
                <c:pt idx="141">
                  <c:v>88.494828825815773</c:v>
                </c:pt>
                <c:pt idx="142">
                  <c:v>97.94021289805724</c:v>
                </c:pt>
                <c:pt idx="143">
                  <c:v>102.0549820202515</c:v>
                </c:pt>
                <c:pt idx="144">
                  <c:v>107.21387135902472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47-4F24-BDF7-65987FF4CA0A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1884187417523388E-2"/>
                  <c:y val="3.636780071705727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HELADOS!$E$63:$AZ$63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47-4F24-BDF7-65987FF4CA0A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4.3100191602053591E-2"/>
                  <c:y val="4.160284288276908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47-4F24-BDF7-65987FF4CA0A}"/>
                </c:ext>
              </c:extLst>
            </c:dLbl>
            <c:dLbl>
              <c:idx val="23"/>
              <c:layout>
                <c:manualLayout>
                  <c:x val="-5.8792731288494222E-2"/>
                  <c:y val="4.653327204903527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HELADOS!$E$64:$AZ$64</c:f>
              <c:numCache>
                <c:formatCode>_(* #,##0.00_);_(* \(#,##0.00\);_(* "-"??_);_(@_)</c:formatCode>
                <c:ptCount val="48"/>
                <c:pt idx="0">
                  <c:v>91.735004377430016</c:v>
                </c:pt>
                <c:pt idx="1">
                  <c:v>91.735004377430016</c:v>
                </c:pt>
                <c:pt idx="2">
                  <c:v>91.735004377430016</c:v>
                </c:pt>
                <c:pt idx="3">
                  <c:v>91.735004377430016</c:v>
                </c:pt>
                <c:pt idx="4">
                  <c:v>91.735004377430016</c:v>
                </c:pt>
                <c:pt idx="5">
                  <c:v>91.735004377430016</c:v>
                </c:pt>
                <c:pt idx="6">
                  <c:v>91.735004377430016</c:v>
                </c:pt>
                <c:pt idx="7">
                  <c:v>91.735004377430016</c:v>
                </c:pt>
                <c:pt idx="8">
                  <c:v>91.735004377430016</c:v>
                </c:pt>
                <c:pt idx="9">
                  <c:v>91.735004377430016</c:v>
                </c:pt>
                <c:pt idx="10">
                  <c:v>91.735004377430016</c:v>
                </c:pt>
                <c:pt idx="11">
                  <c:v>91.735004377430016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47-4F24-BDF7-65987FF4CA0A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-9.0737245478007562E-3"/>
                  <c:y val="-3.744255859449225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47-4F24-BDF7-65987FF4CA0A}"/>
                </c:ext>
              </c:extLst>
            </c:dLbl>
            <c:dLbl>
              <c:idx val="35"/>
              <c:layout>
                <c:manualLayout>
                  <c:x val="-7.9079652833583064E-2"/>
                  <c:y val="-4.897833900485999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HELADOS!$E$65:$AZ$65</c:f>
              <c:numCache>
                <c:formatCode>_(* #,##0.00_);_(* \(#,##0.00\);_(* "-"??_);_(@_)</c:formatCode>
                <c:ptCount val="48"/>
                <c:pt idx="12">
                  <c:v>118.44859887603803</c:v>
                </c:pt>
                <c:pt idx="13">
                  <c:v>118.44859887603803</c:v>
                </c:pt>
                <c:pt idx="14">
                  <c:v>118.44859887603803</c:v>
                </c:pt>
                <c:pt idx="15">
                  <c:v>118.44859887603803</c:v>
                </c:pt>
                <c:pt idx="16">
                  <c:v>118.44859887603803</c:v>
                </c:pt>
                <c:pt idx="17">
                  <c:v>118.44859887603803</c:v>
                </c:pt>
                <c:pt idx="18">
                  <c:v>118.44859887603803</c:v>
                </c:pt>
                <c:pt idx="19">
                  <c:v>118.44859887603803</c:v>
                </c:pt>
                <c:pt idx="20">
                  <c:v>118.44859887603803</c:v>
                </c:pt>
                <c:pt idx="21">
                  <c:v>118.44859887603803</c:v>
                </c:pt>
                <c:pt idx="22">
                  <c:v>118.44859887603803</c:v>
                </c:pt>
                <c:pt idx="23">
                  <c:v>118.44859887603803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47-4F24-BDF7-65987FF4CA0A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6.8052934108505667E-3"/>
                  <c:y val="-4.992341145932286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47-4F24-BDF7-65987FF4CA0A}"/>
                </c:ext>
              </c:extLst>
            </c:dLbl>
            <c:dLbl>
              <c:idx val="47"/>
              <c:layout>
                <c:manualLayout>
                  <c:x val="-6.873270780991618E-2"/>
                  <c:y val="-4.48371735655603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HELADOS!$E$66:$AZ$66</c:f>
              <c:numCache>
                <c:formatCode>_(* #,##0.00_);_(* \(#,##0.00\);_(* "-"??_);_(@_)</c:formatCode>
                <c:ptCount val="48"/>
                <c:pt idx="24">
                  <c:v>146.07957127327424</c:v>
                </c:pt>
                <c:pt idx="25">
                  <c:v>146.07957127327424</c:v>
                </c:pt>
                <c:pt idx="26">
                  <c:v>146.07957127327424</c:v>
                </c:pt>
                <c:pt idx="27">
                  <c:v>146.07957127327424</c:v>
                </c:pt>
                <c:pt idx="28">
                  <c:v>146.07957127327424</c:v>
                </c:pt>
                <c:pt idx="29">
                  <c:v>146.07957127327424</c:v>
                </c:pt>
                <c:pt idx="30">
                  <c:v>146.07957127327424</c:v>
                </c:pt>
                <c:pt idx="31">
                  <c:v>146.07957127327424</c:v>
                </c:pt>
                <c:pt idx="32">
                  <c:v>146.07957127327424</c:v>
                </c:pt>
                <c:pt idx="33">
                  <c:v>146.07957127327424</c:v>
                </c:pt>
                <c:pt idx="34">
                  <c:v>146.07957127327424</c:v>
                </c:pt>
                <c:pt idx="35">
                  <c:v>146.07957127327424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747-4F24-BDF7-65987FF4CA0A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8.8468814341057411E-2"/>
                  <c:y val="4.9923411459322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47-4F24-BDF7-65987FF4CA0A}"/>
                </c:ext>
              </c:extLst>
            </c:dLbl>
            <c:dLbl>
              <c:idx val="59"/>
              <c:layout>
                <c:manualLayout>
                  <c:x val="-9.0137033367074806E-2"/>
                  <c:y val="5.135402037735585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HELADOS!$E$67:$AZ$67</c:f>
              <c:numCache>
                <c:formatCode>_(* #,##0.00_);_(* \(#,##0.00\);_(* "-"??_);_(@_)</c:formatCode>
                <c:ptCount val="48"/>
                <c:pt idx="36">
                  <c:v>122.08018924389755</c:v>
                </c:pt>
                <c:pt idx="37">
                  <c:v>122.08018924389755</c:v>
                </c:pt>
                <c:pt idx="38">
                  <c:v>122.08018924389755</c:v>
                </c:pt>
                <c:pt idx="39">
                  <c:v>122.08018924389755</c:v>
                </c:pt>
                <c:pt idx="40">
                  <c:v>122.08018924389755</c:v>
                </c:pt>
                <c:pt idx="41">
                  <c:v>122.08018924389755</c:v>
                </c:pt>
                <c:pt idx="42">
                  <c:v>122.08018924389755</c:v>
                </c:pt>
                <c:pt idx="43">
                  <c:v>122.08018924389755</c:v>
                </c:pt>
                <c:pt idx="44">
                  <c:v>122.08018924389755</c:v>
                </c:pt>
                <c:pt idx="45">
                  <c:v>122.08018924389755</c:v>
                </c:pt>
                <c:pt idx="46">
                  <c:v>122.08018924389755</c:v>
                </c:pt>
                <c:pt idx="47">
                  <c:v>122.08018924389755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747-4F24-BDF7-65987FF4CA0A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58"/>
              <c:layout>
                <c:manualLayout>
                  <c:x val="-8.6200383204107264E-2"/>
                  <c:y val="4.57631271710459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47-4F24-BDF7-65987FF4CA0A}"/>
                </c:ext>
              </c:extLst>
            </c:dLbl>
            <c:dLbl>
              <c:idx val="61"/>
              <c:layout>
                <c:manualLayout>
                  <c:x val="-2.4214547757094147E-2"/>
                  <c:y val="3.72958728161343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HELADOS!$E$68:$BL$68</c:f>
              <c:numCache>
                <c:formatCode>_(* #,##0.00_);_(* \(#,##0.00\);_(* "-"??_);_(@_)</c:formatCode>
                <c:ptCount val="60"/>
                <c:pt idx="48">
                  <c:v>98.984673008465123</c:v>
                </c:pt>
                <c:pt idx="49">
                  <c:v>98.984673008465123</c:v>
                </c:pt>
                <c:pt idx="50">
                  <c:v>98.984673008465123</c:v>
                </c:pt>
                <c:pt idx="51">
                  <c:v>98.984673008465123</c:v>
                </c:pt>
                <c:pt idx="52">
                  <c:v>98.984673008465123</c:v>
                </c:pt>
                <c:pt idx="53">
                  <c:v>98.984673008465123</c:v>
                </c:pt>
                <c:pt idx="54">
                  <c:v>98.984673008465123</c:v>
                </c:pt>
                <c:pt idx="55">
                  <c:v>98.984673008465123</c:v>
                </c:pt>
                <c:pt idx="56">
                  <c:v>98.984673008465123</c:v>
                </c:pt>
                <c:pt idx="57">
                  <c:v>98.984673008465123</c:v>
                </c:pt>
                <c:pt idx="58">
                  <c:v>98.984673008465123</c:v>
                </c:pt>
                <c:pt idx="59">
                  <c:v>98.984673008465123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747-4F24-BDF7-65987FF4CA0A}"/>
            </c:ext>
          </c:extLst>
        </c:ser>
        <c:ser>
          <c:idx val="7"/>
          <c:order val="7"/>
          <c:tx>
            <c:strRef>
              <c:f>HELADOS!$A$69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8.1663520930206804E-2"/>
                  <c:y val="4.576312717104591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47-4F24-BDF7-65987FF4CA0A}"/>
                </c:ext>
              </c:extLst>
            </c:dLbl>
            <c:dLbl>
              <c:idx val="73"/>
              <c:layout>
                <c:manualLayout>
                  <c:x val="-1.6338062684790145E-2"/>
                  <c:y val="3.318989634012912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HELADOS!$E$69:$BX$69</c:f>
              <c:numCache>
                <c:formatCode>_(* #,##0.00_);_(* \(#,##0.00\);_(* "-"??_);_(@_)</c:formatCode>
                <c:ptCount val="72"/>
                <c:pt idx="60">
                  <c:v>94.269283433930568</c:v>
                </c:pt>
                <c:pt idx="61">
                  <c:v>94.269283433930568</c:v>
                </c:pt>
                <c:pt idx="62">
                  <c:v>94.269283433930568</c:v>
                </c:pt>
                <c:pt idx="63">
                  <c:v>94.269283433930568</c:v>
                </c:pt>
                <c:pt idx="64">
                  <c:v>94.269283433930568</c:v>
                </c:pt>
                <c:pt idx="65">
                  <c:v>94.269283433930568</c:v>
                </c:pt>
                <c:pt idx="66">
                  <c:v>94.269283433930568</c:v>
                </c:pt>
                <c:pt idx="67">
                  <c:v>94.269283433930568</c:v>
                </c:pt>
                <c:pt idx="68">
                  <c:v>94.269283433930568</c:v>
                </c:pt>
                <c:pt idx="69">
                  <c:v>94.269283433930568</c:v>
                </c:pt>
                <c:pt idx="70">
                  <c:v>94.269283433930568</c:v>
                </c:pt>
                <c:pt idx="71">
                  <c:v>94.269283433930568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747-4F24-BDF7-65987FF4CA0A}"/>
            </c:ext>
          </c:extLst>
        </c:ser>
        <c:ser>
          <c:idx val="8"/>
          <c:order val="8"/>
          <c:tx>
            <c:strRef>
              <c:f>HELADOS!$A$70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-1.3610586821701217E-2"/>
                  <c:y val="4.160284288276908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HELADOS!$E$70:$CJ$70</c:f>
              <c:numCache>
                <c:formatCode>_(* #,##0.00_);_(* \(#,##0.00\);_(* "-"??_);_(@_)</c:formatCode>
                <c:ptCount val="84"/>
                <c:pt idx="72">
                  <c:v>73.83248448781201</c:v>
                </c:pt>
                <c:pt idx="73">
                  <c:v>73.83248448781201</c:v>
                </c:pt>
                <c:pt idx="74">
                  <c:v>73.83248448781201</c:v>
                </c:pt>
                <c:pt idx="75">
                  <c:v>73.83248448781201</c:v>
                </c:pt>
                <c:pt idx="76">
                  <c:v>73.83248448781201</c:v>
                </c:pt>
                <c:pt idx="77">
                  <c:v>73.83248448781201</c:v>
                </c:pt>
                <c:pt idx="78">
                  <c:v>73.83248448781201</c:v>
                </c:pt>
                <c:pt idx="79">
                  <c:v>73.83248448781201</c:v>
                </c:pt>
                <c:pt idx="80">
                  <c:v>73.83248448781201</c:v>
                </c:pt>
                <c:pt idx="81">
                  <c:v>73.83248448781201</c:v>
                </c:pt>
                <c:pt idx="82">
                  <c:v>73.83248448781201</c:v>
                </c:pt>
                <c:pt idx="83">
                  <c:v>73.83248448781201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47-4F24-BDF7-65987FF4CA0A}"/>
            </c:ext>
          </c:extLst>
        </c:ser>
        <c:ser>
          <c:idx val="9"/>
          <c:order val="9"/>
          <c:tx>
            <c:strRef>
              <c:f>HELADOS!$A$60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HELADOS!$E$60:$FD$60</c:f>
              <c:numCache>
                <c:formatCode>_(* #,##0.00_);_(* \(#,##0.00\);_(* "-"??_);_(@_)</c:formatCode>
                <c:ptCount val="156"/>
                <c:pt idx="0">
                  <c:v>86.061796287182318</c:v>
                </c:pt>
                <c:pt idx="1">
                  <c:v>99.533798626886139</c:v>
                </c:pt>
                <c:pt idx="2">
                  <c:v>100.48769021421997</c:v>
                </c:pt>
                <c:pt idx="3">
                  <c:v>109.89104091124187</c:v>
                </c:pt>
                <c:pt idx="4">
                  <c:v>117.49504264194445</c:v>
                </c:pt>
                <c:pt idx="5">
                  <c:v>103.63482744298031</c:v>
                </c:pt>
                <c:pt idx="6">
                  <c:v>101.36037756481129</c:v>
                </c:pt>
                <c:pt idx="7">
                  <c:v>117.80495944489284</c:v>
                </c:pt>
                <c:pt idx="8">
                  <c:v>113.01197434724601</c:v>
                </c:pt>
                <c:pt idx="9">
                  <c:v>111.14552756306431</c:v>
                </c:pt>
                <c:pt idx="10">
                  <c:v>117.37438632564957</c:v>
                </c:pt>
                <c:pt idx="11">
                  <c:v>130.2577214887059</c:v>
                </c:pt>
                <c:pt idx="12">
                  <c:v>139.10343468291725</c:v>
                </c:pt>
                <c:pt idx="13">
                  <c:v>132.819447652066</c:v>
                </c:pt>
                <c:pt idx="14">
                  <c:v>112.65788365474731</c:v>
                </c:pt>
                <c:pt idx="15">
                  <c:v>105.90151277974785</c:v>
                </c:pt>
                <c:pt idx="16">
                  <c:v>102.28301021133821</c:v>
                </c:pt>
                <c:pt idx="17">
                  <c:v>101.91055185460702</c:v>
                </c:pt>
                <c:pt idx="18">
                  <c:v>104.74631299827433</c:v>
                </c:pt>
                <c:pt idx="19">
                  <c:v>112.45607290440852</c:v>
                </c:pt>
                <c:pt idx="20">
                  <c:v>124.6353382287643</c:v>
                </c:pt>
                <c:pt idx="21">
                  <c:v>136.83042837682299</c:v>
                </c:pt>
                <c:pt idx="22">
                  <c:v>155.26468788737898</c:v>
                </c:pt>
                <c:pt idx="23">
                  <c:v>174.76123345310049</c:v>
                </c:pt>
                <c:pt idx="24">
                  <c:v>177.3951959287653</c:v>
                </c:pt>
                <c:pt idx="25">
                  <c:v>178.70063019857585</c:v>
                </c:pt>
                <c:pt idx="26">
                  <c:v>160.95848658926511</c:v>
                </c:pt>
                <c:pt idx="27">
                  <c:v>146.37227536921446</c:v>
                </c:pt>
                <c:pt idx="28">
                  <c:v>137.71625711996651</c:v>
                </c:pt>
                <c:pt idx="29">
                  <c:v>142.50598799088243</c:v>
                </c:pt>
                <c:pt idx="30">
                  <c:v>146.51019373767014</c:v>
                </c:pt>
                <c:pt idx="31">
                  <c:v>147.94406971032302</c:v>
                </c:pt>
                <c:pt idx="32">
                  <c:v>145.02355314935213</c:v>
                </c:pt>
                <c:pt idx="33">
                  <c:v>140.98550894261308</c:v>
                </c:pt>
                <c:pt idx="34">
                  <c:v>142.31010558015001</c:v>
                </c:pt>
                <c:pt idx="35">
                  <c:v>138.99036465812392</c:v>
                </c:pt>
                <c:pt idx="36">
                  <c:v>138.67930873932062</c:v>
                </c:pt>
                <c:pt idx="37">
                  <c:v>137.45447132062256</c:v>
                </c:pt>
                <c:pt idx="38">
                  <c:v>139.8343896306404</c:v>
                </c:pt>
                <c:pt idx="39">
                  <c:v>139.57483541228996</c:v>
                </c:pt>
                <c:pt idx="40">
                  <c:v>125.10140392072169</c:v>
                </c:pt>
                <c:pt idx="41">
                  <c:v>118.26200603409163</c:v>
                </c:pt>
                <c:pt idx="42">
                  <c:v>125.38953783797784</c:v>
                </c:pt>
                <c:pt idx="43">
                  <c:v>119.55312395203714</c:v>
                </c:pt>
                <c:pt idx="44">
                  <c:v>112.99366090349723</c:v>
                </c:pt>
                <c:pt idx="45">
                  <c:v>107.58440771768475</c:v>
                </c:pt>
                <c:pt idx="46">
                  <c:v>103.96155223061349</c:v>
                </c:pt>
                <c:pt idx="47">
                  <c:v>100</c:v>
                </c:pt>
                <c:pt idx="48">
                  <c:v>101.808594469797</c:v>
                </c:pt>
                <c:pt idx="49">
                  <c:v>102.88060335390921</c:v>
                </c:pt>
                <c:pt idx="50">
                  <c:v>103.03321997112633</c:v>
                </c:pt>
                <c:pt idx="51">
                  <c:v>101.20141905137613</c:v>
                </c:pt>
                <c:pt idx="52">
                  <c:v>101.00784582742779</c:v>
                </c:pt>
                <c:pt idx="53">
                  <c:v>103.54113276727634</c:v>
                </c:pt>
                <c:pt idx="54">
                  <c:v>98.365948377728657</c:v>
                </c:pt>
                <c:pt idx="55">
                  <c:v>98.800962437195309</c:v>
                </c:pt>
                <c:pt idx="56">
                  <c:v>101.75927976823307</c:v>
                </c:pt>
                <c:pt idx="57">
                  <c:v>107.44898662207223</c:v>
                </c:pt>
                <c:pt idx="58">
                  <c:v>110.55105832728738</c:v>
                </c:pt>
                <c:pt idx="59">
                  <c:v>107.10949840794069</c:v>
                </c:pt>
                <c:pt idx="60">
                  <c:v>103.36587394355057</c:v>
                </c:pt>
                <c:pt idx="61">
                  <c:v>112.54992108423755</c:v>
                </c:pt>
                <c:pt idx="62">
                  <c:v>117.90881602210675</c:v>
                </c:pt>
                <c:pt idx="63">
                  <c:v>110.54568209251958</c:v>
                </c:pt>
                <c:pt idx="64">
                  <c:v>108.64162400937913</c:v>
                </c:pt>
                <c:pt idx="65">
                  <c:v>103.21868174018915</c:v>
                </c:pt>
                <c:pt idx="66">
                  <c:v>101.19835722946733</c:v>
                </c:pt>
                <c:pt idx="67">
                  <c:v>94.188660817795181</c:v>
                </c:pt>
                <c:pt idx="68">
                  <c:v>92.364860226656901</c:v>
                </c:pt>
                <c:pt idx="69">
                  <c:v>102.86558066849045</c:v>
                </c:pt>
                <c:pt idx="70">
                  <c:v>104.10830600351116</c:v>
                </c:pt>
                <c:pt idx="71">
                  <c:v>108.31103105206677</c:v>
                </c:pt>
                <c:pt idx="72">
                  <c:v>112.54942458104003</c:v>
                </c:pt>
                <c:pt idx="73">
                  <c:v>111.12425162484134</c:v>
                </c:pt>
                <c:pt idx="74">
                  <c:v>109.74287970318079</c:v>
                </c:pt>
                <c:pt idx="75">
                  <c:v>104.62157554418239</c:v>
                </c:pt>
                <c:pt idx="76">
                  <c:v>102.31457743536998</c:v>
                </c:pt>
                <c:pt idx="77">
                  <c:v>104.24003851849997</c:v>
                </c:pt>
                <c:pt idx="78">
                  <c:v>108.63715123878328</c:v>
                </c:pt>
                <c:pt idx="79">
                  <c:v>104.24596397189872</c:v>
                </c:pt>
                <c:pt idx="80">
                  <c:v>108.60636453768566</c:v>
                </c:pt>
                <c:pt idx="81">
                  <c:v>121.24644946277576</c:v>
                </c:pt>
                <c:pt idx="82">
                  <c:v>123.70695979406162</c:v>
                </c:pt>
                <c:pt idx="83">
                  <c:v>136.6811189097767</c:v>
                </c:pt>
                <c:pt idx="84">
                  <c:v>136.46639459907578</c:v>
                </c:pt>
                <c:pt idx="85">
                  <c:v>143.11251102576043</c:v>
                </c:pt>
                <c:pt idx="86">
                  <c:v>148.4832526708185</c:v>
                </c:pt>
                <c:pt idx="87">
                  <c:v>145.19948178809764</c:v>
                </c:pt>
                <c:pt idx="88">
                  <c:v>147.66838111900472</c:v>
                </c:pt>
                <c:pt idx="89">
                  <c:v>156.54120710928356</c:v>
                </c:pt>
                <c:pt idx="90">
                  <c:v>152.27974665156904</c:v>
                </c:pt>
                <c:pt idx="91">
                  <c:v>163.04779490077701</c:v>
                </c:pt>
                <c:pt idx="92">
                  <c:v>169.64701000472013</c:v>
                </c:pt>
                <c:pt idx="93">
                  <c:v>172.11280206771693</c:v>
                </c:pt>
                <c:pt idx="94">
                  <c:v>175.42256273702682</c:v>
                </c:pt>
                <c:pt idx="95">
                  <c:v>165.99152328553973</c:v>
                </c:pt>
                <c:pt idx="96">
                  <c:v>171.35060108190859</c:v>
                </c:pt>
                <c:pt idx="97">
                  <c:v>164.80277995219802</c:v>
                </c:pt>
                <c:pt idx="98">
                  <c:v>153.47800530510304</c:v>
                </c:pt>
                <c:pt idx="99">
                  <c:v>138.15161845079837</c:v>
                </c:pt>
                <c:pt idx="100">
                  <c:v>141.49631101187089</c:v>
                </c:pt>
                <c:pt idx="101">
                  <c:v>130.02414291489885</c:v>
                </c:pt>
                <c:pt idx="102">
                  <c:v>135.72031058940382</c:v>
                </c:pt>
                <c:pt idx="103">
                  <c:v>131.90661763351858</c:v>
                </c:pt>
                <c:pt idx="104">
                  <c:v>134.52816738303309</c:v>
                </c:pt>
                <c:pt idx="105">
                  <c:v>136.02278315227261</c:v>
                </c:pt>
                <c:pt idx="106">
                  <c:v>141.07332440789145</c:v>
                </c:pt>
                <c:pt idx="107">
                  <c:v>133.1879099708928</c:v>
                </c:pt>
                <c:pt idx="108">
                  <c:v>129.4009141458001</c:v>
                </c:pt>
                <c:pt idx="109">
                  <c:v>128.35344269276501</c:v>
                </c:pt>
                <c:pt idx="110">
                  <c:v>122.80348796972969</c:v>
                </c:pt>
                <c:pt idx="111">
                  <c:v>114.42106048684346</c:v>
                </c:pt>
                <c:pt idx="112">
                  <c:v>117.08265462714868</c:v>
                </c:pt>
                <c:pt idx="113">
                  <c:v>116.70960943539272</c:v>
                </c:pt>
                <c:pt idx="114">
                  <c:v>107.53726936585907</c:v>
                </c:pt>
                <c:pt idx="115">
                  <c:v>106.85065576889239</c:v>
                </c:pt>
                <c:pt idx="116">
                  <c:v>110.18001149136383</c:v>
                </c:pt>
                <c:pt idx="117">
                  <c:v>120.35448627325241</c:v>
                </c:pt>
                <c:pt idx="118">
                  <c:v>116.57270804258752</c:v>
                </c:pt>
                <c:pt idx="119">
                  <c:v>118.50892897528631</c:v>
                </c:pt>
                <c:pt idx="120">
                  <c:v>123.32887414227991</c:v>
                </c:pt>
                <c:pt idx="121">
                  <c:v>122.66426165853161</c:v>
                </c:pt>
                <c:pt idx="122">
                  <c:v>116.809884913723</c:v>
                </c:pt>
                <c:pt idx="123">
                  <c:v>119.46298288121177</c:v>
                </c:pt>
                <c:pt idx="124">
                  <c:v>117.92274251318871</c:v>
                </c:pt>
                <c:pt idx="125">
                  <c:v>119.17203084568197</c:v>
                </c:pt>
                <c:pt idx="126">
                  <c:v>114.95589477779333</c:v>
                </c:pt>
                <c:pt idx="127">
                  <c:v>125.11787515894804</c:v>
                </c:pt>
                <c:pt idx="128">
                  <c:v>122.49556538994577</c:v>
                </c:pt>
                <c:pt idx="129">
                  <c:v>132.60223587764384</c:v>
                </c:pt>
                <c:pt idx="130">
                  <c:v>144.71122344236792</c:v>
                </c:pt>
                <c:pt idx="131">
                  <c:v>156.27114708373551</c:v>
                </c:pt>
                <c:pt idx="132">
                  <c:v>162.66823518978373</c:v>
                </c:pt>
                <c:pt idx="133">
                  <c:v>160.29906300026971</c:v>
                </c:pt>
                <c:pt idx="134">
                  <c:v>150.87187021962933</c:v>
                </c:pt>
                <c:pt idx="135">
                  <c:v>139.23911358194962</c:v>
                </c:pt>
                <c:pt idx="136">
                  <c:v>135.00011850021443</c:v>
                </c:pt>
                <c:pt idx="137">
                  <c:v>146.33815110283285</c:v>
                </c:pt>
                <c:pt idx="138">
                  <c:v>150.63030114017792</c:v>
                </c:pt>
                <c:pt idx="139">
                  <c:v>170.65512289190389</c:v>
                </c:pt>
                <c:pt idx="140">
                  <c:v>171.61001152978724</c:v>
                </c:pt>
                <c:pt idx="141">
                  <c:v>189.21515450205456</c:v>
                </c:pt>
                <c:pt idx="142">
                  <c:v>201.08544344490781</c:v>
                </c:pt>
                <c:pt idx="143">
                  <c:v>197.45532303976771</c:v>
                </c:pt>
                <c:pt idx="144">
                  <c:v>208.99338396789196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747-4F24-BDF7-65987FF4CA0A}"/>
            </c:ext>
          </c:extLst>
        </c:ser>
        <c:ser>
          <c:idx val="10"/>
          <c:order val="10"/>
          <c:tx>
            <c:strRef>
              <c:f>HELADOS!$A$71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9.0737245478008394E-3"/>
                  <c:y val="4.57631271710459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HELADOS!$E$71:$CV$71</c:f>
              <c:numCache>
                <c:formatCode>_(* #,##0.00_);_(* \(#,##0.00\);_(* "-"??_);_(@_)</c:formatCode>
                <c:ptCount val="96"/>
                <c:pt idx="84">
                  <c:v>92.074382284433796</c:v>
                </c:pt>
                <c:pt idx="85">
                  <c:v>92.074382284433796</c:v>
                </c:pt>
                <c:pt idx="86">
                  <c:v>92.074382284433796</c:v>
                </c:pt>
                <c:pt idx="87">
                  <c:v>92.074382284433796</c:v>
                </c:pt>
                <c:pt idx="88">
                  <c:v>92.074382284433796</c:v>
                </c:pt>
                <c:pt idx="89">
                  <c:v>92.074382284433796</c:v>
                </c:pt>
                <c:pt idx="90">
                  <c:v>92.074382284433796</c:v>
                </c:pt>
                <c:pt idx="91">
                  <c:v>92.074382284433796</c:v>
                </c:pt>
                <c:pt idx="92">
                  <c:v>92.074382284433796</c:v>
                </c:pt>
                <c:pt idx="93">
                  <c:v>92.074382284433796</c:v>
                </c:pt>
                <c:pt idx="94">
                  <c:v>92.074382284433796</c:v>
                </c:pt>
                <c:pt idx="95">
                  <c:v>92.074382284433796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47-4F24-BDF7-65987FF4CA0A}"/>
            </c:ext>
          </c:extLst>
        </c:ser>
        <c:ser>
          <c:idx val="11"/>
          <c:order val="11"/>
          <c:tx>
            <c:strRef>
              <c:f>HELADOS!$A$72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6.1247640697655106E-2"/>
                  <c:y val="-3.744255859449217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HELADOS!$E$72:$DH$72</c:f>
              <c:numCache>
                <c:formatCode>_(* #,##0.00_);_(* \(#,##0.00\);_(* "-"??_);_(@_)</c:formatCode>
                <c:ptCount val="108"/>
                <c:pt idx="96">
                  <c:v>86.713821789264486</c:v>
                </c:pt>
                <c:pt idx="97">
                  <c:v>86.713821789264486</c:v>
                </c:pt>
                <c:pt idx="98">
                  <c:v>86.713821789264486</c:v>
                </c:pt>
                <c:pt idx="99">
                  <c:v>86.713821789264486</c:v>
                </c:pt>
                <c:pt idx="100">
                  <c:v>86.713821789264486</c:v>
                </c:pt>
                <c:pt idx="101">
                  <c:v>86.713821789264486</c:v>
                </c:pt>
                <c:pt idx="102">
                  <c:v>86.713821789264486</c:v>
                </c:pt>
                <c:pt idx="103">
                  <c:v>86.713821789264486</c:v>
                </c:pt>
                <c:pt idx="104">
                  <c:v>86.713821789264486</c:v>
                </c:pt>
                <c:pt idx="105">
                  <c:v>86.713821789264486</c:v>
                </c:pt>
                <c:pt idx="106">
                  <c:v>86.713821789264486</c:v>
                </c:pt>
                <c:pt idx="107">
                  <c:v>86.713821789264486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47-4F24-BDF7-65987FF4CA0A}"/>
            </c:ext>
          </c:extLst>
        </c:ser>
        <c:ser>
          <c:idx val="12"/>
          <c:order val="12"/>
          <c:tx>
            <c:strRef>
              <c:f>HELADOS!$A$74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2.268431136950189E-2"/>
                  <c:y val="4.160284288276908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HELADOS!$E$74:$DT$74</c:f>
              <c:numCache>
                <c:formatCode>_(* #,##0.00_);_(* \(#,##0.00\);_(* "-"??_);_(@_)</c:formatCode>
                <c:ptCount val="120"/>
                <c:pt idx="108">
                  <c:v>71.365591793032237</c:v>
                </c:pt>
                <c:pt idx="109">
                  <c:v>71.365591793032237</c:v>
                </c:pt>
                <c:pt idx="110">
                  <c:v>71.365591793032237</c:v>
                </c:pt>
                <c:pt idx="111">
                  <c:v>71.365591793032237</c:v>
                </c:pt>
                <c:pt idx="112">
                  <c:v>71.365591793032237</c:v>
                </c:pt>
                <c:pt idx="113">
                  <c:v>71.365591793032237</c:v>
                </c:pt>
                <c:pt idx="114">
                  <c:v>71.365591793032237</c:v>
                </c:pt>
                <c:pt idx="115">
                  <c:v>71.365591793032237</c:v>
                </c:pt>
                <c:pt idx="116">
                  <c:v>71.365591793032237</c:v>
                </c:pt>
                <c:pt idx="117">
                  <c:v>71.365591793032237</c:v>
                </c:pt>
                <c:pt idx="118">
                  <c:v>71.365591793032237</c:v>
                </c:pt>
                <c:pt idx="119">
                  <c:v>71.365591793032237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747-4F24-BDF7-65987FF4CA0A}"/>
            </c:ext>
          </c:extLst>
        </c:ser>
        <c:ser>
          <c:idx val="14"/>
          <c:order val="13"/>
          <c:tx>
            <c:strRef>
              <c:f>HELADOS!$A$62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HELADOS!$E$62:$ER$62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747-4F24-BDF7-65987FF4CA0A}"/>
            </c:ext>
          </c:extLst>
        </c:ser>
        <c:ser>
          <c:idx val="13"/>
          <c:order val="14"/>
          <c:tx>
            <c:strRef>
              <c:f>HELADOS!$A$61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dPt>
            <c:idx val="125"/>
            <c:bubble3D val="0"/>
            <c:extLst>
              <c:ext xmlns:c16="http://schemas.microsoft.com/office/drawing/2014/chart" uri="{C3380CC4-5D6E-409C-BE32-E72D297353CC}">
                <c16:uniqueId val="{0000001F-B747-4F24-BDF7-65987FF4CA0A}"/>
              </c:ext>
            </c:extLst>
          </c:dPt>
          <c:dPt>
            <c:idx val="130"/>
            <c:bubble3D val="0"/>
            <c:extLst>
              <c:ext xmlns:c16="http://schemas.microsoft.com/office/drawing/2014/chart" uri="{C3380CC4-5D6E-409C-BE32-E72D297353CC}">
                <c16:uniqueId val="{00000020-B747-4F24-BDF7-65987FF4CA0A}"/>
              </c:ext>
            </c:extLst>
          </c:dPt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HELADOS!$E$61:$ER$61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747-4F24-BDF7-65987FF4CA0A}"/>
            </c:ext>
          </c:extLst>
        </c:ser>
        <c:ser>
          <c:idx val="15"/>
          <c:order val="15"/>
          <c:tx>
            <c:strRef>
              <c:f>HELADOS!$A$75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47-4F24-BDF7-65987FF4CA0A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47-4F24-BDF7-65987FF4CA0A}"/>
                </c:ext>
              </c:extLst>
            </c:dLbl>
            <c:dLbl>
              <c:idx val="122"/>
              <c:layout>
                <c:manualLayout>
                  <c:x val="-1.1342155684751111E-2"/>
                  <c:y val="-4.99234114593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747-4F24-BDF7-65987FF4CA0A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747-4F24-BDF7-65987FF4CA0A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747-4F24-BDF7-65987FF4CA0A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747-4F24-BDF7-65987FF4CA0A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747-4F24-BDF7-65987FF4CA0A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747-4F24-BDF7-65987FF4CA0A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747-4F24-BDF7-65987FF4CA0A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747-4F24-BDF7-65987FF4CA0A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747-4F24-BDF7-65987FF4CA0A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747-4F24-BDF7-65987FF4CA0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HELADOS!$E$75:$EF$75</c:f>
              <c:numCache>
                <c:formatCode>_(* #,##0.00_);_(* \(#,##0.00\);_(* "-"??_);_(@_)</c:formatCode>
                <c:ptCount val="132"/>
                <c:pt idx="120">
                  <c:v>68.952181300567332</c:v>
                </c:pt>
                <c:pt idx="121">
                  <c:v>68.952181300567332</c:v>
                </c:pt>
                <c:pt idx="122">
                  <c:v>68.952181300567332</c:v>
                </c:pt>
                <c:pt idx="123">
                  <c:v>68.952181300567332</c:v>
                </c:pt>
                <c:pt idx="124">
                  <c:v>68.952181300567332</c:v>
                </c:pt>
                <c:pt idx="125">
                  <c:v>68.952181300567332</c:v>
                </c:pt>
                <c:pt idx="126">
                  <c:v>68.952181300567332</c:v>
                </c:pt>
                <c:pt idx="127">
                  <c:v>68.952181300567332</c:v>
                </c:pt>
                <c:pt idx="128">
                  <c:v>68.952181300567332</c:v>
                </c:pt>
                <c:pt idx="129">
                  <c:v>68.952181300567332</c:v>
                </c:pt>
                <c:pt idx="130">
                  <c:v>68.952181300567332</c:v>
                </c:pt>
                <c:pt idx="131">
                  <c:v>68.952181300567332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747-4F24-BDF7-65987FF4CA0A}"/>
            </c:ext>
          </c:extLst>
        </c:ser>
        <c:ser>
          <c:idx val="16"/>
          <c:order val="16"/>
          <c:tx>
            <c:strRef>
              <c:f>HELADOS!$A$78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marker>
            <c:symbol val="none"/>
          </c:marker>
          <c:dLbls>
            <c:dLbl>
              <c:idx val="139"/>
              <c:layout>
                <c:manualLayout>
                  <c:x val="-3.6294898191203025E-2"/>
                  <c:y val="-4.1602842882769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747-4F24-BDF7-65987FF4CA0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HELADOS!$E$78:$ER$78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B747-4F24-BDF7-65987FF4C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035616"/>
        <c:axId val="193029344"/>
      </c:lineChart>
      <c:dateAx>
        <c:axId val="193035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3029344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3029344"/>
        <c:scaling>
          <c:orientation val="minMax"/>
          <c:max val="21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3035616"/>
        <c:crosses val="autoZero"/>
        <c:crossBetween val="between"/>
        <c:majorUnit val="25"/>
        <c:minorUnit val="2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CHOCOLATES!$E$77:$ES$77</c:f>
              <c:numCache>
                <c:formatCode>_(* #,##0.00_);_(* \(#,##0.00\);_(* "-"??_);_(@_)</c:formatCode>
                <c:ptCount val="145"/>
                <c:pt idx="0">
                  <c:v>104.69779015764755</c:v>
                </c:pt>
                <c:pt idx="1">
                  <c:v>107.06179874030784</c:v>
                </c:pt>
                <c:pt idx="2">
                  <c:v>99.350519816933229</c:v>
                </c:pt>
                <c:pt idx="3">
                  <c:v>101.51165449122639</c:v>
                </c:pt>
                <c:pt idx="4">
                  <c:v>99.107386097950538</c:v>
                </c:pt>
                <c:pt idx="5">
                  <c:v>107.30735022993419</c:v>
                </c:pt>
                <c:pt idx="6">
                  <c:v>111.20251621138134</c:v>
                </c:pt>
                <c:pt idx="7">
                  <c:v>118.36873550640712</c:v>
                </c:pt>
                <c:pt idx="8">
                  <c:v>124.68090048022647</c:v>
                </c:pt>
                <c:pt idx="9">
                  <c:v>133.4862060375508</c:v>
                </c:pt>
                <c:pt idx="10">
                  <c:v>130.91578103960896</c:v>
                </c:pt>
                <c:pt idx="11">
                  <c:v>137.40421516288379</c:v>
                </c:pt>
                <c:pt idx="12">
                  <c:v>138.81325829680483</c:v>
                </c:pt>
                <c:pt idx="13">
                  <c:v>127.02668080872621</c:v>
                </c:pt>
                <c:pt idx="14">
                  <c:v>118.16325514176189</c:v>
                </c:pt>
                <c:pt idx="15">
                  <c:v>123.20999231125779</c:v>
                </c:pt>
                <c:pt idx="16">
                  <c:v>120.86063825155706</c:v>
                </c:pt>
                <c:pt idx="17">
                  <c:v>121.48792663028669</c:v>
                </c:pt>
                <c:pt idx="18">
                  <c:v>122.71916259690671</c:v>
                </c:pt>
                <c:pt idx="19">
                  <c:v>118.67183779470385</c:v>
                </c:pt>
                <c:pt idx="20">
                  <c:v>114.5442659163316</c:v>
                </c:pt>
                <c:pt idx="21">
                  <c:v>119.10241326888291</c:v>
                </c:pt>
                <c:pt idx="22">
                  <c:v>119.00789659286046</c:v>
                </c:pt>
                <c:pt idx="23">
                  <c:v>127.02823249196381</c:v>
                </c:pt>
                <c:pt idx="24">
                  <c:v>132.23297765627561</c:v>
                </c:pt>
                <c:pt idx="25">
                  <c:v>145.99266723023163</c:v>
                </c:pt>
                <c:pt idx="26">
                  <c:v>141.6772783039203</c:v>
                </c:pt>
                <c:pt idx="27">
                  <c:v>130.84520898008168</c:v>
                </c:pt>
                <c:pt idx="28">
                  <c:v>127.75990924832803</c:v>
                </c:pt>
                <c:pt idx="29">
                  <c:v>125.81631776218376</c:v>
                </c:pt>
                <c:pt idx="30">
                  <c:v>131.69901332853456</c:v>
                </c:pt>
                <c:pt idx="31">
                  <c:v>126.52815787778728</c:v>
                </c:pt>
                <c:pt idx="32">
                  <c:v>119.08947411648944</c:v>
                </c:pt>
                <c:pt idx="33">
                  <c:v>112.14971316960174</c:v>
                </c:pt>
                <c:pt idx="34">
                  <c:v>103.75516412823116</c:v>
                </c:pt>
                <c:pt idx="35">
                  <c:v>90.728069294608318</c:v>
                </c:pt>
                <c:pt idx="36">
                  <c:v>97.863245413062344</c:v>
                </c:pt>
                <c:pt idx="37">
                  <c:v>100.45084886564008</c:v>
                </c:pt>
                <c:pt idx="38">
                  <c:v>100.84088785190875</c:v>
                </c:pt>
                <c:pt idx="39">
                  <c:v>96.532396982022433</c:v>
                </c:pt>
                <c:pt idx="40">
                  <c:v>96.490693668843591</c:v>
                </c:pt>
                <c:pt idx="41">
                  <c:v>93.345803788520328</c:v>
                </c:pt>
                <c:pt idx="42">
                  <c:v>97.226941711018227</c:v>
                </c:pt>
                <c:pt idx="43">
                  <c:v>104.36175020697438</c:v>
                </c:pt>
                <c:pt idx="44">
                  <c:v>108.45020040545201</c:v>
                </c:pt>
                <c:pt idx="45">
                  <c:v>101.30743192664195</c:v>
                </c:pt>
                <c:pt idx="46">
                  <c:v>103.00082210783287</c:v>
                </c:pt>
                <c:pt idx="47">
                  <c:v>100</c:v>
                </c:pt>
                <c:pt idx="48">
                  <c:v>94.141878231282448</c:v>
                </c:pt>
                <c:pt idx="49">
                  <c:v>91.68550986726494</c:v>
                </c:pt>
                <c:pt idx="50">
                  <c:v>89.689395770704408</c:v>
                </c:pt>
                <c:pt idx="51">
                  <c:v>94.819915242140254</c:v>
                </c:pt>
                <c:pt idx="52">
                  <c:v>96.74744846712106</c:v>
                </c:pt>
                <c:pt idx="53">
                  <c:v>94.273910828747191</c:v>
                </c:pt>
                <c:pt idx="54">
                  <c:v>94.573220679191891</c:v>
                </c:pt>
                <c:pt idx="55">
                  <c:v>100.53473837427526</c:v>
                </c:pt>
                <c:pt idx="56">
                  <c:v>106.38187203444896</c:v>
                </c:pt>
                <c:pt idx="57">
                  <c:v>111.68970168044542</c:v>
                </c:pt>
                <c:pt idx="58">
                  <c:v>112.55001417996901</c:v>
                </c:pt>
                <c:pt idx="59">
                  <c:v>114.44776610144243</c:v>
                </c:pt>
                <c:pt idx="60">
                  <c:v>113.11266363660799</c:v>
                </c:pt>
                <c:pt idx="61">
                  <c:v>119.5660867866351</c:v>
                </c:pt>
                <c:pt idx="62">
                  <c:v>122.01597756666584</c:v>
                </c:pt>
                <c:pt idx="63">
                  <c:v>121.72517322972047</c:v>
                </c:pt>
                <c:pt idx="64">
                  <c:v>120.88762995735651</c:v>
                </c:pt>
                <c:pt idx="65">
                  <c:v>126.60060812480283</c:v>
                </c:pt>
                <c:pt idx="66">
                  <c:v>128.09609802783862</c:v>
                </c:pt>
                <c:pt idx="67">
                  <c:v>130.24651949812863</c:v>
                </c:pt>
                <c:pt idx="68">
                  <c:v>128.57262250521453</c:v>
                </c:pt>
                <c:pt idx="69">
                  <c:v>124.43333414394604</c:v>
                </c:pt>
                <c:pt idx="70">
                  <c:v>116.96100638432073</c:v>
                </c:pt>
                <c:pt idx="71">
                  <c:v>119.09540447536887</c:v>
                </c:pt>
                <c:pt idx="72">
                  <c:v>116.70573161924702</c:v>
                </c:pt>
                <c:pt idx="73">
                  <c:v>118.43563374832071</c:v>
                </c:pt>
                <c:pt idx="74">
                  <c:v>116.08670920943651</c:v>
                </c:pt>
                <c:pt idx="75">
                  <c:v>114.27897809101685</c:v>
                </c:pt>
                <c:pt idx="76">
                  <c:v>122.26498674035278</c:v>
                </c:pt>
                <c:pt idx="77">
                  <c:v>128.22354555264809</c:v>
                </c:pt>
                <c:pt idx="78">
                  <c:v>131.11182639129098</c:v>
                </c:pt>
                <c:pt idx="79">
                  <c:v>123.34999611362458</c:v>
                </c:pt>
                <c:pt idx="80">
                  <c:v>128.89551828881486</c:v>
                </c:pt>
                <c:pt idx="81">
                  <c:v>125.94864123335971</c:v>
                </c:pt>
                <c:pt idx="82">
                  <c:v>132.59135029670824</c:v>
                </c:pt>
                <c:pt idx="83">
                  <c:v>132.16344402068728</c:v>
                </c:pt>
                <c:pt idx="84">
                  <c:v>116.88432323075821</c:v>
                </c:pt>
                <c:pt idx="85">
                  <c:v>115.0654280728377</c:v>
                </c:pt>
                <c:pt idx="86">
                  <c:v>121.72079708217191</c:v>
                </c:pt>
                <c:pt idx="87">
                  <c:v>121.81423794653287</c:v>
                </c:pt>
                <c:pt idx="88">
                  <c:v>122.47727467430704</c:v>
                </c:pt>
                <c:pt idx="89">
                  <c:v>126.64295042733735</c:v>
                </c:pt>
                <c:pt idx="90">
                  <c:v>123.255872274851</c:v>
                </c:pt>
                <c:pt idx="91">
                  <c:v>123.05454028896483</c:v>
                </c:pt>
                <c:pt idx="92">
                  <c:v>118.04322026038217</c:v>
                </c:pt>
                <c:pt idx="93">
                  <c:v>113.55168999224949</c:v>
                </c:pt>
                <c:pt idx="94">
                  <c:v>103.36905910126919</c:v>
                </c:pt>
                <c:pt idx="95">
                  <c:v>94.825747190167249</c:v>
                </c:pt>
                <c:pt idx="96">
                  <c:v>92.196314062443847</c:v>
                </c:pt>
                <c:pt idx="97">
                  <c:v>85.705147663695698</c:v>
                </c:pt>
                <c:pt idx="98">
                  <c:v>86.273120882846769</c:v>
                </c:pt>
                <c:pt idx="99">
                  <c:v>81.421926666209714</c:v>
                </c:pt>
                <c:pt idx="100">
                  <c:v>82.187530134549107</c:v>
                </c:pt>
                <c:pt idx="101">
                  <c:v>80.30240103707672</c:v>
                </c:pt>
                <c:pt idx="102">
                  <c:v>79.787210877235012</c:v>
                </c:pt>
                <c:pt idx="103">
                  <c:v>81.643971764733607</c:v>
                </c:pt>
                <c:pt idx="104">
                  <c:v>82.852275159782423</c:v>
                </c:pt>
                <c:pt idx="105">
                  <c:v>86.548865927506796</c:v>
                </c:pt>
                <c:pt idx="106">
                  <c:v>88.119264749694963</c:v>
                </c:pt>
                <c:pt idx="107">
                  <c:v>79.539312121547184</c:v>
                </c:pt>
                <c:pt idx="108">
                  <c:v>80.864707775564099</c:v>
                </c:pt>
                <c:pt idx="109">
                  <c:v>86.901324985361583</c:v>
                </c:pt>
                <c:pt idx="110">
                  <c:v>102.07261956375073</c:v>
                </c:pt>
                <c:pt idx="111">
                  <c:v>107.90432219226803</c:v>
                </c:pt>
                <c:pt idx="112">
                  <c:v>109.05141111334306</c:v>
                </c:pt>
                <c:pt idx="113">
                  <c:v>98.465648850483518</c:v>
                </c:pt>
                <c:pt idx="114">
                  <c:v>95.97187687258014</c:v>
                </c:pt>
                <c:pt idx="115">
                  <c:v>88.779104776489461</c:v>
                </c:pt>
                <c:pt idx="116">
                  <c:v>90.881675073078497</c:v>
                </c:pt>
                <c:pt idx="117">
                  <c:v>87.655263822407093</c:v>
                </c:pt>
                <c:pt idx="118">
                  <c:v>89.209198547237875</c:v>
                </c:pt>
                <c:pt idx="119">
                  <c:v>90.886578014092521</c:v>
                </c:pt>
                <c:pt idx="120">
                  <c:v>93.883866847766342</c:v>
                </c:pt>
                <c:pt idx="121">
                  <c:v>91.90881506476461</c:v>
                </c:pt>
                <c:pt idx="122">
                  <c:v>89.780583880460526</c:v>
                </c:pt>
                <c:pt idx="123">
                  <c:v>96.494001435693548</c:v>
                </c:pt>
                <c:pt idx="124">
                  <c:v>95.982729372593013</c:v>
                </c:pt>
                <c:pt idx="125">
                  <c:v>100.45742594112362</c:v>
                </c:pt>
                <c:pt idx="126">
                  <c:v>99.792340195736486</c:v>
                </c:pt>
                <c:pt idx="127">
                  <c:v>89.414446094781141</c:v>
                </c:pt>
                <c:pt idx="128">
                  <c:v>95.041338825303939</c:v>
                </c:pt>
                <c:pt idx="129">
                  <c:v>100.01503069674951</c:v>
                </c:pt>
                <c:pt idx="130">
                  <c:v>106.12912711050453</c:v>
                </c:pt>
                <c:pt idx="131">
                  <c:v>104.23164266287628</c:v>
                </c:pt>
                <c:pt idx="132">
                  <c:v>109.01407118678466</c:v>
                </c:pt>
                <c:pt idx="133">
                  <c:v>116.66690005236448</c:v>
                </c:pt>
                <c:pt idx="134">
                  <c:v>99.688560892077973</c:v>
                </c:pt>
                <c:pt idx="135">
                  <c:v>93.833362660214647</c:v>
                </c:pt>
                <c:pt idx="136">
                  <c:v>97.270071729488151</c:v>
                </c:pt>
                <c:pt idx="137">
                  <c:v>97.519288778455959</c:v>
                </c:pt>
                <c:pt idx="138">
                  <c:v>92.050953156755327</c:v>
                </c:pt>
                <c:pt idx="139">
                  <c:v>102.27359982193789</c:v>
                </c:pt>
                <c:pt idx="140">
                  <c:v>107.0471991818353</c:v>
                </c:pt>
                <c:pt idx="141">
                  <c:v>99.745603617044253</c:v>
                </c:pt>
                <c:pt idx="142">
                  <c:v>108.11499555581439</c:v>
                </c:pt>
                <c:pt idx="143">
                  <c:v>110.09423256847128</c:v>
                </c:pt>
                <c:pt idx="144">
                  <c:v>105.02417304076663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10-4A65-90A0-DDE670269CBD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1255060983480537E-2"/>
                  <c:y val="3.63677881105195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CHOCOLATES!$E$81:$AZ$81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10-4A65-90A0-DDE670269CBD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4.2978317234127122E-2"/>
                  <c:y val="4.17475731346806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10-4A65-90A0-DDE670269CBD}"/>
                </c:ext>
              </c:extLst>
            </c:dLbl>
            <c:dLbl>
              <c:idx val="23"/>
              <c:layout>
                <c:manualLayout>
                  <c:x val="-5.5269776191154835E-2"/>
                  <c:y val="3.949353290645617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CHOCOLATES!$E$82:$AZ$82</c:f>
              <c:numCache>
                <c:formatCode>_(* #,##0.00_);_(* \(#,##0.00\);_(* "-"??_);_(@_)</c:formatCode>
                <c:ptCount val="48"/>
                <c:pt idx="0">
                  <c:v>114.59123783100483</c:v>
                </c:pt>
                <c:pt idx="1">
                  <c:v>114.59123783100483</c:v>
                </c:pt>
                <c:pt idx="2">
                  <c:v>114.59123783100483</c:v>
                </c:pt>
                <c:pt idx="3">
                  <c:v>114.59123783100483</c:v>
                </c:pt>
                <c:pt idx="4">
                  <c:v>114.59123783100483</c:v>
                </c:pt>
                <c:pt idx="5">
                  <c:v>114.59123783100483</c:v>
                </c:pt>
                <c:pt idx="6">
                  <c:v>114.59123783100483</c:v>
                </c:pt>
                <c:pt idx="7">
                  <c:v>114.59123783100483</c:v>
                </c:pt>
                <c:pt idx="8">
                  <c:v>114.59123783100483</c:v>
                </c:pt>
                <c:pt idx="9">
                  <c:v>114.59123783100483</c:v>
                </c:pt>
                <c:pt idx="10">
                  <c:v>114.59123783100483</c:v>
                </c:pt>
                <c:pt idx="11">
                  <c:v>114.59123783100483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10-4A65-90A0-DDE670269CBD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0"/>
                  <c:y val="5.009708776161675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10-4A65-90A0-DDE670269CBD}"/>
                </c:ext>
              </c:extLst>
            </c:dLbl>
            <c:dLbl>
              <c:idx val="35"/>
              <c:layout>
                <c:manualLayout>
                  <c:x val="-7.921206631539808E-2"/>
                  <c:y val="4.228864798018987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CHOCOLATES!$E$83:$AZ$83</c:f>
              <c:numCache>
                <c:formatCode>_(* #,##0.00_);_(* \(#,##0.00\);_(* "-"??_);_(@_)</c:formatCode>
                <c:ptCount val="48"/>
                <c:pt idx="12">
                  <c:v>122.55296334183697</c:v>
                </c:pt>
                <c:pt idx="13">
                  <c:v>122.55296334183697</c:v>
                </c:pt>
                <c:pt idx="14">
                  <c:v>122.55296334183697</c:v>
                </c:pt>
                <c:pt idx="15">
                  <c:v>122.55296334183697</c:v>
                </c:pt>
                <c:pt idx="16">
                  <c:v>122.55296334183697</c:v>
                </c:pt>
                <c:pt idx="17">
                  <c:v>122.55296334183697</c:v>
                </c:pt>
                <c:pt idx="18">
                  <c:v>122.55296334183697</c:v>
                </c:pt>
                <c:pt idx="19">
                  <c:v>122.55296334183697</c:v>
                </c:pt>
                <c:pt idx="20">
                  <c:v>122.55296334183697</c:v>
                </c:pt>
                <c:pt idx="21">
                  <c:v>122.55296334183697</c:v>
                </c:pt>
                <c:pt idx="22">
                  <c:v>122.55296334183697</c:v>
                </c:pt>
                <c:pt idx="23">
                  <c:v>122.55296334183697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10-4A65-90A0-DDE670269CBD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1.1310083482665068E-2"/>
                  <c:y val="4.592233044814868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10-4A65-90A0-DDE670269CBD}"/>
                </c:ext>
              </c:extLst>
            </c:dLbl>
            <c:dLbl>
              <c:idx val="47"/>
              <c:layout>
                <c:manualLayout>
                  <c:x val="-9.3444282951357024E-2"/>
                  <c:y val="3.428790638550498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CHOCOLATES!$E$84:$AZ$84</c:f>
              <c:numCache>
                <c:formatCode>_(* #,##0.00_);_(* \(#,##0.00\);_(* "-"??_);_(@_)</c:formatCode>
                <c:ptCount val="48"/>
                <c:pt idx="24">
                  <c:v>124.02282925802275</c:v>
                </c:pt>
                <c:pt idx="25">
                  <c:v>124.02282925802275</c:v>
                </c:pt>
                <c:pt idx="26">
                  <c:v>124.02282925802275</c:v>
                </c:pt>
                <c:pt idx="27">
                  <c:v>124.02282925802275</c:v>
                </c:pt>
                <c:pt idx="28">
                  <c:v>124.02282925802275</c:v>
                </c:pt>
                <c:pt idx="29">
                  <c:v>124.02282925802275</c:v>
                </c:pt>
                <c:pt idx="30">
                  <c:v>124.02282925802275</c:v>
                </c:pt>
                <c:pt idx="31">
                  <c:v>124.02282925802275</c:v>
                </c:pt>
                <c:pt idx="32">
                  <c:v>124.02282925802275</c:v>
                </c:pt>
                <c:pt idx="33">
                  <c:v>124.02282925802275</c:v>
                </c:pt>
                <c:pt idx="34">
                  <c:v>124.02282925802275</c:v>
                </c:pt>
                <c:pt idx="35">
                  <c:v>124.02282925802275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10-4A65-90A0-DDE670269CBD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1"/>
              <c:layout>
                <c:manualLayout>
                  <c:x val="-5.6681176780546703E-2"/>
                  <c:y val="5.580535629989537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10-4A65-90A0-DDE670269CBD}"/>
                </c:ext>
              </c:extLst>
            </c:dLbl>
            <c:dLbl>
              <c:idx val="59"/>
              <c:layout>
                <c:manualLayout>
                  <c:x val="-9.3055557857338447E-2"/>
                  <c:y val="-3.479084958941097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CHOCOLATES!$E$85:$AZ$85</c:f>
              <c:numCache>
                <c:formatCode>_(* #,##0.00_);_(* \(#,##0.00\);_(* "-"??_);_(@_)</c:formatCode>
                <c:ptCount val="48"/>
                <c:pt idx="36">
                  <c:v>99.989251910659746</c:v>
                </c:pt>
                <c:pt idx="37">
                  <c:v>99.989251910659746</c:v>
                </c:pt>
                <c:pt idx="38">
                  <c:v>99.989251910659746</c:v>
                </c:pt>
                <c:pt idx="39">
                  <c:v>99.989251910659746</c:v>
                </c:pt>
                <c:pt idx="40">
                  <c:v>99.989251910659746</c:v>
                </c:pt>
                <c:pt idx="41">
                  <c:v>99.989251910659746</c:v>
                </c:pt>
                <c:pt idx="42">
                  <c:v>99.989251910659746</c:v>
                </c:pt>
                <c:pt idx="43">
                  <c:v>99.989251910659746</c:v>
                </c:pt>
                <c:pt idx="44">
                  <c:v>99.989251910659746</c:v>
                </c:pt>
                <c:pt idx="45">
                  <c:v>99.989251910659746</c:v>
                </c:pt>
                <c:pt idx="46">
                  <c:v>99.989251910659746</c:v>
                </c:pt>
                <c:pt idx="47">
                  <c:v>99.989251910659746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D10-4A65-90A0-DDE670269CBD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58"/>
              <c:layout>
                <c:manualLayout>
                  <c:x val="-2.0358150268797046E-2"/>
                  <c:y val="5.009708776161675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10-4A65-90A0-DDE670269CBD}"/>
                </c:ext>
              </c:extLst>
            </c:dLbl>
            <c:dLbl>
              <c:idx val="61"/>
              <c:layout>
                <c:manualLayout>
                  <c:x val="-2.8726066291715528E-2"/>
                  <c:y val="-3.31903068052160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CHOCOLATES!$E$86:$BL$86</c:f>
              <c:numCache>
                <c:formatCode>_(* #,##0.00_);_(* \(#,##0.00\);_(* "-"??_);_(@_)</c:formatCode>
                <c:ptCount val="60"/>
                <c:pt idx="48">
                  <c:v>100.12794762141944</c:v>
                </c:pt>
                <c:pt idx="49">
                  <c:v>100.12794762141944</c:v>
                </c:pt>
                <c:pt idx="50">
                  <c:v>100.12794762141944</c:v>
                </c:pt>
                <c:pt idx="51">
                  <c:v>100.12794762141944</c:v>
                </c:pt>
                <c:pt idx="52">
                  <c:v>100.12794762141944</c:v>
                </c:pt>
                <c:pt idx="53">
                  <c:v>100.12794762141944</c:v>
                </c:pt>
                <c:pt idx="54">
                  <c:v>100.12794762141944</c:v>
                </c:pt>
                <c:pt idx="55">
                  <c:v>100.12794762141944</c:v>
                </c:pt>
                <c:pt idx="56">
                  <c:v>100.12794762141944</c:v>
                </c:pt>
                <c:pt idx="57">
                  <c:v>100.12794762141944</c:v>
                </c:pt>
                <c:pt idx="58">
                  <c:v>100.12794762141944</c:v>
                </c:pt>
                <c:pt idx="59">
                  <c:v>100.12794762141944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D10-4A65-90A0-DDE670269CBD}"/>
            </c:ext>
          </c:extLst>
        </c:ser>
        <c:ser>
          <c:idx val="7"/>
          <c:order val="7"/>
          <c:tx>
            <c:strRef>
              <c:f>CHOCOLATES!$A$87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1312051615302558E-2"/>
                  <c:y val="4.549433564325598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10-4A65-90A0-DDE670269CBD}"/>
                </c:ext>
              </c:extLst>
            </c:dLbl>
            <c:dLbl>
              <c:idx val="73"/>
              <c:layout>
                <c:manualLayout>
                  <c:x val="-4.4343993013221525E-3"/>
                  <c:y val="4.14878835065199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CHOCOLATES!$E$87:$BX$87</c:f>
              <c:numCache>
                <c:formatCode>_(* #,##0.00_);_(* \(#,##0.00\);_(* "-"??_);_(@_)</c:formatCode>
                <c:ptCount val="72"/>
                <c:pt idx="60">
                  <c:v>122.6094270280505</c:v>
                </c:pt>
                <c:pt idx="61">
                  <c:v>122.6094270280505</c:v>
                </c:pt>
                <c:pt idx="62">
                  <c:v>122.6094270280505</c:v>
                </c:pt>
                <c:pt idx="63">
                  <c:v>122.6094270280505</c:v>
                </c:pt>
                <c:pt idx="64">
                  <c:v>122.6094270280505</c:v>
                </c:pt>
                <c:pt idx="65">
                  <c:v>122.6094270280505</c:v>
                </c:pt>
                <c:pt idx="66">
                  <c:v>122.6094270280505</c:v>
                </c:pt>
                <c:pt idx="67">
                  <c:v>122.6094270280505</c:v>
                </c:pt>
                <c:pt idx="68">
                  <c:v>122.6094270280505</c:v>
                </c:pt>
                <c:pt idx="69">
                  <c:v>122.6094270280505</c:v>
                </c:pt>
                <c:pt idx="70">
                  <c:v>122.6094270280505</c:v>
                </c:pt>
                <c:pt idx="71">
                  <c:v>122.6094270280505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D10-4A65-90A0-DDE670269CBD}"/>
            </c:ext>
          </c:extLst>
        </c:ser>
        <c:ser>
          <c:idx val="8"/>
          <c:order val="8"/>
          <c:tx>
            <c:strRef>
              <c:f>CHOCOLATES!$A$88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1.1310083482665026E-2"/>
                  <c:y val="2.922330119427628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CHOCOLATES!$E$88:$CJ$88</c:f>
              <c:numCache>
                <c:formatCode>_(* #,##0.00_);_(* \(#,##0.00\);_(* "-"??_);_(@_)</c:formatCode>
                <c:ptCount val="84"/>
                <c:pt idx="72">
                  <c:v>124.17136344212561</c:v>
                </c:pt>
                <c:pt idx="73">
                  <c:v>124.17136344212561</c:v>
                </c:pt>
                <c:pt idx="74">
                  <c:v>124.17136344212561</c:v>
                </c:pt>
                <c:pt idx="75">
                  <c:v>124.17136344212561</c:v>
                </c:pt>
                <c:pt idx="76">
                  <c:v>124.17136344212561</c:v>
                </c:pt>
                <c:pt idx="77">
                  <c:v>124.17136344212561</c:v>
                </c:pt>
                <c:pt idx="78">
                  <c:v>124.17136344212561</c:v>
                </c:pt>
                <c:pt idx="79">
                  <c:v>124.17136344212561</c:v>
                </c:pt>
                <c:pt idx="80">
                  <c:v>124.17136344212561</c:v>
                </c:pt>
                <c:pt idx="81">
                  <c:v>124.17136344212561</c:v>
                </c:pt>
                <c:pt idx="82">
                  <c:v>124.17136344212561</c:v>
                </c:pt>
                <c:pt idx="83">
                  <c:v>124.17136344212561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10-4A65-90A0-DDE670269CBD}"/>
            </c:ext>
          </c:extLst>
        </c:ser>
        <c:ser>
          <c:idx val="9"/>
          <c:order val="9"/>
          <c:tx>
            <c:strRef>
              <c:f>CHOCOLATES!$A$78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CHOCOLATES!$E$78:$ES$78</c:f>
              <c:numCache>
                <c:formatCode>_(* #,##0.00_);_(* \(#,##0.00\);_(* "-"??_);_(@_)</c:formatCode>
                <c:ptCount val="145"/>
                <c:pt idx="0">
                  <c:v>131.57930873040684</c:v>
                </c:pt>
                <c:pt idx="1">
                  <c:v>150.12330907035735</c:v>
                </c:pt>
                <c:pt idx="2">
                  <c:v>137.28581882677926</c:v>
                </c:pt>
                <c:pt idx="3">
                  <c:v>134.73156160790074</c:v>
                </c:pt>
                <c:pt idx="4">
                  <c:v>123.28027857251999</c:v>
                </c:pt>
                <c:pt idx="5">
                  <c:v>125.10566215286877</c:v>
                </c:pt>
                <c:pt idx="6">
                  <c:v>127.32954591967969</c:v>
                </c:pt>
                <c:pt idx="7">
                  <c:v>133.30864519113584</c:v>
                </c:pt>
                <c:pt idx="8">
                  <c:v>137.57069225037449</c:v>
                </c:pt>
                <c:pt idx="9">
                  <c:v>141.58016449539042</c:v>
                </c:pt>
                <c:pt idx="10">
                  <c:v>144.36589976797003</c:v>
                </c:pt>
                <c:pt idx="11">
                  <c:v>154.6736680577373</c:v>
                </c:pt>
                <c:pt idx="12">
                  <c:v>153.58173278427714</c:v>
                </c:pt>
                <c:pt idx="13">
                  <c:v>138.29478279277978</c:v>
                </c:pt>
                <c:pt idx="14">
                  <c:v>125.82849429686132</c:v>
                </c:pt>
                <c:pt idx="15">
                  <c:v>133.15843105248325</c:v>
                </c:pt>
                <c:pt idx="16">
                  <c:v>133.73034330409607</c:v>
                </c:pt>
                <c:pt idx="17">
                  <c:v>130.57877369222203</c:v>
                </c:pt>
                <c:pt idx="18">
                  <c:v>128.31272678182441</c:v>
                </c:pt>
                <c:pt idx="19">
                  <c:v>120.55852426174883</c:v>
                </c:pt>
                <c:pt idx="20">
                  <c:v>115.37953909452325</c:v>
                </c:pt>
                <c:pt idx="21">
                  <c:v>120.15926202169243</c:v>
                </c:pt>
                <c:pt idx="22">
                  <c:v>123.67436670947536</c:v>
                </c:pt>
                <c:pt idx="23">
                  <c:v>136.21375021676403</c:v>
                </c:pt>
                <c:pt idx="24">
                  <c:v>137.71917542814026</c:v>
                </c:pt>
                <c:pt idx="25">
                  <c:v>153.29529482078391</c:v>
                </c:pt>
                <c:pt idx="26">
                  <c:v>148.72006057596414</c:v>
                </c:pt>
                <c:pt idx="27">
                  <c:v>132.09580552284663</c:v>
                </c:pt>
                <c:pt idx="28">
                  <c:v>128.31643372656282</c:v>
                </c:pt>
                <c:pt idx="29">
                  <c:v>125.14675164455309</c:v>
                </c:pt>
                <c:pt idx="30">
                  <c:v>129.41385420787083</c:v>
                </c:pt>
                <c:pt idx="31">
                  <c:v>126.02424177678529</c:v>
                </c:pt>
                <c:pt idx="32">
                  <c:v>121.78786984836314</c:v>
                </c:pt>
                <c:pt idx="33">
                  <c:v>119.33834121923495</c:v>
                </c:pt>
                <c:pt idx="34">
                  <c:v>111.09247475947934</c:v>
                </c:pt>
                <c:pt idx="35">
                  <c:v>97.844354183573529</c:v>
                </c:pt>
                <c:pt idx="36">
                  <c:v>101.17044071861892</c:v>
                </c:pt>
                <c:pt idx="37">
                  <c:v>99.893606277735387</c:v>
                </c:pt>
                <c:pt idx="38">
                  <c:v>99.357661704085373</c:v>
                </c:pt>
                <c:pt idx="39">
                  <c:v>95.538766423338643</c:v>
                </c:pt>
                <c:pt idx="40">
                  <c:v>96.521755462828025</c:v>
                </c:pt>
                <c:pt idx="41">
                  <c:v>93.337836524467178</c:v>
                </c:pt>
                <c:pt idx="42">
                  <c:v>96.745370521929033</c:v>
                </c:pt>
                <c:pt idx="43">
                  <c:v>105.10827120566597</c:v>
                </c:pt>
                <c:pt idx="44">
                  <c:v>109.05797752562421</c:v>
                </c:pt>
                <c:pt idx="45">
                  <c:v>101.96868472193172</c:v>
                </c:pt>
                <c:pt idx="46">
                  <c:v>104.627622294367</c:v>
                </c:pt>
                <c:pt idx="47">
                  <c:v>100</c:v>
                </c:pt>
                <c:pt idx="48">
                  <c:v>92.932632662801737</c:v>
                </c:pt>
                <c:pt idx="49">
                  <c:v>91.575457558069743</c:v>
                </c:pt>
                <c:pt idx="50">
                  <c:v>90.742486262415483</c:v>
                </c:pt>
                <c:pt idx="51">
                  <c:v>96.805048880242708</c:v>
                </c:pt>
                <c:pt idx="52">
                  <c:v>99.727618662899104</c:v>
                </c:pt>
                <c:pt idx="53">
                  <c:v>100.43453904459602</c:v>
                </c:pt>
                <c:pt idx="54">
                  <c:v>100.31518852567251</c:v>
                </c:pt>
                <c:pt idx="55">
                  <c:v>106.67015221103668</c:v>
                </c:pt>
                <c:pt idx="56">
                  <c:v>113.90715242787748</c:v>
                </c:pt>
                <c:pt idx="57">
                  <c:v>117.44842379159392</c:v>
                </c:pt>
                <c:pt idx="58">
                  <c:v>120.65229336782093</c:v>
                </c:pt>
                <c:pt idx="59">
                  <c:v>123.40188026267167</c:v>
                </c:pt>
                <c:pt idx="60">
                  <c:v>123.49751595671374</c:v>
                </c:pt>
                <c:pt idx="61">
                  <c:v>135.95951080873064</c:v>
                </c:pt>
                <c:pt idx="62">
                  <c:v>137.63570819108133</c:v>
                </c:pt>
                <c:pt idx="63">
                  <c:v>131.67736886582838</c:v>
                </c:pt>
                <c:pt idx="64">
                  <c:v>129.16576189239296</c:v>
                </c:pt>
                <c:pt idx="65">
                  <c:v>133.33778725532969</c:v>
                </c:pt>
                <c:pt idx="66">
                  <c:v>132.79066849480387</c:v>
                </c:pt>
                <c:pt idx="67">
                  <c:v>137.97473213102535</c:v>
                </c:pt>
                <c:pt idx="68">
                  <c:v>141.38472653394646</c:v>
                </c:pt>
                <c:pt idx="69">
                  <c:v>142.0866926017174</c:v>
                </c:pt>
                <c:pt idx="70">
                  <c:v>138.78776759796162</c:v>
                </c:pt>
                <c:pt idx="71">
                  <c:v>155.73552198949019</c:v>
                </c:pt>
                <c:pt idx="72">
                  <c:v>156.0909332281287</c:v>
                </c:pt>
                <c:pt idx="73">
                  <c:v>159.90365972755407</c:v>
                </c:pt>
                <c:pt idx="74">
                  <c:v>167.49462505576415</c:v>
                </c:pt>
                <c:pt idx="75">
                  <c:v>159.07136837314911</c:v>
                </c:pt>
                <c:pt idx="76">
                  <c:v>166.34958984756702</c:v>
                </c:pt>
                <c:pt idx="77">
                  <c:v>182.74308273758251</c:v>
                </c:pt>
                <c:pt idx="78">
                  <c:v>199.80167511045963</c:v>
                </c:pt>
                <c:pt idx="79">
                  <c:v>208.02302496489187</c:v>
                </c:pt>
                <c:pt idx="80">
                  <c:v>220.95770656087615</c:v>
                </c:pt>
                <c:pt idx="81">
                  <c:v>206.40279033244329</c:v>
                </c:pt>
                <c:pt idx="82">
                  <c:v>221.63919963750359</c:v>
                </c:pt>
                <c:pt idx="83">
                  <c:v>239.19545541327847</c:v>
                </c:pt>
                <c:pt idx="84">
                  <c:v>214.11931337661247</c:v>
                </c:pt>
                <c:pt idx="85">
                  <c:v>215.50300902083572</c:v>
                </c:pt>
                <c:pt idx="86">
                  <c:v>213.55699398673784</c:v>
                </c:pt>
                <c:pt idx="87">
                  <c:v>203.76283773224472</c:v>
                </c:pt>
                <c:pt idx="88">
                  <c:v>204.1661761316798</c:v>
                </c:pt>
                <c:pt idx="89">
                  <c:v>211.34336481828271</c:v>
                </c:pt>
                <c:pt idx="90">
                  <c:v>203.78715825387877</c:v>
                </c:pt>
                <c:pt idx="91">
                  <c:v>203.44261350247626</c:v>
                </c:pt>
                <c:pt idx="92">
                  <c:v>192.34786350829097</c:v>
                </c:pt>
                <c:pt idx="93">
                  <c:v>185.75494031858045</c:v>
                </c:pt>
                <c:pt idx="94">
                  <c:v>179.11848216229046</c:v>
                </c:pt>
                <c:pt idx="95">
                  <c:v>159.19059647070301</c:v>
                </c:pt>
                <c:pt idx="96">
                  <c:v>151.43968597952076</c:v>
                </c:pt>
                <c:pt idx="97">
                  <c:v>137.76697403942541</c:v>
                </c:pt>
                <c:pt idx="98">
                  <c:v>141.65477014173436</c:v>
                </c:pt>
                <c:pt idx="99">
                  <c:v>130.51246880775221</c:v>
                </c:pt>
                <c:pt idx="100">
                  <c:v>134.05275916564236</c:v>
                </c:pt>
                <c:pt idx="101">
                  <c:v>132.51712717103067</c:v>
                </c:pt>
                <c:pt idx="102">
                  <c:v>135.24528842127464</c:v>
                </c:pt>
                <c:pt idx="103">
                  <c:v>135.38045797869017</c:v>
                </c:pt>
                <c:pt idx="104">
                  <c:v>134.88234508925484</c:v>
                </c:pt>
                <c:pt idx="105">
                  <c:v>142.66588819601296</c:v>
                </c:pt>
                <c:pt idx="106">
                  <c:v>148.11087897782181</c:v>
                </c:pt>
                <c:pt idx="107">
                  <c:v>132.72467890949474</c:v>
                </c:pt>
                <c:pt idx="108">
                  <c:v>129.35468674131081</c:v>
                </c:pt>
                <c:pt idx="109">
                  <c:v>138.63863812962316</c:v>
                </c:pt>
                <c:pt idx="110">
                  <c:v>162.41318502380005</c:v>
                </c:pt>
                <c:pt idx="111">
                  <c:v>166.48579947343237</c:v>
                </c:pt>
                <c:pt idx="112">
                  <c:v>174.1556276154293</c:v>
                </c:pt>
                <c:pt idx="113">
                  <c:v>158.91272149794392</c:v>
                </c:pt>
                <c:pt idx="114">
                  <c:v>154.47743579020724</c:v>
                </c:pt>
                <c:pt idx="115">
                  <c:v>146.56552819911727</c:v>
                </c:pt>
                <c:pt idx="116">
                  <c:v>154.00256719766014</c:v>
                </c:pt>
                <c:pt idx="117">
                  <c:v>150.62215411805667</c:v>
                </c:pt>
                <c:pt idx="118">
                  <c:v>159.14690996128229</c:v>
                </c:pt>
                <c:pt idx="119">
                  <c:v>162.86683029865515</c:v>
                </c:pt>
                <c:pt idx="120">
                  <c:v>165.58962735563082</c:v>
                </c:pt>
                <c:pt idx="121">
                  <c:v>159.70870573321739</c:v>
                </c:pt>
                <c:pt idx="122">
                  <c:v>156.52083478303695</c:v>
                </c:pt>
                <c:pt idx="123">
                  <c:v>169.8331332597817</c:v>
                </c:pt>
                <c:pt idx="124">
                  <c:v>177.24656826964227</c:v>
                </c:pt>
                <c:pt idx="125">
                  <c:v>182.45737449136649</c:v>
                </c:pt>
                <c:pt idx="126">
                  <c:v>178.58240680088898</c:v>
                </c:pt>
                <c:pt idx="127">
                  <c:v>170.21255136749826</c:v>
                </c:pt>
                <c:pt idx="128">
                  <c:v>180.2335446356079</c:v>
                </c:pt>
                <c:pt idx="129">
                  <c:v>191.79130849083768</c:v>
                </c:pt>
                <c:pt idx="130">
                  <c:v>201.9587677566542</c:v>
                </c:pt>
                <c:pt idx="131">
                  <c:v>196.69535349625698</c:v>
                </c:pt>
                <c:pt idx="132">
                  <c:v>201.72930569439154</c:v>
                </c:pt>
                <c:pt idx="133">
                  <c:v>221.80449897794335</c:v>
                </c:pt>
                <c:pt idx="134">
                  <c:v>215.20363675169421</c:v>
                </c:pt>
                <c:pt idx="135">
                  <c:v>208.66430043572964</c:v>
                </c:pt>
                <c:pt idx="136">
                  <c:v>209.62103604294532</c:v>
                </c:pt>
                <c:pt idx="137">
                  <c:v>200.89189541727998</c:v>
                </c:pt>
                <c:pt idx="138">
                  <c:v>187.9632376171341</c:v>
                </c:pt>
                <c:pt idx="139">
                  <c:v>216.11122080792046</c:v>
                </c:pt>
                <c:pt idx="140">
                  <c:v>223.91464863480883</c:v>
                </c:pt>
                <c:pt idx="141">
                  <c:v>213.27099051683766</c:v>
                </c:pt>
                <c:pt idx="142">
                  <c:v>221.97574603001934</c:v>
                </c:pt>
                <c:pt idx="143">
                  <c:v>213.00961331127425</c:v>
                </c:pt>
                <c:pt idx="144">
                  <c:v>204.72497675900482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D10-4A65-90A0-DDE670269CBD}"/>
            </c:ext>
          </c:extLst>
        </c:ser>
        <c:ser>
          <c:idx val="10"/>
          <c:order val="10"/>
          <c:tx>
            <c:strRef>
              <c:f>CHOCOLATES!$A$89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6.7860500895990161E-2"/>
                  <c:y val="4.17475731346806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977374133465041E-2"/>
                      <c:h val="6.76521066252741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CHOCOLATES!$E$89:$CV$89</c:f>
              <c:numCache>
                <c:formatCode>_(* #,##0.00_);_(* \(#,##0.00\);_(* "-"??_);_(@_)</c:formatCode>
                <c:ptCount val="96"/>
                <c:pt idx="84">
                  <c:v>116.72542837848574</c:v>
                </c:pt>
                <c:pt idx="85">
                  <c:v>116.72542837848574</c:v>
                </c:pt>
                <c:pt idx="86">
                  <c:v>116.72542837848574</c:v>
                </c:pt>
                <c:pt idx="87">
                  <c:v>116.72542837848574</c:v>
                </c:pt>
                <c:pt idx="88">
                  <c:v>116.72542837848574</c:v>
                </c:pt>
                <c:pt idx="89">
                  <c:v>116.72542837848574</c:v>
                </c:pt>
                <c:pt idx="90">
                  <c:v>116.72542837848574</c:v>
                </c:pt>
                <c:pt idx="91">
                  <c:v>116.72542837848574</c:v>
                </c:pt>
                <c:pt idx="92">
                  <c:v>116.72542837848574</c:v>
                </c:pt>
                <c:pt idx="93">
                  <c:v>116.72542837848574</c:v>
                </c:pt>
                <c:pt idx="94">
                  <c:v>116.72542837848574</c:v>
                </c:pt>
                <c:pt idx="95">
                  <c:v>116.72542837848574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10-4A65-90A0-DDE670269CBD}"/>
            </c:ext>
          </c:extLst>
        </c:ser>
        <c:ser>
          <c:idx val="11"/>
          <c:order val="11"/>
          <c:tx>
            <c:strRef>
              <c:f>CHOCOLATES!$A$90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7"/>
              <c:layout>
                <c:manualLayout>
                  <c:x val="-2.2620166965331709E-3"/>
                  <c:y val="-4.17475731346806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CHOCOLATES!$E$90:$DH$90</c:f>
              <c:numCache>
                <c:formatCode>_(* #,##0.00_);_(* \(#,##0.00\);_(* "-"??_);_(@_)</c:formatCode>
                <c:ptCount val="108"/>
                <c:pt idx="96">
                  <c:v>83.881445087276802</c:v>
                </c:pt>
                <c:pt idx="97">
                  <c:v>83.881445087276802</c:v>
                </c:pt>
                <c:pt idx="98">
                  <c:v>83.881445087276802</c:v>
                </c:pt>
                <c:pt idx="99">
                  <c:v>83.881445087276802</c:v>
                </c:pt>
                <c:pt idx="100">
                  <c:v>83.881445087276802</c:v>
                </c:pt>
                <c:pt idx="101">
                  <c:v>83.881445087276802</c:v>
                </c:pt>
                <c:pt idx="102">
                  <c:v>83.881445087276802</c:v>
                </c:pt>
                <c:pt idx="103">
                  <c:v>83.881445087276802</c:v>
                </c:pt>
                <c:pt idx="104">
                  <c:v>83.881445087276802</c:v>
                </c:pt>
                <c:pt idx="105">
                  <c:v>83.881445087276802</c:v>
                </c:pt>
                <c:pt idx="106">
                  <c:v>83.881445087276802</c:v>
                </c:pt>
                <c:pt idx="107">
                  <c:v>83.881445087276802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10-4A65-90A0-DDE670269CBD}"/>
            </c:ext>
          </c:extLst>
        </c:ser>
        <c:ser>
          <c:idx val="12"/>
          <c:order val="12"/>
          <c:tx>
            <c:strRef>
              <c:f>CHOCOLATES!$A$92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0"/>
                  <c:y val="3.75728158212125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CHOCOLATES!$E$92:$DT$92</c:f>
              <c:numCache>
                <c:formatCode>_(* #,##0.00_);_(* \(#,##0.00\);_(* "-"??_);_(@_)</c:formatCode>
                <c:ptCount val="120"/>
                <c:pt idx="108">
                  <c:v>94.053644298888045</c:v>
                </c:pt>
                <c:pt idx="109">
                  <c:v>94.053644298888045</c:v>
                </c:pt>
                <c:pt idx="110">
                  <c:v>94.053644298888045</c:v>
                </c:pt>
                <c:pt idx="111">
                  <c:v>94.053644298888045</c:v>
                </c:pt>
                <c:pt idx="112">
                  <c:v>94.053644298888045</c:v>
                </c:pt>
                <c:pt idx="113">
                  <c:v>94.053644298888045</c:v>
                </c:pt>
                <c:pt idx="114">
                  <c:v>94.053644298888045</c:v>
                </c:pt>
                <c:pt idx="115">
                  <c:v>94.053644298888045</c:v>
                </c:pt>
                <c:pt idx="116">
                  <c:v>94.053644298888045</c:v>
                </c:pt>
                <c:pt idx="117">
                  <c:v>94.053644298888045</c:v>
                </c:pt>
                <c:pt idx="118">
                  <c:v>94.053644298888045</c:v>
                </c:pt>
                <c:pt idx="119">
                  <c:v>94.053644298888045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D10-4A65-90A0-DDE670269CBD}"/>
            </c:ext>
          </c:extLst>
        </c:ser>
        <c:ser>
          <c:idx val="13"/>
          <c:order val="13"/>
          <c:tx>
            <c:strRef>
              <c:f>CHOCOLATES!$A$93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0D10-4A65-90A0-DDE670269CBD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0D10-4A65-90A0-DDE670269CBD}"/>
              </c:ext>
            </c:extLst>
          </c:dPt>
          <c:dLbls>
            <c:dLbl>
              <c:idx val="121"/>
              <c:layout>
                <c:manualLayout>
                  <c:x val="-6.7860500895991814E-3"/>
                  <c:y val="-3.7572815821212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10-4A65-90A0-DDE670269CB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CHOCOLATES!$E$93:$EF$93</c:f>
              <c:numCache>
                <c:formatCode>_(* #,##0.00_);_(* \(#,##0.00\);_(* "-"??_);_(@_)</c:formatCode>
                <c:ptCount val="132"/>
                <c:pt idx="120">
                  <c:v>96.927612344029455</c:v>
                </c:pt>
                <c:pt idx="121">
                  <c:v>96.927612344029455</c:v>
                </c:pt>
                <c:pt idx="122">
                  <c:v>96.927612344029455</c:v>
                </c:pt>
                <c:pt idx="123">
                  <c:v>96.927612344029455</c:v>
                </c:pt>
                <c:pt idx="124">
                  <c:v>96.927612344029455</c:v>
                </c:pt>
                <c:pt idx="125">
                  <c:v>96.927612344029455</c:v>
                </c:pt>
                <c:pt idx="126">
                  <c:v>96.927612344029455</c:v>
                </c:pt>
                <c:pt idx="127">
                  <c:v>96.927612344029455</c:v>
                </c:pt>
                <c:pt idx="128">
                  <c:v>96.927612344029455</c:v>
                </c:pt>
                <c:pt idx="129">
                  <c:v>96.927612344029455</c:v>
                </c:pt>
                <c:pt idx="130">
                  <c:v>96.927612344029455</c:v>
                </c:pt>
                <c:pt idx="131">
                  <c:v>96.927612344029455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D10-4A65-90A0-DDE670269CBD}"/>
            </c:ext>
          </c:extLst>
        </c:ser>
        <c:ser>
          <c:idx val="14"/>
          <c:order val="14"/>
          <c:tx>
            <c:strRef>
              <c:f>CHOCOLATES!$A$94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1310083482665026E-2"/>
                  <c:y val="-3.7572815821212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10-4A65-90A0-DDE670269CB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CHOCOLATES!$E$94:$ER$94</c:f>
              <c:numCache>
                <c:formatCode>_(* #,##0.00_);_(* \(#,##0.00\);_(* "-"??_);_(@_)</c:formatCode>
                <c:ptCount val="144"/>
                <c:pt idx="132">
                  <c:v>102.77656993343699</c:v>
                </c:pt>
                <c:pt idx="133">
                  <c:v>102.77656993343699</c:v>
                </c:pt>
                <c:pt idx="134">
                  <c:v>102.77656993343699</c:v>
                </c:pt>
                <c:pt idx="135">
                  <c:v>102.77656993343699</c:v>
                </c:pt>
                <c:pt idx="136">
                  <c:v>102.77656993343699</c:v>
                </c:pt>
                <c:pt idx="137">
                  <c:v>102.77656993343699</c:v>
                </c:pt>
                <c:pt idx="138">
                  <c:v>102.77656993343699</c:v>
                </c:pt>
                <c:pt idx="139">
                  <c:v>102.77656993343699</c:v>
                </c:pt>
                <c:pt idx="140">
                  <c:v>102.77656993343699</c:v>
                </c:pt>
                <c:pt idx="141">
                  <c:v>102.77656993343699</c:v>
                </c:pt>
                <c:pt idx="142">
                  <c:v>102.77656993343699</c:v>
                </c:pt>
                <c:pt idx="143">
                  <c:v>102.77656993343699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D10-4A65-90A0-DDE670269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036008"/>
        <c:axId val="193036400"/>
      </c:lineChart>
      <c:dateAx>
        <c:axId val="193036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3036400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3036400"/>
        <c:scaling>
          <c:orientation val="minMax"/>
          <c:max val="250"/>
          <c:min val="7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3036008"/>
        <c:crosses val="autoZero"/>
        <c:crossBetween val="between"/>
        <c:majorUnit val="30"/>
        <c:minorUnit val="3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0"/>
          <c:tx>
            <c:strRef>
              <c:f>CHOCOLATES!$A$74:$D$74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CHOCOLATES!$E$77:$ES$77</c:f>
              <c:numCache>
                <c:formatCode>_(* #,##0.00_);_(* \(#,##0.00\);_(* "-"??_);_(@_)</c:formatCode>
                <c:ptCount val="145"/>
                <c:pt idx="0">
                  <c:v>104.69779015764755</c:v>
                </c:pt>
                <c:pt idx="1">
                  <c:v>107.06179874030784</c:v>
                </c:pt>
                <c:pt idx="2">
                  <c:v>99.350519816933229</c:v>
                </c:pt>
                <c:pt idx="3">
                  <c:v>101.51165449122639</c:v>
                </c:pt>
                <c:pt idx="4">
                  <c:v>99.107386097950538</c:v>
                </c:pt>
                <c:pt idx="5">
                  <c:v>107.30735022993419</c:v>
                </c:pt>
                <c:pt idx="6">
                  <c:v>111.20251621138134</c:v>
                </c:pt>
                <c:pt idx="7">
                  <c:v>118.36873550640712</c:v>
                </c:pt>
                <c:pt idx="8">
                  <c:v>124.68090048022647</c:v>
                </c:pt>
                <c:pt idx="9">
                  <c:v>133.4862060375508</c:v>
                </c:pt>
                <c:pt idx="10">
                  <c:v>130.91578103960896</c:v>
                </c:pt>
                <c:pt idx="11">
                  <c:v>137.40421516288379</c:v>
                </c:pt>
                <c:pt idx="12">
                  <c:v>138.81325829680483</c:v>
                </c:pt>
                <c:pt idx="13">
                  <c:v>127.02668080872621</c:v>
                </c:pt>
                <c:pt idx="14">
                  <c:v>118.16325514176189</c:v>
                </c:pt>
                <c:pt idx="15">
                  <c:v>123.20999231125779</c:v>
                </c:pt>
                <c:pt idx="16">
                  <c:v>120.86063825155706</c:v>
                </c:pt>
                <c:pt idx="17">
                  <c:v>121.48792663028669</c:v>
                </c:pt>
                <c:pt idx="18">
                  <c:v>122.71916259690671</c:v>
                </c:pt>
                <c:pt idx="19">
                  <c:v>118.67183779470385</c:v>
                </c:pt>
                <c:pt idx="20">
                  <c:v>114.5442659163316</c:v>
                </c:pt>
                <c:pt idx="21">
                  <c:v>119.10241326888291</c:v>
                </c:pt>
                <c:pt idx="22">
                  <c:v>119.00789659286046</c:v>
                </c:pt>
                <c:pt idx="23">
                  <c:v>127.02823249196381</c:v>
                </c:pt>
                <c:pt idx="24">
                  <c:v>132.23297765627561</c:v>
                </c:pt>
                <c:pt idx="25">
                  <c:v>145.99266723023163</c:v>
                </c:pt>
                <c:pt idx="26">
                  <c:v>141.6772783039203</c:v>
                </c:pt>
                <c:pt idx="27">
                  <c:v>130.84520898008168</c:v>
                </c:pt>
                <c:pt idx="28">
                  <c:v>127.75990924832803</c:v>
                </c:pt>
                <c:pt idx="29">
                  <c:v>125.81631776218376</c:v>
                </c:pt>
                <c:pt idx="30">
                  <c:v>131.69901332853456</c:v>
                </c:pt>
                <c:pt idx="31">
                  <c:v>126.52815787778728</c:v>
                </c:pt>
                <c:pt idx="32">
                  <c:v>119.08947411648944</c:v>
                </c:pt>
                <c:pt idx="33">
                  <c:v>112.14971316960174</c:v>
                </c:pt>
                <c:pt idx="34">
                  <c:v>103.75516412823116</c:v>
                </c:pt>
                <c:pt idx="35">
                  <c:v>90.728069294608318</c:v>
                </c:pt>
                <c:pt idx="36">
                  <c:v>97.863245413062344</c:v>
                </c:pt>
                <c:pt idx="37">
                  <c:v>100.45084886564008</c:v>
                </c:pt>
                <c:pt idx="38">
                  <c:v>100.84088785190875</c:v>
                </c:pt>
                <c:pt idx="39">
                  <c:v>96.532396982022433</c:v>
                </c:pt>
                <c:pt idx="40">
                  <c:v>96.490693668843591</c:v>
                </c:pt>
                <c:pt idx="41">
                  <c:v>93.345803788520328</c:v>
                </c:pt>
                <c:pt idx="42">
                  <c:v>97.226941711018227</c:v>
                </c:pt>
                <c:pt idx="43">
                  <c:v>104.36175020697438</c:v>
                </c:pt>
                <c:pt idx="44">
                  <c:v>108.45020040545201</c:v>
                </c:pt>
                <c:pt idx="45">
                  <c:v>101.30743192664195</c:v>
                </c:pt>
                <c:pt idx="46">
                  <c:v>103.00082210783287</c:v>
                </c:pt>
                <c:pt idx="47">
                  <c:v>100</c:v>
                </c:pt>
                <c:pt idx="48">
                  <c:v>94.141878231282448</c:v>
                </c:pt>
                <c:pt idx="49">
                  <c:v>91.68550986726494</c:v>
                </c:pt>
                <c:pt idx="50">
                  <c:v>89.689395770704408</c:v>
                </c:pt>
                <c:pt idx="51">
                  <c:v>94.819915242140254</c:v>
                </c:pt>
                <c:pt idx="52">
                  <c:v>96.74744846712106</c:v>
                </c:pt>
                <c:pt idx="53">
                  <c:v>94.273910828747191</c:v>
                </c:pt>
                <c:pt idx="54">
                  <c:v>94.573220679191891</c:v>
                </c:pt>
                <c:pt idx="55">
                  <c:v>100.53473837427526</c:v>
                </c:pt>
                <c:pt idx="56">
                  <c:v>106.38187203444896</c:v>
                </c:pt>
                <c:pt idx="57">
                  <c:v>111.68970168044542</c:v>
                </c:pt>
                <c:pt idx="58">
                  <c:v>112.55001417996901</c:v>
                </c:pt>
                <c:pt idx="59">
                  <c:v>114.44776610144243</c:v>
                </c:pt>
                <c:pt idx="60">
                  <c:v>113.11266363660799</c:v>
                </c:pt>
                <c:pt idx="61">
                  <c:v>119.5660867866351</c:v>
                </c:pt>
                <c:pt idx="62">
                  <c:v>122.01597756666584</c:v>
                </c:pt>
                <c:pt idx="63">
                  <c:v>121.72517322972047</c:v>
                </c:pt>
                <c:pt idx="64">
                  <c:v>120.88762995735651</c:v>
                </c:pt>
                <c:pt idx="65">
                  <c:v>126.60060812480283</c:v>
                </c:pt>
                <c:pt idx="66">
                  <c:v>128.09609802783862</c:v>
                </c:pt>
                <c:pt idx="67">
                  <c:v>130.24651949812863</c:v>
                </c:pt>
                <c:pt idx="68">
                  <c:v>128.57262250521453</c:v>
                </c:pt>
                <c:pt idx="69">
                  <c:v>124.43333414394604</c:v>
                </c:pt>
                <c:pt idx="70">
                  <c:v>116.96100638432073</c:v>
                </c:pt>
                <c:pt idx="71">
                  <c:v>119.09540447536887</c:v>
                </c:pt>
                <c:pt idx="72">
                  <c:v>116.70573161924702</c:v>
                </c:pt>
                <c:pt idx="73">
                  <c:v>118.43563374832071</c:v>
                </c:pt>
                <c:pt idx="74">
                  <c:v>116.08670920943651</c:v>
                </c:pt>
                <c:pt idx="75">
                  <c:v>114.27897809101685</c:v>
                </c:pt>
                <c:pt idx="76">
                  <c:v>122.26498674035278</c:v>
                </c:pt>
                <c:pt idx="77">
                  <c:v>128.22354555264809</c:v>
                </c:pt>
                <c:pt idx="78">
                  <c:v>131.11182639129098</c:v>
                </c:pt>
                <c:pt idx="79">
                  <c:v>123.34999611362458</c:v>
                </c:pt>
                <c:pt idx="80">
                  <c:v>128.89551828881486</c:v>
                </c:pt>
                <c:pt idx="81">
                  <c:v>125.94864123335971</c:v>
                </c:pt>
                <c:pt idx="82">
                  <c:v>132.59135029670824</c:v>
                </c:pt>
                <c:pt idx="83">
                  <c:v>132.16344402068728</c:v>
                </c:pt>
                <c:pt idx="84">
                  <c:v>116.88432323075821</c:v>
                </c:pt>
                <c:pt idx="85">
                  <c:v>115.0654280728377</c:v>
                </c:pt>
                <c:pt idx="86">
                  <c:v>121.72079708217191</c:v>
                </c:pt>
                <c:pt idx="87">
                  <c:v>121.81423794653287</c:v>
                </c:pt>
                <c:pt idx="88">
                  <c:v>122.47727467430704</c:v>
                </c:pt>
                <c:pt idx="89">
                  <c:v>126.64295042733735</c:v>
                </c:pt>
                <c:pt idx="90">
                  <c:v>123.255872274851</c:v>
                </c:pt>
                <c:pt idx="91">
                  <c:v>123.05454028896483</c:v>
                </c:pt>
                <c:pt idx="92">
                  <c:v>118.04322026038217</c:v>
                </c:pt>
                <c:pt idx="93">
                  <c:v>113.55168999224949</c:v>
                </c:pt>
                <c:pt idx="94">
                  <c:v>103.36905910126919</c:v>
                </c:pt>
                <c:pt idx="95">
                  <c:v>94.825747190167249</c:v>
                </c:pt>
                <c:pt idx="96">
                  <c:v>92.196314062443847</c:v>
                </c:pt>
                <c:pt idx="97">
                  <c:v>85.705147663695698</c:v>
                </c:pt>
                <c:pt idx="98">
                  <c:v>86.273120882846769</c:v>
                </c:pt>
                <c:pt idx="99">
                  <c:v>81.421926666209714</c:v>
                </c:pt>
                <c:pt idx="100">
                  <c:v>82.187530134549107</c:v>
                </c:pt>
                <c:pt idx="101">
                  <c:v>80.30240103707672</c:v>
                </c:pt>
                <c:pt idx="102">
                  <c:v>79.787210877235012</c:v>
                </c:pt>
                <c:pt idx="103">
                  <c:v>81.643971764733607</c:v>
                </c:pt>
                <c:pt idx="104">
                  <c:v>82.852275159782423</c:v>
                </c:pt>
                <c:pt idx="105">
                  <c:v>86.548865927506796</c:v>
                </c:pt>
                <c:pt idx="106">
                  <c:v>88.119264749694963</c:v>
                </c:pt>
                <c:pt idx="107">
                  <c:v>79.539312121547184</c:v>
                </c:pt>
                <c:pt idx="108">
                  <c:v>80.864707775564099</c:v>
                </c:pt>
                <c:pt idx="109">
                  <c:v>86.901324985361583</c:v>
                </c:pt>
                <c:pt idx="110">
                  <c:v>102.07261956375073</c:v>
                </c:pt>
                <c:pt idx="111">
                  <c:v>107.90432219226803</c:v>
                </c:pt>
                <c:pt idx="112">
                  <c:v>109.05141111334306</c:v>
                </c:pt>
                <c:pt idx="113">
                  <c:v>98.465648850483518</c:v>
                </c:pt>
                <c:pt idx="114">
                  <c:v>95.97187687258014</c:v>
                </c:pt>
                <c:pt idx="115">
                  <c:v>88.779104776489461</c:v>
                </c:pt>
                <c:pt idx="116">
                  <c:v>90.881675073078497</c:v>
                </c:pt>
                <c:pt idx="117">
                  <c:v>87.655263822407093</c:v>
                </c:pt>
                <c:pt idx="118">
                  <c:v>89.209198547237875</c:v>
                </c:pt>
                <c:pt idx="119">
                  <c:v>90.886578014092521</c:v>
                </c:pt>
                <c:pt idx="120">
                  <c:v>93.883866847766342</c:v>
                </c:pt>
                <c:pt idx="121">
                  <c:v>91.90881506476461</c:v>
                </c:pt>
                <c:pt idx="122">
                  <c:v>89.780583880460526</c:v>
                </c:pt>
                <c:pt idx="123">
                  <c:v>96.494001435693548</c:v>
                </c:pt>
                <c:pt idx="124">
                  <c:v>95.982729372593013</c:v>
                </c:pt>
                <c:pt idx="125">
                  <c:v>100.45742594112362</c:v>
                </c:pt>
                <c:pt idx="126">
                  <c:v>99.792340195736486</c:v>
                </c:pt>
                <c:pt idx="127">
                  <c:v>89.414446094781141</c:v>
                </c:pt>
                <c:pt idx="128">
                  <c:v>95.041338825303939</c:v>
                </c:pt>
                <c:pt idx="129">
                  <c:v>100.01503069674951</c:v>
                </c:pt>
                <c:pt idx="130">
                  <c:v>106.12912711050453</c:v>
                </c:pt>
                <c:pt idx="131">
                  <c:v>104.23164266287628</c:v>
                </c:pt>
                <c:pt idx="132">
                  <c:v>109.01407118678466</c:v>
                </c:pt>
                <c:pt idx="133">
                  <c:v>116.66690005236448</c:v>
                </c:pt>
                <c:pt idx="134">
                  <c:v>99.688560892077973</c:v>
                </c:pt>
                <c:pt idx="135">
                  <c:v>93.833362660214647</c:v>
                </c:pt>
                <c:pt idx="136">
                  <c:v>97.270071729488151</c:v>
                </c:pt>
                <c:pt idx="137">
                  <c:v>97.519288778455959</c:v>
                </c:pt>
                <c:pt idx="138">
                  <c:v>92.050953156755327</c:v>
                </c:pt>
                <c:pt idx="139">
                  <c:v>102.27359982193789</c:v>
                </c:pt>
                <c:pt idx="140">
                  <c:v>107.0471991818353</c:v>
                </c:pt>
                <c:pt idx="141">
                  <c:v>99.745603617044253</c:v>
                </c:pt>
                <c:pt idx="142">
                  <c:v>108.11499555581439</c:v>
                </c:pt>
                <c:pt idx="143">
                  <c:v>110.09423256847128</c:v>
                </c:pt>
                <c:pt idx="144">
                  <c:v>105.02417304076663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9-4F43-84CD-D83A538EF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031696"/>
        <c:axId val="193034048"/>
      </c:lineChart>
      <c:lineChart>
        <c:grouping val="standard"/>
        <c:varyColors val="0"/>
        <c:ser>
          <c:idx val="1"/>
          <c:order val="1"/>
          <c:tx>
            <c:strRef>
              <c:f>CHOCOLATES!$A$74:$D$74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CHOCOLATES!$E$74:$ES$74</c:f>
              <c:numCache>
                <c:formatCode>0.0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>
                  <c:v>20.668487542786501</c:v>
                </c:pt>
                <c:pt idx="49">
                  <c:v>13.6</c:v>
                </c:pt>
                <c:pt idx="50">
                  <c:v>19.7592633067298</c:v>
                </c:pt>
                <c:pt idx="51">
                  <c:v>10.642115874839501</c:v>
                </c:pt>
                <c:pt idx="52">
                  <c:v>18.036139490018702</c:v>
                </c:pt>
                <c:pt idx="53">
                  <c:v>15.7708269183307</c:v>
                </c:pt>
                <c:pt idx="54">
                  <c:v>13.518341692045899</c:v>
                </c:pt>
                <c:pt idx="55">
                  <c:v>14.526895711977099</c:v>
                </c:pt>
                <c:pt idx="56">
                  <c:v>13.1</c:v>
                </c:pt>
                <c:pt idx="57">
                  <c:v>15.2</c:v>
                </c:pt>
                <c:pt idx="58">
                  <c:v>15.5</c:v>
                </c:pt>
                <c:pt idx="59">
                  <c:v>6.9912029898390804</c:v>
                </c:pt>
                <c:pt idx="60">
                  <c:v>13.6487165920505</c:v>
                </c:pt>
                <c:pt idx="61">
                  <c:v>13.7710853382048</c:v>
                </c:pt>
                <c:pt idx="62">
                  <c:v>14.642637739105799</c:v>
                </c:pt>
                <c:pt idx="63">
                  <c:v>8.5893992729014208</c:v>
                </c:pt>
                <c:pt idx="64">
                  <c:v>10.6103767318899</c:v>
                </c:pt>
                <c:pt idx="65">
                  <c:v>13.361241829137599</c:v>
                </c:pt>
                <c:pt idx="66">
                  <c:v>8.3658449269783492</c:v>
                </c:pt>
                <c:pt idx="67">
                  <c:v>13.938067304184299</c:v>
                </c:pt>
                <c:pt idx="68">
                  <c:v>17.4212296514245</c:v>
                </c:pt>
                <c:pt idx="69">
                  <c:v>13.5335341938457</c:v>
                </c:pt>
                <c:pt idx="70">
                  <c:v>14.3170533720835</c:v>
                </c:pt>
                <c:pt idx="71">
                  <c:v>7.8190883715850799</c:v>
                </c:pt>
                <c:pt idx="72">
                  <c:v>9.1345180865001101</c:v>
                </c:pt>
                <c:pt idx="73">
                  <c:v>11.6710683295991</c:v>
                </c:pt>
                <c:pt idx="74">
                  <c:v>12.080102550959101</c:v>
                </c:pt>
                <c:pt idx="75">
                  <c:v>6.9964798801779704</c:v>
                </c:pt>
                <c:pt idx="76">
                  <c:v>8.5956121009757602</c:v>
                </c:pt>
                <c:pt idx="77">
                  <c:v>7.3195373603903304</c:v>
                </c:pt>
                <c:pt idx="78">
                  <c:v>3.7475073334348901</c:v>
                </c:pt>
                <c:pt idx="79">
                  <c:v>9.5510701776512406</c:v>
                </c:pt>
                <c:pt idx="80">
                  <c:v>13.298834007996</c:v>
                </c:pt>
                <c:pt idx="81">
                  <c:v>12.7651721844799</c:v>
                </c:pt>
                <c:pt idx="82">
                  <c:v>14.461160792193899</c:v>
                </c:pt>
                <c:pt idx="83">
                  <c:v>2.96640385650714</c:v>
                </c:pt>
                <c:pt idx="84">
                  <c:v>7.9324163984476002</c:v>
                </c:pt>
                <c:pt idx="85">
                  <c:v>7.6393984178879304</c:v>
                </c:pt>
                <c:pt idx="86">
                  <c:v>11.963653782915801</c:v>
                </c:pt>
                <c:pt idx="87">
                  <c:v>5.2285631971937399</c:v>
                </c:pt>
                <c:pt idx="88">
                  <c:v>7.2192607266251398</c:v>
                </c:pt>
                <c:pt idx="89">
                  <c:v>11.469594304121101</c:v>
                </c:pt>
                <c:pt idx="90">
                  <c:v>7.0377867952305602</c:v>
                </c:pt>
                <c:pt idx="91">
                  <c:v>13.474441244829</c:v>
                </c:pt>
                <c:pt idx="92">
                  <c:v>19.507090535127901</c:v>
                </c:pt>
                <c:pt idx="93">
                  <c:v>12.023516314252401</c:v>
                </c:pt>
                <c:pt idx="94">
                  <c:v>11.772128130984999</c:v>
                </c:pt>
                <c:pt idx="95">
                  <c:v>4.6107130045965299</c:v>
                </c:pt>
                <c:pt idx="96">
                  <c:v>16.4280301519563</c:v>
                </c:pt>
                <c:pt idx="97">
                  <c:v>10.718160730320299</c:v>
                </c:pt>
                <c:pt idx="98">
                  <c:v>18.4651680539633</c:v>
                </c:pt>
                <c:pt idx="99">
                  <c:v>7.5844822176697502</c:v>
                </c:pt>
                <c:pt idx="100">
                  <c:v>12.163792371081501</c:v>
                </c:pt>
                <c:pt idx="101">
                  <c:v>18.6484159926361</c:v>
                </c:pt>
                <c:pt idx="102">
                  <c:v>13.3316774016719</c:v>
                </c:pt>
                <c:pt idx="103">
                  <c:v>16.264255551406201</c:v>
                </c:pt>
                <c:pt idx="104">
                  <c:v>14.981190691785001</c:v>
                </c:pt>
                <c:pt idx="105">
                  <c:v>13.628462327596001</c:v>
                </c:pt>
                <c:pt idx="106">
                  <c:v>13.517313610571099</c:v>
                </c:pt>
                <c:pt idx="107">
                  <c:v>12.683764352398301</c:v>
                </c:pt>
                <c:pt idx="108">
                  <c:v>20.014459686581599</c:v>
                </c:pt>
                <c:pt idx="109">
                  <c:v>15.351831783701099</c:v>
                </c:pt>
                <c:pt idx="110">
                  <c:v>18.002082005180799</c:v>
                </c:pt>
                <c:pt idx="111">
                  <c:v>11.7391375394219</c:v>
                </c:pt>
                <c:pt idx="112">
                  <c:v>15.2743539863433</c:v>
                </c:pt>
                <c:pt idx="113">
                  <c:v>19.398438349973599</c:v>
                </c:pt>
                <c:pt idx="114">
                  <c:v>16.459571961211399</c:v>
                </c:pt>
                <c:pt idx="115">
                  <c:v>17.897810626912399</c:v>
                </c:pt>
                <c:pt idx="116">
                  <c:v>20.5499611074905</c:v>
                </c:pt>
                <c:pt idx="117">
                  <c:v>16.224074305523601</c:v>
                </c:pt>
                <c:pt idx="118">
                  <c:v>12.246266504831601</c:v>
                </c:pt>
                <c:pt idx="119">
                  <c:v>10.2163546242571</c:v>
                </c:pt>
                <c:pt idx="120">
                  <c:v>18.649913359395299</c:v>
                </c:pt>
                <c:pt idx="121">
                  <c:v>14.9631287528917</c:v>
                </c:pt>
                <c:pt idx="122">
                  <c:v>16.7105097945404</c:v>
                </c:pt>
                <c:pt idx="123">
                  <c:v>10.798968979432329</c:v>
                </c:pt>
                <c:pt idx="124">
                  <c:v>13.371887696618099</c:v>
                </c:pt>
                <c:pt idx="125">
                  <c:v>17.410922098125202</c:v>
                </c:pt>
                <c:pt idx="126">
                  <c:v>13.693534933435</c:v>
                </c:pt>
                <c:pt idx="127">
                  <c:v>14.1388008387095</c:v>
                </c:pt>
                <c:pt idx="128">
                  <c:v>15.746992602692499</c:v>
                </c:pt>
                <c:pt idx="129">
                  <c:v>13.409494950461101</c:v>
                </c:pt>
                <c:pt idx="130">
                  <c:v>4.7409250041451001</c:v>
                </c:pt>
                <c:pt idx="131">
                  <c:v>14.150041982467</c:v>
                </c:pt>
                <c:pt idx="132">
                  <c:v>17.625581779548199</c:v>
                </c:pt>
                <c:pt idx="133">
                  <c:v>14.312284217229299</c:v>
                </c:pt>
                <c:pt idx="134">
                  <c:v>12.1790440214354</c:v>
                </c:pt>
                <c:pt idx="135">
                  <c:v>12.9897468578349</c:v>
                </c:pt>
                <c:pt idx="136">
                  <c:v>15.5623139733892</c:v>
                </c:pt>
                <c:pt idx="137">
                  <c:v>16.396111355861301</c:v>
                </c:pt>
                <c:pt idx="138">
                  <c:v>15.2627422350026</c:v>
                </c:pt>
                <c:pt idx="139">
                  <c:v>13.593019363376101</c:v>
                </c:pt>
                <c:pt idx="140">
                  <c:v>13.3130099460859</c:v>
                </c:pt>
                <c:pt idx="141">
                  <c:v>13.8174327899475</c:v>
                </c:pt>
                <c:pt idx="142">
                  <c:v>11.898934990901999</c:v>
                </c:pt>
                <c:pt idx="143">
                  <c:v>5.3562208640361204</c:v>
                </c:pt>
                <c:pt idx="144">
                  <c:v>18.6674598673746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9-4F43-84CD-D83A538EF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034440"/>
        <c:axId val="193034832"/>
      </c:lineChart>
      <c:catAx>
        <c:axId val="19303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034048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93034048"/>
        <c:scaling>
          <c:orientation val="minMax"/>
          <c:max val="150"/>
          <c:min val="7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3031696"/>
        <c:crosses val="autoZero"/>
        <c:crossBetween val="between"/>
        <c:majorUnit val="15"/>
        <c:minorUnit val="15"/>
      </c:valAx>
      <c:valAx>
        <c:axId val="193034832"/>
        <c:scaling>
          <c:orientation val="minMax"/>
          <c:max val="22"/>
          <c:min val="2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93034440"/>
        <c:crosses val="max"/>
        <c:crossBetween val="between"/>
        <c:majorUnit val="4"/>
        <c:minorUnit val="4"/>
      </c:valAx>
      <c:catAx>
        <c:axId val="193034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303483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0609704957399567"/>
                  <c:y val="1.6595108428452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97-4EB8-A542-3359B5CEE292}"/>
                </c:ext>
              </c:extLst>
            </c:dLbl>
            <c:dLbl>
              <c:idx val="1"/>
              <c:layout>
                <c:manualLayout>
                  <c:x val="-5.2589635221779077E-2"/>
                  <c:y val="-2.9041766425155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7-4EB8-A542-3359B5CEE292}"/>
                </c:ext>
              </c:extLst>
            </c:dLbl>
            <c:dLbl>
              <c:idx val="2"/>
              <c:layout>
                <c:manualLayout>
                  <c:x val="-1.2107296251269684E-2"/>
                  <c:y val="-2.0743885535566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7-4EB8-A542-3359B5CEE2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CHOCOLATES!$EQ$2:$ES$2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CHOCOLATES!$EQ$77:$ES$77</c:f>
              <c:numCache>
                <c:formatCode>_(* #,##0.00_);_(* \(#,##0.00\);_(* "-"??_);_(@_)</c:formatCode>
                <c:ptCount val="3"/>
                <c:pt idx="0">
                  <c:v>108.11499555581439</c:v>
                </c:pt>
                <c:pt idx="1">
                  <c:v>110.09423256847128</c:v>
                </c:pt>
                <c:pt idx="2">
                  <c:v>105.02417304076663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97-4EB8-A542-3359B5CEE292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7-4EB8-A542-3359B5CEE2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CHOCOLATES!$EQ$2:$ES$2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97-4EB8-A542-3359B5CEE292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7-4EB8-A542-3359B5CEE2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CHOCOLATES!$EQ$2:$ES$2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97-4EB8-A542-3359B5CEE292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7-4EB8-A542-3359B5CEE2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CHOCOLATES!$EQ$2:$ES$2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97-4EB8-A542-3359B5CEE292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7-4EB8-A542-3359B5CEE2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CHOCOLATES!$EQ$2:$ES$2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97-4EB8-A542-3359B5CEE292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7-4EB8-A542-3359B5CEE2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CHOCOLATES!$EQ$2:$ES$2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97-4EB8-A542-3359B5CEE292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97-4EB8-A542-3359B5CEE2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CHOCOLATES!$EQ$2:$ES$2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97-4EB8-A542-3359B5CEE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043848"/>
        <c:axId val="193042280"/>
      </c:lineChart>
      <c:dateAx>
        <c:axId val="193043848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93042280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93042280"/>
        <c:scaling>
          <c:orientation val="minMax"/>
          <c:max val="110.5"/>
          <c:min val="104.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3043848"/>
        <c:crosses val="autoZero"/>
        <c:crossBetween val="between"/>
        <c:majorUnit val="1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7096158434742E-2"/>
          <c:y val="0.11835176684576169"/>
          <c:w val="0.86811946233993464"/>
          <c:h val="0.75806064119285699"/>
        </c:manualLayout>
      </c:layout>
      <c:lineChart>
        <c:grouping val="standard"/>
        <c:varyColors val="0"/>
        <c:ser>
          <c:idx val="12"/>
          <c:order val="0"/>
          <c:marker>
            <c:symbol val="none"/>
          </c:marker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ICGN!$E$325:$DI$325</c:f>
              <c:numCache>
                <c:formatCode>_(* #,##0.00_);_(* \(#,##0.00\);_(* "-"??_);_(@_)</c:formatCode>
                <c:ptCount val="109"/>
                <c:pt idx="0">
                  <c:v>83.930107580998992</c:v>
                </c:pt>
                <c:pt idx="1">
                  <c:v>76.200557636532537</c:v>
                </c:pt>
                <c:pt idx="2">
                  <c:v>75.738197280777996</c:v>
                </c:pt>
                <c:pt idx="3">
                  <c:v>80.504156742595228</c:v>
                </c:pt>
                <c:pt idx="4">
                  <c:v>86.338722325107398</c:v>
                </c:pt>
                <c:pt idx="5">
                  <c:v>88.593322801628659</c:v>
                </c:pt>
                <c:pt idx="6">
                  <c:v>84.941692951487411</c:v>
                </c:pt>
                <c:pt idx="7">
                  <c:v>85.387234013400601</c:v>
                </c:pt>
                <c:pt idx="8">
                  <c:v>83.18134725019155</c:v>
                </c:pt>
                <c:pt idx="9">
                  <c:v>81.367629991927288</c:v>
                </c:pt>
                <c:pt idx="10">
                  <c:v>74.534230026840802</c:v>
                </c:pt>
                <c:pt idx="11">
                  <c:v>77.882661587170332</c:v>
                </c:pt>
                <c:pt idx="12">
                  <c:v>78.00259919576213</c:v>
                </c:pt>
                <c:pt idx="13">
                  <c:v>78.011384039827632</c:v>
                </c:pt>
                <c:pt idx="14">
                  <c:v>96.481011933025101</c:v>
                </c:pt>
                <c:pt idx="15">
                  <c:v>93.796389337062166</c:v>
                </c:pt>
                <c:pt idx="16">
                  <c:v>86.662278614985624</c:v>
                </c:pt>
                <c:pt idx="17">
                  <c:v>86.66556789079371</c:v>
                </c:pt>
                <c:pt idx="18">
                  <c:v>89.351976425533778</c:v>
                </c:pt>
                <c:pt idx="19">
                  <c:v>91.692918774095418</c:v>
                </c:pt>
                <c:pt idx="20">
                  <c:v>90.300420521279648</c:v>
                </c:pt>
                <c:pt idx="21">
                  <c:v>89.615758371495858</c:v>
                </c:pt>
                <c:pt idx="22">
                  <c:v>87.526850894677239</c:v>
                </c:pt>
                <c:pt idx="23">
                  <c:v>90.190573006904984</c:v>
                </c:pt>
                <c:pt idx="24">
                  <c:v>94.701094889652353</c:v>
                </c:pt>
                <c:pt idx="25">
                  <c:v>96.540840966024049</c:v>
                </c:pt>
                <c:pt idx="26">
                  <c:v>91.349427827610825</c:v>
                </c:pt>
                <c:pt idx="27">
                  <c:v>93.62568932336923</c:v>
                </c:pt>
                <c:pt idx="28">
                  <c:v>93.019463068670134</c:v>
                </c:pt>
                <c:pt idx="29">
                  <c:v>96.403448407659624</c:v>
                </c:pt>
                <c:pt idx="30">
                  <c:v>95.353138308169534</c:v>
                </c:pt>
                <c:pt idx="31">
                  <c:v>96.27383498377921</c:v>
                </c:pt>
                <c:pt idx="32">
                  <c:v>91.622594289090614</c:v>
                </c:pt>
                <c:pt idx="33">
                  <c:v>88.826878540354684</c:v>
                </c:pt>
                <c:pt idx="34">
                  <c:v>89.557149112979744</c:v>
                </c:pt>
                <c:pt idx="35">
                  <c:v>92.726933558564042</c:v>
                </c:pt>
                <c:pt idx="36">
                  <c:v>94.080899451600573</c:v>
                </c:pt>
                <c:pt idx="37">
                  <c:v>96.425322278547753</c:v>
                </c:pt>
                <c:pt idx="38">
                  <c:v>102.32700259183885</c:v>
                </c:pt>
                <c:pt idx="39">
                  <c:v>105.19235861198264</c:v>
                </c:pt>
                <c:pt idx="40">
                  <c:v>109.55377410140663</c:v>
                </c:pt>
                <c:pt idx="41">
                  <c:v>106.85843566458526</c:v>
                </c:pt>
                <c:pt idx="42">
                  <c:v>107.38118084598001</c:v>
                </c:pt>
                <c:pt idx="43">
                  <c:v>103.37016108273612</c:v>
                </c:pt>
                <c:pt idx="44">
                  <c:v>102.16716034968201</c:v>
                </c:pt>
                <c:pt idx="45">
                  <c:v>102.89006092113782</c:v>
                </c:pt>
                <c:pt idx="46">
                  <c:v>99.793716022652077</c:v>
                </c:pt>
                <c:pt idx="47">
                  <c:v>100</c:v>
                </c:pt>
                <c:pt idx="48">
                  <c:v>101.43997539633406</c:v>
                </c:pt>
                <c:pt idx="49">
                  <c:v>100.66878034897495</c:v>
                </c:pt>
                <c:pt idx="50">
                  <c:v>100.73502516801429</c:v>
                </c:pt>
                <c:pt idx="51">
                  <c:v>104.25567702057531</c:v>
                </c:pt>
                <c:pt idx="52">
                  <c:v>103.55001234048349</c:v>
                </c:pt>
                <c:pt idx="53">
                  <c:v>101.70962575240297</c:v>
                </c:pt>
                <c:pt idx="54">
                  <c:v>100.73333860910833</c:v>
                </c:pt>
                <c:pt idx="55">
                  <c:v>92.130879814361194</c:v>
                </c:pt>
                <c:pt idx="56">
                  <c:v>91.404086760439668</c:v>
                </c:pt>
                <c:pt idx="57">
                  <c:v>92.712873994874897</c:v>
                </c:pt>
                <c:pt idx="58">
                  <c:v>92.083405067214827</c:v>
                </c:pt>
                <c:pt idx="59">
                  <c:v>89.815518577536281</c:v>
                </c:pt>
                <c:pt idx="60">
                  <c:v>89.734129253141433</c:v>
                </c:pt>
                <c:pt idx="61">
                  <c:v>85.798072562254518</c:v>
                </c:pt>
                <c:pt idx="62">
                  <c:v>87.121249231600416</c:v>
                </c:pt>
                <c:pt idx="63">
                  <c:v>93.834946151375732</c:v>
                </c:pt>
                <c:pt idx="64">
                  <c:v>95.719314260453089</c:v>
                </c:pt>
                <c:pt idx="65">
                  <c:v>99.811706952746803</c:v>
                </c:pt>
                <c:pt idx="66">
                  <c:v>98.552549211529367</c:v>
                </c:pt>
                <c:pt idx="67">
                  <c:v>94.398820339395357</c:v>
                </c:pt>
                <c:pt idx="68">
                  <c:v>88.596159026010227</c:v>
                </c:pt>
                <c:pt idx="69">
                  <c:v>86.687889544700624</c:v>
                </c:pt>
                <c:pt idx="70">
                  <c:v>83.672978893879048</c:v>
                </c:pt>
                <c:pt idx="71">
                  <c:v>75.550993339860526</c:v>
                </c:pt>
                <c:pt idx="72">
                  <c:v>73.415818477236044</c:v>
                </c:pt>
                <c:pt idx="73">
                  <c:v>74.330668538599198</c:v>
                </c:pt>
                <c:pt idx="74">
                  <c:v>71.909135195785552</c:v>
                </c:pt>
                <c:pt idx="75">
                  <c:v>73.57338940738174</c:v>
                </c:pt>
                <c:pt idx="76">
                  <c:v>76.942190084918138</c:v>
                </c:pt>
                <c:pt idx="77">
                  <c:v>73.722378520893102</c:v>
                </c:pt>
                <c:pt idx="78">
                  <c:v>69.00091473228764</c:v>
                </c:pt>
                <c:pt idx="79">
                  <c:v>62.80536125462185</c:v>
                </c:pt>
                <c:pt idx="80">
                  <c:v>61.691183775454739</c:v>
                </c:pt>
                <c:pt idx="81">
                  <c:v>65.534671221768718</c:v>
                </c:pt>
                <c:pt idx="82">
                  <c:v>64.199157287891978</c:v>
                </c:pt>
                <c:pt idx="83">
                  <c:v>60.158004466086027</c:v>
                </c:pt>
                <c:pt idx="84">
                  <c:v>59.748133641599665</c:v>
                </c:pt>
                <c:pt idx="85">
                  <c:v>58.426075432127256</c:v>
                </c:pt>
                <c:pt idx="86">
                  <c:v>63.399255451256394</c:v>
                </c:pt>
                <c:pt idx="87">
                  <c:v>71.214715454762953</c:v>
                </c:pt>
                <c:pt idx="88">
                  <c:v>77.952846674521155</c:v>
                </c:pt>
                <c:pt idx="89">
                  <c:v>79.541416204289447</c:v>
                </c:pt>
                <c:pt idx="90">
                  <c:v>91.13823869320963</c:v>
                </c:pt>
                <c:pt idx="91">
                  <c:v>85.840573656491443</c:v>
                </c:pt>
                <c:pt idx="92">
                  <c:v>84.925514375860729</c:v>
                </c:pt>
                <c:pt idx="93">
                  <c:v>85.213316304006526</c:v>
                </c:pt>
                <c:pt idx="94">
                  <c:v>79.734498403876827</c:v>
                </c:pt>
                <c:pt idx="95">
                  <c:v>82.741608308439098</c:v>
                </c:pt>
                <c:pt idx="96">
                  <c:v>85.148448725802083</c:v>
                </c:pt>
                <c:pt idx="97">
                  <c:v>85.645586868773478</c:v>
                </c:pt>
                <c:pt idx="98">
                  <c:v>85.515592723705524</c:v>
                </c:pt>
                <c:pt idx="99">
                  <c:v>90.656723901017571</c:v>
                </c:pt>
                <c:pt idx="100">
                  <c:v>88.823678336989587</c:v>
                </c:pt>
                <c:pt idx="101">
                  <c:v>88.256891361330815</c:v>
                </c:pt>
                <c:pt idx="102">
                  <c:v>84.176187222726227</c:v>
                </c:pt>
                <c:pt idx="103">
                  <c:v>86.346489547512789</c:v>
                </c:pt>
                <c:pt idx="104">
                  <c:v>86.467034839611884</c:v>
                </c:pt>
                <c:pt idx="105">
                  <c:v>85.264006832963219</c:v>
                </c:pt>
                <c:pt idx="106">
                  <c:v>83.701162340688668</c:v>
                </c:pt>
                <c:pt idx="107">
                  <c:v>84.457504084010523</c:v>
                </c:pt>
                <c:pt idx="108">
                  <c:v>89.540510753653862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7-412A-87A6-F9351444B320}"/>
            </c:ext>
          </c:extLst>
        </c:ser>
        <c:ser>
          <c:idx val="13"/>
          <c:order val="1"/>
          <c:marker>
            <c:symbol val="none"/>
          </c:marker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7-412A-87A6-F9351444B320}"/>
            </c:ext>
          </c:extLst>
        </c:ser>
        <c:ser>
          <c:idx val="14"/>
          <c:order val="2"/>
          <c:marker>
            <c:symbol val="none"/>
          </c:marker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ICGN!$E$326:$AZ$326</c:f>
              <c:numCache>
                <c:formatCode>_(* #,##0.00_);_(* \(#,##0.00\);_(* "-"??_);_(@_)</c:formatCode>
                <c:ptCount val="48"/>
                <c:pt idx="0">
                  <c:v>81.5499883490549</c:v>
                </c:pt>
                <c:pt idx="1">
                  <c:v>81.5499883490549</c:v>
                </c:pt>
                <c:pt idx="2">
                  <c:v>81.5499883490549</c:v>
                </c:pt>
                <c:pt idx="3">
                  <c:v>81.5499883490549</c:v>
                </c:pt>
                <c:pt idx="4">
                  <c:v>81.5499883490549</c:v>
                </c:pt>
                <c:pt idx="5">
                  <c:v>81.5499883490549</c:v>
                </c:pt>
                <c:pt idx="6">
                  <c:v>81.5499883490549</c:v>
                </c:pt>
                <c:pt idx="7">
                  <c:v>81.5499883490549</c:v>
                </c:pt>
                <c:pt idx="8">
                  <c:v>81.5499883490549</c:v>
                </c:pt>
                <c:pt idx="9">
                  <c:v>81.5499883490549</c:v>
                </c:pt>
                <c:pt idx="10">
                  <c:v>81.5499883490549</c:v>
                </c:pt>
                <c:pt idx="11">
                  <c:v>81.5499883490549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27-412A-87A6-F9351444B320}"/>
            </c:ext>
          </c:extLst>
        </c:ser>
        <c:ser>
          <c:idx val="15"/>
          <c:order val="3"/>
          <c:marker>
            <c:symbol val="none"/>
          </c:marker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ICGN!$E$327:$AZ$327</c:f>
              <c:numCache>
                <c:formatCode>_(* #,##0.00_);_(* \(#,##0.00\);_(* "-"??_);_(@_)</c:formatCode>
                <c:ptCount val="48"/>
                <c:pt idx="12">
                  <c:v>88.191477417120268</c:v>
                </c:pt>
                <c:pt idx="13">
                  <c:v>88.191477417120268</c:v>
                </c:pt>
                <c:pt idx="14">
                  <c:v>88.191477417120268</c:v>
                </c:pt>
                <c:pt idx="15">
                  <c:v>88.191477417120268</c:v>
                </c:pt>
                <c:pt idx="16">
                  <c:v>88.191477417120268</c:v>
                </c:pt>
                <c:pt idx="17">
                  <c:v>88.191477417120268</c:v>
                </c:pt>
                <c:pt idx="18">
                  <c:v>88.191477417120268</c:v>
                </c:pt>
                <c:pt idx="19">
                  <c:v>88.191477417120268</c:v>
                </c:pt>
                <c:pt idx="20">
                  <c:v>88.191477417120268</c:v>
                </c:pt>
                <c:pt idx="21">
                  <c:v>88.191477417120268</c:v>
                </c:pt>
                <c:pt idx="22">
                  <c:v>88.191477417120268</c:v>
                </c:pt>
                <c:pt idx="23">
                  <c:v>88.191477417120268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27-412A-87A6-F9351444B320}"/>
            </c:ext>
          </c:extLst>
        </c:ser>
        <c:ser>
          <c:idx val="16"/>
          <c:order val="4"/>
          <c:marker>
            <c:symbol val="none"/>
          </c:marker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ICGN!$E$328:$AZ$328</c:f>
              <c:numCache>
                <c:formatCode>_(* #,##0.00_);_(* \(#,##0.00\);_(* "-"??_);_(@_)</c:formatCode>
                <c:ptCount val="48"/>
                <c:pt idx="24">
                  <c:v>93.333374439660346</c:v>
                </c:pt>
                <c:pt idx="25">
                  <c:v>93.333374439660346</c:v>
                </c:pt>
                <c:pt idx="26">
                  <c:v>93.333374439660346</c:v>
                </c:pt>
                <c:pt idx="27">
                  <c:v>93.333374439660346</c:v>
                </c:pt>
                <c:pt idx="28">
                  <c:v>93.333374439660346</c:v>
                </c:pt>
                <c:pt idx="29">
                  <c:v>93.333374439660346</c:v>
                </c:pt>
                <c:pt idx="30">
                  <c:v>93.333374439660346</c:v>
                </c:pt>
                <c:pt idx="31">
                  <c:v>93.333374439660346</c:v>
                </c:pt>
                <c:pt idx="32">
                  <c:v>93.333374439660346</c:v>
                </c:pt>
                <c:pt idx="33">
                  <c:v>93.333374439660346</c:v>
                </c:pt>
                <c:pt idx="34">
                  <c:v>93.333374439660346</c:v>
                </c:pt>
                <c:pt idx="35">
                  <c:v>93.333374439660346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27-412A-87A6-F9351444B320}"/>
            </c:ext>
          </c:extLst>
        </c:ser>
        <c:ser>
          <c:idx val="17"/>
          <c:order val="5"/>
          <c:marker>
            <c:symbol val="none"/>
          </c:marker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ICGN!$E$329:$AZ$329</c:f>
              <c:numCache>
                <c:formatCode>_(* #,##0.00_);_(* \(#,##0.00\);_(* "-"??_);_(@_)</c:formatCode>
                <c:ptCount val="48"/>
                <c:pt idx="36">
                  <c:v>102.50333932684582</c:v>
                </c:pt>
                <c:pt idx="37">
                  <c:v>102.50333932684582</c:v>
                </c:pt>
                <c:pt idx="38">
                  <c:v>102.50333932684582</c:v>
                </c:pt>
                <c:pt idx="39">
                  <c:v>102.50333932684582</c:v>
                </c:pt>
                <c:pt idx="40">
                  <c:v>102.50333932684582</c:v>
                </c:pt>
                <c:pt idx="41">
                  <c:v>102.50333932684582</c:v>
                </c:pt>
                <c:pt idx="42">
                  <c:v>102.50333932684582</c:v>
                </c:pt>
                <c:pt idx="43">
                  <c:v>102.50333932684582</c:v>
                </c:pt>
                <c:pt idx="44">
                  <c:v>102.50333932684582</c:v>
                </c:pt>
                <c:pt idx="45">
                  <c:v>102.50333932684582</c:v>
                </c:pt>
                <c:pt idx="46">
                  <c:v>102.50333932684582</c:v>
                </c:pt>
                <c:pt idx="47">
                  <c:v>102.50333932684582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27-412A-87A6-F9351444B320}"/>
            </c:ext>
          </c:extLst>
        </c:ser>
        <c:ser>
          <c:idx val="18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ICGN!$E$330:$BL$330</c:f>
              <c:numCache>
                <c:formatCode>_(* #,##0.00_);_(* \(#,##0.00\);_(* "-"??_);_(@_)</c:formatCode>
                <c:ptCount val="60"/>
                <c:pt idx="48">
                  <c:v>97.603266570860015</c:v>
                </c:pt>
                <c:pt idx="49">
                  <c:v>97.603266570860015</c:v>
                </c:pt>
                <c:pt idx="50">
                  <c:v>97.603266570860015</c:v>
                </c:pt>
                <c:pt idx="51">
                  <c:v>97.603266570860015</c:v>
                </c:pt>
                <c:pt idx="52">
                  <c:v>97.603266570860015</c:v>
                </c:pt>
                <c:pt idx="53">
                  <c:v>97.603266570860015</c:v>
                </c:pt>
                <c:pt idx="54">
                  <c:v>97.603266570860015</c:v>
                </c:pt>
                <c:pt idx="55">
                  <c:v>97.603266570860015</c:v>
                </c:pt>
                <c:pt idx="56">
                  <c:v>97.603266570860015</c:v>
                </c:pt>
                <c:pt idx="57">
                  <c:v>97.603266570860015</c:v>
                </c:pt>
                <c:pt idx="58">
                  <c:v>97.603266570860015</c:v>
                </c:pt>
                <c:pt idx="59">
                  <c:v>97.603266570860015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727-412A-87A6-F9351444B320}"/>
            </c:ext>
          </c:extLst>
        </c:ser>
        <c:ser>
          <c:idx val="19"/>
          <c:order val="7"/>
          <c:tx>
            <c:strRef>
              <c:f>ICGN!$A$331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ICGN!$E$331:$BX$331</c:f>
              <c:numCache>
                <c:formatCode>_(* #,##0.00_);_(* \(#,##0.00\);_(* "-"??_);_(@_)</c:formatCode>
                <c:ptCount val="72"/>
                <c:pt idx="60">
                  <c:v>89.956567397245593</c:v>
                </c:pt>
                <c:pt idx="61">
                  <c:v>89.956567397245593</c:v>
                </c:pt>
                <c:pt idx="62">
                  <c:v>89.956567397245593</c:v>
                </c:pt>
                <c:pt idx="63">
                  <c:v>89.956567397245593</c:v>
                </c:pt>
                <c:pt idx="64">
                  <c:v>89.956567397245593</c:v>
                </c:pt>
                <c:pt idx="65">
                  <c:v>89.956567397245593</c:v>
                </c:pt>
                <c:pt idx="66">
                  <c:v>89.956567397245593</c:v>
                </c:pt>
                <c:pt idx="67">
                  <c:v>89.956567397245593</c:v>
                </c:pt>
                <c:pt idx="68">
                  <c:v>89.956567397245593</c:v>
                </c:pt>
                <c:pt idx="69">
                  <c:v>89.956567397245593</c:v>
                </c:pt>
                <c:pt idx="70">
                  <c:v>89.956567397245593</c:v>
                </c:pt>
                <c:pt idx="71">
                  <c:v>89.956567397245593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27-412A-87A6-F9351444B320}"/>
            </c:ext>
          </c:extLst>
        </c:ser>
        <c:ser>
          <c:idx val="20"/>
          <c:order val="8"/>
          <c:tx>
            <c:strRef>
              <c:f>ICGN!$A$332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ICGN!$E$332:$CJ$332</c:f>
              <c:numCache>
                <c:formatCode>_(* #,##0.00_);_(* \(#,##0.00\);_(* "-"??_);_(@_)</c:formatCode>
                <c:ptCount val="84"/>
                <c:pt idx="72">
                  <c:v>68.940239413577061</c:v>
                </c:pt>
                <c:pt idx="73">
                  <c:v>68.940239413577061</c:v>
                </c:pt>
                <c:pt idx="74">
                  <c:v>68.940239413577061</c:v>
                </c:pt>
                <c:pt idx="75">
                  <c:v>68.940239413577061</c:v>
                </c:pt>
                <c:pt idx="76">
                  <c:v>68.940239413577061</c:v>
                </c:pt>
                <c:pt idx="77">
                  <c:v>68.940239413577061</c:v>
                </c:pt>
                <c:pt idx="78">
                  <c:v>68.940239413577061</c:v>
                </c:pt>
                <c:pt idx="79">
                  <c:v>68.940239413577061</c:v>
                </c:pt>
                <c:pt idx="80">
                  <c:v>68.940239413577061</c:v>
                </c:pt>
                <c:pt idx="81">
                  <c:v>68.940239413577061</c:v>
                </c:pt>
                <c:pt idx="82">
                  <c:v>68.940239413577061</c:v>
                </c:pt>
                <c:pt idx="83">
                  <c:v>68.940239413577061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27-412A-87A6-F9351444B320}"/>
            </c:ext>
          </c:extLst>
        </c:ser>
        <c:ser>
          <c:idx val="21"/>
          <c:order val="9"/>
          <c:tx>
            <c:strRef>
              <c:f>ICGN!$A$333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ICGN!$E$333:$CV$333</c:f>
              <c:numCache>
                <c:formatCode>_(* #,##0.00_);_(* \(#,##0.00\);_(* "-"??_);_(@_)</c:formatCode>
                <c:ptCount val="96"/>
                <c:pt idx="84">
                  <c:v>76.103144026545635</c:v>
                </c:pt>
                <c:pt idx="85">
                  <c:v>76.103144026545635</c:v>
                </c:pt>
                <c:pt idx="86">
                  <c:v>76.103144026545635</c:v>
                </c:pt>
                <c:pt idx="87">
                  <c:v>76.103144026545635</c:v>
                </c:pt>
                <c:pt idx="88">
                  <c:v>76.103144026545635</c:v>
                </c:pt>
                <c:pt idx="89">
                  <c:v>76.103144026545635</c:v>
                </c:pt>
                <c:pt idx="90">
                  <c:v>76.103144026545635</c:v>
                </c:pt>
                <c:pt idx="91">
                  <c:v>76.103144026545635</c:v>
                </c:pt>
                <c:pt idx="92">
                  <c:v>76.103144026545635</c:v>
                </c:pt>
                <c:pt idx="93">
                  <c:v>76.103144026545635</c:v>
                </c:pt>
                <c:pt idx="94">
                  <c:v>76.103144026545635</c:v>
                </c:pt>
                <c:pt idx="95">
                  <c:v>76.103144026545635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27-412A-87A6-F9351444B320}"/>
            </c:ext>
          </c:extLst>
        </c:ser>
        <c:ser>
          <c:idx val="22"/>
          <c:order val="10"/>
          <c:tx>
            <c:strRef>
              <c:f>ICGN!$A$334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ICGN!$E$334:$DH$334</c:f>
              <c:numCache>
                <c:formatCode>_(* #,##0.00_);_(* \(#,##0.00\);_(* "-"??_);_(@_)</c:formatCode>
                <c:ptCount val="108"/>
                <c:pt idx="96">
                  <c:v>86.204942232094368</c:v>
                </c:pt>
                <c:pt idx="97">
                  <c:v>86.204942232094368</c:v>
                </c:pt>
                <c:pt idx="98">
                  <c:v>86.204942232094368</c:v>
                </c:pt>
                <c:pt idx="99">
                  <c:v>86.204942232094368</c:v>
                </c:pt>
                <c:pt idx="100">
                  <c:v>86.204942232094368</c:v>
                </c:pt>
                <c:pt idx="101">
                  <c:v>86.204942232094368</c:v>
                </c:pt>
                <c:pt idx="102">
                  <c:v>86.204942232094368</c:v>
                </c:pt>
                <c:pt idx="103">
                  <c:v>86.204942232094368</c:v>
                </c:pt>
                <c:pt idx="104">
                  <c:v>86.204942232094368</c:v>
                </c:pt>
                <c:pt idx="105">
                  <c:v>86.204942232094368</c:v>
                </c:pt>
                <c:pt idx="106">
                  <c:v>86.204942232094368</c:v>
                </c:pt>
                <c:pt idx="107">
                  <c:v>86.204942232094368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27-412A-87A6-F9351444B320}"/>
            </c:ext>
          </c:extLst>
        </c:ser>
        <c:ser>
          <c:idx val="23"/>
          <c:order val="11"/>
          <c:tx>
            <c:strRef>
              <c:f>ICGN!$A$335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ICGN!$E$335:$DI$335</c:f>
              <c:numCache>
                <c:formatCode>_(* #,##0.00_);_(* \(#,##0.00\);_(* "-"??_);_(@_)</c:formatCode>
                <c:ptCount val="109"/>
                <c:pt idx="108">
                  <c:v>87.623964428305683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727-412A-87A6-F9351444B320}"/>
            </c:ext>
          </c:extLst>
        </c:ser>
        <c:ser>
          <c:idx val="0"/>
          <c:order val="12"/>
          <c:marker>
            <c:symbol val="none"/>
          </c:marker>
          <c:dLbls>
            <c:dLbl>
              <c:idx val="168"/>
              <c:layout>
                <c:manualLayout>
                  <c:x val="-1.967858517480486E-2"/>
                  <c:y val="4.1719338451343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83F-46CF-98D7-AC57CC4CFB7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ICGN!$E$325:$FS$325</c:f>
              <c:numCache>
                <c:formatCode>_(* #,##0.00_);_(* \(#,##0.00\);_(* "-"??_);_(@_)</c:formatCode>
                <c:ptCount val="171"/>
                <c:pt idx="0">
                  <c:v>83.930107580998992</c:v>
                </c:pt>
                <c:pt idx="1">
                  <c:v>76.200557636532537</c:v>
                </c:pt>
                <c:pt idx="2">
                  <c:v>75.738197280777996</c:v>
                </c:pt>
                <c:pt idx="3">
                  <c:v>80.504156742595228</c:v>
                </c:pt>
                <c:pt idx="4">
                  <c:v>86.338722325107398</c:v>
                </c:pt>
                <c:pt idx="5">
                  <c:v>88.593322801628659</c:v>
                </c:pt>
                <c:pt idx="6">
                  <c:v>84.941692951487411</c:v>
                </c:pt>
                <c:pt idx="7">
                  <c:v>85.387234013400601</c:v>
                </c:pt>
                <c:pt idx="8">
                  <c:v>83.18134725019155</c:v>
                </c:pt>
                <c:pt idx="9">
                  <c:v>81.367629991927288</c:v>
                </c:pt>
                <c:pt idx="10">
                  <c:v>74.534230026840802</c:v>
                </c:pt>
                <c:pt idx="11">
                  <c:v>77.882661587170332</c:v>
                </c:pt>
                <c:pt idx="12">
                  <c:v>78.00259919576213</c:v>
                </c:pt>
                <c:pt idx="13">
                  <c:v>78.011384039827632</c:v>
                </c:pt>
                <c:pt idx="14">
                  <c:v>96.481011933025101</c:v>
                </c:pt>
                <c:pt idx="15">
                  <c:v>93.796389337062166</c:v>
                </c:pt>
                <c:pt idx="16">
                  <c:v>86.662278614985624</c:v>
                </c:pt>
                <c:pt idx="17">
                  <c:v>86.66556789079371</c:v>
                </c:pt>
                <c:pt idx="18">
                  <c:v>89.351976425533778</c:v>
                </c:pt>
                <c:pt idx="19">
                  <c:v>91.692918774095418</c:v>
                </c:pt>
                <c:pt idx="20">
                  <c:v>90.300420521279648</c:v>
                </c:pt>
                <c:pt idx="21">
                  <c:v>89.615758371495858</c:v>
                </c:pt>
                <c:pt idx="22">
                  <c:v>87.526850894677239</c:v>
                </c:pt>
                <c:pt idx="23">
                  <c:v>90.190573006904984</c:v>
                </c:pt>
                <c:pt idx="24">
                  <c:v>94.701094889652353</c:v>
                </c:pt>
                <c:pt idx="25">
                  <c:v>96.540840966024049</c:v>
                </c:pt>
                <c:pt idx="26">
                  <c:v>91.349427827610825</c:v>
                </c:pt>
                <c:pt idx="27">
                  <c:v>93.62568932336923</c:v>
                </c:pt>
                <c:pt idx="28">
                  <c:v>93.019463068670134</c:v>
                </c:pt>
                <c:pt idx="29">
                  <c:v>96.403448407659624</c:v>
                </c:pt>
                <c:pt idx="30">
                  <c:v>95.353138308169534</c:v>
                </c:pt>
                <c:pt idx="31">
                  <c:v>96.27383498377921</c:v>
                </c:pt>
                <c:pt idx="32">
                  <c:v>91.622594289090614</c:v>
                </c:pt>
                <c:pt idx="33">
                  <c:v>88.826878540354684</c:v>
                </c:pt>
                <c:pt idx="34">
                  <c:v>89.557149112979744</c:v>
                </c:pt>
                <c:pt idx="35">
                  <c:v>92.726933558564042</c:v>
                </c:pt>
                <c:pt idx="36">
                  <c:v>94.080899451600573</c:v>
                </c:pt>
                <c:pt idx="37">
                  <c:v>96.425322278547753</c:v>
                </c:pt>
                <c:pt idx="38">
                  <c:v>102.32700259183885</c:v>
                </c:pt>
                <c:pt idx="39">
                  <c:v>105.19235861198264</c:v>
                </c:pt>
                <c:pt idx="40">
                  <c:v>109.55377410140663</c:v>
                </c:pt>
                <c:pt idx="41">
                  <c:v>106.85843566458526</c:v>
                </c:pt>
                <c:pt idx="42">
                  <c:v>107.38118084598001</c:v>
                </c:pt>
                <c:pt idx="43">
                  <c:v>103.37016108273612</c:v>
                </c:pt>
                <c:pt idx="44">
                  <c:v>102.16716034968201</c:v>
                </c:pt>
                <c:pt idx="45">
                  <c:v>102.89006092113782</c:v>
                </c:pt>
                <c:pt idx="46">
                  <c:v>99.793716022652077</c:v>
                </c:pt>
                <c:pt idx="47">
                  <c:v>100</c:v>
                </c:pt>
                <c:pt idx="48">
                  <c:v>101.43997539633406</c:v>
                </c:pt>
                <c:pt idx="49">
                  <c:v>100.66878034897495</c:v>
                </c:pt>
                <c:pt idx="50">
                  <c:v>100.73502516801429</c:v>
                </c:pt>
                <c:pt idx="51">
                  <c:v>104.25567702057531</c:v>
                </c:pt>
                <c:pt idx="52">
                  <c:v>103.55001234048349</c:v>
                </c:pt>
                <c:pt idx="53">
                  <c:v>101.70962575240297</c:v>
                </c:pt>
                <c:pt idx="54">
                  <c:v>100.73333860910833</c:v>
                </c:pt>
                <c:pt idx="55">
                  <c:v>92.130879814361194</c:v>
                </c:pt>
                <c:pt idx="56">
                  <c:v>91.404086760439668</c:v>
                </c:pt>
                <c:pt idx="57">
                  <c:v>92.712873994874897</c:v>
                </c:pt>
                <c:pt idx="58">
                  <c:v>92.083405067214827</c:v>
                </c:pt>
                <c:pt idx="59">
                  <c:v>89.815518577536281</c:v>
                </c:pt>
                <c:pt idx="60">
                  <c:v>89.734129253141433</c:v>
                </c:pt>
                <c:pt idx="61">
                  <c:v>85.798072562254518</c:v>
                </c:pt>
                <c:pt idx="62">
                  <c:v>87.121249231600416</c:v>
                </c:pt>
                <c:pt idx="63">
                  <c:v>93.834946151375732</c:v>
                </c:pt>
                <c:pt idx="64">
                  <c:v>95.719314260453089</c:v>
                </c:pt>
                <c:pt idx="65">
                  <c:v>99.811706952746803</c:v>
                </c:pt>
                <c:pt idx="66">
                  <c:v>98.552549211529367</c:v>
                </c:pt>
                <c:pt idx="67">
                  <c:v>94.398820339395357</c:v>
                </c:pt>
                <c:pt idx="68">
                  <c:v>88.596159026010227</c:v>
                </c:pt>
                <c:pt idx="69">
                  <c:v>86.687889544700624</c:v>
                </c:pt>
                <c:pt idx="70">
                  <c:v>83.672978893879048</c:v>
                </c:pt>
                <c:pt idx="71">
                  <c:v>75.550993339860526</c:v>
                </c:pt>
                <c:pt idx="72">
                  <c:v>73.415818477236044</c:v>
                </c:pt>
                <c:pt idx="73">
                  <c:v>74.330668538599198</c:v>
                </c:pt>
                <c:pt idx="74">
                  <c:v>71.909135195785552</c:v>
                </c:pt>
                <c:pt idx="75">
                  <c:v>73.57338940738174</c:v>
                </c:pt>
                <c:pt idx="76">
                  <c:v>76.942190084918138</c:v>
                </c:pt>
                <c:pt idx="77">
                  <c:v>73.722378520893102</c:v>
                </c:pt>
                <c:pt idx="78">
                  <c:v>69.00091473228764</c:v>
                </c:pt>
                <c:pt idx="79">
                  <c:v>62.80536125462185</c:v>
                </c:pt>
                <c:pt idx="80">
                  <c:v>61.691183775454739</c:v>
                </c:pt>
                <c:pt idx="81">
                  <c:v>65.534671221768718</c:v>
                </c:pt>
                <c:pt idx="82">
                  <c:v>64.199157287891978</c:v>
                </c:pt>
                <c:pt idx="83">
                  <c:v>60.158004466086027</c:v>
                </c:pt>
                <c:pt idx="84">
                  <c:v>59.748133641599665</c:v>
                </c:pt>
                <c:pt idx="85">
                  <c:v>58.426075432127256</c:v>
                </c:pt>
                <c:pt idx="86">
                  <c:v>63.399255451256394</c:v>
                </c:pt>
                <c:pt idx="87">
                  <c:v>71.214715454762953</c:v>
                </c:pt>
                <c:pt idx="88">
                  <c:v>77.952846674521155</c:v>
                </c:pt>
                <c:pt idx="89">
                  <c:v>79.541416204289447</c:v>
                </c:pt>
                <c:pt idx="90">
                  <c:v>91.13823869320963</c:v>
                </c:pt>
                <c:pt idx="91">
                  <c:v>85.840573656491443</c:v>
                </c:pt>
                <c:pt idx="92">
                  <c:v>84.925514375860729</c:v>
                </c:pt>
                <c:pt idx="93">
                  <c:v>85.213316304006526</c:v>
                </c:pt>
                <c:pt idx="94">
                  <c:v>79.734498403876827</c:v>
                </c:pt>
                <c:pt idx="95">
                  <c:v>82.741608308439098</c:v>
                </c:pt>
                <c:pt idx="96">
                  <c:v>85.148448725802083</c:v>
                </c:pt>
                <c:pt idx="97">
                  <c:v>85.645586868773478</c:v>
                </c:pt>
                <c:pt idx="98">
                  <c:v>85.515592723705524</c:v>
                </c:pt>
                <c:pt idx="99">
                  <c:v>90.656723901017571</c:v>
                </c:pt>
                <c:pt idx="100">
                  <c:v>88.823678336989587</c:v>
                </c:pt>
                <c:pt idx="101">
                  <c:v>88.256891361330815</c:v>
                </c:pt>
                <c:pt idx="102">
                  <c:v>84.176187222726227</c:v>
                </c:pt>
                <c:pt idx="103">
                  <c:v>86.346489547512789</c:v>
                </c:pt>
                <c:pt idx="104">
                  <c:v>86.467034839611884</c:v>
                </c:pt>
                <c:pt idx="105">
                  <c:v>85.264006832963219</c:v>
                </c:pt>
                <c:pt idx="106">
                  <c:v>83.701162340688668</c:v>
                </c:pt>
                <c:pt idx="107">
                  <c:v>84.457504084010523</c:v>
                </c:pt>
                <c:pt idx="108">
                  <c:v>89.540510753653862</c:v>
                </c:pt>
                <c:pt idx="109">
                  <c:v>89.300233359658193</c:v>
                </c:pt>
                <c:pt idx="110">
                  <c:v>90.104368571799327</c:v>
                </c:pt>
                <c:pt idx="111">
                  <c:v>95.674536661011018</c:v>
                </c:pt>
                <c:pt idx="112">
                  <c:v>92.810727653401983</c:v>
                </c:pt>
                <c:pt idx="113">
                  <c:v>93.282658355054167</c:v>
                </c:pt>
                <c:pt idx="114">
                  <c:v>91.998716860574419</c:v>
                </c:pt>
                <c:pt idx="115">
                  <c:v>86.627655842164728</c:v>
                </c:pt>
                <c:pt idx="116">
                  <c:v>83.669245413228595</c:v>
                </c:pt>
                <c:pt idx="117">
                  <c:v>81.712811228620083</c:v>
                </c:pt>
                <c:pt idx="118">
                  <c:v>77.47823758293552</c:v>
                </c:pt>
                <c:pt idx="119">
                  <c:v>79.287870857566247</c:v>
                </c:pt>
                <c:pt idx="120">
                  <c:v>78.847256933780614</c:v>
                </c:pt>
                <c:pt idx="121">
                  <c:v>80.409227241756085</c:v>
                </c:pt>
                <c:pt idx="122">
                  <c:v>83.604381400528567</c:v>
                </c:pt>
                <c:pt idx="123">
                  <c:v>86.782049295591364</c:v>
                </c:pt>
                <c:pt idx="124">
                  <c:v>82.400200974983761</c:v>
                </c:pt>
                <c:pt idx="125">
                  <c:v>86.101699676644827</c:v>
                </c:pt>
                <c:pt idx="126">
                  <c:v>86.698629555088885</c:v>
                </c:pt>
                <c:pt idx="127">
                  <c:v>78.868540308127351</c:v>
                </c:pt>
                <c:pt idx="128">
                  <c:v>78.014946829014804</c:v>
                </c:pt>
                <c:pt idx="129">
                  <c:v>76.864492071716612</c:v>
                </c:pt>
                <c:pt idx="130">
                  <c:v>76.953207270255447</c:v>
                </c:pt>
                <c:pt idx="131">
                  <c:v>77.309386890514574</c:v>
                </c:pt>
                <c:pt idx="132">
                  <c:v>78.809244979330643</c:v>
                </c:pt>
                <c:pt idx="133">
                  <c:v>77.644738222813231</c:v>
                </c:pt>
                <c:pt idx="134">
                  <c:v>69.167066701381216</c:v>
                </c:pt>
                <c:pt idx="135">
                  <c:v>67.921028645944631</c:v>
                </c:pt>
                <c:pt idx="136">
                  <c:v>71.956153525834992</c:v>
                </c:pt>
                <c:pt idx="137">
                  <c:v>76.405615297286118</c:v>
                </c:pt>
                <c:pt idx="138">
                  <c:v>76.075631701184733</c:v>
                </c:pt>
                <c:pt idx="139">
                  <c:v>73.424318290662981</c:v>
                </c:pt>
                <c:pt idx="140">
                  <c:v>74.330286000792057</c:v>
                </c:pt>
                <c:pt idx="141">
                  <c:v>72.140227445426859</c:v>
                </c:pt>
                <c:pt idx="142">
                  <c:v>75.460582852164634</c:v>
                </c:pt>
                <c:pt idx="143">
                  <c:v>81.421733556316852</c:v>
                </c:pt>
                <c:pt idx="144">
                  <c:v>82.403464244962137</c:v>
                </c:pt>
                <c:pt idx="145">
                  <c:v>82.097295610085553</c:v>
                </c:pt>
                <c:pt idx="146">
                  <c:v>89.485298445911454</c:v>
                </c:pt>
                <c:pt idx="147">
                  <c:v>98.180276008883993</c:v>
                </c:pt>
                <c:pt idx="148">
                  <c:v>102.64133408818905</c:v>
                </c:pt>
                <c:pt idx="149">
                  <c:v>104.40108808402375</c:v>
                </c:pt>
                <c:pt idx="150">
                  <c:v>100.4538953100157</c:v>
                </c:pt>
                <c:pt idx="151">
                  <c:v>99.173133384307903</c:v>
                </c:pt>
                <c:pt idx="152">
                  <c:v>101.30845647019575</c:v>
                </c:pt>
                <c:pt idx="153">
                  <c:v>105.47872120862081</c:v>
                </c:pt>
                <c:pt idx="154">
                  <c:v>104.0473522518719</c:v>
                </c:pt>
                <c:pt idx="155">
                  <c:v>104.10322465800226</c:v>
                </c:pt>
                <c:pt idx="156">
                  <c:v>106.10012774479209</c:v>
                </c:pt>
                <c:pt idx="157">
                  <c:v>107.71776266589848</c:v>
                </c:pt>
                <c:pt idx="158">
                  <c:v>116.62099266772708</c:v>
                </c:pt>
                <c:pt idx="159">
                  <c:v>125.33015322739736</c:v>
                </c:pt>
                <c:pt idx="160">
                  <c:v>125.7631369116508</c:v>
                </c:pt>
                <c:pt idx="161">
                  <c:v>127.09186883404635</c:v>
                </c:pt>
                <c:pt idx="162">
                  <c:v>109.541759036093</c:v>
                </c:pt>
                <c:pt idx="163">
                  <c:v>106.98729935990036</c:v>
                </c:pt>
                <c:pt idx="164">
                  <c:v>106.14841471399671</c:v>
                </c:pt>
                <c:pt idx="165">
                  <c:v>102.86645360646378</c:v>
                </c:pt>
                <c:pt idx="166">
                  <c:v>102.02577757871241</c:v>
                </c:pt>
                <c:pt idx="167">
                  <c:v>104.7360651729397</c:v>
                </c:pt>
                <c:pt idx="168">
                  <c:v>105.66839016881417</c:v>
                </c:pt>
                <c:pt idx="169">
                  <c:v>103.675701376437</c:v>
                </c:pt>
                <c:pt idx="170">
                  <c:v>104.91584821016207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727-412A-87A6-F9351444B320}"/>
            </c:ext>
          </c:extLst>
        </c:ser>
        <c:ser>
          <c:idx val="1"/>
          <c:order val="13"/>
          <c:marker>
            <c:symbol val="none"/>
          </c:marker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27-412A-87A6-F9351444B320}"/>
            </c:ext>
          </c:extLst>
        </c:ser>
        <c:ser>
          <c:idx val="2"/>
          <c:order val="14"/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27-412A-87A6-F9351444B32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27-412A-87A6-F9351444B32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27-412A-87A6-F9351444B32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27-412A-87A6-F9351444B32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27-412A-87A6-F9351444B3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27-412A-87A6-F9351444B32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27-412A-87A6-F9351444B32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27-412A-87A6-F9351444B32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27-412A-87A6-F9351444B320}"/>
                </c:ext>
              </c:extLst>
            </c:dLbl>
            <c:dLbl>
              <c:idx val="9"/>
              <c:layout>
                <c:manualLayout>
                  <c:x val="-4.852032132347095E-2"/>
                  <c:y val="3.336963143288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2727-412A-87A6-F9351444B32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27-412A-87A6-F9351444B32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ICGN!$E$326:$AZ$326</c:f>
              <c:numCache>
                <c:formatCode>_(* #,##0.00_);_(* \(#,##0.00\);_(* "-"??_);_(@_)</c:formatCode>
                <c:ptCount val="48"/>
                <c:pt idx="0">
                  <c:v>81.5499883490549</c:v>
                </c:pt>
                <c:pt idx="1">
                  <c:v>81.5499883490549</c:v>
                </c:pt>
                <c:pt idx="2">
                  <c:v>81.5499883490549</c:v>
                </c:pt>
                <c:pt idx="3">
                  <c:v>81.5499883490549</c:v>
                </c:pt>
                <c:pt idx="4">
                  <c:v>81.5499883490549</c:v>
                </c:pt>
                <c:pt idx="5">
                  <c:v>81.5499883490549</c:v>
                </c:pt>
                <c:pt idx="6">
                  <c:v>81.5499883490549</c:v>
                </c:pt>
                <c:pt idx="7">
                  <c:v>81.5499883490549</c:v>
                </c:pt>
                <c:pt idx="8">
                  <c:v>81.5499883490549</c:v>
                </c:pt>
                <c:pt idx="9">
                  <c:v>81.5499883490549</c:v>
                </c:pt>
                <c:pt idx="10">
                  <c:v>81.5499883490549</c:v>
                </c:pt>
                <c:pt idx="11">
                  <c:v>81.5499883490549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27-412A-87A6-F9351444B320}"/>
            </c:ext>
          </c:extLst>
        </c:ser>
        <c:ser>
          <c:idx val="3"/>
          <c:order val="15"/>
          <c:marker>
            <c:symbol val="none"/>
          </c:marker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27-412A-87A6-F9351444B32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27-412A-87A6-F9351444B32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27-412A-87A6-F9351444B32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27-412A-87A6-F9351444B32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27-412A-87A6-F9351444B32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27-412A-87A6-F9351444B32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27-412A-87A6-F9351444B32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27-412A-87A6-F9351444B32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27-412A-87A6-F9351444B32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27-412A-87A6-F9351444B320}"/>
                </c:ext>
              </c:extLst>
            </c:dLbl>
            <c:dLbl>
              <c:idx val="22"/>
              <c:layout>
                <c:manualLayout>
                  <c:x val="-3.8524006944216323E-2"/>
                  <c:y val="4.2685721981970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2727-412A-87A6-F9351444B32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ICGN!$E$327:$AZ$327</c:f>
              <c:numCache>
                <c:formatCode>_(* #,##0.00_);_(* \(#,##0.00\);_(* "-"??_);_(@_)</c:formatCode>
                <c:ptCount val="48"/>
                <c:pt idx="12">
                  <c:v>88.191477417120268</c:v>
                </c:pt>
                <c:pt idx="13">
                  <c:v>88.191477417120268</c:v>
                </c:pt>
                <c:pt idx="14">
                  <c:v>88.191477417120268</c:v>
                </c:pt>
                <c:pt idx="15">
                  <c:v>88.191477417120268</c:v>
                </c:pt>
                <c:pt idx="16">
                  <c:v>88.191477417120268</c:v>
                </c:pt>
                <c:pt idx="17">
                  <c:v>88.191477417120268</c:v>
                </c:pt>
                <c:pt idx="18">
                  <c:v>88.191477417120268</c:v>
                </c:pt>
                <c:pt idx="19">
                  <c:v>88.191477417120268</c:v>
                </c:pt>
                <c:pt idx="20">
                  <c:v>88.191477417120268</c:v>
                </c:pt>
                <c:pt idx="21">
                  <c:v>88.191477417120268</c:v>
                </c:pt>
                <c:pt idx="22">
                  <c:v>88.191477417120268</c:v>
                </c:pt>
                <c:pt idx="23">
                  <c:v>88.191477417120268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727-412A-87A6-F9351444B320}"/>
            </c:ext>
          </c:extLst>
        </c:ser>
        <c:ser>
          <c:idx val="4"/>
          <c:order val="16"/>
          <c:marker>
            <c:symbol val="none"/>
          </c:marker>
          <c:dLbls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27-412A-87A6-F9351444B32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727-412A-87A6-F9351444B32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727-412A-87A6-F9351444B32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727-412A-87A6-F9351444B32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727-412A-87A6-F9351444B32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727-412A-87A6-F9351444B32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727-412A-87A6-F9351444B32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727-412A-87A6-F9351444B32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727-412A-87A6-F9351444B320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727-412A-87A6-F9351444B320}"/>
                </c:ext>
              </c:extLst>
            </c:dLbl>
            <c:dLbl>
              <c:idx val="34"/>
              <c:layout>
                <c:manualLayout>
                  <c:x val="-5.3676767676767712E-2"/>
                  <c:y val="4.69120498045857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2-2727-412A-87A6-F9351444B320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ICGN!$E$328:$AZ$328</c:f>
              <c:numCache>
                <c:formatCode>_(* #,##0.00_);_(* \(#,##0.00\);_(* "-"??_);_(@_)</c:formatCode>
                <c:ptCount val="48"/>
                <c:pt idx="24">
                  <c:v>93.333374439660346</c:v>
                </c:pt>
                <c:pt idx="25">
                  <c:v>93.333374439660346</c:v>
                </c:pt>
                <c:pt idx="26">
                  <c:v>93.333374439660346</c:v>
                </c:pt>
                <c:pt idx="27">
                  <c:v>93.333374439660346</c:v>
                </c:pt>
                <c:pt idx="28">
                  <c:v>93.333374439660346</c:v>
                </c:pt>
                <c:pt idx="29">
                  <c:v>93.333374439660346</c:v>
                </c:pt>
                <c:pt idx="30">
                  <c:v>93.333374439660346</c:v>
                </c:pt>
                <c:pt idx="31">
                  <c:v>93.333374439660346</c:v>
                </c:pt>
                <c:pt idx="32">
                  <c:v>93.333374439660346</c:v>
                </c:pt>
                <c:pt idx="33">
                  <c:v>93.333374439660346</c:v>
                </c:pt>
                <c:pt idx="34">
                  <c:v>93.333374439660346</c:v>
                </c:pt>
                <c:pt idx="35">
                  <c:v>93.333374439660346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2727-412A-87A6-F9351444B320}"/>
            </c:ext>
          </c:extLst>
        </c:ser>
        <c:ser>
          <c:idx val="5"/>
          <c:order val="17"/>
          <c:marker>
            <c:symbol val="none"/>
          </c:marker>
          <c:dLbls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727-412A-87A6-F9351444B320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727-412A-87A6-F9351444B320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727-412A-87A6-F9351444B320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727-412A-87A6-F9351444B320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727-412A-87A6-F9351444B3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727-412A-87A6-F9351444B320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727-412A-87A6-F9351444B320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727-412A-87A6-F9351444B320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727-412A-87A6-F9351444B320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727-412A-87A6-F9351444B32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727-412A-87A6-F9351444B320}"/>
                </c:ext>
              </c:extLst>
            </c:dLbl>
            <c:dLbl>
              <c:idx val="47"/>
              <c:layout>
                <c:manualLayout>
                  <c:x val="-6.7782868050584588E-2"/>
                  <c:y val="5.027103800920058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40-2727-412A-87A6-F9351444B32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ICGN!$E$329:$AZ$329</c:f>
              <c:numCache>
                <c:formatCode>_(* #,##0.00_);_(* \(#,##0.00\);_(* "-"??_);_(@_)</c:formatCode>
                <c:ptCount val="48"/>
                <c:pt idx="36">
                  <c:v>102.50333932684582</c:v>
                </c:pt>
                <c:pt idx="37">
                  <c:v>102.50333932684582</c:v>
                </c:pt>
                <c:pt idx="38">
                  <c:v>102.50333932684582</c:v>
                </c:pt>
                <c:pt idx="39">
                  <c:v>102.50333932684582</c:v>
                </c:pt>
                <c:pt idx="40">
                  <c:v>102.50333932684582</c:v>
                </c:pt>
                <c:pt idx="41">
                  <c:v>102.50333932684582</c:v>
                </c:pt>
                <c:pt idx="42">
                  <c:v>102.50333932684582</c:v>
                </c:pt>
                <c:pt idx="43">
                  <c:v>102.50333932684582</c:v>
                </c:pt>
                <c:pt idx="44">
                  <c:v>102.50333932684582</c:v>
                </c:pt>
                <c:pt idx="45">
                  <c:v>102.50333932684582</c:v>
                </c:pt>
                <c:pt idx="46">
                  <c:v>102.50333932684582</c:v>
                </c:pt>
                <c:pt idx="47">
                  <c:v>102.50333932684582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2727-412A-87A6-F9351444B320}"/>
            </c:ext>
          </c:extLst>
        </c:ser>
        <c:ser>
          <c:idx val="6"/>
          <c:order val="18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727-412A-87A6-F9351444B320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727-412A-87A6-F9351444B320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727-412A-87A6-F9351444B320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727-412A-87A6-F9351444B320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727-412A-87A6-F9351444B320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727-412A-87A6-F9351444B320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727-412A-87A6-F9351444B320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727-412A-87A6-F9351444B320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727-412A-87A6-F9351444B320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727-412A-87A6-F9351444B320}"/>
                </c:ext>
              </c:extLst>
            </c:dLbl>
            <c:dLbl>
              <c:idx val="58"/>
              <c:layout>
                <c:manualLayout>
                  <c:x val="-7.0742543545693148E-2"/>
                  <c:y val="4.1820334721045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4C-2727-412A-87A6-F9351444B320}"/>
                </c:ext>
              </c:extLst>
            </c:dLbl>
            <c:dLbl>
              <c:idx val="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ICGN!$E$330:$BL$330</c:f>
              <c:numCache>
                <c:formatCode>_(* #,##0.00_);_(* \(#,##0.00\);_(* "-"??_);_(@_)</c:formatCode>
                <c:ptCount val="60"/>
                <c:pt idx="48">
                  <c:v>97.603266570860015</c:v>
                </c:pt>
                <c:pt idx="49">
                  <c:v>97.603266570860015</c:v>
                </c:pt>
                <c:pt idx="50">
                  <c:v>97.603266570860015</c:v>
                </c:pt>
                <c:pt idx="51">
                  <c:v>97.603266570860015</c:v>
                </c:pt>
                <c:pt idx="52">
                  <c:v>97.603266570860015</c:v>
                </c:pt>
                <c:pt idx="53">
                  <c:v>97.603266570860015</c:v>
                </c:pt>
                <c:pt idx="54">
                  <c:v>97.603266570860015</c:v>
                </c:pt>
                <c:pt idx="55">
                  <c:v>97.603266570860015</c:v>
                </c:pt>
                <c:pt idx="56">
                  <c:v>97.603266570860015</c:v>
                </c:pt>
                <c:pt idx="57">
                  <c:v>97.603266570860015</c:v>
                </c:pt>
                <c:pt idx="58">
                  <c:v>97.603266570860015</c:v>
                </c:pt>
                <c:pt idx="59">
                  <c:v>97.603266570860015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2727-412A-87A6-F9351444B320}"/>
            </c:ext>
          </c:extLst>
        </c:ser>
        <c:ser>
          <c:idx val="7"/>
          <c:order val="19"/>
          <c:tx>
            <c:strRef>
              <c:f>ICGN!$A$331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727-412A-87A6-F9351444B320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727-412A-87A6-F9351444B320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727-412A-87A6-F9351444B320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727-412A-87A6-F9351444B320}"/>
                </c:ext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2727-412A-87A6-F9351444B320}"/>
                </c:ext>
              </c:extLst>
            </c:dLbl>
            <c:dLbl>
              <c:idx val="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727-412A-87A6-F9351444B320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2727-412A-87A6-F9351444B320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727-412A-87A6-F9351444B320}"/>
                </c:ext>
              </c:extLst>
            </c:dLbl>
            <c:dLbl>
              <c:idx val="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2727-412A-87A6-F9351444B320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727-412A-87A6-F9351444B320}"/>
                </c:ext>
              </c:extLst>
            </c:dLbl>
            <c:dLbl>
              <c:idx val="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2727-412A-87A6-F9351444B320}"/>
                </c:ext>
              </c:extLst>
            </c:dLbl>
            <c:dLbl>
              <c:idx val="71"/>
              <c:layout>
                <c:manualLayout>
                  <c:x val="-6.1757575757575754E-2"/>
                  <c:y val="4.1820334721045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5A-2727-412A-87A6-F9351444B320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ICGN!$E$331:$BX$331</c:f>
              <c:numCache>
                <c:formatCode>_(* #,##0.00_);_(* \(#,##0.00\);_(* "-"??_);_(@_)</c:formatCode>
                <c:ptCount val="72"/>
                <c:pt idx="60">
                  <c:v>89.956567397245593</c:v>
                </c:pt>
                <c:pt idx="61">
                  <c:v>89.956567397245593</c:v>
                </c:pt>
                <c:pt idx="62">
                  <c:v>89.956567397245593</c:v>
                </c:pt>
                <c:pt idx="63">
                  <c:v>89.956567397245593</c:v>
                </c:pt>
                <c:pt idx="64">
                  <c:v>89.956567397245593</c:v>
                </c:pt>
                <c:pt idx="65">
                  <c:v>89.956567397245593</c:v>
                </c:pt>
                <c:pt idx="66">
                  <c:v>89.956567397245593</c:v>
                </c:pt>
                <c:pt idx="67">
                  <c:v>89.956567397245593</c:v>
                </c:pt>
                <c:pt idx="68">
                  <c:v>89.956567397245593</c:v>
                </c:pt>
                <c:pt idx="69">
                  <c:v>89.956567397245593</c:v>
                </c:pt>
                <c:pt idx="70">
                  <c:v>89.956567397245593</c:v>
                </c:pt>
                <c:pt idx="71">
                  <c:v>89.956567397245593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2727-412A-87A6-F9351444B320}"/>
            </c:ext>
          </c:extLst>
        </c:ser>
        <c:ser>
          <c:idx val="8"/>
          <c:order val="20"/>
          <c:tx>
            <c:strRef>
              <c:f>ICGN!$A$332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727-412A-87A6-F9351444B320}"/>
                </c:ext>
              </c:extLst>
            </c:dLbl>
            <c:dLbl>
              <c:idx val="73"/>
              <c:layout>
                <c:manualLayout>
                  <c:x val="-1.0101010101010102E-2"/>
                  <c:y val="3.8028164796699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5D-2727-412A-87A6-F9351444B320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727-412A-87A6-F9351444B320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727-412A-87A6-F9351444B320}"/>
                </c:ext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727-412A-87A6-F9351444B320}"/>
                </c:ext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727-412A-87A6-F9351444B320}"/>
                </c:ext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727-412A-87A6-F9351444B320}"/>
                </c:ext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727-412A-87A6-F9351444B320}"/>
                </c:ext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2727-412A-87A6-F9351444B320}"/>
                </c:ext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727-412A-87A6-F9351444B320}"/>
                </c:ext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727-412A-87A6-F9351444B320}"/>
                </c:ext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ICGN!$E$332:$CJ$332</c:f>
              <c:numCache>
                <c:formatCode>_(* #,##0.00_);_(* \(#,##0.00\);_(* "-"??_);_(@_)</c:formatCode>
                <c:ptCount val="84"/>
                <c:pt idx="72">
                  <c:v>68.940239413577061</c:v>
                </c:pt>
                <c:pt idx="73">
                  <c:v>68.940239413577061</c:v>
                </c:pt>
                <c:pt idx="74">
                  <c:v>68.940239413577061</c:v>
                </c:pt>
                <c:pt idx="75">
                  <c:v>68.940239413577061</c:v>
                </c:pt>
                <c:pt idx="76">
                  <c:v>68.940239413577061</c:v>
                </c:pt>
                <c:pt idx="77">
                  <c:v>68.940239413577061</c:v>
                </c:pt>
                <c:pt idx="78">
                  <c:v>68.940239413577061</c:v>
                </c:pt>
                <c:pt idx="79">
                  <c:v>68.940239413577061</c:v>
                </c:pt>
                <c:pt idx="80">
                  <c:v>68.940239413577061</c:v>
                </c:pt>
                <c:pt idx="81">
                  <c:v>68.940239413577061</c:v>
                </c:pt>
                <c:pt idx="82">
                  <c:v>68.940239413577061</c:v>
                </c:pt>
                <c:pt idx="83">
                  <c:v>68.940239413577061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2727-412A-87A6-F9351444B320}"/>
            </c:ext>
          </c:extLst>
        </c:ser>
        <c:ser>
          <c:idx val="9"/>
          <c:order val="21"/>
          <c:tx>
            <c:strRef>
              <c:f>ICGN!$A$333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1.7030303030302955E-2"/>
                  <c:y val="3.7594983076967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69-2727-412A-87A6-F9351444B320}"/>
                </c:ext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727-412A-87A6-F9351444B320}"/>
                </c:ext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727-412A-87A6-F9351444B320}"/>
                </c:ext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727-412A-87A6-F9351444B320}"/>
                </c:ext>
              </c:extLst>
            </c:dLbl>
            <c:dLbl>
              <c:idx val="8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727-412A-87A6-F9351444B320}"/>
                </c:ext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727-412A-87A6-F9351444B320}"/>
                </c:ext>
              </c:extLst>
            </c:dLbl>
            <c:dLbl>
              <c:idx val="9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727-412A-87A6-F9351444B320}"/>
                </c:ext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727-412A-87A6-F9351444B320}"/>
                </c:ext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2727-412A-87A6-F9351444B320}"/>
                </c:ext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2727-412A-87A6-F9351444B320}"/>
                </c:ext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2727-412A-87A6-F9351444B320}"/>
                </c:ext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ICGN!$E$333:$CV$333</c:f>
              <c:numCache>
                <c:formatCode>_(* #,##0.00_);_(* \(#,##0.00\);_(* "-"??_);_(@_)</c:formatCode>
                <c:ptCount val="96"/>
                <c:pt idx="84">
                  <c:v>76.103144026545635</c:v>
                </c:pt>
                <c:pt idx="85">
                  <c:v>76.103144026545635</c:v>
                </c:pt>
                <c:pt idx="86">
                  <c:v>76.103144026545635</c:v>
                </c:pt>
                <c:pt idx="87">
                  <c:v>76.103144026545635</c:v>
                </c:pt>
                <c:pt idx="88">
                  <c:v>76.103144026545635</c:v>
                </c:pt>
                <c:pt idx="89">
                  <c:v>76.103144026545635</c:v>
                </c:pt>
                <c:pt idx="90">
                  <c:v>76.103144026545635</c:v>
                </c:pt>
                <c:pt idx="91">
                  <c:v>76.103144026545635</c:v>
                </c:pt>
                <c:pt idx="92">
                  <c:v>76.103144026545635</c:v>
                </c:pt>
                <c:pt idx="93">
                  <c:v>76.103144026545635</c:v>
                </c:pt>
                <c:pt idx="94">
                  <c:v>76.103144026545635</c:v>
                </c:pt>
                <c:pt idx="95">
                  <c:v>76.103144026545635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2727-412A-87A6-F9351444B320}"/>
            </c:ext>
          </c:extLst>
        </c:ser>
        <c:ser>
          <c:idx val="10"/>
          <c:order val="22"/>
          <c:tx>
            <c:strRef>
              <c:f>ICGN!$A$334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2727-412A-87A6-F9351444B320}"/>
                </c:ext>
              </c:extLst>
            </c:dLbl>
            <c:dLbl>
              <c:idx val="9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2727-412A-87A6-F9351444B320}"/>
                </c:ext>
              </c:extLst>
            </c:dLbl>
            <c:dLbl>
              <c:idx val="9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2727-412A-87A6-F9351444B320}"/>
                </c:ext>
              </c:extLst>
            </c:dLbl>
            <c:dLbl>
              <c:idx val="9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2727-412A-87A6-F9351444B320}"/>
                </c:ext>
              </c:extLst>
            </c:dLbl>
            <c:dLbl>
              <c:idx val="10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2727-412A-87A6-F9351444B320}"/>
                </c:ext>
              </c:extLst>
            </c:dLbl>
            <c:dLbl>
              <c:idx val="10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2727-412A-87A6-F9351444B320}"/>
                </c:ext>
              </c:extLst>
            </c:dLbl>
            <c:dLbl>
              <c:idx val="10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2727-412A-87A6-F9351444B320}"/>
                </c:ext>
              </c:extLst>
            </c:dLbl>
            <c:dLbl>
              <c:idx val="10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2727-412A-87A6-F9351444B320}"/>
                </c:ext>
              </c:extLst>
            </c:dLbl>
            <c:dLbl>
              <c:idx val="10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2727-412A-87A6-F9351444B320}"/>
                </c:ext>
              </c:extLst>
            </c:dLbl>
            <c:dLbl>
              <c:idx val="10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2727-412A-87A6-F9351444B320}"/>
                </c:ext>
              </c:extLst>
            </c:dLbl>
            <c:dLbl>
              <c:idx val="10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2727-412A-87A6-F9351444B320}"/>
                </c:ext>
              </c:extLst>
            </c:dLbl>
            <c:dLbl>
              <c:idx val="107"/>
              <c:layout>
                <c:manualLayout>
                  <c:x val="-4.6500119303268909E-2"/>
                  <c:y val="5.0271038009200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81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ICGN!$E$334:$DH$334</c:f>
              <c:numCache>
                <c:formatCode>_(* #,##0.00_);_(* \(#,##0.00\);_(* "-"??_);_(@_)</c:formatCode>
                <c:ptCount val="108"/>
                <c:pt idx="96">
                  <c:v>86.204942232094368</c:v>
                </c:pt>
                <c:pt idx="97">
                  <c:v>86.204942232094368</c:v>
                </c:pt>
                <c:pt idx="98">
                  <c:v>86.204942232094368</c:v>
                </c:pt>
                <c:pt idx="99">
                  <c:v>86.204942232094368</c:v>
                </c:pt>
                <c:pt idx="100">
                  <c:v>86.204942232094368</c:v>
                </c:pt>
                <c:pt idx="101">
                  <c:v>86.204942232094368</c:v>
                </c:pt>
                <c:pt idx="102">
                  <c:v>86.204942232094368</c:v>
                </c:pt>
                <c:pt idx="103">
                  <c:v>86.204942232094368</c:v>
                </c:pt>
                <c:pt idx="104">
                  <c:v>86.204942232094368</c:v>
                </c:pt>
                <c:pt idx="105">
                  <c:v>86.204942232094368</c:v>
                </c:pt>
                <c:pt idx="106">
                  <c:v>86.204942232094368</c:v>
                </c:pt>
                <c:pt idx="107">
                  <c:v>86.204942232094368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2727-412A-87A6-F9351444B320}"/>
            </c:ext>
          </c:extLst>
        </c:ser>
        <c:ser>
          <c:idx val="11"/>
          <c:order val="23"/>
          <c:tx>
            <c:strRef>
              <c:f>ICGN!$A$335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2727-412A-87A6-F9351444B320}"/>
                </c:ext>
              </c:extLst>
            </c:dLbl>
            <c:dLbl>
              <c:idx val="10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2727-412A-87A6-F9351444B320}"/>
                </c:ext>
              </c:extLst>
            </c:dLbl>
            <c:dLbl>
              <c:idx val="1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2727-412A-87A6-F9351444B320}"/>
                </c:ext>
              </c:extLst>
            </c:dLbl>
            <c:dLbl>
              <c:idx val="1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2727-412A-87A6-F9351444B320}"/>
                </c:ext>
              </c:extLst>
            </c:dLbl>
            <c:dLbl>
              <c:idx val="1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2727-412A-87A6-F9351444B320}"/>
                </c:ext>
              </c:extLst>
            </c:dLbl>
            <c:dLbl>
              <c:idx val="1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2727-412A-87A6-F9351444B320}"/>
                </c:ext>
              </c:extLst>
            </c:dLbl>
            <c:dLbl>
              <c:idx val="1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2727-412A-87A6-F9351444B320}"/>
                </c:ext>
              </c:extLst>
            </c:dLbl>
            <c:dLbl>
              <c:idx val="1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2727-412A-87A6-F9351444B320}"/>
                </c:ext>
              </c:extLst>
            </c:dLbl>
            <c:dLbl>
              <c:idx val="1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2727-412A-87A6-F9351444B320}"/>
                </c:ext>
              </c:extLst>
            </c:dLbl>
            <c:dLbl>
              <c:idx val="117"/>
              <c:layout>
                <c:manualLayout>
                  <c:x val="-5.5696969696969696E-2"/>
                  <c:y val="3.7594983076967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8C-2727-412A-87A6-F9351444B320}"/>
                </c:ext>
              </c:extLst>
            </c:dLbl>
            <c:dLbl>
              <c:idx val="1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2727-412A-87A6-F9351444B320}"/>
                </c:ext>
              </c:extLst>
            </c:dLbl>
            <c:dLbl>
              <c:idx val="1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ICGN!$E$335:$DT$335</c:f>
              <c:numCache>
                <c:formatCode>_(* #,##0.00_);_(* \(#,##0.00\);_(* "-"??_);_(@_)</c:formatCode>
                <c:ptCount val="120"/>
                <c:pt idx="108">
                  <c:v>87.623964428305683</c:v>
                </c:pt>
                <c:pt idx="109">
                  <c:v>87.623964428305683</c:v>
                </c:pt>
                <c:pt idx="110">
                  <c:v>87.623964428305683</c:v>
                </c:pt>
                <c:pt idx="111">
                  <c:v>87.623964428305683</c:v>
                </c:pt>
                <c:pt idx="112">
                  <c:v>87.623964428305683</c:v>
                </c:pt>
                <c:pt idx="113">
                  <c:v>87.623964428305683</c:v>
                </c:pt>
                <c:pt idx="114">
                  <c:v>87.623964428305683</c:v>
                </c:pt>
                <c:pt idx="115">
                  <c:v>87.623964428305683</c:v>
                </c:pt>
                <c:pt idx="116">
                  <c:v>87.623964428305683</c:v>
                </c:pt>
                <c:pt idx="117">
                  <c:v>87.623964428305683</c:v>
                </c:pt>
                <c:pt idx="118">
                  <c:v>87.623964428305683</c:v>
                </c:pt>
                <c:pt idx="119">
                  <c:v>87.623964428305683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2727-412A-87A6-F9351444B320}"/>
            </c:ext>
          </c:extLst>
        </c:ser>
        <c:ser>
          <c:idx val="24"/>
          <c:order val="24"/>
          <c:tx>
            <c:strRef>
              <c:f>ICGN!$A$336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ICGN!$DU$336</c:f>
              <c:numCache>
                <c:formatCode>_(* #,##0.00_);_(* \(#,##0.00\);_(* "-"??_);_(@_)</c:formatCode>
                <c:ptCount val="1"/>
                <c:pt idx="0">
                  <c:v>81.071168204000244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2727-412A-87A6-F9351444B320}"/>
            </c:ext>
          </c:extLst>
        </c:ser>
        <c:ser>
          <c:idx val="25"/>
          <c:order val="25"/>
          <c:marker>
            <c:symbol val="none"/>
          </c:marker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ICGN!$E$336:$DU$336</c:f>
              <c:numCache>
                <c:formatCode>_(* #,##0.00_);_(* \(#,##0.00\);_(* "-"??_);_(@_)</c:formatCode>
                <c:ptCount val="121"/>
                <c:pt idx="120">
                  <c:v>81.071168204000244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2727-412A-87A6-F9351444B320}"/>
            </c:ext>
          </c:extLst>
        </c:ser>
        <c:ser>
          <c:idx val="26"/>
          <c:order val="26"/>
          <c:tx>
            <c:strRef>
              <c:f>ICGN!$A$336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ICGN!$E$336:$DU$336</c:f>
              <c:numCache>
                <c:formatCode>_(* #,##0.00_);_(* \(#,##0.00\);_(* "-"??_);_(@_)</c:formatCode>
                <c:ptCount val="121"/>
                <c:pt idx="120">
                  <c:v>81.071168204000244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2727-412A-87A6-F9351444B320}"/>
            </c:ext>
          </c:extLst>
        </c:ser>
        <c:ser>
          <c:idx val="27"/>
          <c:order val="27"/>
          <c:tx>
            <c:strRef>
              <c:f>ICGN!$A$336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93-2727-412A-87A6-F9351444B320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94-2727-412A-87A6-F9351444B320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2727-412A-87A6-F9351444B320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2727-412A-87A6-F9351444B320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2727-412A-87A6-F9351444B320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2727-412A-87A6-F9351444B320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2727-412A-87A6-F9351444B320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2727-412A-87A6-F9351444B320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2727-412A-87A6-F9351444B320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2727-412A-87A6-F9351444B320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2727-412A-87A6-F9351444B320}"/>
                </c:ext>
              </c:extLst>
            </c:dLbl>
            <c:dLbl>
              <c:idx val="129"/>
              <c:layout>
                <c:manualLayout>
                  <c:x val="-6.0606060606060608E-2"/>
                  <c:y val="3.3802813152621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9C-2727-412A-87A6-F9351444B320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2727-412A-87A6-F9351444B320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ICGN!$E$336:$EF$336</c:f>
              <c:numCache>
                <c:formatCode>_(* #,##0.00_);_(* \(#,##0.00\);_(* "-"??_);_(@_)</c:formatCode>
                <c:ptCount val="132"/>
                <c:pt idx="120">
                  <c:v>81.071168204000244</c:v>
                </c:pt>
                <c:pt idx="121">
                  <c:v>81.071168204000244</c:v>
                </c:pt>
                <c:pt idx="122">
                  <c:v>81.071168204000244</c:v>
                </c:pt>
                <c:pt idx="123">
                  <c:v>81.071168204000244</c:v>
                </c:pt>
                <c:pt idx="124">
                  <c:v>81.071168204000244</c:v>
                </c:pt>
                <c:pt idx="125">
                  <c:v>81.071168204000244</c:v>
                </c:pt>
                <c:pt idx="126">
                  <c:v>81.071168204000244</c:v>
                </c:pt>
                <c:pt idx="127">
                  <c:v>81.071168204000244</c:v>
                </c:pt>
                <c:pt idx="128">
                  <c:v>81.071168204000244</c:v>
                </c:pt>
                <c:pt idx="129">
                  <c:v>81.071168204000244</c:v>
                </c:pt>
                <c:pt idx="130">
                  <c:v>81.071168204000244</c:v>
                </c:pt>
                <c:pt idx="131">
                  <c:v>81.071168204000244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2727-412A-87A6-F9351444B320}"/>
            </c:ext>
          </c:extLst>
        </c:ser>
        <c:ser>
          <c:idx val="28"/>
          <c:order val="28"/>
          <c:tx>
            <c:strRef>
              <c:f>ICGN!$A$337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2727-412A-87A6-F9351444B320}"/>
                </c:ext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2727-412A-87A6-F9351444B320}"/>
                </c:ext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2727-412A-87A6-F9351444B320}"/>
                </c:ext>
              </c:extLst>
            </c:dLbl>
            <c:dLbl>
              <c:idx val="1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2727-412A-87A6-F9351444B320}"/>
                </c:ext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2727-412A-87A6-F9351444B320}"/>
                </c:ext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2727-412A-87A6-F9351444B320}"/>
                </c:ext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2727-412A-87A6-F9351444B320}"/>
                </c:ext>
              </c:extLst>
            </c:dLbl>
            <c:dLbl>
              <c:idx val="1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2727-412A-87A6-F9351444B320}"/>
                </c:ext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2727-412A-87A6-F9351444B320}"/>
                </c:ext>
              </c:extLst>
            </c:dLbl>
            <c:dLbl>
              <c:idx val="141"/>
              <c:layout>
                <c:manualLayout>
                  <c:x val="-3.4552806476145052E-2"/>
                  <c:y val="-3.8893652120444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A9-2727-412A-87A6-F9351444B320}"/>
                </c:ext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2727-412A-87A6-F9351444B320}"/>
                </c:ext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ICGN!$E$337:$ER$337</c:f>
              <c:numCache>
                <c:formatCode>_(* #,##0.00_);_(* \(#,##0.00\);_(* "-"??_);_(@_)</c:formatCode>
                <c:ptCount val="144"/>
                <c:pt idx="132">
                  <c:v>74.563052268261586</c:v>
                </c:pt>
                <c:pt idx="133">
                  <c:v>74.563052268261586</c:v>
                </c:pt>
                <c:pt idx="134">
                  <c:v>74.563052268261586</c:v>
                </c:pt>
                <c:pt idx="135">
                  <c:v>74.563052268261586</c:v>
                </c:pt>
                <c:pt idx="136">
                  <c:v>74.563052268261586</c:v>
                </c:pt>
                <c:pt idx="137">
                  <c:v>74.563052268261586</c:v>
                </c:pt>
                <c:pt idx="138">
                  <c:v>74.563052268261586</c:v>
                </c:pt>
                <c:pt idx="139">
                  <c:v>74.563052268261586</c:v>
                </c:pt>
                <c:pt idx="140">
                  <c:v>74.563052268261586</c:v>
                </c:pt>
                <c:pt idx="141">
                  <c:v>74.563052268261586</c:v>
                </c:pt>
                <c:pt idx="142">
                  <c:v>74.563052268261586</c:v>
                </c:pt>
                <c:pt idx="143">
                  <c:v>74.563052268261586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2727-412A-87A6-F9351444B320}"/>
            </c:ext>
          </c:extLst>
        </c:ser>
        <c:ser>
          <c:idx val="29"/>
          <c:order val="29"/>
          <c:tx>
            <c:strRef>
              <c:f>ICGN!$A$338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2727-412A-87A6-F9351444B320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2727-412A-87A6-F9351444B320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2727-412A-87A6-F9351444B320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2727-412A-87A6-F9351444B320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2727-412A-87A6-F9351444B320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2727-412A-87A6-F9351444B320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2727-412A-87A6-F9351444B320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2727-412A-87A6-F9351444B320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2727-412A-87A6-F9351444B320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2727-412A-87A6-F9351444B320}"/>
                </c:ext>
              </c:extLst>
            </c:dLbl>
            <c:dLbl>
              <c:idx val="154"/>
              <c:layout>
                <c:manualLayout>
                  <c:x val="-4.2476613473539898E-2"/>
                  <c:y val="3.8893652120444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B7-2727-412A-87A6-F9351444B320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ICGN!$E$338:$FD$338</c:f>
              <c:numCache>
                <c:formatCode>_(* #,##0.00_);_(* \(#,##0.00\);_(* "-"??_);_(@_)</c:formatCode>
                <c:ptCount val="156"/>
                <c:pt idx="144">
                  <c:v>97.814461647089203</c:v>
                </c:pt>
                <c:pt idx="145">
                  <c:v>97.814461647089203</c:v>
                </c:pt>
                <c:pt idx="146">
                  <c:v>97.814461647089203</c:v>
                </c:pt>
                <c:pt idx="147">
                  <c:v>97.814461647089203</c:v>
                </c:pt>
                <c:pt idx="148">
                  <c:v>97.814461647089203</c:v>
                </c:pt>
                <c:pt idx="149">
                  <c:v>97.814461647089203</c:v>
                </c:pt>
                <c:pt idx="150">
                  <c:v>97.814461647089203</c:v>
                </c:pt>
                <c:pt idx="151">
                  <c:v>97.814461647089203</c:v>
                </c:pt>
                <c:pt idx="152">
                  <c:v>97.814461647089203</c:v>
                </c:pt>
                <c:pt idx="153">
                  <c:v>97.814461647089203</c:v>
                </c:pt>
                <c:pt idx="154">
                  <c:v>97.814461647089203</c:v>
                </c:pt>
                <c:pt idx="155">
                  <c:v>97.814461647089203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2727-412A-87A6-F9351444B320}"/>
            </c:ext>
          </c:extLst>
        </c:ser>
        <c:ser>
          <c:idx val="30"/>
          <c:order val="30"/>
          <c:tx>
            <c:strRef>
              <c:f>ICGN!$A$339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2727-412A-87A6-F9351444B320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2727-412A-87A6-F9351444B320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2727-412A-87A6-F9351444B320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B8-4943-8FE7-164C68B13246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6A-4C07-8006-D12535C921D2}"/>
                </c:ext>
              </c:extLst>
            </c:dLbl>
            <c:dLbl>
              <c:idx val="161"/>
              <c:layout>
                <c:manualLayout>
                  <c:x val="-5.903575552441415E-3"/>
                  <c:y val="2.654866992358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5C-40CC-BE40-180679263234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97-41F3-BCB8-61C8A73221EE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2A-402A-B359-CA4F66BED3E6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C6-4D22-A6EF-803C7BCEC8A8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EC-49CD-9CC5-27D3AE20E681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39-4A13-9BF2-77635168DE53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22-4566-97C1-1FCD302BDFC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ICGN!$E$324:$FS$324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ICGN!$E$339:$FP$339</c:f>
              <c:numCache>
                <c:formatCode>_(* #,##0.00_);_(* \(#,##0.00\);_(* "-"??_);_(@_)</c:formatCode>
                <c:ptCount val="168"/>
                <c:pt idx="156">
                  <c:v>111.7441509599682</c:v>
                </c:pt>
                <c:pt idx="157">
                  <c:v>111.7441509599682</c:v>
                </c:pt>
                <c:pt idx="158">
                  <c:v>111.7441509599682</c:v>
                </c:pt>
                <c:pt idx="159">
                  <c:v>111.7441509599682</c:v>
                </c:pt>
                <c:pt idx="160">
                  <c:v>111.7441509599682</c:v>
                </c:pt>
                <c:pt idx="161">
                  <c:v>111.7441509599682</c:v>
                </c:pt>
                <c:pt idx="162">
                  <c:v>111.7441509599682</c:v>
                </c:pt>
                <c:pt idx="163">
                  <c:v>111.7441509599682</c:v>
                </c:pt>
                <c:pt idx="164">
                  <c:v>111.7441509599682</c:v>
                </c:pt>
                <c:pt idx="165">
                  <c:v>111.7441509599682</c:v>
                </c:pt>
                <c:pt idx="166">
                  <c:v>111.7441509599682</c:v>
                </c:pt>
                <c:pt idx="167">
                  <c:v>111.7441509599682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2727-412A-87A6-F9351444B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692664"/>
        <c:axId val="171691880"/>
      </c:lineChart>
      <c:dateAx>
        <c:axId val="171692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1691880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1691880"/>
        <c:scaling>
          <c:orientation val="minMax"/>
          <c:max val="127.6"/>
          <c:min val="57.6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1692664"/>
        <c:crosses val="autoZero"/>
        <c:crossBetween val="between"/>
        <c:majorUnit val="10"/>
        <c:minorUnit val="10"/>
      </c:valAx>
    </c:plotArea>
    <c:plotVisOnly val="1"/>
    <c:dispBlanksAs val="gap"/>
    <c:showDLblsOverMax val="0"/>
  </c:chart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CHOCOLATES!$E$77:$FD$77</c:f>
              <c:numCache>
                <c:formatCode>_(* #,##0.00_);_(* \(#,##0.00\);_(* "-"??_);_(@_)</c:formatCode>
                <c:ptCount val="156"/>
                <c:pt idx="0">
                  <c:v>104.69779015764755</c:v>
                </c:pt>
                <c:pt idx="1">
                  <c:v>107.06179874030784</c:v>
                </c:pt>
                <c:pt idx="2">
                  <c:v>99.350519816933229</c:v>
                </c:pt>
                <c:pt idx="3">
                  <c:v>101.51165449122639</c:v>
                </c:pt>
                <c:pt idx="4">
                  <c:v>99.107386097950538</c:v>
                </c:pt>
                <c:pt idx="5">
                  <c:v>107.30735022993419</c:v>
                </c:pt>
                <c:pt idx="6">
                  <c:v>111.20251621138134</c:v>
                </c:pt>
                <c:pt idx="7">
                  <c:v>118.36873550640712</c:v>
                </c:pt>
                <c:pt idx="8">
                  <c:v>124.68090048022647</c:v>
                </c:pt>
                <c:pt idx="9">
                  <c:v>133.4862060375508</c:v>
                </c:pt>
                <c:pt idx="10">
                  <c:v>130.91578103960896</c:v>
                </c:pt>
                <c:pt idx="11">
                  <c:v>137.40421516288379</c:v>
                </c:pt>
                <c:pt idx="12">
                  <c:v>138.81325829680483</c:v>
                </c:pt>
                <c:pt idx="13">
                  <c:v>127.02668080872621</c:v>
                </c:pt>
                <c:pt idx="14">
                  <c:v>118.16325514176189</c:v>
                </c:pt>
                <c:pt idx="15">
                  <c:v>123.20999231125779</c:v>
                </c:pt>
                <c:pt idx="16">
                  <c:v>120.86063825155706</c:v>
                </c:pt>
                <c:pt idx="17">
                  <c:v>121.48792663028669</c:v>
                </c:pt>
                <c:pt idx="18">
                  <c:v>122.71916259690671</c:v>
                </c:pt>
                <c:pt idx="19">
                  <c:v>118.67183779470385</c:v>
                </c:pt>
                <c:pt idx="20">
                  <c:v>114.5442659163316</c:v>
                </c:pt>
                <c:pt idx="21">
                  <c:v>119.10241326888291</c:v>
                </c:pt>
                <c:pt idx="22">
                  <c:v>119.00789659286046</c:v>
                </c:pt>
                <c:pt idx="23">
                  <c:v>127.02823249196381</c:v>
                </c:pt>
                <c:pt idx="24">
                  <c:v>132.23297765627561</c:v>
                </c:pt>
                <c:pt idx="25">
                  <c:v>145.99266723023163</c:v>
                </c:pt>
                <c:pt idx="26">
                  <c:v>141.6772783039203</c:v>
                </c:pt>
                <c:pt idx="27">
                  <c:v>130.84520898008168</c:v>
                </c:pt>
                <c:pt idx="28">
                  <c:v>127.75990924832803</c:v>
                </c:pt>
                <c:pt idx="29">
                  <c:v>125.81631776218376</c:v>
                </c:pt>
                <c:pt idx="30">
                  <c:v>131.69901332853456</c:v>
                </c:pt>
                <c:pt idx="31">
                  <c:v>126.52815787778728</c:v>
                </c:pt>
                <c:pt idx="32">
                  <c:v>119.08947411648944</c:v>
                </c:pt>
                <c:pt idx="33">
                  <c:v>112.14971316960174</c:v>
                </c:pt>
                <c:pt idx="34">
                  <c:v>103.75516412823116</c:v>
                </c:pt>
                <c:pt idx="35">
                  <c:v>90.728069294608318</c:v>
                </c:pt>
                <c:pt idx="36">
                  <c:v>97.863245413062344</c:v>
                </c:pt>
                <c:pt idx="37">
                  <c:v>100.45084886564008</c:v>
                </c:pt>
                <c:pt idx="38">
                  <c:v>100.84088785190875</c:v>
                </c:pt>
                <c:pt idx="39">
                  <c:v>96.532396982022433</c:v>
                </c:pt>
                <c:pt idx="40">
                  <c:v>96.490693668843591</c:v>
                </c:pt>
                <c:pt idx="41">
                  <c:v>93.345803788520328</c:v>
                </c:pt>
                <c:pt idx="42">
                  <c:v>97.226941711018227</c:v>
                </c:pt>
                <c:pt idx="43">
                  <c:v>104.36175020697438</c:v>
                </c:pt>
                <c:pt idx="44">
                  <c:v>108.45020040545201</c:v>
                </c:pt>
                <c:pt idx="45">
                  <c:v>101.30743192664195</c:v>
                </c:pt>
                <c:pt idx="46">
                  <c:v>103.00082210783287</c:v>
                </c:pt>
                <c:pt idx="47">
                  <c:v>100</c:v>
                </c:pt>
                <c:pt idx="48">
                  <c:v>94.141878231282448</c:v>
                </c:pt>
                <c:pt idx="49">
                  <c:v>91.68550986726494</c:v>
                </c:pt>
                <c:pt idx="50">
                  <c:v>89.689395770704408</c:v>
                </c:pt>
                <c:pt idx="51">
                  <c:v>94.819915242140254</c:v>
                </c:pt>
                <c:pt idx="52">
                  <c:v>96.74744846712106</c:v>
                </c:pt>
                <c:pt idx="53">
                  <c:v>94.273910828747191</c:v>
                </c:pt>
                <c:pt idx="54">
                  <c:v>94.573220679191891</c:v>
                </c:pt>
                <c:pt idx="55">
                  <c:v>100.53473837427526</c:v>
                </c:pt>
                <c:pt idx="56">
                  <c:v>106.38187203444896</c:v>
                </c:pt>
                <c:pt idx="57">
                  <c:v>111.68970168044542</c:v>
                </c:pt>
                <c:pt idx="58">
                  <c:v>112.55001417996901</c:v>
                </c:pt>
                <c:pt idx="59">
                  <c:v>114.44776610144243</c:v>
                </c:pt>
                <c:pt idx="60">
                  <c:v>113.11266363660799</c:v>
                </c:pt>
                <c:pt idx="61">
                  <c:v>119.5660867866351</c:v>
                </c:pt>
                <c:pt idx="62">
                  <c:v>122.01597756666584</c:v>
                </c:pt>
                <c:pt idx="63">
                  <c:v>121.72517322972047</c:v>
                </c:pt>
                <c:pt idx="64">
                  <c:v>120.88762995735651</c:v>
                </c:pt>
                <c:pt idx="65">
                  <c:v>126.60060812480283</c:v>
                </c:pt>
                <c:pt idx="66">
                  <c:v>128.09609802783862</c:v>
                </c:pt>
                <c:pt idx="67">
                  <c:v>130.24651949812863</c:v>
                </c:pt>
                <c:pt idx="68">
                  <c:v>128.57262250521453</c:v>
                </c:pt>
                <c:pt idx="69">
                  <c:v>124.43333414394604</c:v>
                </c:pt>
                <c:pt idx="70">
                  <c:v>116.96100638432073</c:v>
                </c:pt>
                <c:pt idx="71">
                  <c:v>119.09540447536887</c:v>
                </c:pt>
                <c:pt idx="72">
                  <c:v>116.70573161924702</c:v>
                </c:pt>
                <c:pt idx="73">
                  <c:v>118.43563374832071</c:v>
                </c:pt>
                <c:pt idx="74">
                  <c:v>116.08670920943651</c:v>
                </c:pt>
                <c:pt idx="75">
                  <c:v>114.27897809101685</c:v>
                </c:pt>
                <c:pt idx="76">
                  <c:v>122.26498674035278</c:v>
                </c:pt>
                <c:pt idx="77">
                  <c:v>128.22354555264809</c:v>
                </c:pt>
                <c:pt idx="78">
                  <c:v>131.11182639129098</c:v>
                </c:pt>
                <c:pt idx="79">
                  <c:v>123.34999611362458</c:v>
                </c:pt>
                <c:pt idx="80">
                  <c:v>128.89551828881486</c:v>
                </c:pt>
                <c:pt idx="81">
                  <c:v>125.94864123335971</c:v>
                </c:pt>
                <c:pt idx="82">
                  <c:v>132.59135029670824</c:v>
                </c:pt>
                <c:pt idx="83">
                  <c:v>132.16344402068728</c:v>
                </c:pt>
                <c:pt idx="84">
                  <c:v>116.88432323075821</c:v>
                </c:pt>
                <c:pt idx="85">
                  <c:v>115.0654280728377</c:v>
                </c:pt>
                <c:pt idx="86">
                  <c:v>121.72079708217191</c:v>
                </c:pt>
                <c:pt idx="87">
                  <c:v>121.81423794653287</c:v>
                </c:pt>
                <c:pt idx="88">
                  <c:v>122.47727467430704</c:v>
                </c:pt>
                <c:pt idx="89">
                  <c:v>126.64295042733735</c:v>
                </c:pt>
                <c:pt idx="90">
                  <c:v>123.255872274851</c:v>
                </c:pt>
                <c:pt idx="91">
                  <c:v>123.05454028896483</c:v>
                </c:pt>
                <c:pt idx="92">
                  <c:v>118.04322026038217</c:v>
                </c:pt>
                <c:pt idx="93">
                  <c:v>113.55168999224949</c:v>
                </c:pt>
                <c:pt idx="94">
                  <c:v>103.36905910126919</c:v>
                </c:pt>
                <c:pt idx="95">
                  <c:v>94.825747190167249</c:v>
                </c:pt>
                <c:pt idx="96">
                  <c:v>92.196314062443847</c:v>
                </c:pt>
                <c:pt idx="97">
                  <c:v>85.705147663695698</c:v>
                </c:pt>
                <c:pt idx="98">
                  <c:v>86.273120882846769</c:v>
                </c:pt>
                <c:pt idx="99">
                  <c:v>81.421926666209714</c:v>
                </c:pt>
                <c:pt idx="100">
                  <c:v>82.187530134549107</c:v>
                </c:pt>
                <c:pt idx="101">
                  <c:v>80.30240103707672</c:v>
                </c:pt>
                <c:pt idx="102">
                  <c:v>79.787210877235012</c:v>
                </c:pt>
                <c:pt idx="103">
                  <c:v>81.643971764733607</c:v>
                </c:pt>
                <c:pt idx="104">
                  <c:v>82.852275159782423</c:v>
                </c:pt>
                <c:pt idx="105">
                  <c:v>86.548865927506796</c:v>
                </c:pt>
                <c:pt idx="106">
                  <c:v>88.119264749694963</c:v>
                </c:pt>
                <c:pt idx="107">
                  <c:v>79.539312121547184</c:v>
                </c:pt>
                <c:pt idx="108">
                  <c:v>80.864707775564099</c:v>
                </c:pt>
                <c:pt idx="109">
                  <c:v>86.901324985361583</c:v>
                </c:pt>
                <c:pt idx="110">
                  <c:v>102.07261956375073</c:v>
                </c:pt>
                <c:pt idx="111">
                  <c:v>107.90432219226803</c:v>
                </c:pt>
                <c:pt idx="112">
                  <c:v>109.05141111334306</c:v>
                </c:pt>
                <c:pt idx="113">
                  <c:v>98.465648850483518</c:v>
                </c:pt>
                <c:pt idx="114">
                  <c:v>95.97187687258014</c:v>
                </c:pt>
                <c:pt idx="115">
                  <c:v>88.779104776489461</c:v>
                </c:pt>
                <c:pt idx="116">
                  <c:v>90.881675073078497</c:v>
                </c:pt>
                <c:pt idx="117">
                  <c:v>87.655263822407093</c:v>
                </c:pt>
                <c:pt idx="118">
                  <c:v>89.209198547237875</c:v>
                </c:pt>
                <c:pt idx="119">
                  <c:v>90.886578014092521</c:v>
                </c:pt>
                <c:pt idx="120">
                  <c:v>93.883866847766342</c:v>
                </c:pt>
                <c:pt idx="121">
                  <c:v>91.90881506476461</c:v>
                </c:pt>
                <c:pt idx="122">
                  <c:v>89.780583880460526</c:v>
                </c:pt>
                <c:pt idx="123">
                  <c:v>96.494001435693548</c:v>
                </c:pt>
                <c:pt idx="124">
                  <c:v>95.982729372593013</c:v>
                </c:pt>
                <c:pt idx="125">
                  <c:v>100.45742594112362</c:v>
                </c:pt>
                <c:pt idx="126">
                  <c:v>99.792340195736486</c:v>
                </c:pt>
                <c:pt idx="127">
                  <c:v>89.414446094781141</c:v>
                </c:pt>
                <c:pt idx="128">
                  <c:v>95.041338825303939</c:v>
                </c:pt>
                <c:pt idx="129">
                  <c:v>100.01503069674951</c:v>
                </c:pt>
                <c:pt idx="130">
                  <c:v>106.12912711050453</c:v>
                </c:pt>
                <c:pt idx="131">
                  <c:v>104.23164266287628</c:v>
                </c:pt>
                <c:pt idx="132">
                  <c:v>109.01407118678466</c:v>
                </c:pt>
                <c:pt idx="133">
                  <c:v>116.66690005236448</c:v>
                </c:pt>
                <c:pt idx="134">
                  <c:v>99.688560892077973</c:v>
                </c:pt>
                <c:pt idx="135">
                  <c:v>93.833362660214647</c:v>
                </c:pt>
                <c:pt idx="136">
                  <c:v>97.270071729488151</c:v>
                </c:pt>
                <c:pt idx="137">
                  <c:v>97.519288778455959</c:v>
                </c:pt>
                <c:pt idx="138">
                  <c:v>92.050953156755327</c:v>
                </c:pt>
                <c:pt idx="139">
                  <c:v>102.27359982193789</c:v>
                </c:pt>
                <c:pt idx="140">
                  <c:v>107.0471991818353</c:v>
                </c:pt>
                <c:pt idx="141">
                  <c:v>99.745603617044253</c:v>
                </c:pt>
                <c:pt idx="142">
                  <c:v>108.11499555581439</c:v>
                </c:pt>
                <c:pt idx="143">
                  <c:v>110.09423256847128</c:v>
                </c:pt>
                <c:pt idx="144">
                  <c:v>105.02417304076663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A9-4B95-8BEA-E9D68FACF96E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1255060983480537E-2"/>
                  <c:y val="3.63677881105195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CHOCOLATES!$E$81:$AZ$81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A9-4B95-8BEA-E9D68FACF96E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4.2978317234127122E-2"/>
                  <c:y val="4.17475731346806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A9-4B95-8BEA-E9D68FACF96E}"/>
                </c:ext>
              </c:extLst>
            </c:dLbl>
            <c:dLbl>
              <c:idx val="23"/>
              <c:layout>
                <c:manualLayout>
                  <c:x val="-5.5269776191154835E-2"/>
                  <c:y val="3.949353290645617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CHOCOLATES!$E$82:$AZ$82</c:f>
              <c:numCache>
                <c:formatCode>_(* #,##0.00_);_(* \(#,##0.00\);_(* "-"??_);_(@_)</c:formatCode>
                <c:ptCount val="48"/>
                <c:pt idx="0">
                  <c:v>114.59123783100483</c:v>
                </c:pt>
                <c:pt idx="1">
                  <c:v>114.59123783100483</c:v>
                </c:pt>
                <c:pt idx="2">
                  <c:v>114.59123783100483</c:v>
                </c:pt>
                <c:pt idx="3">
                  <c:v>114.59123783100483</c:v>
                </c:pt>
                <c:pt idx="4">
                  <c:v>114.59123783100483</c:v>
                </c:pt>
                <c:pt idx="5">
                  <c:v>114.59123783100483</c:v>
                </c:pt>
                <c:pt idx="6">
                  <c:v>114.59123783100483</c:v>
                </c:pt>
                <c:pt idx="7">
                  <c:v>114.59123783100483</c:v>
                </c:pt>
                <c:pt idx="8">
                  <c:v>114.59123783100483</c:v>
                </c:pt>
                <c:pt idx="9">
                  <c:v>114.59123783100483</c:v>
                </c:pt>
                <c:pt idx="10">
                  <c:v>114.59123783100483</c:v>
                </c:pt>
                <c:pt idx="11">
                  <c:v>114.59123783100483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A9-4B95-8BEA-E9D68FACF96E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0"/>
                  <c:y val="5.009708776161675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A9-4B95-8BEA-E9D68FACF96E}"/>
                </c:ext>
              </c:extLst>
            </c:dLbl>
            <c:dLbl>
              <c:idx val="35"/>
              <c:layout>
                <c:manualLayout>
                  <c:x val="-7.921206631539808E-2"/>
                  <c:y val="4.228864798018987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CHOCOLATES!$E$83:$AZ$83</c:f>
              <c:numCache>
                <c:formatCode>_(* #,##0.00_);_(* \(#,##0.00\);_(* "-"??_);_(@_)</c:formatCode>
                <c:ptCount val="48"/>
                <c:pt idx="12">
                  <c:v>122.55296334183697</c:v>
                </c:pt>
                <c:pt idx="13">
                  <c:v>122.55296334183697</c:v>
                </c:pt>
                <c:pt idx="14">
                  <c:v>122.55296334183697</c:v>
                </c:pt>
                <c:pt idx="15">
                  <c:v>122.55296334183697</c:v>
                </c:pt>
                <c:pt idx="16">
                  <c:v>122.55296334183697</c:v>
                </c:pt>
                <c:pt idx="17">
                  <c:v>122.55296334183697</c:v>
                </c:pt>
                <c:pt idx="18">
                  <c:v>122.55296334183697</c:v>
                </c:pt>
                <c:pt idx="19">
                  <c:v>122.55296334183697</c:v>
                </c:pt>
                <c:pt idx="20">
                  <c:v>122.55296334183697</c:v>
                </c:pt>
                <c:pt idx="21">
                  <c:v>122.55296334183697</c:v>
                </c:pt>
                <c:pt idx="22">
                  <c:v>122.55296334183697</c:v>
                </c:pt>
                <c:pt idx="23">
                  <c:v>122.55296334183697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A9-4B95-8BEA-E9D68FACF96E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1.1310083482665068E-2"/>
                  <c:y val="4.592233044814868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A9-4B95-8BEA-E9D68FACF96E}"/>
                </c:ext>
              </c:extLst>
            </c:dLbl>
            <c:dLbl>
              <c:idx val="47"/>
              <c:layout>
                <c:manualLayout>
                  <c:x val="-9.3444282951357024E-2"/>
                  <c:y val="3.428790638550498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CHOCOLATES!$E$84:$AZ$84</c:f>
              <c:numCache>
                <c:formatCode>_(* #,##0.00_);_(* \(#,##0.00\);_(* "-"??_);_(@_)</c:formatCode>
                <c:ptCount val="48"/>
                <c:pt idx="24">
                  <c:v>124.02282925802275</c:v>
                </c:pt>
                <c:pt idx="25">
                  <c:v>124.02282925802275</c:v>
                </c:pt>
                <c:pt idx="26">
                  <c:v>124.02282925802275</c:v>
                </c:pt>
                <c:pt idx="27">
                  <c:v>124.02282925802275</c:v>
                </c:pt>
                <c:pt idx="28">
                  <c:v>124.02282925802275</c:v>
                </c:pt>
                <c:pt idx="29">
                  <c:v>124.02282925802275</c:v>
                </c:pt>
                <c:pt idx="30">
                  <c:v>124.02282925802275</c:v>
                </c:pt>
                <c:pt idx="31">
                  <c:v>124.02282925802275</c:v>
                </c:pt>
                <c:pt idx="32">
                  <c:v>124.02282925802275</c:v>
                </c:pt>
                <c:pt idx="33">
                  <c:v>124.02282925802275</c:v>
                </c:pt>
                <c:pt idx="34">
                  <c:v>124.02282925802275</c:v>
                </c:pt>
                <c:pt idx="35">
                  <c:v>124.02282925802275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A9-4B95-8BEA-E9D68FACF96E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1"/>
              <c:layout>
                <c:manualLayout>
                  <c:x val="-5.6681176780546703E-2"/>
                  <c:y val="5.580535629989537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A9-4B95-8BEA-E9D68FACF96E}"/>
                </c:ext>
              </c:extLst>
            </c:dLbl>
            <c:dLbl>
              <c:idx val="59"/>
              <c:layout>
                <c:manualLayout>
                  <c:x val="-9.3055557857338447E-2"/>
                  <c:y val="-3.479084958941097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CHOCOLATES!$E$85:$AZ$85</c:f>
              <c:numCache>
                <c:formatCode>_(* #,##0.00_);_(* \(#,##0.00\);_(* "-"??_);_(@_)</c:formatCode>
                <c:ptCount val="48"/>
                <c:pt idx="36">
                  <c:v>99.989251910659746</c:v>
                </c:pt>
                <c:pt idx="37">
                  <c:v>99.989251910659746</c:v>
                </c:pt>
                <c:pt idx="38">
                  <c:v>99.989251910659746</c:v>
                </c:pt>
                <c:pt idx="39">
                  <c:v>99.989251910659746</c:v>
                </c:pt>
                <c:pt idx="40">
                  <c:v>99.989251910659746</c:v>
                </c:pt>
                <c:pt idx="41">
                  <c:v>99.989251910659746</c:v>
                </c:pt>
                <c:pt idx="42">
                  <c:v>99.989251910659746</c:v>
                </c:pt>
                <c:pt idx="43">
                  <c:v>99.989251910659746</c:v>
                </c:pt>
                <c:pt idx="44">
                  <c:v>99.989251910659746</c:v>
                </c:pt>
                <c:pt idx="45">
                  <c:v>99.989251910659746</c:v>
                </c:pt>
                <c:pt idx="46">
                  <c:v>99.989251910659746</c:v>
                </c:pt>
                <c:pt idx="47">
                  <c:v>99.989251910659746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2A9-4B95-8BEA-E9D68FACF96E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58"/>
              <c:layout>
                <c:manualLayout>
                  <c:x val="-2.0358150268797046E-2"/>
                  <c:y val="5.009708776161675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A9-4B95-8BEA-E9D68FACF96E}"/>
                </c:ext>
              </c:extLst>
            </c:dLbl>
            <c:dLbl>
              <c:idx val="61"/>
              <c:layout>
                <c:manualLayout>
                  <c:x val="-2.8726066291715528E-2"/>
                  <c:y val="-3.31903068052160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CHOCOLATES!$E$86:$BL$86</c:f>
              <c:numCache>
                <c:formatCode>_(* #,##0.00_);_(* \(#,##0.00\);_(* "-"??_);_(@_)</c:formatCode>
                <c:ptCount val="60"/>
                <c:pt idx="48">
                  <c:v>100.12794762141944</c:v>
                </c:pt>
                <c:pt idx="49">
                  <c:v>100.12794762141944</c:v>
                </c:pt>
                <c:pt idx="50">
                  <c:v>100.12794762141944</c:v>
                </c:pt>
                <c:pt idx="51">
                  <c:v>100.12794762141944</c:v>
                </c:pt>
                <c:pt idx="52">
                  <c:v>100.12794762141944</c:v>
                </c:pt>
                <c:pt idx="53">
                  <c:v>100.12794762141944</c:v>
                </c:pt>
                <c:pt idx="54">
                  <c:v>100.12794762141944</c:v>
                </c:pt>
                <c:pt idx="55">
                  <c:v>100.12794762141944</c:v>
                </c:pt>
                <c:pt idx="56">
                  <c:v>100.12794762141944</c:v>
                </c:pt>
                <c:pt idx="57">
                  <c:v>100.12794762141944</c:v>
                </c:pt>
                <c:pt idx="58">
                  <c:v>100.12794762141944</c:v>
                </c:pt>
                <c:pt idx="59">
                  <c:v>100.12794762141944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2A9-4B95-8BEA-E9D68FACF96E}"/>
            </c:ext>
          </c:extLst>
        </c:ser>
        <c:ser>
          <c:idx val="7"/>
          <c:order val="7"/>
          <c:tx>
            <c:strRef>
              <c:f>CHOCOLATES!$A$87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1312051615302558E-2"/>
                  <c:y val="4.549433564325598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A9-4B95-8BEA-E9D68FACF96E}"/>
                </c:ext>
              </c:extLst>
            </c:dLbl>
            <c:dLbl>
              <c:idx val="73"/>
              <c:layout>
                <c:manualLayout>
                  <c:x val="-4.4343993013221525E-3"/>
                  <c:y val="4.14878835065199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CHOCOLATES!$E$87:$BX$87</c:f>
              <c:numCache>
                <c:formatCode>_(* #,##0.00_);_(* \(#,##0.00\);_(* "-"??_);_(@_)</c:formatCode>
                <c:ptCount val="72"/>
                <c:pt idx="60">
                  <c:v>122.6094270280505</c:v>
                </c:pt>
                <c:pt idx="61">
                  <c:v>122.6094270280505</c:v>
                </c:pt>
                <c:pt idx="62">
                  <c:v>122.6094270280505</c:v>
                </c:pt>
                <c:pt idx="63">
                  <c:v>122.6094270280505</c:v>
                </c:pt>
                <c:pt idx="64">
                  <c:v>122.6094270280505</c:v>
                </c:pt>
                <c:pt idx="65">
                  <c:v>122.6094270280505</c:v>
                </c:pt>
                <c:pt idx="66">
                  <c:v>122.6094270280505</c:v>
                </c:pt>
                <c:pt idx="67">
                  <c:v>122.6094270280505</c:v>
                </c:pt>
                <c:pt idx="68">
                  <c:v>122.6094270280505</c:v>
                </c:pt>
                <c:pt idx="69">
                  <c:v>122.6094270280505</c:v>
                </c:pt>
                <c:pt idx="70">
                  <c:v>122.6094270280505</c:v>
                </c:pt>
                <c:pt idx="71">
                  <c:v>122.6094270280505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2A9-4B95-8BEA-E9D68FACF96E}"/>
            </c:ext>
          </c:extLst>
        </c:ser>
        <c:ser>
          <c:idx val="8"/>
          <c:order val="8"/>
          <c:tx>
            <c:strRef>
              <c:f>CHOCOLATES!$A$88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1.1310083482665026E-2"/>
                  <c:y val="2.922330119427628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CHOCOLATES!$E$88:$CJ$88</c:f>
              <c:numCache>
                <c:formatCode>_(* #,##0.00_);_(* \(#,##0.00\);_(* "-"??_);_(@_)</c:formatCode>
                <c:ptCount val="84"/>
                <c:pt idx="72">
                  <c:v>124.17136344212561</c:v>
                </c:pt>
                <c:pt idx="73">
                  <c:v>124.17136344212561</c:v>
                </c:pt>
                <c:pt idx="74">
                  <c:v>124.17136344212561</c:v>
                </c:pt>
                <c:pt idx="75">
                  <c:v>124.17136344212561</c:v>
                </c:pt>
                <c:pt idx="76">
                  <c:v>124.17136344212561</c:v>
                </c:pt>
                <c:pt idx="77">
                  <c:v>124.17136344212561</c:v>
                </c:pt>
                <c:pt idx="78">
                  <c:v>124.17136344212561</c:v>
                </c:pt>
                <c:pt idx="79">
                  <c:v>124.17136344212561</c:v>
                </c:pt>
                <c:pt idx="80">
                  <c:v>124.17136344212561</c:v>
                </c:pt>
                <c:pt idx="81">
                  <c:v>124.17136344212561</c:v>
                </c:pt>
                <c:pt idx="82">
                  <c:v>124.17136344212561</c:v>
                </c:pt>
                <c:pt idx="83">
                  <c:v>124.17136344212561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A9-4B95-8BEA-E9D68FACF96E}"/>
            </c:ext>
          </c:extLst>
        </c:ser>
        <c:ser>
          <c:idx val="9"/>
          <c:order val="9"/>
          <c:tx>
            <c:strRef>
              <c:f>CHOCOLATES!$A$78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CHOCOLATES!$E$78:$FD$78</c:f>
              <c:numCache>
                <c:formatCode>_(* #,##0.00_);_(* \(#,##0.00\);_(* "-"??_);_(@_)</c:formatCode>
                <c:ptCount val="156"/>
                <c:pt idx="0">
                  <c:v>131.57930873040684</c:v>
                </c:pt>
                <c:pt idx="1">
                  <c:v>150.12330907035735</c:v>
                </c:pt>
                <c:pt idx="2">
                  <c:v>137.28581882677926</c:v>
                </c:pt>
                <c:pt idx="3">
                  <c:v>134.73156160790074</c:v>
                </c:pt>
                <c:pt idx="4">
                  <c:v>123.28027857251999</c:v>
                </c:pt>
                <c:pt idx="5">
                  <c:v>125.10566215286877</c:v>
                </c:pt>
                <c:pt idx="6">
                  <c:v>127.32954591967969</c:v>
                </c:pt>
                <c:pt idx="7">
                  <c:v>133.30864519113584</c:v>
                </c:pt>
                <c:pt idx="8">
                  <c:v>137.57069225037449</c:v>
                </c:pt>
                <c:pt idx="9">
                  <c:v>141.58016449539042</c:v>
                </c:pt>
                <c:pt idx="10">
                  <c:v>144.36589976797003</c:v>
                </c:pt>
                <c:pt idx="11">
                  <c:v>154.6736680577373</c:v>
                </c:pt>
                <c:pt idx="12">
                  <c:v>153.58173278427714</c:v>
                </c:pt>
                <c:pt idx="13">
                  <c:v>138.29478279277978</c:v>
                </c:pt>
                <c:pt idx="14">
                  <c:v>125.82849429686132</c:v>
                </c:pt>
                <c:pt idx="15">
                  <c:v>133.15843105248325</c:v>
                </c:pt>
                <c:pt idx="16">
                  <c:v>133.73034330409607</c:v>
                </c:pt>
                <c:pt idx="17">
                  <c:v>130.57877369222203</c:v>
                </c:pt>
                <c:pt idx="18">
                  <c:v>128.31272678182441</c:v>
                </c:pt>
                <c:pt idx="19">
                  <c:v>120.55852426174883</c:v>
                </c:pt>
                <c:pt idx="20">
                  <c:v>115.37953909452325</c:v>
                </c:pt>
                <c:pt idx="21">
                  <c:v>120.15926202169243</c:v>
                </c:pt>
                <c:pt idx="22">
                  <c:v>123.67436670947536</c:v>
                </c:pt>
                <c:pt idx="23">
                  <c:v>136.21375021676403</c:v>
                </c:pt>
                <c:pt idx="24">
                  <c:v>137.71917542814026</c:v>
                </c:pt>
                <c:pt idx="25">
                  <c:v>153.29529482078391</c:v>
                </c:pt>
                <c:pt idx="26">
                  <c:v>148.72006057596414</c:v>
                </c:pt>
                <c:pt idx="27">
                  <c:v>132.09580552284663</c:v>
                </c:pt>
                <c:pt idx="28">
                  <c:v>128.31643372656282</c:v>
                </c:pt>
                <c:pt idx="29">
                  <c:v>125.14675164455309</c:v>
                </c:pt>
                <c:pt idx="30">
                  <c:v>129.41385420787083</c:v>
                </c:pt>
                <c:pt idx="31">
                  <c:v>126.02424177678529</c:v>
                </c:pt>
                <c:pt idx="32">
                  <c:v>121.78786984836314</c:v>
                </c:pt>
                <c:pt idx="33">
                  <c:v>119.33834121923495</c:v>
                </c:pt>
                <c:pt idx="34">
                  <c:v>111.09247475947934</c:v>
                </c:pt>
                <c:pt idx="35">
                  <c:v>97.844354183573529</c:v>
                </c:pt>
                <c:pt idx="36">
                  <c:v>101.17044071861892</c:v>
                </c:pt>
                <c:pt idx="37">
                  <c:v>99.893606277735387</c:v>
                </c:pt>
                <c:pt idx="38">
                  <c:v>99.357661704085373</c:v>
                </c:pt>
                <c:pt idx="39">
                  <c:v>95.538766423338643</c:v>
                </c:pt>
                <c:pt idx="40">
                  <c:v>96.521755462828025</c:v>
                </c:pt>
                <c:pt idx="41">
                  <c:v>93.337836524467178</c:v>
                </c:pt>
                <c:pt idx="42">
                  <c:v>96.745370521929033</c:v>
                </c:pt>
                <c:pt idx="43">
                  <c:v>105.10827120566597</c:v>
                </c:pt>
                <c:pt idx="44">
                  <c:v>109.05797752562421</c:v>
                </c:pt>
                <c:pt idx="45">
                  <c:v>101.96868472193172</c:v>
                </c:pt>
                <c:pt idx="46">
                  <c:v>104.627622294367</c:v>
                </c:pt>
                <c:pt idx="47">
                  <c:v>100</c:v>
                </c:pt>
                <c:pt idx="48">
                  <c:v>92.932632662801737</c:v>
                </c:pt>
                <c:pt idx="49">
                  <c:v>91.575457558069743</c:v>
                </c:pt>
                <c:pt idx="50">
                  <c:v>90.742486262415483</c:v>
                </c:pt>
                <c:pt idx="51">
                  <c:v>96.805048880242708</c:v>
                </c:pt>
                <c:pt idx="52">
                  <c:v>99.727618662899104</c:v>
                </c:pt>
                <c:pt idx="53">
                  <c:v>100.43453904459602</c:v>
                </c:pt>
                <c:pt idx="54">
                  <c:v>100.31518852567251</c:v>
                </c:pt>
                <c:pt idx="55">
                  <c:v>106.67015221103668</c:v>
                </c:pt>
                <c:pt idx="56">
                  <c:v>113.90715242787748</c:v>
                </c:pt>
                <c:pt idx="57">
                  <c:v>117.44842379159392</c:v>
                </c:pt>
                <c:pt idx="58">
                  <c:v>120.65229336782093</c:v>
                </c:pt>
                <c:pt idx="59">
                  <c:v>123.40188026267167</c:v>
                </c:pt>
                <c:pt idx="60">
                  <c:v>123.49751595671374</c:v>
                </c:pt>
                <c:pt idx="61">
                  <c:v>135.95951080873064</c:v>
                </c:pt>
                <c:pt idx="62">
                  <c:v>137.63570819108133</c:v>
                </c:pt>
                <c:pt idx="63">
                  <c:v>131.67736886582838</c:v>
                </c:pt>
                <c:pt idx="64">
                  <c:v>129.16576189239296</c:v>
                </c:pt>
                <c:pt idx="65">
                  <c:v>133.33778725532969</c:v>
                </c:pt>
                <c:pt idx="66">
                  <c:v>132.79066849480387</c:v>
                </c:pt>
                <c:pt idx="67">
                  <c:v>137.97473213102535</c:v>
                </c:pt>
                <c:pt idx="68">
                  <c:v>141.38472653394646</c:v>
                </c:pt>
                <c:pt idx="69">
                  <c:v>142.0866926017174</c:v>
                </c:pt>
                <c:pt idx="70">
                  <c:v>138.78776759796162</c:v>
                </c:pt>
                <c:pt idx="71">
                  <c:v>155.73552198949019</c:v>
                </c:pt>
                <c:pt idx="72">
                  <c:v>156.0909332281287</c:v>
                </c:pt>
                <c:pt idx="73">
                  <c:v>159.90365972755407</c:v>
                </c:pt>
                <c:pt idx="74">
                  <c:v>167.49462505576415</c:v>
                </c:pt>
                <c:pt idx="75">
                  <c:v>159.07136837314911</c:v>
                </c:pt>
                <c:pt idx="76">
                  <c:v>166.34958984756702</c:v>
                </c:pt>
                <c:pt idx="77">
                  <c:v>182.74308273758251</c:v>
                </c:pt>
                <c:pt idx="78">
                  <c:v>199.80167511045963</c:v>
                </c:pt>
                <c:pt idx="79">
                  <c:v>208.02302496489187</c:v>
                </c:pt>
                <c:pt idx="80">
                  <c:v>220.95770656087615</c:v>
                </c:pt>
                <c:pt idx="81">
                  <c:v>206.40279033244329</c:v>
                </c:pt>
                <c:pt idx="82">
                  <c:v>221.63919963750359</c:v>
                </c:pt>
                <c:pt idx="83">
                  <c:v>239.19545541327847</c:v>
                </c:pt>
                <c:pt idx="84">
                  <c:v>214.11931337661247</c:v>
                </c:pt>
                <c:pt idx="85">
                  <c:v>215.50300902083572</c:v>
                </c:pt>
                <c:pt idx="86">
                  <c:v>213.55699398673784</c:v>
                </c:pt>
                <c:pt idx="87">
                  <c:v>203.76283773224472</c:v>
                </c:pt>
                <c:pt idx="88">
                  <c:v>204.1661761316798</c:v>
                </c:pt>
                <c:pt idx="89">
                  <c:v>211.34336481828271</c:v>
                </c:pt>
                <c:pt idx="90">
                  <c:v>203.78715825387877</c:v>
                </c:pt>
                <c:pt idx="91">
                  <c:v>203.44261350247626</c:v>
                </c:pt>
                <c:pt idx="92">
                  <c:v>192.34786350829097</c:v>
                </c:pt>
                <c:pt idx="93">
                  <c:v>185.75494031858045</c:v>
                </c:pt>
                <c:pt idx="94">
                  <c:v>179.11848216229046</c:v>
                </c:pt>
                <c:pt idx="95">
                  <c:v>159.19059647070301</c:v>
                </c:pt>
                <c:pt idx="96">
                  <c:v>151.43968597952076</c:v>
                </c:pt>
                <c:pt idx="97">
                  <c:v>137.76697403942541</c:v>
                </c:pt>
                <c:pt idx="98">
                  <c:v>141.65477014173436</c:v>
                </c:pt>
                <c:pt idx="99">
                  <c:v>130.51246880775221</c:v>
                </c:pt>
                <c:pt idx="100">
                  <c:v>134.05275916564236</c:v>
                </c:pt>
                <c:pt idx="101">
                  <c:v>132.51712717103067</c:v>
                </c:pt>
                <c:pt idx="102">
                  <c:v>135.24528842127464</c:v>
                </c:pt>
                <c:pt idx="103">
                  <c:v>135.38045797869017</c:v>
                </c:pt>
                <c:pt idx="104">
                  <c:v>134.88234508925484</c:v>
                </c:pt>
                <c:pt idx="105">
                  <c:v>142.66588819601296</c:v>
                </c:pt>
                <c:pt idx="106">
                  <c:v>148.11087897782181</c:v>
                </c:pt>
                <c:pt idx="107">
                  <c:v>132.72467890949474</c:v>
                </c:pt>
                <c:pt idx="108">
                  <c:v>129.35468674131081</c:v>
                </c:pt>
                <c:pt idx="109">
                  <c:v>138.63863812962316</c:v>
                </c:pt>
                <c:pt idx="110">
                  <c:v>162.41318502380005</c:v>
                </c:pt>
                <c:pt idx="111">
                  <c:v>166.48579947343237</c:v>
                </c:pt>
                <c:pt idx="112">
                  <c:v>174.1556276154293</c:v>
                </c:pt>
                <c:pt idx="113">
                  <c:v>158.91272149794392</c:v>
                </c:pt>
                <c:pt idx="114">
                  <c:v>154.47743579020724</c:v>
                </c:pt>
                <c:pt idx="115">
                  <c:v>146.56552819911727</c:v>
                </c:pt>
                <c:pt idx="116">
                  <c:v>154.00256719766014</c:v>
                </c:pt>
                <c:pt idx="117">
                  <c:v>150.62215411805667</c:v>
                </c:pt>
                <c:pt idx="118">
                  <c:v>159.14690996128229</c:v>
                </c:pt>
                <c:pt idx="119">
                  <c:v>162.86683029865515</c:v>
                </c:pt>
                <c:pt idx="120">
                  <c:v>165.58962735563082</c:v>
                </c:pt>
                <c:pt idx="121">
                  <c:v>159.70870573321739</c:v>
                </c:pt>
                <c:pt idx="122">
                  <c:v>156.52083478303695</c:v>
                </c:pt>
                <c:pt idx="123">
                  <c:v>169.8331332597817</c:v>
                </c:pt>
                <c:pt idx="124">
                  <c:v>177.24656826964227</c:v>
                </c:pt>
                <c:pt idx="125">
                  <c:v>182.45737449136649</c:v>
                </c:pt>
                <c:pt idx="126">
                  <c:v>178.58240680088898</c:v>
                </c:pt>
                <c:pt idx="127">
                  <c:v>170.21255136749826</c:v>
                </c:pt>
                <c:pt idx="128">
                  <c:v>180.2335446356079</c:v>
                </c:pt>
                <c:pt idx="129">
                  <c:v>191.79130849083768</c:v>
                </c:pt>
                <c:pt idx="130">
                  <c:v>201.9587677566542</c:v>
                </c:pt>
                <c:pt idx="131">
                  <c:v>196.69535349625698</c:v>
                </c:pt>
                <c:pt idx="132">
                  <c:v>201.72930569439154</c:v>
                </c:pt>
                <c:pt idx="133">
                  <c:v>221.80449897794335</c:v>
                </c:pt>
                <c:pt idx="134">
                  <c:v>215.20363675169421</c:v>
                </c:pt>
                <c:pt idx="135">
                  <c:v>208.66430043572964</c:v>
                </c:pt>
                <c:pt idx="136">
                  <c:v>209.62103604294532</c:v>
                </c:pt>
                <c:pt idx="137">
                  <c:v>200.89189541727998</c:v>
                </c:pt>
                <c:pt idx="138">
                  <c:v>187.9632376171341</c:v>
                </c:pt>
                <c:pt idx="139">
                  <c:v>216.11122080792046</c:v>
                </c:pt>
                <c:pt idx="140">
                  <c:v>223.91464863480883</c:v>
                </c:pt>
                <c:pt idx="141">
                  <c:v>213.27099051683766</c:v>
                </c:pt>
                <c:pt idx="142">
                  <c:v>221.97574603001934</c:v>
                </c:pt>
                <c:pt idx="143">
                  <c:v>213.00961331127425</c:v>
                </c:pt>
                <c:pt idx="144">
                  <c:v>204.72497675900482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2A9-4B95-8BEA-E9D68FACF96E}"/>
            </c:ext>
          </c:extLst>
        </c:ser>
        <c:ser>
          <c:idx val="10"/>
          <c:order val="10"/>
          <c:tx>
            <c:strRef>
              <c:f>CHOCOLATES!$A$89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6.7860500895990161E-2"/>
                  <c:y val="4.17475731346806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977374133465041E-2"/>
                      <c:h val="6.76521066252741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CHOCOLATES!$E$89:$CV$89</c:f>
              <c:numCache>
                <c:formatCode>_(* #,##0.00_);_(* \(#,##0.00\);_(* "-"??_);_(@_)</c:formatCode>
                <c:ptCount val="96"/>
                <c:pt idx="84">
                  <c:v>116.72542837848574</c:v>
                </c:pt>
                <c:pt idx="85">
                  <c:v>116.72542837848574</c:v>
                </c:pt>
                <c:pt idx="86">
                  <c:v>116.72542837848574</c:v>
                </c:pt>
                <c:pt idx="87">
                  <c:v>116.72542837848574</c:v>
                </c:pt>
                <c:pt idx="88">
                  <c:v>116.72542837848574</c:v>
                </c:pt>
                <c:pt idx="89">
                  <c:v>116.72542837848574</c:v>
                </c:pt>
                <c:pt idx="90">
                  <c:v>116.72542837848574</c:v>
                </c:pt>
                <c:pt idx="91">
                  <c:v>116.72542837848574</c:v>
                </c:pt>
                <c:pt idx="92">
                  <c:v>116.72542837848574</c:v>
                </c:pt>
                <c:pt idx="93">
                  <c:v>116.72542837848574</c:v>
                </c:pt>
                <c:pt idx="94">
                  <c:v>116.72542837848574</c:v>
                </c:pt>
                <c:pt idx="95">
                  <c:v>116.72542837848574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A9-4B95-8BEA-E9D68FACF96E}"/>
            </c:ext>
          </c:extLst>
        </c:ser>
        <c:ser>
          <c:idx val="11"/>
          <c:order val="11"/>
          <c:tx>
            <c:strRef>
              <c:f>CHOCOLATES!$A$90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7"/>
              <c:layout>
                <c:manualLayout>
                  <c:x val="-2.2620166965331709E-3"/>
                  <c:y val="-4.17475731346806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CHOCOLATES!$E$90:$DH$90</c:f>
              <c:numCache>
                <c:formatCode>_(* #,##0.00_);_(* \(#,##0.00\);_(* "-"??_);_(@_)</c:formatCode>
                <c:ptCount val="108"/>
                <c:pt idx="96">
                  <c:v>83.881445087276802</c:v>
                </c:pt>
                <c:pt idx="97">
                  <c:v>83.881445087276802</c:v>
                </c:pt>
                <c:pt idx="98">
                  <c:v>83.881445087276802</c:v>
                </c:pt>
                <c:pt idx="99">
                  <c:v>83.881445087276802</c:v>
                </c:pt>
                <c:pt idx="100">
                  <c:v>83.881445087276802</c:v>
                </c:pt>
                <c:pt idx="101">
                  <c:v>83.881445087276802</c:v>
                </c:pt>
                <c:pt idx="102">
                  <c:v>83.881445087276802</c:v>
                </c:pt>
                <c:pt idx="103">
                  <c:v>83.881445087276802</c:v>
                </c:pt>
                <c:pt idx="104">
                  <c:v>83.881445087276802</c:v>
                </c:pt>
                <c:pt idx="105">
                  <c:v>83.881445087276802</c:v>
                </c:pt>
                <c:pt idx="106">
                  <c:v>83.881445087276802</c:v>
                </c:pt>
                <c:pt idx="107">
                  <c:v>83.881445087276802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A9-4B95-8BEA-E9D68FACF96E}"/>
            </c:ext>
          </c:extLst>
        </c:ser>
        <c:ser>
          <c:idx val="12"/>
          <c:order val="12"/>
          <c:tx>
            <c:strRef>
              <c:f>CHOCOLATES!$A$92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4.5240333930660105E-3"/>
                  <c:y val="3.75728158212125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CHOCOLATES!$E$92:$DT$92</c:f>
              <c:numCache>
                <c:formatCode>_(* #,##0.00_);_(* \(#,##0.00\);_(* "-"??_);_(@_)</c:formatCode>
                <c:ptCount val="120"/>
                <c:pt idx="108">
                  <c:v>94.053644298888045</c:v>
                </c:pt>
                <c:pt idx="109">
                  <c:v>94.053644298888045</c:v>
                </c:pt>
                <c:pt idx="110">
                  <c:v>94.053644298888045</c:v>
                </c:pt>
                <c:pt idx="111">
                  <c:v>94.053644298888045</c:v>
                </c:pt>
                <c:pt idx="112">
                  <c:v>94.053644298888045</c:v>
                </c:pt>
                <c:pt idx="113">
                  <c:v>94.053644298888045</c:v>
                </c:pt>
                <c:pt idx="114">
                  <c:v>94.053644298888045</c:v>
                </c:pt>
                <c:pt idx="115">
                  <c:v>94.053644298888045</c:v>
                </c:pt>
                <c:pt idx="116">
                  <c:v>94.053644298888045</c:v>
                </c:pt>
                <c:pt idx="117">
                  <c:v>94.053644298888045</c:v>
                </c:pt>
                <c:pt idx="118">
                  <c:v>94.053644298888045</c:v>
                </c:pt>
                <c:pt idx="119">
                  <c:v>94.053644298888045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2A9-4B95-8BEA-E9D68FACF96E}"/>
            </c:ext>
          </c:extLst>
        </c:ser>
        <c:ser>
          <c:idx val="13"/>
          <c:order val="13"/>
          <c:tx>
            <c:strRef>
              <c:f>CHOCOLATES!$A$79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dPt>
            <c:idx val="123"/>
            <c:bubble3D val="0"/>
            <c:extLst>
              <c:ext xmlns:c16="http://schemas.microsoft.com/office/drawing/2014/chart" uri="{C3380CC4-5D6E-409C-BE32-E72D297353CC}">
                <c16:uniqueId val="{0000001E-02A9-4B95-8BEA-E9D68FACF96E}"/>
              </c:ext>
            </c:extLst>
          </c:dPt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CHOCOLATES!$E$79:$ER$79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2A9-4B95-8BEA-E9D68FACF96E}"/>
            </c:ext>
          </c:extLst>
        </c:ser>
        <c:ser>
          <c:idx val="14"/>
          <c:order val="14"/>
          <c:tx>
            <c:strRef>
              <c:f>CHOCOLATES!$A$80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0-02A9-4B95-8BEA-E9D68FACF96E}"/>
              </c:ext>
            </c:extLst>
          </c:dPt>
          <c:dPt>
            <c:idx val="123"/>
            <c:bubble3D val="0"/>
            <c:extLst>
              <c:ext xmlns:c16="http://schemas.microsoft.com/office/drawing/2014/chart" uri="{C3380CC4-5D6E-409C-BE32-E72D297353CC}">
                <c16:uniqueId val="{00000021-02A9-4B95-8BEA-E9D68FACF96E}"/>
              </c:ext>
            </c:extLst>
          </c:dPt>
          <c:dPt>
            <c:idx val="126"/>
            <c:bubble3D val="0"/>
            <c:extLst>
              <c:ext xmlns:c16="http://schemas.microsoft.com/office/drawing/2014/chart" uri="{C3380CC4-5D6E-409C-BE32-E72D297353CC}">
                <c16:uniqueId val="{00000022-02A9-4B95-8BEA-E9D68FACF96E}"/>
              </c:ext>
            </c:extLst>
          </c:dPt>
          <c:dPt>
            <c:idx val="127"/>
            <c:bubble3D val="0"/>
            <c:extLst>
              <c:ext xmlns:c16="http://schemas.microsoft.com/office/drawing/2014/chart" uri="{C3380CC4-5D6E-409C-BE32-E72D297353CC}">
                <c16:uniqueId val="{00000023-02A9-4B95-8BEA-E9D68FACF96E}"/>
              </c:ext>
            </c:extLst>
          </c:dPt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CHOCOLATES!$E$80:$ER$80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2A9-4B95-8BEA-E9D68FACF96E}"/>
            </c:ext>
          </c:extLst>
        </c:ser>
        <c:ser>
          <c:idx val="15"/>
          <c:order val="15"/>
          <c:tx>
            <c:strRef>
              <c:f>CHOCOLATES!$A$96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25-02A9-4B95-8BEA-E9D68FACF96E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6-02A9-4B95-8BEA-E9D68FACF96E}"/>
              </c:ext>
            </c:extLst>
          </c:dPt>
          <c:dLbls>
            <c:dLbl>
              <c:idx val="121"/>
              <c:layout>
                <c:manualLayout>
                  <c:x val="-1.6587930816049748E-16"/>
                  <c:y val="4.6009628099268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2A9-4B95-8BEA-E9D68FACF96E}"/>
                </c:ext>
              </c:extLst>
            </c:dLbl>
            <c:dLbl>
              <c:idx val="138"/>
              <c:layout>
                <c:manualLayout>
                  <c:x val="-4.0716300537594091E-2"/>
                  <c:y val="-3.3461547708559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2A9-4B95-8BEA-E9D68FACF96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CHOCOLATES!$E$96:$ER$96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2A9-4B95-8BEA-E9D68FACF96E}"/>
            </c:ext>
          </c:extLst>
        </c:ser>
        <c:ser>
          <c:idx val="16"/>
          <c:order val="16"/>
          <c:tx>
            <c:strRef>
              <c:f>CHOCOLATES!$A$93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20"/>
              <c:layout>
                <c:manualLayout>
                  <c:x val="-6.7860500895990158E-3"/>
                  <c:y val="-3.346154770855914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2A9-4B95-8BEA-E9D68FACF96E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2A9-4B95-8BEA-E9D68FACF96E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2A9-4B95-8BEA-E9D68FACF96E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2A9-4B95-8BEA-E9D68FACF96E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2A9-4B95-8BEA-E9D68FACF96E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2A9-4B95-8BEA-E9D68FACF96E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2A9-4B95-8BEA-E9D68FACF96E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2A9-4B95-8BEA-E9D68FACF96E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2A9-4B95-8BEA-E9D68FACF96E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2A9-4B95-8BEA-E9D68FACF96E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2A9-4B95-8BEA-E9D68FACF96E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CHOCOLATES!$E$93:$EF$93</c:f>
              <c:numCache>
                <c:formatCode>_(* #,##0.00_);_(* \(#,##0.00\);_(* "-"??_);_(@_)</c:formatCode>
                <c:ptCount val="132"/>
                <c:pt idx="120">
                  <c:v>96.927612344029455</c:v>
                </c:pt>
                <c:pt idx="121">
                  <c:v>96.927612344029455</c:v>
                </c:pt>
                <c:pt idx="122">
                  <c:v>96.927612344029455</c:v>
                </c:pt>
                <c:pt idx="123">
                  <c:v>96.927612344029455</c:v>
                </c:pt>
                <c:pt idx="124">
                  <c:v>96.927612344029455</c:v>
                </c:pt>
                <c:pt idx="125">
                  <c:v>96.927612344029455</c:v>
                </c:pt>
                <c:pt idx="126">
                  <c:v>96.927612344029455</c:v>
                </c:pt>
                <c:pt idx="127">
                  <c:v>96.927612344029455</c:v>
                </c:pt>
                <c:pt idx="128">
                  <c:v>96.927612344029455</c:v>
                </c:pt>
                <c:pt idx="129">
                  <c:v>96.927612344029455</c:v>
                </c:pt>
                <c:pt idx="130">
                  <c:v>96.927612344029455</c:v>
                </c:pt>
                <c:pt idx="131">
                  <c:v>96.927612344029455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02A9-4B95-8BEA-E9D68FACF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988000"/>
        <c:axId val="194987608"/>
      </c:lineChart>
      <c:dateAx>
        <c:axId val="194988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498760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4987608"/>
        <c:scaling>
          <c:orientation val="minMax"/>
          <c:max val="250"/>
          <c:min val="7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4988000"/>
        <c:crosses val="autoZero"/>
        <c:crossBetween val="between"/>
        <c:majorUnit val="30"/>
        <c:minorUnit val="3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CAFÉ!$E$50:$ES$50</c:f>
              <c:numCache>
                <c:formatCode>_(* #,##0.00_);_(* \(#,##0.00\);_(* "-"??_);_(@_)</c:formatCode>
                <c:ptCount val="145"/>
                <c:pt idx="0">
                  <c:v>82.352525609325326</c:v>
                </c:pt>
                <c:pt idx="1">
                  <c:v>80.419788432579125</c:v>
                </c:pt>
                <c:pt idx="2">
                  <c:v>77.971163418001993</c:v>
                </c:pt>
                <c:pt idx="3">
                  <c:v>81.860691998452523</c:v>
                </c:pt>
                <c:pt idx="4">
                  <c:v>91.393500529848097</c:v>
                </c:pt>
                <c:pt idx="5">
                  <c:v>88.857133682283802</c:v>
                </c:pt>
                <c:pt idx="6">
                  <c:v>83.539385376192143</c:v>
                </c:pt>
                <c:pt idx="7">
                  <c:v>90.457687843770515</c:v>
                </c:pt>
                <c:pt idx="8">
                  <c:v>90.627575650535746</c:v>
                </c:pt>
                <c:pt idx="9">
                  <c:v>96.800038534407989</c:v>
                </c:pt>
                <c:pt idx="10">
                  <c:v>96.942776404097515</c:v>
                </c:pt>
                <c:pt idx="11">
                  <c:v>100.73697055328988</c:v>
                </c:pt>
                <c:pt idx="12">
                  <c:v>99.016527542806159</c:v>
                </c:pt>
                <c:pt idx="13">
                  <c:v>92.996709364368172</c:v>
                </c:pt>
                <c:pt idx="14">
                  <c:v>93.319306436502686</c:v>
                </c:pt>
                <c:pt idx="15">
                  <c:v>94.10438848799852</c:v>
                </c:pt>
                <c:pt idx="16">
                  <c:v>95.060049452490276</c:v>
                </c:pt>
                <c:pt idx="17">
                  <c:v>106.29234770880831</c:v>
                </c:pt>
                <c:pt idx="18">
                  <c:v>115.44465189820188</c:v>
                </c:pt>
                <c:pt idx="19">
                  <c:v>122.38046305513632</c:v>
                </c:pt>
                <c:pt idx="20">
                  <c:v>131.45783922894483</c:v>
                </c:pt>
                <c:pt idx="21">
                  <c:v>133.28455366604433</c:v>
                </c:pt>
                <c:pt idx="22">
                  <c:v>144.59134413214241</c:v>
                </c:pt>
                <c:pt idx="23">
                  <c:v>155.9037924279888</c:v>
                </c:pt>
                <c:pt idx="24">
                  <c:v>166.8544683857294</c:v>
                </c:pt>
                <c:pt idx="25">
                  <c:v>182.90914499247054</c:v>
                </c:pt>
                <c:pt idx="26">
                  <c:v>192.2073933008769</c:v>
                </c:pt>
                <c:pt idx="27">
                  <c:v>199.02507947721651</c:v>
                </c:pt>
                <c:pt idx="28">
                  <c:v>193.94627508368234</c:v>
                </c:pt>
                <c:pt idx="29">
                  <c:v>182.24366590668245</c:v>
                </c:pt>
                <c:pt idx="30">
                  <c:v>178.11550688802541</c:v>
                </c:pt>
                <c:pt idx="31">
                  <c:v>181.1558367760662</c:v>
                </c:pt>
                <c:pt idx="32">
                  <c:v>183.72272964289914</c:v>
                </c:pt>
                <c:pt idx="33">
                  <c:v>164.46148929370406</c:v>
                </c:pt>
                <c:pt idx="34">
                  <c:v>162.95772989520779</c:v>
                </c:pt>
                <c:pt idx="35">
                  <c:v>157.47254041143128</c:v>
                </c:pt>
                <c:pt idx="36">
                  <c:v>157.71458848463439</c:v>
                </c:pt>
                <c:pt idx="37">
                  <c:v>147.55916637230661</c:v>
                </c:pt>
                <c:pt idx="38">
                  <c:v>131.43444333836413</c:v>
                </c:pt>
                <c:pt idx="39">
                  <c:v>126.23807841752028</c:v>
                </c:pt>
                <c:pt idx="40">
                  <c:v>122.71121672393311</c:v>
                </c:pt>
                <c:pt idx="41">
                  <c:v>110.775260298397</c:v>
                </c:pt>
                <c:pt idx="42">
                  <c:v>127.18204908243762</c:v>
                </c:pt>
                <c:pt idx="43">
                  <c:v>117.08875339793896</c:v>
                </c:pt>
                <c:pt idx="44">
                  <c:v>121.40028630389115</c:v>
                </c:pt>
                <c:pt idx="45">
                  <c:v>116.3822892509944</c:v>
                </c:pt>
                <c:pt idx="46">
                  <c:v>104.28420043397084</c:v>
                </c:pt>
                <c:pt idx="47">
                  <c:v>100</c:v>
                </c:pt>
                <c:pt idx="48">
                  <c:v>105.98980673159406</c:v>
                </c:pt>
                <c:pt idx="49">
                  <c:v>99.916339772072348</c:v>
                </c:pt>
                <c:pt idx="50">
                  <c:v>97.907099964676789</c:v>
                </c:pt>
                <c:pt idx="51">
                  <c:v>96.917247358787435</c:v>
                </c:pt>
                <c:pt idx="52">
                  <c:v>95.968337561414202</c:v>
                </c:pt>
                <c:pt idx="53">
                  <c:v>87.370187212998914</c:v>
                </c:pt>
                <c:pt idx="54">
                  <c:v>86.891878873510819</c:v>
                </c:pt>
                <c:pt idx="55">
                  <c:v>83.088211682348017</c:v>
                </c:pt>
                <c:pt idx="56">
                  <c:v>80.85835393853759</c:v>
                </c:pt>
                <c:pt idx="57">
                  <c:v>79.683012608849239</c:v>
                </c:pt>
                <c:pt idx="58">
                  <c:v>74.604380077711056</c:v>
                </c:pt>
                <c:pt idx="59">
                  <c:v>78.975963398428931</c:v>
                </c:pt>
                <c:pt idx="60">
                  <c:v>83.097004255605441</c:v>
                </c:pt>
                <c:pt idx="61">
                  <c:v>108.92189852943912</c:v>
                </c:pt>
                <c:pt idx="62">
                  <c:v>133.16176346907537</c:v>
                </c:pt>
                <c:pt idx="63">
                  <c:v>139.19025752300212</c:v>
                </c:pt>
                <c:pt idx="64">
                  <c:v>132.16766749087483</c:v>
                </c:pt>
                <c:pt idx="65">
                  <c:v>121.23092967317621</c:v>
                </c:pt>
                <c:pt idx="66">
                  <c:v>120.90652194855656</c:v>
                </c:pt>
                <c:pt idx="67">
                  <c:v>132.51248927688349</c:v>
                </c:pt>
                <c:pt idx="68">
                  <c:v>131.26103850229603</c:v>
                </c:pt>
                <c:pt idx="69">
                  <c:v>144.86354491422605</c:v>
                </c:pt>
                <c:pt idx="70">
                  <c:v>132.94167952555355</c:v>
                </c:pt>
                <c:pt idx="71">
                  <c:v>123.60874731061944</c:v>
                </c:pt>
                <c:pt idx="72">
                  <c:v>119.56375838926172</c:v>
                </c:pt>
                <c:pt idx="73">
                  <c:v>109.42943724553346</c:v>
                </c:pt>
                <c:pt idx="74">
                  <c:v>95.171959795767634</c:v>
                </c:pt>
                <c:pt idx="75">
                  <c:v>97.786412339573744</c:v>
                </c:pt>
                <c:pt idx="76">
                  <c:v>93.164959378311565</c:v>
                </c:pt>
                <c:pt idx="77">
                  <c:v>93.108763366622767</c:v>
                </c:pt>
                <c:pt idx="78">
                  <c:v>88.373847981760377</c:v>
                </c:pt>
                <c:pt idx="79">
                  <c:v>89.820188054027696</c:v>
                </c:pt>
                <c:pt idx="80">
                  <c:v>82.424181258515389</c:v>
                </c:pt>
                <c:pt idx="81">
                  <c:v>88.396326386435902</c:v>
                </c:pt>
                <c:pt idx="82">
                  <c:v>83.463440480395619</c:v>
                </c:pt>
                <c:pt idx="83">
                  <c:v>84.968369673420881</c:v>
                </c:pt>
                <c:pt idx="84">
                  <c:v>82.663741657216164</c:v>
                </c:pt>
                <c:pt idx="85">
                  <c:v>82.264217590957259</c:v>
                </c:pt>
                <c:pt idx="86">
                  <c:v>88.089656722648584</c:v>
                </c:pt>
                <c:pt idx="87">
                  <c:v>86.876587441758772</c:v>
                </c:pt>
                <c:pt idx="88">
                  <c:v>87.813493465206648</c:v>
                </c:pt>
                <c:pt idx="89">
                  <c:v>95.892874345717843</c:v>
                </c:pt>
                <c:pt idx="90">
                  <c:v>102.11056163899678</c:v>
                </c:pt>
                <c:pt idx="91">
                  <c:v>99.674412175756004</c:v>
                </c:pt>
                <c:pt idx="92">
                  <c:v>107.04445677953271</c:v>
                </c:pt>
                <c:pt idx="93">
                  <c:v>109.92918537955624</c:v>
                </c:pt>
                <c:pt idx="94">
                  <c:v>113.36562883719365</c:v>
                </c:pt>
                <c:pt idx="95">
                  <c:v>97.92770516896266</c:v>
                </c:pt>
                <c:pt idx="96">
                  <c:v>105.04592016955141</c:v>
                </c:pt>
                <c:pt idx="97">
                  <c:v>102.66411348045136</c:v>
                </c:pt>
                <c:pt idx="98">
                  <c:v>99.098490316833804</c:v>
                </c:pt>
                <c:pt idx="99">
                  <c:v>95.824425068322526</c:v>
                </c:pt>
                <c:pt idx="100">
                  <c:v>93.063806557271761</c:v>
                </c:pt>
                <c:pt idx="101">
                  <c:v>87.664172634147889</c:v>
                </c:pt>
                <c:pt idx="102">
                  <c:v>92.608618862592721</c:v>
                </c:pt>
                <c:pt idx="103">
                  <c:v>94.263818285135059</c:v>
                </c:pt>
                <c:pt idx="104">
                  <c:v>93.380430943129639</c:v>
                </c:pt>
                <c:pt idx="105">
                  <c:v>89.09957933271248</c:v>
                </c:pt>
                <c:pt idx="106">
                  <c:v>88.817681788363529</c:v>
                </c:pt>
                <c:pt idx="107">
                  <c:v>86.239844577887681</c:v>
                </c:pt>
                <c:pt idx="108">
                  <c:v>87.665472405846799</c:v>
                </c:pt>
                <c:pt idx="109">
                  <c:v>85.325996021491378</c:v>
                </c:pt>
                <c:pt idx="110">
                  <c:v>84.022135876604253</c:v>
                </c:pt>
                <c:pt idx="111">
                  <c:v>82.694992514844145</c:v>
                </c:pt>
                <c:pt idx="112">
                  <c:v>83.550624578529906</c:v>
                </c:pt>
                <c:pt idx="113">
                  <c:v>81.820322618627117</c:v>
                </c:pt>
                <c:pt idx="114">
                  <c:v>77.083648719113228</c:v>
                </c:pt>
                <c:pt idx="115">
                  <c:v>72.659837513246202</c:v>
                </c:pt>
                <c:pt idx="116">
                  <c:v>68.969491903549056</c:v>
                </c:pt>
                <c:pt idx="117">
                  <c:v>81.137407276580703</c:v>
                </c:pt>
                <c:pt idx="118">
                  <c:v>78.981009570907119</c:v>
                </c:pt>
                <c:pt idx="119">
                  <c:v>70.651713175556324</c:v>
                </c:pt>
                <c:pt idx="120">
                  <c:v>73.013069586718487</c:v>
                </c:pt>
                <c:pt idx="121">
                  <c:v>70.276450575396453</c:v>
                </c:pt>
                <c:pt idx="122">
                  <c:v>66.752451598795631</c:v>
                </c:pt>
                <c:pt idx="123">
                  <c:v>64.902188356798021</c:v>
                </c:pt>
                <c:pt idx="124">
                  <c:v>64.806846279824001</c:v>
                </c:pt>
                <c:pt idx="125">
                  <c:v>71.144471918050158</c:v>
                </c:pt>
                <c:pt idx="126">
                  <c:v>74.074371407469258</c:v>
                </c:pt>
                <c:pt idx="127">
                  <c:v>66.820269098615952</c:v>
                </c:pt>
                <c:pt idx="128">
                  <c:v>69.176969268809614</c:v>
                </c:pt>
                <c:pt idx="129">
                  <c:v>68.786571038041558</c:v>
                </c:pt>
                <c:pt idx="130">
                  <c:v>77.389614977039926</c:v>
                </c:pt>
                <c:pt idx="131">
                  <c:v>91.002674471413442</c:v>
                </c:pt>
                <c:pt idx="132">
                  <c:v>80.232460345494616</c:v>
                </c:pt>
                <c:pt idx="133">
                  <c:v>73.304950826377137</c:v>
                </c:pt>
                <c:pt idx="134">
                  <c:v>81.134196075912783</c:v>
                </c:pt>
                <c:pt idx="135">
                  <c:v>80.259373265378215</c:v>
                </c:pt>
                <c:pt idx="136">
                  <c:v>74.295302013422813</c:v>
                </c:pt>
                <c:pt idx="137">
                  <c:v>68.321505410873144</c:v>
                </c:pt>
                <c:pt idx="138">
                  <c:v>72.956873575029704</c:v>
                </c:pt>
                <c:pt idx="139">
                  <c:v>84.032228221560615</c:v>
                </c:pt>
                <c:pt idx="140">
                  <c:v>85.586449344838599</c:v>
                </c:pt>
                <c:pt idx="141">
                  <c:v>75.875854982177827</c:v>
                </c:pt>
                <c:pt idx="142">
                  <c:v>79.018014835747081</c:v>
                </c:pt>
                <c:pt idx="143">
                  <c:v>85.865900260107239</c:v>
                </c:pt>
                <c:pt idx="144">
                  <c:v>87.884139879901099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D-42B3-A94C-E9C721222F25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883360620777112E-2"/>
                  <c:y val="3.641058258304169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CAFÉ!$E$54:$AZ$54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D-42B3-A94C-E9C721222F25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9"/>
              <c:layout>
                <c:manualLayout>
                  <c:x val="-2.4952742506452078E-2"/>
                  <c:y val="2.904143974979280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D-42B3-A94C-E9C721222F25}"/>
                </c:ext>
              </c:extLst>
            </c:dLbl>
            <c:dLbl>
              <c:idx val="23"/>
              <c:layout>
                <c:manualLayout>
                  <c:x val="-6.6057095615622466E-2"/>
                  <c:y val="5.589578794587511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CAFÉ!$E$55:$AZ$55</c:f>
              <c:numCache>
                <c:formatCode>_(* #,##0.00_);_(* \(#,##0.00\);_(* "-"??_);_(@_)</c:formatCode>
                <c:ptCount val="48"/>
                <c:pt idx="0">
                  <c:v>88.496603169398725</c:v>
                </c:pt>
                <c:pt idx="1">
                  <c:v>88.496603169398725</c:v>
                </c:pt>
                <c:pt idx="2">
                  <c:v>88.496603169398725</c:v>
                </c:pt>
                <c:pt idx="3">
                  <c:v>88.496603169398725</c:v>
                </c:pt>
                <c:pt idx="4">
                  <c:v>88.496603169398725</c:v>
                </c:pt>
                <c:pt idx="5">
                  <c:v>88.496603169398725</c:v>
                </c:pt>
                <c:pt idx="6">
                  <c:v>88.496603169398725</c:v>
                </c:pt>
                <c:pt idx="7">
                  <c:v>88.496603169398725</c:v>
                </c:pt>
                <c:pt idx="8">
                  <c:v>88.496603169398725</c:v>
                </c:pt>
                <c:pt idx="9">
                  <c:v>88.496603169398725</c:v>
                </c:pt>
                <c:pt idx="10">
                  <c:v>88.496603169398725</c:v>
                </c:pt>
                <c:pt idx="11">
                  <c:v>88.496603169398725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FD-42B3-A94C-E9C721222F25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3"/>
              <c:layout>
                <c:manualLayout>
                  <c:x val="2.2684311369501848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FD-42B3-A94C-E9C721222F25}"/>
                </c:ext>
              </c:extLst>
            </c:dLbl>
            <c:dLbl>
              <c:idx val="35"/>
              <c:layout>
                <c:manualLayout>
                  <c:x val="-9.6174335541689748E-2"/>
                  <c:y val="-2.82312848501361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CAFÉ!$E$56:$AZ$56</c:f>
              <c:numCache>
                <c:formatCode>_(* #,##0.00_);_(* \(#,##0.00\);_(* "-"??_);_(@_)</c:formatCode>
                <c:ptCount val="48"/>
                <c:pt idx="12">
                  <c:v>115.32099778345274</c:v>
                </c:pt>
                <c:pt idx="13">
                  <c:v>115.32099778345274</c:v>
                </c:pt>
                <c:pt idx="14">
                  <c:v>115.32099778345274</c:v>
                </c:pt>
                <c:pt idx="15">
                  <c:v>115.32099778345274</c:v>
                </c:pt>
                <c:pt idx="16">
                  <c:v>115.32099778345274</c:v>
                </c:pt>
                <c:pt idx="17">
                  <c:v>115.32099778345274</c:v>
                </c:pt>
                <c:pt idx="18">
                  <c:v>115.32099778345274</c:v>
                </c:pt>
                <c:pt idx="19">
                  <c:v>115.32099778345274</c:v>
                </c:pt>
                <c:pt idx="20">
                  <c:v>115.32099778345274</c:v>
                </c:pt>
                <c:pt idx="21">
                  <c:v>115.32099778345274</c:v>
                </c:pt>
                <c:pt idx="22">
                  <c:v>115.32099778345274</c:v>
                </c:pt>
                <c:pt idx="23">
                  <c:v>115.32099778345274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FD-42B3-A94C-E9C721222F25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4"/>
              <c:layout>
                <c:manualLayout>
                  <c:x val="-7.254083188483719E-2"/>
                  <c:y val="4.438694229570409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FD-42B3-A94C-E9C721222F25}"/>
                </c:ext>
              </c:extLst>
            </c:dLbl>
            <c:dLbl>
              <c:idx val="47"/>
              <c:layout>
                <c:manualLayout>
                  <c:x val="-8.3261627129903037E-2"/>
                  <c:y val="5.08829545042489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CAFÉ!$E$57:$AZ$57</c:f>
              <c:numCache>
                <c:formatCode>_(* #,##0.00_);_(* \(#,##0.00\);_(* "-"??_);_(@_)</c:formatCode>
                <c:ptCount val="48"/>
                <c:pt idx="24">
                  <c:v>178.75598833783269</c:v>
                </c:pt>
                <c:pt idx="25">
                  <c:v>178.75598833783269</c:v>
                </c:pt>
                <c:pt idx="26">
                  <c:v>178.75598833783269</c:v>
                </c:pt>
                <c:pt idx="27">
                  <c:v>178.75598833783269</c:v>
                </c:pt>
                <c:pt idx="28">
                  <c:v>178.75598833783269</c:v>
                </c:pt>
                <c:pt idx="29">
                  <c:v>178.75598833783269</c:v>
                </c:pt>
                <c:pt idx="30">
                  <c:v>178.75598833783269</c:v>
                </c:pt>
                <c:pt idx="31">
                  <c:v>178.75598833783269</c:v>
                </c:pt>
                <c:pt idx="32">
                  <c:v>178.75598833783269</c:v>
                </c:pt>
                <c:pt idx="33">
                  <c:v>178.75598833783269</c:v>
                </c:pt>
                <c:pt idx="34">
                  <c:v>178.75598833783269</c:v>
                </c:pt>
                <c:pt idx="35">
                  <c:v>178.75598833783269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EFD-42B3-A94C-E9C721222F25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0.10654434683085465"/>
                  <c:y val="4.438694229570409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FD-42B3-A94C-E9C721222F25}"/>
                </c:ext>
              </c:extLst>
            </c:dLbl>
            <c:dLbl>
              <c:idx val="59"/>
              <c:layout>
                <c:manualLayout>
                  <c:x val="-7.1224450901236969E-2"/>
                  <c:y val="-4.300321807899859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CAFÉ!$E$58:$AZ$58</c:f>
              <c:numCache>
                <c:formatCode>_(* #,##0.00_);_(* \(#,##0.00\);_(* "-"??_);_(@_)</c:formatCode>
                <c:ptCount val="48"/>
                <c:pt idx="36">
                  <c:v>123.56419434203239</c:v>
                </c:pt>
                <c:pt idx="37">
                  <c:v>123.56419434203239</c:v>
                </c:pt>
                <c:pt idx="38">
                  <c:v>123.56419434203239</c:v>
                </c:pt>
                <c:pt idx="39">
                  <c:v>123.56419434203239</c:v>
                </c:pt>
                <c:pt idx="40">
                  <c:v>123.56419434203239</c:v>
                </c:pt>
                <c:pt idx="41">
                  <c:v>123.56419434203239</c:v>
                </c:pt>
                <c:pt idx="42">
                  <c:v>123.56419434203239</c:v>
                </c:pt>
                <c:pt idx="43">
                  <c:v>123.56419434203239</c:v>
                </c:pt>
                <c:pt idx="44">
                  <c:v>123.56419434203239</c:v>
                </c:pt>
                <c:pt idx="45">
                  <c:v>123.56419434203239</c:v>
                </c:pt>
                <c:pt idx="46">
                  <c:v>123.56419434203239</c:v>
                </c:pt>
                <c:pt idx="47">
                  <c:v>123.56419434203239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EFD-42B3-A94C-E9C721222F25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9427341539158031E-2"/>
                  <c:y val="3.993808069209314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FD-42B3-A94C-E9C721222F25}"/>
                </c:ext>
              </c:extLst>
            </c:dLbl>
            <c:dLbl>
              <c:idx val="61"/>
              <c:layout>
                <c:manualLayout>
                  <c:x val="-7.3904414742087419E-3"/>
                  <c:y val="3.733899396401932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CAFÉ!$E$59:$BL$59</c:f>
              <c:numCache>
                <c:formatCode>_(* #,##0.00_);_(* \(#,##0.00\);_(* "-"??_);_(@_)</c:formatCode>
                <c:ptCount val="60"/>
                <c:pt idx="48">
                  <c:v>89.014234931744127</c:v>
                </c:pt>
                <c:pt idx="49">
                  <c:v>89.014234931744127</c:v>
                </c:pt>
                <c:pt idx="50">
                  <c:v>89.014234931744127</c:v>
                </c:pt>
                <c:pt idx="51">
                  <c:v>89.014234931744127</c:v>
                </c:pt>
                <c:pt idx="52">
                  <c:v>89.014234931744127</c:v>
                </c:pt>
                <c:pt idx="53">
                  <c:v>89.014234931744127</c:v>
                </c:pt>
                <c:pt idx="54">
                  <c:v>89.014234931744127</c:v>
                </c:pt>
                <c:pt idx="55">
                  <c:v>89.014234931744127</c:v>
                </c:pt>
                <c:pt idx="56">
                  <c:v>89.014234931744127</c:v>
                </c:pt>
                <c:pt idx="57">
                  <c:v>89.014234931744127</c:v>
                </c:pt>
                <c:pt idx="58">
                  <c:v>89.014234931744127</c:v>
                </c:pt>
                <c:pt idx="59">
                  <c:v>89.014234931744127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EFD-42B3-A94C-E9C721222F25}"/>
            </c:ext>
          </c:extLst>
        </c:ser>
        <c:ser>
          <c:idx val="7"/>
          <c:order val="7"/>
          <c:tx>
            <c:strRef>
              <c:f>CAFÉ!$A$60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6.1210845672914023E-2"/>
                  <c:y val="6.0982123344123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FD-42B3-A94C-E9C721222F25}"/>
                </c:ext>
              </c:extLst>
            </c:dLbl>
            <c:dLbl>
              <c:idx val="73"/>
              <c:layout>
                <c:manualLayout>
                  <c:x val="3.0336247582647253E-3"/>
                  <c:y val="5.380637232563131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CAFÉ!$E$60:$BX$60</c:f>
              <c:numCache>
                <c:formatCode>_(* #,##0.00_);_(* \(#,##0.00\);_(* "-"??_);_(@_)</c:formatCode>
                <c:ptCount val="72"/>
                <c:pt idx="60">
                  <c:v>125.32196186827569</c:v>
                </c:pt>
                <c:pt idx="61">
                  <c:v>125.32196186827569</c:v>
                </c:pt>
                <c:pt idx="62">
                  <c:v>125.32196186827569</c:v>
                </c:pt>
                <c:pt idx="63">
                  <c:v>125.32196186827569</c:v>
                </c:pt>
                <c:pt idx="64">
                  <c:v>125.32196186827569</c:v>
                </c:pt>
                <c:pt idx="65">
                  <c:v>125.32196186827569</c:v>
                </c:pt>
                <c:pt idx="66">
                  <c:v>125.32196186827569</c:v>
                </c:pt>
                <c:pt idx="67">
                  <c:v>125.32196186827569</c:v>
                </c:pt>
                <c:pt idx="68">
                  <c:v>125.32196186827569</c:v>
                </c:pt>
                <c:pt idx="69">
                  <c:v>125.32196186827569</c:v>
                </c:pt>
                <c:pt idx="70">
                  <c:v>125.32196186827569</c:v>
                </c:pt>
                <c:pt idx="71">
                  <c:v>125.32196186827569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EFD-42B3-A94C-E9C721222F25}"/>
            </c:ext>
          </c:extLst>
        </c:ser>
        <c:ser>
          <c:idx val="8"/>
          <c:order val="8"/>
          <c:tx>
            <c:strRef>
              <c:f>CAFÉ!$A$61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1.1343763234375472E-2"/>
                  <c:y val="-3.847484420035261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CAFÉ!$E$61:$CJ$61</c:f>
              <c:numCache>
                <c:formatCode>_(* #,##0.00_);_(* \(#,##0.00\);_(* "-"??_);_(@_)</c:formatCode>
                <c:ptCount val="84"/>
                <c:pt idx="72">
                  <c:v>93.805970362468898</c:v>
                </c:pt>
                <c:pt idx="73">
                  <c:v>93.805970362468898</c:v>
                </c:pt>
                <c:pt idx="74">
                  <c:v>93.805970362468898</c:v>
                </c:pt>
                <c:pt idx="75">
                  <c:v>93.805970362468898</c:v>
                </c:pt>
                <c:pt idx="76">
                  <c:v>93.805970362468898</c:v>
                </c:pt>
                <c:pt idx="77">
                  <c:v>93.805970362468898</c:v>
                </c:pt>
                <c:pt idx="78">
                  <c:v>93.805970362468898</c:v>
                </c:pt>
                <c:pt idx="79">
                  <c:v>93.805970362468898</c:v>
                </c:pt>
                <c:pt idx="80">
                  <c:v>93.805970362468898</c:v>
                </c:pt>
                <c:pt idx="81">
                  <c:v>93.805970362468898</c:v>
                </c:pt>
                <c:pt idx="82">
                  <c:v>93.805970362468898</c:v>
                </c:pt>
                <c:pt idx="83">
                  <c:v>93.805970362468898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FD-42B3-A94C-E9C721222F25}"/>
            </c:ext>
          </c:extLst>
        </c:ser>
        <c:ser>
          <c:idx val="9"/>
          <c:order val="9"/>
          <c:tx>
            <c:strRef>
              <c:f>CAFÉ!$A$51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CAFÉ!$E$51:$ES$51</c:f>
              <c:numCache>
                <c:formatCode>_(* #,##0.00_);_(* \(#,##0.00\);_(* "-"??_);_(@_)</c:formatCode>
                <c:ptCount val="145"/>
                <c:pt idx="0">
                  <c:v>103.49682047311725</c:v>
                </c:pt>
                <c:pt idx="1">
                  <c:v>112.76556994452484</c:v>
                </c:pt>
                <c:pt idx="2">
                  <c:v>107.74312036254268</c:v>
                </c:pt>
                <c:pt idx="3">
                  <c:v>108.64977940250343</c:v>
                </c:pt>
                <c:pt idx="4">
                  <c:v>113.68492953594725</c:v>
                </c:pt>
                <c:pt idx="5">
                  <c:v>103.5952385601546</c:v>
                </c:pt>
                <c:pt idx="6">
                  <c:v>95.654598193984</c:v>
                </c:pt>
                <c:pt idx="7">
                  <c:v>101.87480471076755</c:v>
                </c:pt>
                <c:pt idx="8">
                  <c:v>99.996858149052898</c:v>
                </c:pt>
                <c:pt idx="9">
                  <c:v>102.66952508191211</c:v>
                </c:pt>
                <c:pt idx="10">
                  <c:v>106.90255239242983</c:v>
                </c:pt>
                <c:pt idx="11">
                  <c:v>113.3979530833965</c:v>
                </c:pt>
                <c:pt idx="12">
                  <c:v>109.55099001992308</c:v>
                </c:pt>
                <c:pt idx="13">
                  <c:v>101.24612908176587</c:v>
                </c:pt>
                <c:pt idx="14">
                  <c:v>99.372920995154061</c:v>
                </c:pt>
                <c:pt idx="15">
                  <c:v>101.70273117588937</c:v>
                </c:pt>
                <c:pt idx="16">
                  <c:v>105.18240869559614</c:v>
                </c:pt>
                <c:pt idx="17">
                  <c:v>114.24612141848272</c:v>
                </c:pt>
                <c:pt idx="18">
                  <c:v>120.706642418127</c:v>
                </c:pt>
                <c:pt idx="19">
                  <c:v>124.3261105462981</c:v>
                </c:pt>
                <c:pt idx="20">
                  <c:v>132.41644860404156</c:v>
                </c:pt>
                <c:pt idx="21">
                  <c:v>134.46724686633013</c:v>
                </c:pt>
                <c:pt idx="22">
                  <c:v>150.26097787772613</c:v>
                </c:pt>
                <c:pt idx="23">
                  <c:v>167.17732604030181</c:v>
                </c:pt>
                <c:pt idx="24">
                  <c:v>173.77707293497369</c:v>
                </c:pt>
                <c:pt idx="25">
                  <c:v>192.05835360772178</c:v>
                </c:pt>
                <c:pt idx="26">
                  <c:v>201.76202928979907</c:v>
                </c:pt>
                <c:pt idx="27">
                  <c:v>200.92732777700419</c:v>
                </c:pt>
                <c:pt idx="28">
                  <c:v>194.7911085700363</c:v>
                </c:pt>
                <c:pt idx="29">
                  <c:v>181.27380614592738</c:v>
                </c:pt>
                <c:pt idx="30">
                  <c:v>175.02495772740662</c:v>
                </c:pt>
                <c:pt idx="31">
                  <c:v>180.43435829670571</c:v>
                </c:pt>
                <c:pt idx="32">
                  <c:v>187.88562173050423</c:v>
                </c:pt>
                <c:pt idx="33">
                  <c:v>175.00322356665109</c:v>
                </c:pt>
                <c:pt idx="34">
                  <c:v>174.481700716809</c:v>
                </c:pt>
                <c:pt idx="35">
                  <c:v>169.82394906003819</c:v>
                </c:pt>
                <c:pt idx="36">
                  <c:v>163.04440300746796</c:v>
                </c:pt>
                <c:pt idx="37">
                  <c:v>146.7405943774761</c:v>
                </c:pt>
                <c:pt idx="38">
                  <c:v>129.50122946810981</c:v>
                </c:pt>
                <c:pt idx="39">
                  <c:v>124.93868032623978</c:v>
                </c:pt>
                <c:pt idx="40">
                  <c:v>122.75071929551309</c:v>
                </c:pt>
                <c:pt idx="41">
                  <c:v>110.76580539294292</c:v>
                </c:pt>
                <c:pt idx="42">
                  <c:v>126.55210835274285</c:v>
                </c:pt>
                <c:pt idx="43">
                  <c:v>117.92631326013779</c:v>
                </c:pt>
                <c:pt idx="44">
                  <c:v>122.08063835600362</c:v>
                </c:pt>
                <c:pt idx="45">
                  <c:v>117.14193849514038</c:v>
                </c:pt>
                <c:pt idx="46">
                  <c:v>105.93127036260634</c:v>
                </c:pt>
                <c:pt idx="47">
                  <c:v>100</c:v>
                </c:pt>
                <c:pt idx="48">
                  <c:v>104.6283753845433</c:v>
                </c:pt>
                <c:pt idx="49">
                  <c:v>99.796407800988078</c:v>
                </c:pt>
                <c:pt idx="50">
                  <c:v>99.056678854776564</c:v>
                </c:pt>
                <c:pt idx="51">
                  <c:v>98.94629038580247</c:v>
                </c:pt>
                <c:pt idx="52">
                  <c:v>98.924508332533705</c:v>
                </c:pt>
                <c:pt idx="53">
                  <c:v>93.079669675715039</c:v>
                </c:pt>
                <c:pt idx="54">
                  <c:v>92.167477727275582</c:v>
                </c:pt>
                <c:pt idx="55">
                  <c:v>88.158902389572077</c:v>
                </c:pt>
                <c:pt idx="56">
                  <c:v>86.578142224849543</c:v>
                </c:pt>
                <c:pt idx="57">
                  <c:v>83.791469518389363</c:v>
                </c:pt>
                <c:pt idx="58">
                  <c:v>79.975019259148041</c:v>
                </c:pt>
                <c:pt idx="59">
                  <c:v>85.154850207244337</c:v>
                </c:pt>
                <c:pt idx="60">
                  <c:v>90.726124547653583</c:v>
                </c:pt>
                <c:pt idx="61">
                  <c:v>123.85592301642561</c:v>
                </c:pt>
                <c:pt idx="62">
                  <c:v>150.20830865388666</c:v>
                </c:pt>
                <c:pt idx="63">
                  <c:v>150.57039062739219</c:v>
                </c:pt>
                <c:pt idx="64">
                  <c:v>141.21823279206765</c:v>
                </c:pt>
                <c:pt idx="65">
                  <c:v>127.68235594565778</c:v>
                </c:pt>
                <c:pt idx="66">
                  <c:v>125.33760295681502</c:v>
                </c:pt>
                <c:pt idx="67">
                  <c:v>140.37515384244924</c:v>
                </c:pt>
                <c:pt idx="68">
                  <c:v>144.34103988550339</c:v>
                </c:pt>
                <c:pt idx="69">
                  <c:v>165.41533759444101</c:v>
                </c:pt>
                <c:pt idx="70">
                  <c:v>157.7506853989299</c:v>
                </c:pt>
                <c:pt idx="71">
                  <c:v>161.63741052550537</c:v>
                </c:pt>
                <c:pt idx="72">
                  <c:v>159.91347098641128</c:v>
                </c:pt>
                <c:pt idx="73">
                  <c:v>147.74411166382279</c:v>
                </c:pt>
                <c:pt idx="74">
                  <c:v>137.31797404175671</c:v>
                </c:pt>
                <c:pt idx="75">
                  <c:v>136.11443398424757</c:v>
                </c:pt>
                <c:pt idx="76">
                  <c:v>126.75708061588797</c:v>
                </c:pt>
                <c:pt idx="77">
                  <c:v>132.69780034677368</c:v>
                </c:pt>
                <c:pt idx="78">
                  <c:v>134.67315152804332</c:v>
                </c:pt>
                <c:pt idx="79">
                  <c:v>151.47683672971331</c:v>
                </c:pt>
                <c:pt idx="80">
                  <c:v>141.29473466433092</c:v>
                </c:pt>
                <c:pt idx="81">
                  <c:v>144.86260623878152</c:v>
                </c:pt>
                <c:pt idx="82">
                  <c:v>139.51717141179577</c:v>
                </c:pt>
                <c:pt idx="83">
                  <c:v>153.77964784707353</c:v>
                </c:pt>
                <c:pt idx="84">
                  <c:v>151.43094570382087</c:v>
                </c:pt>
                <c:pt idx="85">
                  <c:v>154.07048600535268</c:v>
                </c:pt>
                <c:pt idx="86">
                  <c:v>154.55175074406267</c:v>
                </c:pt>
                <c:pt idx="87">
                  <c:v>145.32143604917664</c:v>
                </c:pt>
                <c:pt idx="88">
                  <c:v>146.38262666467136</c:v>
                </c:pt>
                <c:pt idx="89">
                  <c:v>160.02724713799839</c:v>
                </c:pt>
                <c:pt idx="90">
                  <c:v>168.8262051946428</c:v>
                </c:pt>
                <c:pt idx="91">
                  <c:v>164.78890469819839</c:v>
                </c:pt>
                <c:pt idx="92">
                  <c:v>174.42571048579802</c:v>
                </c:pt>
                <c:pt idx="93">
                  <c:v>179.82902122234734</c:v>
                </c:pt>
                <c:pt idx="94">
                  <c:v>196.44059395760129</c:v>
                </c:pt>
                <c:pt idx="95">
                  <c:v>164.39806970981397</c:v>
                </c:pt>
                <c:pt idx="96">
                  <c:v>172.54617308379835</c:v>
                </c:pt>
                <c:pt idx="97">
                  <c:v>165.02771002905791</c:v>
                </c:pt>
                <c:pt idx="98">
                  <c:v>162.7131802301015</c:v>
                </c:pt>
                <c:pt idx="99">
                  <c:v>153.59845682625394</c:v>
                </c:pt>
                <c:pt idx="100">
                  <c:v>151.79261412328998</c:v>
                </c:pt>
                <c:pt idx="101">
                  <c:v>144.66571563581056</c:v>
                </c:pt>
                <c:pt idx="102">
                  <c:v>156.97853366047241</c:v>
                </c:pt>
                <c:pt idx="103">
                  <c:v>156.30644387359379</c:v>
                </c:pt>
                <c:pt idx="104">
                  <c:v>152.02203544518355</c:v>
                </c:pt>
                <c:pt idx="105">
                  <c:v>146.87044696853283</c:v>
                </c:pt>
                <c:pt idx="106">
                  <c:v>149.28477848531455</c:v>
                </c:pt>
                <c:pt idx="107">
                  <c:v>143.90564081461437</c:v>
                </c:pt>
                <c:pt idx="108">
                  <c:v>140.23348421119343</c:v>
                </c:pt>
                <c:pt idx="109">
                  <c:v>136.12542602159255</c:v>
                </c:pt>
                <c:pt idx="110">
                  <c:v>133.6920984152741</c:v>
                </c:pt>
                <c:pt idx="111">
                  <c:v>127.59027313801019</c:v>
                </c:pt>
                <c:pt idx="112">
                  <c:v>133.43074897042408</c:v>
                </c:pt>
                <c:pt idx="113">
                  <c:v>132.04899671061239</c:v>
                </c:pt>
                <c:pt idx="114">
                  <c:v>124.07472671698696</c:v>
                </c:pt>
                <c:pt idx="115">
                  <c:v>119.95421096892107</c:v>
                </c:pt>
                <c:pt idx="116">
                  <c:v>116.87151235850344</c:v>
                </c:pt>
                <c:pt idx="117">
                  <c:v>139.4222152854741</c:v>
                </c:pt>
                <c:pt idx="118">
                  <c:v>140.90008455996281</c:v>
                </c:pt>
                <c:pt idx="119">
                  <c:v>126.60637941818413</c:v>
                </c:pt>
                <c:pt idx="120">
                  <c:v>128.77832359163318</c:v>
                </c:pt>
                <c:pt idx="121">
                  <c:v>122.1184383349087</c:v>
                </c:pt>
                <c:pt idx="122">
                  <c:v>116.37426486298061</c:v>
                </c:pt>
                <c:pt idx="123">
                  <c:v>114.23033390730797</c:v>
                </c:pt>
                <c:pt idx="124">
                  <c:v>119.67560391918784</c:v>
                </c:pt>
                <c:pt idx="125">
                  <c:v>129.21726227934639</c:v>
                </c:pt>
                <c:pt idx="126">
                  <c:v>132.55906718153082</c:v>
                </c:pt>
                <c:pt idx="127">
                  <c:v>127.20146445107903</c:v>
                </c:pt>
                <c:pt idx="128">
                  <c:v>131.18512988735984</c:v>
                </c:pt>
                <c:pt idx="129">
                  <c:v>131.90683814300635</c:v>
                </c:pt>
                <c:pt idx="130">
                  <c:v>147.26881962998738</c:v>
                </c:pt>
                <c:pt idx="131">
                  <c:v>171.73099038795792</c:v>
                </c:pt>
                <c:pt idx="132">
                  <c:v>148.46926037573306</c:v>
                </c:pt>
                <c:pt idx="133">
                  <c:v>139.3657316972469</c:v>
                </c:pt>
                <c:pt idx="134">
                  <c:v>175.14922378470209</c:v>
                </c:pt>
                <c:pt idx="135">
                  <c:v>178.47880008813846</c:v>
                </c:pt>
                <c:pt idx="136">
                  <c:v>160.10945509003759</c:v>
                </c:pt>
                <c:pt idx="137">
                  <c:v>140.74381480501984</c:v>
                </c:pt>
                <c:pt idx="138">
                  <c:v>148.97412458330581</c:v>
                </c:pt>
                <c:pt idx="139">
                  <c:v>177.56593548862088</c:v>
                </c:pt>
                <c:pt idx="140">
                  <c:v>179.02439185164894</c:v>
                </c:pt>
                <c:pt idx="141">
                  <c:v>162.23390466901577</c:v>
                </c:pt>
                <c:pt idx="142">
                  <c:v>162.235429995657</c:v>
                </c:pt>
                <c:pt idx="143">
                  <c:v>166.13279173960873</c:v>
                </c:pt>
                <c:pt idx="144">
                  <c:v>171.31368877728752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EFD-42B3-A94C-E9C721222F25}"/>
            </c:ext>
          </c:extLst>
        </c:ser>
        <c:ser>
          <c:idx val="10"/>
          <c:order val="10"/>
          <c:tx>
            <c:strRef>
              <c:f>CAFÉ!$A$62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1.5868306974808125E-2"/>
                  <c:y val="3.631658915103062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CAFÉ!$E$62:$CV$62</c:f>
              <c:numCache>
                <c:formatCode>_(* #,##0.00_);_(* \(#,##0.00\);_(* "-"??_);_(@_)</c:formatCode>
                <c:ptCount val="96"/>
                <c:pt idx="84">
                  <c:v>96.13771010029194</c:v>
                </c:pt>
                <c:pt idx="85">
                  <c:v>96.13771010029194</c:v>
                </c:pt>
                <c:pt idx="86">
                  <c:v>96.13771010029194</c:v>
                </c:pt>
                <c:pt idx="87">
                  <c:v>96.13771010029194</c:v>
                </c:pt>
                <c:pt idx="88">
                  <c:v>96.13771010029194</c:v>
                </c:pt>
                <c:pt idx="89">
                  <c:v>96.13771010029194</c:v>
                </c:pt>
                <c:pt idx="90">
                  <c:v>96.13771010029194</c:v>
                </c:pt>
                <c:pt idx="91">
                  <c:v>96.13771010029194</c:v>
                </c:pt>
                <c:pt idx="92">
                  <c:v>96.13771010029194</c:v>
                </c:pt>
                <c:pt idx="93">
                  <c:v>96.13771010029194</c:v>
                </c:pt>
                <c:pt idx="94">
                  <c:v>96.13771010029194</c:v>
                </c:pt>
                <c:pt idx="95">
                  <c:v>96.13771010029194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FD-42B3-A94C-E9C721222F25}"/>
            </c:ext>
          </c:extLst>
        </c:ser>
        <c:ser>
          <c:idx val="11"/>
          <c:order val="11"/>
          <c:tx>
            <c:strRef>
              <c:f>CAFÉ!$A$63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6"/>
              <c:layout>
                <c:manualLayout>
                  <c:x val="-4.6630153495972042E-2"/>
                  <c:y val="4.80084338367666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CAFÉ!$E$63:$DH$63</c:f>
              <c:numCache>
                <c:formatCode>_(* #,##0.00_);_(* \(#,##0.00\);_(* "-"??_);_(@_)</c:formatCode>
                <c:ptCount val="108"/>
                <c:pt idx="96">
                  <c:v>93.980908501366642</c:v>
                </c:pt>
                <c:pt idx="97">
                  <c:v>93.980908501366642</c:v>
                </c:pt>
                <c:pt idx="98">
                  <c:v>93.980908501366642</c:v>
                </c:pt>
                <c:pt idx="99">
                  <c:v>93.980908501366642</c:v>
                </c:pt>
                <c:pt idx="100">
                  <c:v>93.980908501366642</c:v>
                </c:pt>
                <c:pt idx="101">
                  <c:v>93.980908501366642</c:v>
                </c:pt>
                <c:pt idx="102">
                  <c:v>93.980908501366642</c:v>
                </c:pt>
                <c:pt idx="103">
                  <c:v>93.980908501366642</c:v>
                </c:pt>
                <c:pt idx="104">
                  <c:v>93.980908501366642</c:v>
                </c:pt>
                <c:pt idx="105">
                  <c:v>93.980908501366642</c:v>
                </c:pt>
                <c:pt idx="106">
                  <c:v>93.980908501366642</c:v>
                </c:pt>
                <c:pt idx="107">
                  <c:v>93.980908501366642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FD-42B3-A94C-E9C721222F25}"/>
            </c:ext>
          </c:extLst>
        </c:ser>
        <c:ser>
          <c:idx val="12"/>
          <c:order val="12"/>
          <c:tx>
            <c:strRef>
              <c:f>CAFÉ!$A$65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1.3613623304325315E-2"/>
                  <c:y val="2.835999494306538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CAFÉ!$E$65:$DT$65</c:f>
              <c:numCache>
                <c:formatCode>_(* #,##0.00_);_(* \(#,##0.00\);_(* "-"??_);_(@_)</c:formatCode>
                <c:ptCount val="120"/>
                <c:pt idx="108">
                  <c:v>79.546887681241344</c:v>
                </c:pt>
                <c:pt idx="109">
                  <c:v>79.546887681241344</c:v>
                </c:pt>
                <c:pt idx="110">
                  <c:v>79.546887681241344</c:v>
                </c:pt>
                <c:pt idx="111">
                  <c:v>79.546887681241344</c:v>
                </c:pt>
                <c:pt idx="112">
                  <c:v>79.546887681241344</c:v>
                </c:pt>
                <c:pt idx="113">
                  <c:v>79.546887681241344</c:v>
                </c:pt>
                <c:pt idx="114">
                  <c:v>79.546887681241344</c:v>
                </c:pt>
                <c:pt idx="115">
                  <c:v>79.546887681241344</c:v>
                </c:pt>
                <c:pt idx="116">
                  <c:v>79.546887681241344</c:v>
                </c:pt>
                <c:pt idx="117">
                  <c:v>79.546887681241344</c:v>
                </c:pt>
                <c:pt idx="118">
                  <c:v>79.546887681241344</c:v>
                </c:pt>
                <c:pt idx="119">
                  <c:v>79.546887681241344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EFD-42B3-A94C-E9C721222F25}"/>
            </c:ext>
          </c:extLst>
        </c:ser>
        <c:ser>
          <c:idx val="13"/>
          <c:order val="13"/>
          <c:tx>
            <c:strRef>
              <c:f>CAFÉ!$A$66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EEFD-42B3-A94C-E9C721222F25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EEFD-42B3-A94C-E9C721222F25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FD-42B3-A94C-E9C721222F25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FD-42B3-A94C-E9C721222F25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FD-42B3-A94C-E9C721222F25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EFD-42B3-A94C-E9C721222F25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FD-42B3-A94C-E9C721222F25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EFD-42B3-A94C-E9C721222F25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EFD-42B3-A94C-E9C721222F25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EFD-42B3-A94C-E9C721222F25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EFD-42B3-A94C-E9C721222F25}"/>
                </c:ext>
              </c:extLst>
            </c:dLbl>
            <c:dLbl>
              <c:idx val="129"/>
              <c:layout>
                <c:manualLayout>
                  <c:x val="-6.8052934108505672E-2"/>
                  <c:y val="-3.7338993964019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EFD-42B3-A94C-E9C721222F25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EFD-42B3-A94C-E9C721222F25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EFD-42B3-A94C-E9C721222F2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CAFÉ!$E$66:$EF$66</c:f>
              <c:numCache>
                <c:formatCode>_(* #,##0.00_);_(* \(#,##0.00\);_(* "-"??_);_(@_)</c:formatCode>
                <c:ptCount val="132"/>
                <c:pt idx="120">
                  <c:v>71.51216238141437</c:v>
                </c:pt>
                <c:pt idx="121">
                  <c:v>71.51216238141437</c:v>
                </c:pt>
                <c:pt idx="122">
                  <c:v>71.51216238141437</c:v>
                </c:pt>
                <c:pt idx="123">
                  <c:v>71.51216238141437</c:v>
                </c:pt>
                <c:pt idx="124">
                  <c:v>71.51216238141437</c:v>
                </c:pt>
                <c:pt idx="125">
                  <c:v>71.51216238141437</c:v>
                </c:pt>
                <c:pt idx="126">
                  <c:v>71.51216238141437</c:v>
                </c:pt>
                <c:pt idx="127">
                  <c:v>71.51216238141437</c:v>
                </c:pt>
                <c:pt idx="128">
                  <c:v>71.51216238141437</c:v>
                </c:pt>
                <c:pt idx="129">
                  <c:v>71.51216238141437</c:v>
                </c:pt>
                <c:pt idx="130">
                  <c:v>71.51216238141437</c:v>
                </c:pt>
                <c:pt idx="131">
                  <c:v>71.51216238141437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EEFD-42B3-A94C-E9C721222F25}"/>
            </c:ext>
          </c:extLst>
        </c:ser>
        <c:ser>
          <c:idx val="14"/>
          <c:order val="14"/>
          <c:tx>
            <c:strRef>
              <c:f>CAFÉ!$A$67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5879017958651324E-2"/>
                  <c:y val="-3.7338993964019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EFD-42B3-A94C-E9C721222F2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CAFÉ!$E$67:$ER$67</c:f>
              <c:numCache>
                <c:formatCode>_(* #,##0.00_);_(* \(#,##0.00\);_(* "-"??_);_(@_)</c:formatCode>
                <c:ptCount val="144"/>
                <c:pt idx="132">
                  <c:v>78.406925763076643</c:v>
                </c:pt>
                <c:pt idx="133">
                  <c:v>78.406925763076643</c:v>
                </c:pt>
                <c:pt idx="134">
                  <c:v>78.406925763076643</c:v>
                </c:pt>
                <c:pt idx="135">
                  <c:v>78.406925763076643</c:v>
                </c:pt>
                <c:pt idx="136">
                  <c:v>78.406925763076643</c:v>
                </c:pt>
                <c:pt idx="137">
                  <c:v>78.406925763076643</c:v>
                </c:pt>
                <c:pt idx="138">
                  <c:v>78.406925763076643</c:v>
                </c:pt>
                <c:pt idx="139">
                  <c:v>78.406925763076643</c:v>
                </c:pt>
                <c:pt idx="140">
                  <c:v>78.406925763076643</c:v>
                </c:pt>
                <c:pt idx="141">
                  <c:v>78.406925763076643</c:v>
                </c:pt>
                <c:pt idx="142">
                  <c:v>78.406925763076643</c:v>
                </c:pt>
                <c:pt idx="143">
                  <c:v>78.406925763076643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EFD-42B3-A94C-E9C721222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994272"/>
        <c:axId val="194996624"/>
      </c:lineChart>
      <c:dateAx>
        <c:axId val="1949942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4996624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4996624"/>
        <c:scaling>
          <c:orientation val="minMax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4994272"/>
        <c:crosses val="autoZero"/>
        <c:crossBetween val="between"/>
        <c:majorUnit val="30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7320448575"/>
          <c:h val="0.76725364505660265"/>
        </c:manualLayout>
      </c:layout>
      <c:lineChart>
        <c:grouping val="standard"/>
        <c:varyColors val="0"/>
        <c:ser>
          <c:idx val="0"/>
          <c:order val="0"/>
          <c:tx>
            <c:strRef>
              <c:f>CAFÉ!$A$47:$D$47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CAFÉ!$E$50:$ES$50</c:f>
              <c:numCache>
                <c:formatCode>_(* #,##0.00_);_(* \(#,##0.00\);_(* "-"??_);_(@_)</c:formatCode>
                <c:ptCount val="145"/>
                <c:pt idx="0">
                  <c:v>82.352525609325326</c:v>
                </c:pt>
                <c:pt idx="1">
                  <c:v>80.419788432579125</c:v>
                </c:pt>
                <c:pt idx="2">
                  <c:v>77.971163418001993</c:v>
                </c:pt>
                <c:pt idx="3">
                  <c:v>81.860691998452523</c:v>
                </c:pt>
                <c:pt idx="4">
                  <c:v>91.393500529848097</c:v>
                </c:pt>
                <c:pt idx="5">
                  <c:v>88.857133682283802</c:v>
                </c:pt>
                <c:pt idx="6">
                  <c:v>83.539385376192143</c:v>
                </c:pt>
                <c:pt idx="7">
                  <c:v>90.457687843770515</c:v>
                </c:pt>
                <c:pt idx="8">
                  <c:v>90.627575650535746</c:v>
                </c:pt>
                <c:pt idx="9">
                  <c:v>96.800038534407989</c:v>
                </c:pt>
                <c:pt idx="10">
                  <c:v>96.942776404097515</c:v>
                </c:pt>
                <c:pt idx="11">
                  <c:v>100.73697055328988</c:v>
                </c:pt>
                <c:pt idx="12">
                  <c:v>99.016527542806159</c:v>
                </c:pt>
                <c:pt idx="13">
                  <c:v>92.996709364368172</c:v>
                </c:pt>
                <c:pt idx="14">
                  <c:v>93.319306436502686</c:v>
                </c:pt>
                <c:pt idx="15">
                  <c:v>94.10438848799852</c:v>
                </c:pt>
                <c:pt idx="16">
                  <c:v>95.060049452490276</c:v>
                </c:pt>
                <c:pt idx="17">
                  <c:v>106.29234770880831</c:v>
                </c:pt>
                <c:pt idx="18">
                  <c:v>115.44465189820188</c:v>
                </c:pt>
                <c:pt idx="19">
                  <c:v>122.38046305513632</c:v>
                </c:pt>
                <c:pt idx="20">
                  <c:v>131.45783922894483</c:v>
                </c:pt>
                <c:pt idx="21">
                  <c:v>133.28455366604433</c:v>
                </c:pt>
                <c:pt idx="22">
                  <c:v>144.59134413214241</c:v>
                </c:pt>
                <c:pt idx="23">
                  <c:v>155.9037924279888</c:v>
                </c:pt>
                <c:pt idx="24">
                  <c:v>166.8544683857294</c:v>
                </c:pt>
                <c:pt idx="25">
                  <c:v>182.90914499247054</c:v>
                </c:pt>
                <c:pt idx="26">
                  <c:v>192.2073933008769</c:v>
                </c:pt>
                <c:pt idx="27">
                  <c:v>199.02507947721651</c:v>
                </c:pt>
                <c:pt idx="28">
                  <c:v>193.94627508368234</c:v>
                </c:pt>
                <c:pt idx="29">
                  <c:v>182.24366590668245</c:v>
                </c:pt>
                <c:pt idx="30">
                  <c:v>178.11550688802541</c:v>
                </c:pt>
                <c:pt idx="31">
                  <c:v>181.1558367760662</c:v>
                </c:pt>
                <c:pt idx="32">
                  <c:v>183.72272964289914</c:v>
                </c:pt>
                <c:pt idx="33">
                  <c:v>164.46148929370406</c:v>
                </c:pt>
                <c:pt idx="34">
                  <c:v>162.95772989520779</c:v>
                </c:pt>
                <c:pt idx="35">
                  <c:v>157.47254041143128</c:v>
                </c:pt>
                <c:pt idx="36">
                  <c:v>157.71458848463439</c:v>
                </c:pt>
                <c:pt idx="37">
                  <c:v>147.55916637230661</c:v>
                </c:pt>
                <c:pt idx="38">
                  <c:v>131.43444333836413</c:v>
                </c:pt>
                <c:pt idx="39">
                  <c:v>126.23807841752028</c:v>
                </c:pt>
                <c:pt idx="40">
                  <c:v>122.71121672393311</c:v>
                </c:pt>
                <c:pt idx="41">
                  <c:v>110.775260298397</c:v>
                </c:pt>
                <c:pt idx="42">
                  <c:v>127.18204908243762</c:v>
                </c:pt>
                <c:pt idx="43">
                  <c:v>117.08875339793896</c:v>
                </c:pt>
                <c:pt idx="44">
                  <c:v>121.40028630389115</c:v>
                </c:pt>
                <c:pt idx="45">
                  <c:v>116.3822892509944</c:v>
                </c:pt>
                <c:pt idx="46">
                  <c:v>104.28420043397084</c:v>
                </c:pt>
                <c:pt idx="47">
                  <c:v>100</c:v>
                </c:pt>
                <c:pt idx="48">
                  <c:v>105.98980673159406</c:v>
                </c:pt>
                <c:pt idx="49">
                  <c:v>99.916339772072348</c:v>
                </c:pt>
                <c:pt idx="50">
                  <c:v>97.907099964676789</c:v>
                </c:pt>
                <c:pt idx="51">
                  <c:v>96.917247358787435</c:v>
                </c:pt>
                <c:pt idx="52">
                  <c:v>95.968337561414202</c:v>
                </c:pt>
                <c:pt idx="53">
                  <c:v>87.370187212998914</c:v>
                </c:pt>
                <c:pt idx="54">
                  <c:v>86.891878873510819</c:v>
                </c:pt>
                <c:pt idx="55">
                  <c:v>83.088211682348017</c:v>
                </c:pt>
                <c:pt idx="56">
                  <c:v>80.85835393853759</c:v>
                </c:pt>
                <c:pt idx="57">
                  <c:v>79.683012608849239</c:v>
                </c:pt>
                <c:pt idx="58">
                  <c:v>74.604380077711056</c:v>
                </c:pt>
                <c:pt idx="59">
                  <c:v>78.975963398428931</c:v>
                </c:pt>
                <c:pt idx="60">
                  <c:v>83.097004255605441</c:v>
                </c:pt>
                <c:pt idx="61">
                  <c:v>108.92189852943912</c:v>
                </c:pt>
                <c:pt idx="62">
                  <c:v>133.16176346907537</c:v>
                </c:pt>
                <c:pt idx="63">
                  <c:v>139.19025752300212</c:v>
                </c:pt>
                <c:pt idx="64">
                  <c:v>132.16766749087483</c:v>
                </c:pt>
                <c:pt idx="65">
                  <c:v>121.23092967317621</c:v>
                </c:pt>
                <c:pt idx="66">
                  <c:v>120.90652194855656</c:v>
                </c:pt>
                <c:pt idx="67">
                  <c:v>132.51248927688349</c:v>
                </c:pt>
                <c:pt idx="68">
                  <c:v>131.26103850229603</c:v>
                </c:pt>
                <c:pt idx="69">
                  <c:v>144.86354491422605</c:v>
                </c:pt>
                <c:pt idx="70">
                  <c:v>132.94167952555355</c:v>
                </c:pt>
                <c:pt idx="71">
                  <c:v>123.60874731061944</c:v>
                </c:pt>
                <c:pt idx="72">
                  <c:v>119.56375838926172</c:v>
                </c:pt>
                <c:pt idx="73">
                  <c:v>109.42943724553346</c:v>
                </c:pt>
                <c:pt idx="74">
                  <c:v>95.171959795767634</c:v>
                </c:pt>
                <c:pt idx="75">
                  <c:v>97.786412339573744</c:v>
                </c:pt>
                <c:pt idx="76">
                  <c:v>93.164959378311565</c:v>
                </c:pt>
                <c:pt idx="77">
                  <c:v>93.108763366622767</c:v>
                </c:pt>
                <c:pt idx="78">
                  <c:v>88.373847981760377</c:v>
                </c:pt>
                <c:pt idx="79">
                  <c:v>89.820188054027696</c:v>
                </c:pt>
                <c:pt idx="80">
                  <c:v>82.424181258515389</c:v>
                </c:pt>
                <c:pt idx="81">
                  <c:v>88.396326386435902</c:v>
                </c:pt>
                <c:pt idx="82">
                  <c:v>83.463440480395619</c:v>
                </c:pt>
                <c:pt idx="83">
                  <c:v>84.968369673420881</c:v>
                </c:pt>
                <c:pt idx="84">
                  <c:v>82.663741657216164</c:v>
                </c:pt>
                <c:pt idx="85">
                  <c:v>82.264217590957259</c:v>
                </c:pt>
                <c:pt idx="86">
                  <c:v>88.089656722648584</c:v>
                </c:pt>
                <c:pt idx="87">
                  <c:v>86.876587441758772</c:v>
                </c:pt>
                <c:pt idx="88">
                  <c:v>87.813493465206648</c:v>
                </c:pt>
                <c:pt idx="89">
                  <c:v>95.892874345717843</c:v>
                </c:pt>
                <c:pt idx="90">
                  <c:v>102.11056163899678</c:v>
                </c:pt>
                <c:pt idx="91">
                  <c:v>99.674412175756004</c:v>
                </c:pt>
                <c:pt idx="92">
                  <c:v>107.04445677953271</c:v>
                </c:pt>
                <c:pt idx="93">
                  <c:v>109.92918537955624</c:v>
                </c:pt>
                <c:pt idx="94">
                  <c:v>113.36562883719365</c:v>
                </c:pt>
                <c:pt idx="95">
                  <c:v>97.92770516896266</c:v>
                </c:pt>
                <c:pt idx="96">
                  <c:v>105.04592016955141</c:v>
                </c:pt>
                <c:pt idx="97">
                  <c:v>102.66411348045136</c:v>
                </c:pt>
                <c:pt idx="98">
                  <c:v>99.098490316833804</c:v>
                </c:pt>
                <c:pt idx="99">
                  <c:v>95.824425068322526</c:v>
                </c:pt>
                <c:pt idx="100">
                  <c:v>93.063806557271761</c:v>
                </c:pt>
                <c:pt idx="101">
                  <c:v>87.664172634147889</c:v>
                </c:pt>
                <c:pt idx="102">
                  <c:v>92.608618862592721</c:v>
                </c:pt>
                <c:pt idx="103">
                  <c:v>94.263818285135059</c:v>
                </c:pt>
                <c:pt idx="104">
                  <c:v>93.380430943129639</c:v>
                </c:pt>
                <c:pt idx="105">
                  <c:v>89.09957933271248</c:v>
                </c:pt>
                <c:pt idx="106">
                  <c:v>88.817681788363529</c:v>
                </c:pt>
                <c:pt idx="107">
                  <c:v>86.239844577887681</c:v>
                </c:pt>
                <c:pt idx="108">
                  <c:v>87.665472405846799</c:v>
                </c:pt>
                <c:pt idx="109">
                  <c:v>85.325996021491378</c:v>
                </c:pt>
                <c:pt idx="110">
                  <c:v>84.022135876604253</c:v>
                </c:pt>
                <c:pt idx="111">
                  <c:v>82.694992514844145</c:v>
                </c:pt>
                <c:pt idx="112">
                  <c:v>83.550624578529906</c:v>
                </c:pt>
                <c:pt idx="113">
                  <c:v>81.820322618627117</c:v>
                </c:pt>
                <c:pt idx="114">
                  <c:v>77.083648719113228</c:v>
                </c:pt>
                <c:pt idx="115">
                  <c:v>72.659837513246202</c:v>
                </c:pt>
                <c:pt idx="116">
                  <c:v>68.969491903549056</c:v>
                </c:pt>
                <c:pt idx="117">
                  <c:v>81.137407276580703</c:v>
                </c:pt>
                <c:pt idx="118">
                  <c:v>78.981009570907119</c:v>
                </c:pt>
                <c:pt idx="119">
                  <c:v>70.651713175556324</c:v>
                </c:pt>
                <c:pt idx="120">
                  <c:v>73.013069586718487</c:v>
                </c:pt>
                <c:pt idx="121">
                  <c:v>70.276450575396453</c:v>
                </c:pt>
                <c:pt idx="122">
                  <c:v>66.752451598795631</c:v>
                </c:pt>
                <c:pt idx="123">
                  <c:v>64.902188356798021</c:v>
                </c:pt>
                <c:pt idx="124">
                  <c:v>64.806846279824001</c:v>
                </c:pt>
                <c:pt idx="125">
                  <c:v>71.144471918050158</c:v>
                </c:pt>
                <c:pt idx="126">
                  <c:v>74.074371407469258</c:v>
                </c:pt>
                <c:pt idx="127">
                  <c:v>66.820269098615952</c:v>
                </c:pt>
                <c:pt idx="128">
                  <c:v>69.176969268809614</c:v>
                </c:pt>
                <c:pt idx="129">
                  <c:v>68.786571038041558</c:v>
                </c:pt>
                <c:pt idx="130">
                  <c:v>77.389614977039926</c:v>
                </c:pt>
                <c:pt idx="131">
                  <c:v>91.002674471413442</c:v>
                </c:pt>
                <c:pt idx="132">
                  <c:v>80.232460345494616</c:v>
                </c:pt>
                <c:pt idx="133">
                  <c:v>73.304950826377137</c:v>
                </c:pt>
                <c:pt idx="134">
                  <c:v>81.134196075912783</c:v>
                </c:pt>
                <c:pt idx="135">
                  <c:v>80.259373265378215</c:v>
                </c:pt>
                <c:pt idx="136">
                  <c:v>74.295302013422813</c:v>
                </c:pt>
                <c:pt idx="137">
                  <c:v>68.321505410873144</c:v>
                </c:pt>
                <c:pt idx="138">
                  <c:v>72.956873575029704</c:v>
                </c:pt>
                <c:pt idx="139">
                  <c:v>84.032228221560615</c:v>
                </c:pt>
                <c:pt idx="140">
                  <c:v>85.586449344838599</c:v>
                </c:pt>
                <c:pt idx="141">
                  <c:v>75.875854982177827</c:v>
                </c:pt>
                <c:pt idx="142">
                  <c:v>79.018014835747081</c:v>
                </c:pt>
                <c:pt idx="143">
                  <c:v>85.865900260107239</c:v>
                </c:pt>
                <c:pt idx="144">
                  <c:v>87.884139879901099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12-42A8-ABFD-7B1D5EF06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989568"/>
        <c:axId val="194992312"/>
      </c:lineChart>
      <c:lineChart>
        <c:grouping val="standard"/>
        <c:varyColors val="0"/>
        <c:ser>
          <c:idx val="1"/>
          <c:order val="1"/>
          <c:tx>
            <c:strRef>
              <c:f>CAFÉ!$A$47:$D$47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CAFÉ!$E$47:$ES$47</c:f>
              <c:numCache>
                <c:formatCode>_(* #,##0.0_);_(* \(#,##0.0\);_(* "-"??_);_(@_)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>
                  <c:v>20.519099103759999</c:v>
                </c:pt>
                <c:pt idx="49">
                  <c:v>13.6</c:v>
                </c:pt>
                <c:pt idx="50">
                  <c:v>4.3361515564887902</c:v>
                </c:pt>
                <c:pt idx="51">
                  <c:v>21.9691475899923</c:v>
                </c:pt>
                <c:pt idx="52">
                  <c:v>16.9008581319037</c:v>
                </c:pt>
                <c:pt idx="53">
                  <c:v>17.830844438088</c:v>
                </c:pt>
                <c:pt idx="54">
                  <c:v>22.8066458094514</c:v>
                </c:pt>
                <c:pt idx="55">
                  <c:v>19.126141362502299</c:v>
                </c:pt>
                <c:pt idx="56">
                  <c:v>13.1</c:v>
                </c:pt>
                <c:pt idx="57">
                  <c:v>15.2</c:v>
                </c:pt>
                <c:pt idx="58">
                  <c:v>15.5</c:v>
                </c:pt>
                <c:pt idx="59">
                  <c:v>14.0328811166065</c:v>
                </c:pt>
                <c:pt idx="60">
                  <c:v>24.516665391182698</c:v>
                </c:pt>
                <c:pt idx="61">
                  <c:v>24.623392447599201</c:v>
                </c:pt>
                <c:pt idx="62">
                  <c:v>27.179195182449899</c:v>
                </c:pt>
                <c:pt idx="63">
                  <c:v>21.505224126894898</c:v>
                </c:pt>
                <c:pt idx="64">
                  <c:v>18.827827134332999</c:v>
                </c:pt>
                <c:pt idx="65">
                  <c:v>16.840747605567501</c:v>
                </c:pt>
                <c:pt idx="66">
                  <c:v>13.337360667083701</c:v>
                </c:pt>
                <c:pt idx="67">
                  <c:v>14.1418165564512</c:v>
                </c:pt>
                <c:pt idx="68">
                  <c:v>19.802836882622302</c:v>
                </c:pt>
                <c:pt idx="69">
                  <c:v>16.481981467499899</c:v>
                </c:pt>
                <c:pt idx="70">
                  <c:v>18.2973706117691</c:v>
                </c:pt>
                <c:pt idx="71">
                  <c:v>14.0264646034384</c:v>
                </c:pt>
                <c:pt idx="72">
                  <c:v>22.7325521224958</c:v>
                </c:pt>
                <c:pt idx="73">
                  <c:v>17.633697409726299</c:v>
                </c:pt>
                <c:pt idx="74">
                  <c:v>24.340169743287198</c:v>
                </c:pt>
                <c:pt idx="75">
                  <c:v>14.8498486554109</c:v>
                </c:pt>
                <c:pt idx="76" formatCode="0.0">
                  <c:v>12.3956122762304</c:v>
                </c:pt>
                <c:pt idx="77" formatCode="0.0">
                  <c:v>17.038605729654599</c:v>
                </c:pt>
                <c:pt idx="78" formatCode="0.0">
                  <c:v>18.351434375853199</c:v>
                </c:pt>
                <c:pt idx="79" formatCode="0.0">
                  <c:v>19.077450382704502</c:v>
                </c:pt>
                <c:pt idx="80" formatCode="0.0">
                  <c:v>25.065224306758999</c:v>
                </c:pt>
                <c:pt idx="81" formatCode="0.0">
                  <c:v>11.573200260797799</c:v>
                </c:pt>
                <c:pt idx="82" formatCode="0.0">
                  <c:v>17.169997127213101</c:v>
                </c:pt>
                <c:pt idx="83" formatCode="0.0">
                  <c:v>8.1140153155994401</c:v>
                </c:pt>
                <c:pt idx="84" formatCode="0.0">
                  <c:v>28.353259073871499</c:v>
                </c:pt>
                <c:pt idx="85" formatCode="0.0">
                  <c:v>21.984176870130899</c:v>
                </c:pt>
                <c:pt idx="86" formatCode="0.0">
                  <c:v>9.7205878113800903</c:v>
                </c:pt>
                <c:pt idx="87" formatCode="0.0">
                  <c:v>15.512037599518701</c:v>
                </c:pt>
                <c:pt idx="88" formatCode="0.0">
                  <c:v>17.319504061967901</c:v>
                </c:pt>
                <c:pt idx="89" formatCode="0.0">
                  <c:v>18.244838200646701</c:v>
                </c:pt>
                <c:pt idx="90" formatCode="0.0">
                  <c:v>13.9593682738147</c:v>
                </c:pt>
                <c:pt idx="91" formatCode="0.0">
                  <c:v>18.095387473909</c:v>
                </c:pt>
                <c:pt idx="92" formatCode="0.0">
                  <c:v>17.144911609480801</c:v>
                </c:pt>
                <c:pt idx="93" formatCode="0.0">
                  <c:v>13.0214994088266</c:v>
                </c:pt>
                <c:pt idx="94" formatCode="0.0">
                  <c:v>13.8174172639307</c:v>
                </c:pt>
                <c:pt idx="95" formatCode="0.0">
                  <c:v>6.3553638110430297</c:v>
                </c:pt>
                <c:pt idx="96" formatCode="0.0">
                  <c:v>17.006017217710401</c:v>
                </c:pt>
                <c:pt idx="97" formatCode="0.0">
                  <c:v>12.119466640521599</c:v>
                </c:pt>
                <c:pt idx="98" formatCode="0.0">
                  <c:v>14.224278360591599</c:v>
                </c:pt>
                <c:pt idx="99" formatCode="0.0">
                  <c:v>12.294718153572999</c:v>
                </c:pt>
                <c:pt idx="100" formatCode="0.0">
                  <c:v>14.147720715522199</c:v>
                </c:pt>
                <c:pt idx="101" formatCode="0.0">
                  <c:v>14.6252329731639</c:v>
                </c:pt>
                <c:pt idx="102" formatCode="0.0">
                  <c:v>13.4850107696472</c:v>
                </c:pt>
                <c:pt idx="103" formatCode="0.0">
                  <c:v>12.3836147369359</c:v>
                </c:pt>
                <c:pt idx="104" formatCode="0.0">
                  <c:v>10.1267580738833</c:v>
                </c:pt>
                <c:pt idx="105" formatCode="0.0">
                  <c:v>6.1741259834314599</c:v>
                </c:pt>
                <c:pt idx="106" formatCode="0.0">
                  <c:v>8.8326828397234802</c:v>
                </c:pt>
                <c:pt idx="107" formatCode="0.0">
                  <c:v>8.6039334899359794</c:v>
                </c:pt>
                <c:pt idx="108" formatCode="0.0">
                  <c:v>13.5668807289094</c:v>
                </c:pt>
                <c:pt idx="109" formatCode="0.0">
                  <c:v>7.1724101465942303</c:v>
                </c:pt>
                <c:pt idx="110" formatCode="0.0">
                  <c:v>10.2994026972539</c:v>
                </c:pt>
                <c:pt idx="111" formatCode="0.0">
                  <c:v>10.281398465099301</c:v>
                </c:pt>
                <c:pt idx="112" formatCode="0.0">
                  <c:v>11.548016689053499</c:v>
                </c:pt>
                <c:pt idx="113" formatCode="0.0">
                  <c:v>13.3557081369133</c:v>
                </c:pt>
                <c:pt idx="114" formatCode="0.0">
                  <c:v>12.352502033494201</c:v>
                </c:pt>
                <c:pt idx="115" formatCode="0.0">
                  <c:v>10.7995267456941</c:v>
                </c:pt>
                <c:pt idx="116" formatCode="0.0">
                  <c:v>9.0800046431841892</c:v>
                </c:pt>
                <c:pt idx="117" formatCode="0.0">
                  <c:v>9.2454970597768202</c:v>
                </c:pt>
                <c:pt idx="118" formatCode="0.0">
                  <c:v>9.6463928641442802</c:v>
                </c:pt>
                <c:pt idx="119" formatCode="0.0">
                  <c:v>2.5467558889133999</c:v>
                </c:pt>
                <c:pt idx="120" formatCode="0.0">
                  <c:v>13.7279947977147</c:v>
                </c:pt>
                <c:pt idx="121" formatCode="0.0">
                  <c:v>8.4154908435905096</c:v>
                </c:pt>
                <c:pt idx="122" formatCode="0.0">
                  <c:v>7.4088586693245304</c:v>
                </c:pt>
                <c:pt idx="123" formatCode="0.0">
                  <c:v>11.559611452406457</c:v>
                </c:pt>
                <c:pt idx="124" formatCode="0.0">
                  <c:v>13.172120984591</c:v>
                </c:pt>
                <c:pt idx="125" formatCode="0.0">
                  <c:v>13.532005217406899</c:v>
                </c:pt>
                <c:pt idx="126" formatCode="0.0">
                  <c:v>12.7491955332193</c:v>
                </c:pt>
                <c:pt idx="127" formatCode="0.0">
                  <c:v>14.057024079732001</c:v>
                </c:pt>
                <c:pt idx="128" formatCode="0.0">
                  <c:v>15.010227030544399</c:v>
                </c:pt>
                <c:pt idx="129" formatCode="0.0">
                  <c:v>7.0220015184476701</c:v>
                </c:pt>
                <c:pt idx="130" formatCode="0.0">
                  <c:v>10.6547199451743</c:v>
                </c:pt>
                <c:pt idx="131" formatCode="0.0">
                  <c:v>12.9947873179767</c:v>
                </c:pt>
                <c:pt idx="132" formatCode="0.0">
                  <c:v>14.864325762241</c:v>
                </c:pt>
                <c:pt idx="133" formatCode="0.0">
                  <c:v>14.5979949703096</c:v>
                </c:pt>
                <c:pt idx="134" formatCode="0.0">
                  <c:v>20.190857122115801</c:v>
                </c:pt>
                <c:pt idx="135" formatCode="0.0">
                  <c:v>23.300110114013101</c:v>
                </c:pt>
                <c:pt idx="136" formatCode="0.0">
                  <c:v>15.486027323861901</c:v>
                </c:pt>
                <c:pt idx="137" formatCode="0.0">
                  <c:v>11.301857260850401</c:v>
                </c:pt>
                <c:pt idx="138" formatCode="0.0">
                  <c:v>14.1086484696034</c:v>
                </c:pt>
                <c:pt idx="139" formatCode="0.0">
                  <c:v>11.906917899710599</c:v>
                </c:pt>
                <c:pt idx="140" formatCode="0.0">
                  <c:v>12.1382890306247</c:v>
                </c:pt>
                <c:pt idx="141" formatCode="0.0">
                  <c:v>12.6830910173014</c:v>
                </c:pt>
                <c:pt idx="142" formatCode="0.0">
                  <c:v>9.5018995101532298</c:v>
                </c:pt>
                <c:pt idx="143" formatCode="0.0">
                  <c:v>0.91642493303116901</c:v>
                </c:pt>
                <c:pt idx="144" formatCode="0.0">
                  <c:v>14.870122927389399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12-42A8-ABFD-7B1D5EF06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994664"/>
        <c:axId val="194998192"/>
      </c:lineChart>
      <c:catAx>
        <c:axId val="1949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992312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94992312"/>
        <c:scaling>
          <c:orientation val="minMax"/>
          <c:max val="21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4989568"/>
        <c:crosses val="autoZero"/>
        <c:crossBetween val="between"/>
        <c:majorUnit val="25"/>
        <c:minorUnit val="25"/>
      </c:valAx>
      <c:valAx>
        <c:axId val="194998192"/>
        <c:scaling>
          <c:orientation val="minMax"/>
          <c:max val="29"/>
          <c:min val="2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94994664"/>
        <c:crosses val="max"/>
        <c:crossBetween val="between"/>
        <c:majorUnit val="4.5"/>
        <c:minorUnit val="4.5"/>
      </c:valAx>
      <c:catAx>
        <c:axId val="194994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499819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8.7716407005634434E-2"/>
                  <c:y val="1.6594781753090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75-412F-B996-783F58097A02}"/>
                </c:ext>
              </c:extLst>
            </c:dLbl>
            <c:dLbl>
              <c:idx val="1"/>
              <c:layout>
                <c:manualLayout>
                  <c:x val="-3.3434053061389454E-2"/>
                  <c:y val="4.5635894827520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75-412F-B996-783F58097A02}"/>
                </c:ext>
              </c:extLst>
            </c:dLbl>
            <c:dLbl>
              <c:idx val="2"/>
              <c:layout>
                <c:manualLayout>
                  <c:x val="-1.6639332145710374E-2"/>
                  <c:y val="-1.6595108428453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75-412F-B996-783F58097A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CAFÉ!$EQ$2:$ES$2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CAFÉ!$EQ$50:$ES$50</c:f>
              <c:numCache>
                <c:formatCode>_(* #,##0.00_);_(* \(#,##0.00\);_(* "-"??_);_(@_)</c:formatCode>
                <c:ptCount val="3"/>
                <c:pt idx="0">
                  <c:v>79.018014835747081</c:v>
                </c:pt>
                <c:pt idx="1">
                  <c:v>85.865900260107239</c:v>
                </c:pt>
                <c:pt idx="2">
                  <c:v>87.884139879901099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75-412F-B996-783F58097A02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75-412F-B996-783F58097A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CAFÉ!$EQ$2:$ES$2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75-412F-B996-783F58097A02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75-412F-B996-783F58097A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CAFÉ!$EQ$2:$ES$2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75-412F-B996-783F58097A02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75-412F-B996-783F58097A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CAFÉ!$EQ$2:$ES$2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75-412F-B996-783F58097A02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75-412F-B996-783F58097A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CAFÉ!$EQ$2:$ES$2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675-412F-B996-783F58097A02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75-412F-B996-783F58097A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CAFÉ!$EQ$2:$ES$2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75-412F-B996-783F58097A02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75-412F-B996-783F58097A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CAFÉ!$EQ$2:$ES$2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75-412F-B996-783F58097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989960"/>
        <c:axId val="194990352"/>
      </c:lineChart>
      <c:dateAx>
        <c:axId val="194989960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94990352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94990352"/>
        <c:scaling>
          <c:orientation val="minMax"/>
          <c:max val="88.5"/>
          <c:min val="78.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4989960"/>
        <c:crosses val="autoZero"/>
        <c:crossBetween val="between"/>
        <c:majorUnit val="2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CAFÉ!$E$50:$FD$50</c:f>
              <c:numCache>
                <c:formatCode>_(* #,##0.00_);_(* \(#,##0.00\);_(* "-"??_);_(@_)</c:formatCode>
                <c:ptCount val="156"/>
                <c:pt idx="0">
                  <c:v>82.352525609325326</c:v>
                </c:pt>
                <c:pt idx="1">
                  <c:v>80.419788432579125</c:v>
                </c:pt>
                <c:pt idx="2">
                  <c:v>77.971163418001993</c:v>
                </c:pt>
                <c:pt idx="3">
                  <c:v>81.860691998452523</c:v>
                </c:pt>
                <c:pt idx="4">
                  <c:v>91.393500529848097</c:v>
                </c:pt>
                <c:pt idx="5">
                  <c:v>88.857133682283802</c:v>
                </c:pt>
                <c:pt idx="6">
                  <c:v>83.539385376192143</c:v>
                </c:pt>
                <c:pt idx="7">
                  <c:v>90.457687843770515</c:v>
                </c:pt>
                <c:pt idx="8">
                  <c:v>90.627575650535746</c:v>
                </c:pt>
                <c:pt idx="9">
                  <c:v>96.800038534407989</c:v>
                </c:pt>
                <c:pt idx="10">
                  <c:v>96.942776404097515</c:v>
                </c:pt>
                <c:pt idx="11">
                  <c:v>100.73697055328988</c:v>
                </c:pt>
                <c:pt idx="12">
                  <c:v>99.016527542806159</c:v>
                </c:pt>
                <c:pt idx="13">
                  <c:v>92.996709364368172</c:v>
                </c:pt>
                <c:pt idx="14">
                  <c:v>93.319306436502686</c:v>
                </c:pt>
                <c:pt idx="15">
                  <c:v>94.10438848799852</c:v>
                </c:pt>
                <c:pt idx="16">
                  <c:v>95.060049452490276</c:v>
                </c:pt>
                <c:pt idx="17">
                  <c:v>106.29234770880831</c:v>
                </c:pt>
                <c:pt idx="18">
                  <c:v>115.44465189820188</c:v>
                </c:pt>
                <c:pt idx="19">
                  <c:v>122.38046305513632</c:v>
                </c:pt>
                <c:pt idx="20">
                  <c:v>131.45783922894483</c:v>
                </c:pt>
                <c:pt idx="21">
                  <c:v>133.28455366604433</c:v>
                </c:pt>
                <c:pt idx="22">
                  <c:v>144.59134413214241</c:v>
                </c:pt>
                <c:pt idx="23">
                  <c:v>155.9037924279888</c:v>
                </c:pt>
                <c:pt idx="24">
                  <c:v>166.8544683857294</c:v>
                </c:pt>
                <c:pt idx="25">
                  <c:v>182.90914499247054</c:v>
                </c:pt>
                <c:pt idx="26">
                  <c:v>192.2073933008769</c:v>
                </c:pt>
                <c:pt idx="27">
                  <c:v>199.02507947721651</c:v>
                </c:pt>
                <c:pt idx="28">
                  <c:v>193.94627508368234</c:v>
                </c:pt>
                <c:pt idx="29">
                  <c:v>182.24366590668245</c:v>
                </c:pt>
                <c:pt idx="30">
                  <c:v>178.11550688802541</c:v>
                </c:pt>
                <c:pt idx="31">
                  <c:v>181.1558367760662</c:v>
                </c:pt>
                <c:pt idx="32">
                  <c:v>183.72272964289914</c:v>
                </c:pt>
                <c:pt idx="33">
                  <c:v>164.46148929370406</c:v>
                </c:pt>
                <c:pt idx="34">
                  <c:v>162.95772989520779</c:v>
                </c:pt>
                <c:pt idx="35">
                  <c:v>157.47254041143128</c:v>
                </c:pt>
                <c:pt idx="36">
                  <c:v>157.71458848463439</c:v>
                </c:pt>
                <c:pt idx="37">
                  <c:v>147.55916637230661</c:v>
                </c:pt>
                <c:pt idx="38">
                  <c:v>131.43444333836413</c:v>
                </c:pt>
                <c:pt idx="39">
                  <c:v>126.23807841752028</c:v>
                </c:pt>
                <c:pt idx="40">
                  <c:v>122.71121672393311</c:v>
                </c:pt>
                <c:pt idx="41">
                  <c:v>110.775260298397</c:v>
                </c:pt>
                <c:pt idx="42">
                  <c:v>127.18204908243762</c:v>
                </c:pt>
                <c:pt idx="43">
                  <c:v>117.08875339793896</c:v>
                </c:pt>
                <c:pt idx="44">
                  <c:v>121.40028630389115</c:v>
                </c:pt>
                <c:pt idx="45">
                  <c:v>116.3822892509944</c:v>
                </c:pt>
                <c:pt idx="46">
                  <c:v>104.28420043397084</c:v>
                </c:pt>
                <c:pt idx="47">
                  <c:v>100</c:v>
                </c:pt>
                <c:pt idx="48">
                  <c:v>105.98980673159406</c:v>
                </c:pt>
                <c:pt idx="49">
                  <c:v>99.916339772072348</c:v>
                </c:pt>
                <c:pt idx="50">
                  <c:v>97.907099964676789</c:v>
                </c:pt>
                <c:pt idx="51">
                  <c:v>96.917247358787435</c:v>
                </c:pt>
                <c:pt idx="52">
                  <c:v>95.968337561414202</c:v>
                </c:pt>
                <c:pt idx="53">
                  <c:v>87.370187212998914</c:v>
                </c:pt>
                <c:pt idx="54">
                  <c:v>86.891878873510819</c:v>
                </c:pt>
                <c:pt idx="55">
                  <c:v>83.088211682348017</c:v>
                </c:pt>
                <c:pt idx="56">
                  <c:v>80.85835393853759</c:v>
                </c:pt>
                <c:pt idx="57">
                  <c:v>79.683012608849239</c:v>
                </c:pt>
                <c:pt idx="58">
                  <c:v>74.604380077711056</c:v>
                </c:pt>
                <c:pt idx="59">
                  <c:v>78.975963398428931</c:v>
                </c:pt>
                <c:pt idx="60">
                  <c:v>83.097004255605441</c:v>
                </c:pt>
                <c:pt idx="61">
                  <c:v>108.92189852943912</c:v>
                </c:pt>
                <c:pt idx="62">
                  <c:v>133.16176346907537</c:v>
                </c:pt>
                <c:pt idx="63">
                  <c:v>139.19025752300212</c:v>
                </c:pt>
                <c:pt idx="64">
                  <c:v>132.16766749087483</c:v>
                </c:pt>
                <c:pt idx="65">
                  <c:v>121.23092967317621</c:v>
                </c:pt>
                <c:pt idx="66">
                  <c:v>120.90652194855656</c:v>
                </c:pt>
                <c:pt idx="67">
                  <c:v>132.51248927688349</c:v>
                </c:pt>
                <c:pt idx="68">
                  <c:v>131.26103850229603</c:v>
                </c:pt>
                <c:pt idx="69">
                  <c:v>144.86354491422605</c:v>
                </c:pt>
                <c:pt idx="70">
                  <c:v>132.94167952555355</c:v>
                </c:pt>
                <c:pt idx="71">
                  <c:v>123.60874731061944</c:v>
                </c:pt>
                <c:pt idx="72">
                  <c:v>119.56375838926172</c:v>
                </c:pt>
                <c:pt idx="73">
                  <c:v>109.42943724553346</c:v>
                </c:pt>
                <c:pt idx="74">
                  <c:v>95.171959795767634</c:v>
                </c:pt>
                <c:pt idx="75">
                  <c:v>97.786412339573744</c:v>
                </c:pt>
                <c:pt idx="76">
                  <c:v>93.164959378311565</c:v>
                </c:pt>
                <c:pt idx="77">
                  <c:v>93.108763366622767</c:v>
                </c:pt>
                <c:pt idx="78">
                  <c:v>88.373847981760377</c:v>
                </c:pt>
                <c:pt idx="79">
                  <c:v>89.820188054027696</c:v>
                </c:pt>
                <c:pt idx="80">
                  <c:v>82.424181258515389</c:v>
                </c:pt>
                <c:pt idx="81">
                  <c:v>88.396326386435902</c:v>
                </c:pt>
                <c:pt idx="82">
                  <c:v>83.463440480395619</c:v>
                </c:pt>
                <c:pt idx="83">
                  <c:v>84.968369673420881</c:v>
                </c:pt>
                <c:pt idx="84">
                  <c:v>82.663741657216164</c:v>
                </c:pt>
                <c:pt idx="85">
                  <c:v>82.264217590957259</c:v>
                </c:pt>
                <c:pt idx="86">
                  <c:v>88.089656722648584</c:v>
                </c:pt>
                <c:pt idx="87">
                  <c:v>86.876587441758772</c:v>
                </c:pt>
                <c:pt idx="88">
                  <c:v>87.813493465206648</c:v>
                </c:pt>
                <c:pt idx="89">
                  <c:v>95.892874345717843</c:v>
                </c:pt>
                <c:pt idx="90">
                  <c:v>102.11056163899678</c:v>
                </c:pt>
                <c:pt idx="91">
                  <c:v>99.674412175756004</c:v>
                </c:pt>
                <c:pt idx="92">
                  <c:v>107.04445677953271</c:v>
                </c:pt>
                <c:pt idx="93">
                  <c:v>109.92918537955624</c:v>
                </c:pt>
                <c:pt idx="94">
                  <c:v>113.36562883719365</c:v>
                </c:pt>
                <c:pt idx="95">
                  <c:v>97.92770516896266</c:v>
                </c:pt>
                <c:pt idx="96">
                  <c:v>105.04592016955141</c:v>
                </c:pt>
                <c:pt idx="97">
                  <c:v>102.66411348045136</c:v>
                </c:pt>
                <c:pt idx="98">
                  <c:v>99.098490316833804</c:v>
                </c:pt>
                <c:pt idx="99">
                  <c:v>95.824425068322526</c:v>
                </c:pt>
                <c:pt idx="100">
                  <c:v>93.063806557271761</c:v>
                </c:pt>
                <c:pt idx="101">
                  <c:v>87.664172634147889</c:v>
                </c:pt>
                <c:pt idx="102">
                  <c:v>92.608618862592721</c:v>
                </c:pt>
                <c:pt idx="103">
                  <c:v>94.263818285135059</c:v>
                </c:pt>
                <c:pt idx="104">
                  <c:v>93.380430943129639</c:v>
                </c:pt>
                <c:pt idx="105">
                  <c:v>89.09957933271248</c:v>
                </c:pt>
                <c:pt idx="106">
                  <c:v>88.817681788363529</c:v>
                </c:pt>
                <c:pt idx="107">
                  <c:v>86.239844577887681</c:v>
                </c:pt>
                <c:pt idx="108">
                  <c:v>87.665472405846799</c:v>
                </c:pt>
                <c:pt idx="109">
                  <c:v>85.325996021491378</c:v>
                </c:pt>
                <c:pt idx="110">
                  <c:v>84.022135876604253</c:v>
                </c:pt>
                <c:pt idx="111">
                  <c:v>82.694992514844145</c:v>
                </c:pt>
                <c:pt idx="112">
                  <c:v>83.550624578529906</c:v>
                </c:pt>
                <c:pt idx="113">
                  <c:v>81.820322618627117</c:v>
                </c:pt>
                <c:pt idx="114">
                  <c:v>77.083648719113228</c:v>
                </c:pt>
                <c:pt idx="115">
                  <c:v>72.659837513246202</c:v>
                </c:pt>
                <c:pt idx="116">
                  <c:v>68.969491903549056</c:v>
                </c:pt>
                <c:pt idx="117">
                  <c:v>81.137407276580703</c:v>
                </c:pt>
                <c:pt idx="118">
                  <c:v>78.981009570907119</c:v>
                </c:pt>
                <c:pt idx="119">
                  <c:v>70.651713175556324</c:v>
                </c:pt>
                <c:pt idx="120">
                  <c:v>73.013069586718487</c:v>
                </c:pt>
                <c:pt idx="121">
                  <c:v>70.276450575396453</c:v>
                </c:pt>
                <c:pt idx="122">
                  <c:v>66.752451598795631</c:v>
                </c:pt>
                <c:pt idx="123">
                  <c:v>64.902188356798021</c:v>
                </c:pt>
                <c:pt idx="124">
                  <c:v>64.806846279824001</c:v>
                </c:pt>
                <c:pt idx="125">
                  <c:v>71.144471918050158</c:v>
                </c:pt>
                <c:pt idx="126">
                  <c:v>74.074371407469258</c:v>
                </c:pt>
                <c:pt idx="127">
                  <c:v>66.820269098615952</c:v>
                </c:pt>
                <c:pt idx="128">
                  <c:v>69.176969268809614</c:v>
                </c:pt>
                <c:pt idx="129">
                  <c:v>68.786571038041558</c:v>
                </c:pt>
                <c:pt idx="130">
                  <c:v>77.389614977039926</c:v>
                </c:pt>
                <c:pt idx="131">
                  <c:v>91.002674471413442</c:v>
                </c:pt>
                <c:pt idx="132">
                  <c:v>80.232460345494616</c:v>
                </c:pt>
                <c:pt idx="133">
                  <c:v>73.304950826377137</c:v>
                </c:pt>
                <c:pt idx="134">
                  <c:v>81.134196075912783</c:v>
                </c:pt>
                <c:pt idx="135">
                  <c:v>80.259373265378215</c:v>
                </c:pt>
                <c:pt idx="136">
                  <c:v>74.295302013422813</c:v>
                </c:pt>
                <c:pt idx="137">
                  <c:v>68.321505410873144</c:v>
                </c:pt>
                <c:pt idx="138">
                  <c:v>72.956873575029704</c:v>
                </c:pt>
                <c:pt idx="139">
                  <c:v>84.032228221560615</c:v>
                </c:pt>
                <c:pt idx="140">
                  <c:v>85.586449344838599</c:v>
                </c:pt>
                <c:pt idx="141">
                  <c:v>75.875854982177827</c:v>
                </c:pt>
                <c:pt idx="142">
                  <c:v>79.018014835747081</c:v>
                </c:pt>
                <c:pt idx="143">
                  <c:v>85.865900260107239</c:v>
                </c:pt>
                <c:pt idx="144">
                  <c:v>87.884139879901099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5-43B0-8E24-F1C97B29DEC2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883360620777112E-2"/>
                  <c:y val="3.641058258304169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CAFÉ!$E$54:$AZ$54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5-43B0-8E24-F1C97B29DEC2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9"/>
              <c:layout>
                <c:manualLayout>
                  <c:x val="-2.4952742506452078E-2"/>
                  <c:y val="2.904143974979280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25-43B0-8E24-F1C97B29DEC2}"/>
                </c:ext>
              </c:extLst>
            </c:dLbl>
            <c:dLbl>
              <c:idx val="23"/>
              <c:layout>
                <c:manualLayout>
                  <c:x val="-6.6057095615622466E-2"/>
                  <c:y val="5.589578794587511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CAFÉ!$E$55:$AZ$55</c:f>
              <c:numCache>
                <c:formatCode>_(* #,##0.00_);_(* \(#,##0.00\);_(* "-"??_);_(@_)</c:formatCode>
                <c:ptCount val="48"/>
                <c:pt idx="0">
                  <c:v>88.496603169398725</c:v>
                </c:pt>
                <c:pt idx="1">
                  <c:v>88.496603169398725</c:v>
                </c:pt>
                <c:pt idx="2">
                  <c:v>88.496603169398725</c:v>
                </c:pt>
                <c:pt idx="3">
                  <c:v>88.496603169398725</c:v>
                </c:pt>
                <c:pt idx="4">
                  <c:v>88.496603169398725</c:v>
                </c:pt>
                <c:pt idx="5">
                  <c:v>88.496603169398725</c:v>
                </c:pt>
                <c:pt idx="6">
                  <c:v>88.496603169398725</c:v>
                </c:pt>
                <c:pt idx="7">
                  <c:v>88.496603169398725</c:v>
                </c:pt>
                <c:pt idx="8">
                  <c:v>88.496603169398725</c:v>
                </c:pt>
                <c:pt idx="9">
                  <c:v>88.496603169398725</c:v>
                </c:pt>
                <c:pt idx="10">
                  <c:v>88.496603169398725</c:v>
                </c:pt>
                <c:pt idx="11">
                  <c:v>88.496603169398725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25-43B0-8E24-F1C97B29DEC2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3"/>
              <c:layout>
                <c:manualLayout>
                  <c:x val="2.2684311369501848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25-43B0-8E24-F1C97B29DEC2}"/>
                </c:ext>
              </c:extLst>
            </c:dLbl>
            <c:dLbl>
              <c:idx val="35"/>
              <c:layout>
                <c:manualLayout>
                  <c:x val="-9.6174335541689748E-2"/>
                  <c:y val="-2.82312848501361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CAFÉ!$E$56:$AZ$56</c:f>
              <c:numCache>
                <c:formatCode>_(* #,##0.00_);_(* \(#,##0.00\);_(* "-"??_);_(@_)</c:formatCode>
                <c:ptCount val="48"/>
                <c:pt idx="12">
                  <c:v>115.32099778345274</c:v>
                </c:pt>
                <c:pt idx="13">
                  <c:v>115.32099778345274</c:v>
                </c:pt>
                <c:pt idx="14">
                  <c:v>115.32099778345274</c:v>
                </c:pt>
                <c:pt idx="15">
                  <c:v>115.32099778345274</c:v>
                </c:pt>
                <c:pt idx="16">
                  <c:v>115.32099778345274</c:v>
                </c:pt>
                <c:pt idx="17">
                  <c:v>115.32099778345274</c:v>
                </c:pt>
                <c:pt idx="18">
                  <c:v>115.32099778345274</c:v>
                </c:pt>
                <c:pt idx="19">
                  <c:v>115.32099778345274</c:v>
                </c:pt>
                <c:pt idx="20">
                  <c:v>115.32099778345274</c:v>
                </c:pt>
                <c:pt idx="21">
                  <c:v>115.32099778345274</c:v>
                </c:pt>
                <c:pt idx="22">
                  <c:v>115.32099778345274</c:v>
                </c:pt>
                <c:pt idx="23">
                  <c:v>115.32099778345274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25-43B0-8E24-F1C97B29DEC2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4"/>
              <c:layout>
                <c:manualLayout>
                  <c:x val="-7.254083188483719E-2"/>
                  <c:y val="4.438694229570409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25-43B0-8E24-F1C97B29DEC2}"/>
                </c:ext>
              </c:extLst>
            </c:dLbl>
            <c:dLbl>
              <c:idx val="47"/>
              <c:layout>
                <c:manualLayout>
                  <c:x val="-8.3261627129903037E-2"/>
                  <c:y val="5.08829545042489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CAFÉ!$E$57:$AZ$57</c:f>
              <c:numCache>
                <c:formatCode>_(* #,##0.00_);_(* \(#,##0.00\);_(* "-"??_);_(@_)</c:formatCode>
                <c:ptCount val="48"/>
                <c:pt idx="24">
                  <c:v>178.75598833783269</c:v>
                </c:pt>
                <c:pt idx="25">
                  <c:v>178.75598833783269</c:v>
                </c:pt>
                <c:pt idx="26">
                  <c:v>178.75598833783269</c:v>
                </c:pt>
                <c:pt idx="27">
                  <c:v>178.75598833783269</c:v>
                </c:pt>
                <c:pt idx="28">
                  <c:v>178.75598833783269</c:v>
                </c:pt>
                <c:pt idx="29">
                  <c:v>178.75598833783269</c:v>
                </c:pt>
                <c:pt idx="30">
                  <c:v>178.75598833783269</c:v>
                </c:pt>
                <c:pt idx="31">
                  <c:v>178.75598833783269</c:v>
                </c:pt>
                <c:pt idx="32">
                  <c:v>178.75598833783269</c:v>
                </c:pt>
                <c:pt idx="33">
                  <c:v>178.75598833783269</c:v>
                </c:pt>
                <c:pt idx="34">
                  <c:v>178.75598833783269</c:v>
                </c:pt>
                <c:pt idx="35">
                  <c:v>178.75598833783269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25-43B0-8E24-F1C97B29DEC2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0.10654434683085465"/>
                  <c:y val="4.438694229570409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25-43B0-8E24-F1C97B29DEC2}"/>
                </c:ext>
              </c:extLst>
            </c:dLbl>
            <c:dLbl>
              <c:idx val="59"/>
              <c:layout>
                <c:manualLayout>
                  <c:x val="-7.1224450901236969E-2"/>
                  <c:y val="-4.300321807899859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CAFÉ!$E$58:$AZ$58</c:f>
              <c:numCache>
                <c:formatCode>_(* #,##0.00_);_(* \(#,##0.00\);_(* "-"??_);_(@_)</c:formatCode>
                <c:ptCount val="48"/>
                <c:pt idx="36">
                  <c:v>123.56419434203239</c:v>
                </c:pt>
                <c:pt idx="37">
                  <c:v>123.56419434203239</c:v>
                </c:pt>
                <c:pt idx="38">
                  <c:v>123.56419434203239</c:v>
                </c:pt>
                <c:pt idx="39">
                  <c:v>123.56419434203239</c:v>
                </c:pt>
                <c:pt idx="40">
                  <c:v>123.56419434203239</c:v>
                </c:pt>
                <c:pt idx="41">
                  <c:v>123.56419434203239</c:v>
                </c:pt>
                <c:pt idx="42">
                  <c:v>123.56419434203239</c:v>
                </c:pt>
                <c:pt idx="43">
                  <c:v>123.56419434203239</c:v>
                </c:pt>
                <c:pt idx="44">
                  <c:v>123.56419434203239</c:v>
                </c:pt>
                <c:pt idx="45">
                  <c:v>123.56419434203239</c:v>
                </c:pt>
                <c:pt idx="46">
                  <c:v>123.56419434203239</c:v>
                </c:pt>
                <c:pt idx="47">
                  <c:v>123.56419434203239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25-43B0-8E24-F1C97B29DEC2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9427341539158031E-2"/>
                  <c:y val="3.993808069209314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25-43B0-8E24-F1C97B29DEC2}"/>
                </c:ext>
              </c:extLst>
            </c:dLbl>
            <c:dLbl>
              <c:idx val="61"/>
              <c:layout>
                <c:manualLayout>
                  <c:x val="-7.3904414742087419E-3"/>
                  <c:y val="3.733899396401932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CAFÉ!$E$59:$BL$59</c:f>
              <c:numCache>
                <c:formatCode>_(* #,##0.00_);_(* \(#,##0.00\);_(* "-"??_);_(@_)</c:formatCode>
                <c:ptCount val="60"/>
                <c:pt idx="48">
                  <c:v>89.014234931744127</c:v>
                </c:pt>
                <c:pt idx="49">
                  <c:v>89.014234931744127</c:v>
                </c:pt>
                <c:pt idx="50">
                  <c:v>89.014234931744127</c:v>
                </c:pt>
                <c:pt idx="51">
                  <c:v>89.014234931744127</c:v>
                </c:pt>
                <c:pt idx="52">
                  <c:v>89.014234931744127</c:v>
                </c:pt>
                <c:pt idx="53">
                  <c:v>89.014234931744127</c:v>
                </c:pt>
                <c:pt idx="54">
                  <c:v>89.014234931744127</c:v>
                </c:pt>
                <c:pt idx="55">
                  <c:v>89.014234931744127</c:v>
                </c:pt>
                <c:pt idx="56">
                  <c:v>89.014234931744127</c:v>
                </c:pt>
                <c:pt idx="57">
                  <c:v>89.014234931744127</c:v>
                </c:pt>
                <c:pt idx="58">
                  <c:v>89.014234931744127</c:v>
                </c:pt>
                <c:pt idx="59">
                  <c:v>89.014234931744127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425-43B0-8E24-F1C97B29DEC2}"/>
            </c:ext>
          </c:extLst>
        </c:ser>
        <c:ser>
          <c:idx val="7"/>
          <c:order val="7"/>
          <c:tx>
            <c:strRef>
              <c:f>CAFÉ!$A$60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5.4405623913627944E-2"/>
                  <c:y val="4.438694229570394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25-43B0-8E24-F1C97B29DEC2}"/>
                </c:ext>
              </c:extLst>
            </c:dLbl>
            <c:dLbl>
              <c:idx val="73"/>
              <c:layout>
                <c:manualLayout>
                  <c:x val="3.0336247582647253E-3"/>
                  <c:y val="5.380637232563131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CAFÉ!$E$60:$BX$60</c:f>
              <c:numCache>
                <c:formatCode>_(* #,##0.00_);_(* \(#,##0.00\);_(* "-"??_);_(@_)</c:formatCode>
                <c:ptCount val="72"/>
                <c:pt idx="60">
                  <c:v>125.32196186827569</c:v>
                </c:pt>
                <c:pt idx="61">
                  <c:v>125.32196186827569</c:v>
                </c:pt>
                <c:pt idx="62">
                  <c:v>125.32196186827569</c:v>
                </c:pt>
                <c:pt idx="63">
                  <c:v>125.32196186827569</c:v>
                </c:pt>
                <c:pt idx="64">
                  <c:v>125.32196186827569</c:v>
                </c:pt>
                <c:pt idx="65">
                  <c:v>125.32196186827569</c:v>
                </c:pt>
                <c:pt idx="66">
                  <c:v>125.32196186827569</c:v>
                </c:pt>
                <c:pt idx="67">
                  <c:v>125.32196186827569</c:v>
                </c:pt>
                <c:pt idx="68">
                  <c:v>125.32196186827569</c:v>
                </c:pt>
                <c:pt idx="69">
                  <c:v>125.32196186827569</c:v>
                </c:pt>
                <c:pt idx="70">
                  <c:v>125.32196186827569</c:v>
                </c:pt>
                <c:pt idx="71">
                  <c:v>125.32196186827569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425-43B0-8E24-F1C97B29DEC2}"/>
            </c:ext>
          </c:extLst>
        </c:ser>
        <c:ser>
          <c:idx val="8"/>
          <c:order val="8"/>
          <c:tx>
            <c:strRef>
              <c:f>CAFÉ!$A$61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2.2669009964011609E-3"/>
                  <c:y val="4.035176572336721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CAFÉ!$E$61:$CJ$61</c:f>
              <c:numCache>
                <c:formatCode>_(* #,##0.00_);_(* \(#,##0.00\);_(* "-"??_);_(@_)</c:formatCode>
                <c:ptCount val="84"/>
                <c:pt idx="72">
                  <c:v>93.805970362468898</c:v>
                </c:pt>
                <c:pt idx="73">
                  <c:v>93.805970362468898</c:v>
                </c:pt>
                <c:pt idx="74">
                  <c:v>93.805970362468898</c:v>
                </c:pt>
                <c:pt idx="75">
                  <c:v>93.805970362468898</c:v>
                </c:pt>
                <c:pt idx="76">
                  <c:v>93.805970362468898</c:v>
                </c:pt>
                <c:pt idx="77">
                  <c:v>93.805970362468898</c:v>
                </c:pt>
                <c:pt idx="78">
                  <c:v>93.805970362468898</c:v>
                </c:pt>
                <c:pt idx="79">
                  <c:v>93.805970362468898</c:v>
                </c:pt>
                <c:pt idx="80">
                  <c:v>93.805970362468898</c:v>
                </c:pt>
                <c:pt idx="81">
                  <c:v>93.805970362468898</c:v>
                </c:pt>
                <c:pt idx="82">
                  <c:v>93.805970362468898</c:v>
                </c:pt>
                <c:pt idx="83">
                  <c:v>93.805970362468898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25-43B0-8E24-F1C97B29DEC2}"/>
            </c:ext>
          </c:extLst>
        </c:ser>
        <c:ser>
          <c:idx val="9"/>
          <c:order val="9"/>
          <c:tx>
            <c:strRef>
              <c:f>CAFÉ!$A$51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CAFÉ!$E$51:$FD$51</c:f>
              <c:numCache>
                <c:formatCode>_(* #,##0.00_);_(* \(#,##0.00\);_(* "-"??_);_(@_)</c:formatCode>
                <c:ptCount val="156"/>
                <c:pt idx="0">
                  <c:v>103.49682047311725</c:v>
                </c:pt>
                <c:pt idx="1">
                  <c:v>112.76556994452484</c:v>
                </c:pt>
                <c:pt idx="2">
                  <c:v>107.74312036254268</c:v>
                </c:pt>
                <c:pt idx="3">
                  <c:v>108.64977940250343</c:v>
                </c:pt>
                <c:pt idx="4">
                  <c:v>113.68492953594725</c:v>
                </c:pt>
                <c:pt idx="5">
                  <c:v>103.5952385601546</c:v>
                </c:pt>
                <c:pt idx="6">
                  <c:v>95.654598193984</c:v>
                </c:pt>
                <c:pt idx="7">
                  <c:v>101.87480471076755</c:v>
                </c:pt>
                <c:pt idx="8">
                  <c:v>99.996858149052898</c:v>
                </c:pt>
                <c:pt idx="9">
                  <c:v>102.66952508191211</c:v>
                </c:pt>
                <c:pt idx="10">
                  <c:v>106.90255239242983</c:v>
                </c:pt>
                <c:pt idx="11">
                  <c:v>113.3979530833965</c:v>
                </c:pt>
                <c:pt idx="12">
                  <c:v>109.55099001992308</c:v>
                </c:pt>
                <c:pt idx="13">
                  <c:v>101.24612908176587</c:v>
                </c:pt>
                <c:pt idx="14">
                  <c:v>99.372920995154061</c:v>
                </c:pt>
                <c:pt idx="15">
                  <c:v>101.70273117588937</c:v>
                </c:pt>
                <c:pt idx="16">
                  <c:v>105.18240869559614</c:v>
                </c:pt>
                <c:pt idx="17">
                  <c:v>114.24612141848272</c:v>
                </c:pt>
                <c:pt idx="18">
                  <c:v>120.706642418127</c:v>
                </c:pt>
                <c:pt idx="19">
                  <c:v>124.3261105462981</c:v>
                </c:pt>
                <c:pt idx="20">
                  <c:v>132.41644860404156</c:v>
                </c:pt>
                <c:pt idx="21">
                  <c:v>134.46724686633013</c:v>
                </c:pt>
                <c:pt idx="22">
                  <c:v>150.26097787772613</c:v>
                </c:pt>
                <c:pt idx="23">
                  <c:v>167.17732604030181</c:v>
                </c:pt>
                <c:pt idx="24">
                  <c:v>173.77707293497369</c:v>
                </c:pt>
                <c:pt idx="25">
                  <c:v>192.05835360772178</c:v>
                </c:pt>
                <c:pt idx="26">
                  <c:v>201.76202928979907</c:v>
                </c:pt>
                <c:pt idx="27">
                  <c:v>200.92732777700419</c:v>
                </c:pt>
                <c:pt idx="28">
                  <c:v>194.7911085700363</c:v>
                </c:pt>
                <c:pt idx="29">
                  <c:v>181.27380614592738</c:v>
                </c:pt>
                <c:pt idx="30">
                  <c:v>175.02495772740662</c:v>
                </c:pt>
                <c:pt idx="31">
                  <c:v>180.43435829670571</c:v>
                </c:pt>
                <c:pt idx="32">
                  <c:v>187.88562173050423</c:v>
                </c:pt>
                <c:pt idx="33">
                  <c:v>175.00322356665109</c:v>
                </c:pt>
                <c:pt idx="34">
                  <c:v>174.481700716809</c:v>
                </c:pt>
                <c:pt idx="35">
                  <c:v>169.82394906003819</c:v>
                </c:pt>
                <c:pt idx="36">
                  <c:v>163.04440300746796</c:v>
                </c:pt>
                <c:pt idx="37">
                  <c:v>146.7405943774761</c:v>
                </c:pt>
                <c:pt idx="38">
                  <c:v>129.50122946810981</c:v>
                </c:pt>
                <c:pt idx="39">
                  <c:v>124.93868032623978</c:v>
                </c:pt>
                <c:pt idx="40">
                  <c:v>122.75071929551309</c:v>
                </c:pt>
                <c:pt idx="41">
                  <c:v>110.76580539294292</c:v>
                </c:pt>
                <c:pt idx="42">
                  <c:v>126.55210835274285</c:v>
                </c:pt>
                <c:pt idx="43">
                  <c:v>117.92631326013779</c:v>
                </c:pt>
                <c:pt idx="44">
                  <c:v>122.08063835600362</c:v>
                </c:pt>
                <c:pt idx="45">
                  <c:v>117.14193849514038</c:v>
                </c:pt>
                <c:pt idx="46">
                  <c:v>105.93127036260634</c:v>
                </c:pt>
                <c:pt idx="47">
                  <c:v>100</c:v>
                </c:pt>
                <c:pt idx="48">
                  <c:v>104.6283753845433</c:v>
                </c:pt>
                <c:pt idx="49">
                  <c:v>99.796407800988078</c:v>
                </c:pt>
                <c:pt idx="50">
                  <c:v>99.056678854776564</c:v>
                </c:pt>
                <c:pt idx="51">
                  <c:v>98.94629038580247</c:v>
                </c:pt>
                <c:pt idx="52">
                  <c:v>98.924508332533705</c:v>
                </c:pt>
                <c:pt idx="53">
                  <c:v>93.079669675715039</c:v>
                </c:pt>
                <c:pt idx="54">
                  <c:v>92.167477727275582</c:v>
                </c:pt>
                <c:pt idx="55">
                  <c:v>88.158902389572077</c:v>
                </c:pt>
                <c:pt idx="56">
                  <c:v>86.578142224849543</c:v>
                </c:pt>
                <c:pt idx="57">
                  <c:v>83.791469518389363</c:v>
                </c:pt>
                <c:pt idx="58">
                  <c:v>79.975019259148041</c:v>
                </c:pt>
                <c:pt idx="59">
                  <c:v>85.154850207244337</c:v>
                </c:pt>
                <c:pt idx="60">
                  <c:v>90.726124547653583</c:v>
                </c:pt>
                <c:pt idx="61">
                  <c:v>123.85592301642561</c:v>
                </c:pt>
                <c:pt idx="62">
                  <c:v>150.20830865388666</c:v>
                </c:pt>
                <c:pt idx="63">
                  <c:v>150.57039062739219</c:v>
                </c:pt>
                <c:pt idx="64">
                  <c:v>141.21823279206765</c:v>
                </c:pt>
                <c:pt idx="65">
                  <c:v>127.68235594565778</c:v>
                </c:pt>
                <c:pt idx="66">
                  <c:v>125.33760295681502</c:v>
                </c:pt>
                <c:pt idx="67">
                  <c:v>140.37515384244924</c:v>
                </c:pt>
                <c:pt idx="68">
                  <c:v>144.34103988550339</c:v>
                </c:pt>
                <c:pt idx="69">
                  <c:v>165.41533759444101</c:v>
                </c:pt>
                <c:pt idx="70">
                  <c:v>157.7506853989299</c:v>
                </c:pt>
                <c:pt idx="71">
                  <c:v>161.63741052550537</c:v>
                </c:pt>
                <c:pt idx="72">
                  <c:v>159.91347098641128</c:v>
                </c:pt>
                <c:pt idx="73">
                  <c:v>147.74411166382279</c:v>
                </c:pt>
                <c:pt idx="74">
                  <c:v>137.31797404175671</c:v>
                </c:pt>
                <c:pt idx="75">
                  <c:v>136.11443398424757</c:v>
                </c:pt>
                <c:pt idx="76">
                  <c:v>126.75708061588797</c:v>
                </c:pt>
                <c:pt idx="77">
                  <c:v>132.69780034677368</c:v>
                </c:pt>
                <c:pt idx="78">
                  <c:v>134.67315152804332</c:v>
                </c:pt>
                <c:pt idx="79">
                  <c:v>151.47683672971331</c:v>
                </c:pt>
                <c:pt idx="80">
                  <c:v>141.29473466433092</c:v>
                </c:pt>
                <c:pt idx="81">
                  <c:v>144.86260623878152</c:v>
                </c:pt>
                <c:pt idx="82">
                  <c:v>139.51717141179577</c:v>
                </c:pt>
                <c:pt idx="83">
                  <c:v>153.77964784707353</c:v>
                </c:pt>
                <c:pt idx="84">
                  <c:v>151.43094570382087</c:v>
                </c:pt>
                <c:pt idx="85">
                  <c:v>154.07048600535268</c:v>
                </c:pt>
                <c:pt idx="86">
                  <c:v>154.55175074406267</c:v>
                </c:pt>
                <c:pt idx="87">
                  <c:v>145.32143604917664</c:v>
                </c:pt>
                <c:pt idx="88">
                  <c:v>146.38262666467136</c:v>
                </c:pt>
                <c:pt idx="89">
                  <c:v>160.02724713799839</c:v>
                </c:pt>
                <c:pt idx="90">
                  <c:v>168.8262051946428</c:v>
                </c:pt>
                <c:pt idx="91">
                  <c:v>164.78890469819839</c:v>
                </c:pt>
                <c:pt idx="92">
                  <c:v>174.42571048579802</c:v>
                </c:pt>
                <c:pt idx="93">
                  <c:v>179.82902122234734</c:v>
                </c:pt>
                <c:pt idx="94">
                  <c:v>196.44059395760129</c:v>
                </c:pt>
                <c:pt idx="95">
                  <c:v>164.39806970981397</c:v>
                </c:pt>
                <c:pt idx="96">
                  <c:v>172.54617308379835</c:v>
                </c:pt>
                <c:pt idx="97">
                  <c:v>165.02771002905791</c:v>
                </c:pt>
                <c:pt idx="98">
                  <c:v>162.7131802301015</c:v>
                </c:pt>
                <c:pt idx="99">
                  <c:v>153.59845682625394</c:v>
                </c:pt>
                <c:pt idx="100">
                  <c:v>151.79261412328998</c:v>
                </c:pt>
                <c:pt idx="101">
                  <c:v>144.66571563581056</c:v>
                </c:pt>
                <c:pt idx="102">
                  <c:v>156.97853366047241</c:v>
                </c:pt>
                <c:pt idx="103">
                  <c:v>156.30644387359379</c:v>
                </c:pt>
                <c:pt idx="104">
                  <c:v>152.02203544518355</c:v>
                </c:pt>
                <c:pt idx="105">
                  <c:v>146.87044696853283</c:v>
                </c:pt>
                <c:pt idx="106">
                  <c:v>149.28477848531455</c:v>
                </c:pt>
                <c:pt idx="107">
                  <c:v>143.90564081461437</c:v>
                </c:pt>
                <c:pt idx="108">
                  <c:v>140.23348421119343</c:v>
                </c:pt>
                <c:pt idx="109">
                  <c:v>136.12542602159255</c:v>
                </c:pt>
                <c:pt idx="110">
                  <c:v>133.6920984152741</c:v>
                </c:pt>
                <c:pt idx="111">
                  <c:v>127.59027313801019</c:v>
                </c:pt>
                <c:pt idx="112">
                  <c:v>133.43074897042408</c:v>
                </c:pt>
                <c:pt idx="113">
                  <c:v>132.04899671061239</c:v>
                </c:pt>
                <c:pt idx="114">
                  <c:v>124.07472671698696</c:v>
                </c:pt>
                <c:pt idx="115">
                  <c:v>119.95421096892107</c:v>
                </c:pt>
                <c:pt idx="116">
                  <c:v>116.87151235850344</c:v>
                </c:pt>
                <c:pt idx="117">
                  <c:v>139.4222152854741</c:v>
                </c:pt>
                <c:pt idx="118">
                  <c:v>140.90008455996281</c:v>
                </c:pt>
                <c:pt idx="119">
                  <c:v>126.60637941818413</c:v>
                </c:pt>
                <c:pt idx="120">
                  <c:v>128.77832359163318</c:v>
                </c:pt>
                <c:pt idx="121">
                  <c:v>122.1184383349087</c:v>
                </c:pt>
                <c:pt idx="122">
                  <c:v>116.37426486298061</c:v>
                </c:pt>
                <c:pt idx="123">
                  <c:v>114.23033390730797</c:v>
                </c:pt>
                <c:pt idx="124">
                  <c:v>119.67560391918784</c:v>
                </c:pt>
                <c:pt idx="125">
                  <c:v>129.21726227934639</c:v>
                </c:pt>
                <c:pt idx="126">
                  <c:v>132.55906718153082</c:v>
                </c:pt>
                <c:pt idx="127">
                  <c:v>127.20146445107903</c:v>
                </c:pt>
                <c:pt idx="128">
                  <c:v>131.18512988735984</c:v>
                </c:pt>
                <c:pt idx="129">
                  <c:v>131.90683814300635</c:v>
                </c:pt>
                <c:pt idx="130">
                  <c:v>147.26881962998738</c:v>
                </c:pt>
                <c:pt idx="131">
                  <c:v>171.73099038795792</c:v>
                </c:pt>
                <c:pt idx="132">
                  <c:v>148.46926037573306</c:v>
                </c:pt>
                <c:pt idx="133">
                  <c:v>139.3657316972469</c:v>
                </c:pt>
                <c:pt idx="134">
                  <c:v>175.14922378470209</c:v>
                </c:pt>
                <c:pt idx="135">
                  <c:v>178.47880008813846</c:v>
                </c:pt>
                <c:pt idx="136">
                  <c:v>160.10945509003759</c:v>
                </c:pt>
                <c:pt idx="137">
                  <c:v>140.74381480501984</c:v>
                </c:pt>
                <c:pt idx="138">
                  <c:v>148.97412458330581</c:v>
                </c:pt>
                <c:pt idx="139">
                  <c:v>177.56593548862088</c:v>
                </c:pt>
                <c:pt idx="140">
                  <c:v>179.02439185164894</c:v>
                </c:pt>
                <c:pt idx="141">
                  <c:v>162.23390466901577</c:v>
                </c:pt>
                <c:pt idx="142">
                  <c:v>162.235429995657</c:v>
                </c:pt>
                <c:pt idx="143">
                  <c:v>166.13279173960873</c:v>
                </c:pt>
                <c:pt idx="144">
                  <c:v>171.31368877728752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25-43B0-8E24-F1C97B29DEC2}"/>
            </c:ext>
          </c:extLst>
        </c:ser>
        <c:ser>
          <c:idx val="10"/>
          <c:order val="10"/>
          <c:tx>
            <c:strRef>
              <c:f>CAFÉ!$A$62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1.5868306974808125E-2"/>
                  <c:y val="3.631658915103062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CAFÉ!$E$62:$CV$62</c:f>
              <c:numCache>
                <c:formatCode>_(* #,##0.00_);_(* \(#,##0.00\);_(* "-"??_);_(@_)</c:formatCode>
                <c:ptCount val="96"/>
                <c:pt idx="84">
                  <c:v>96.13771010029194</c:v>
                </c:pt>
                <c:pt idx="85">
                  <c:v>96.13771010029194</c:v>
                </c:pt>
                <c:pt idx="86">
                  <c:v>96.13771010029194</c:v>
                </c:pt>
                <c:pt idx="87">
                  <c:v>96.13771010029194</c:v>
                </c:pt>
                <c:pt idx="88">
                  <c:v>96.13771010029194</c:v>
                </c:pt>
                <c:pt idx="89">
                  <c:v>96.13771010029194</c:v>
                </c:pt>
                <c:pt idx="90">
                  <c:v>96.13771010029194</c:v>
                </c:pt>
                <c:pt idx="91">
                  <c:v>96.13771010029194</c:v>
                </c:pt>
                <c:pt idx="92">
                  <c:v>96.13771010029194</c:v>
                </c:pt>
                <c:pt idx="93">
                  <c:v>96.13771010029194</c:v>
                </c:pt>
                <c:pt idx="94">
                  <c:v>96.13771010029194</c:v>
                </c:pt>
                <c:pt idx="95">
                  <c:v>96.13771010029194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25-43B0-8E24-F1C97B29DEC2}"/>
            </c:ext>
          </c:extLst>
        </c:ser>
        <c:ser>
          <c:idx val="11"/>
          <c:order val="11"/>
          <c:tx>
            <c:strRef>
              <c:f>CAFÉ!$A$63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6"/>
              <c:layout>
                <c:manualLayout>
                  <c:x val="-4.6630153495972042E-2"/>
                  <c:y val="4.80084338367666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CAFÉ!$E$63:$DH$63</c:f>
              <c:numCache>
                <c:formatCode>_(* #,##0.00_);_(* \(#,##0.00\);_(* "-"??_);_(@_)</c:formatCode>
                <c:ptCount val="108"/>
                <c:pt idx="96">
                  <c:v>93.980908501366642</c:v>
                </c:pt>
                <c:pt idx="97">
                  <c:v>93.980908501366642</c:v>
                </c:pt>
                <c:pt idx="98">
                  <c:v>93.980908501366642</c:v>
                </c:pt>
                <c:pt idx="99">
                  <c:v>93.980908501366642</c:v>
                </c:pt>
                <c:pt idx="100">
                  <c:v>93.980908501366642</c:v>
                </c:pt>
                <c:pt idx="101">
                  <c:v>93.980908501366642</c:v>
                </c:pt>
                <c:pt idx="102">
                  <c:v>93.980908501366642</c:v>
                </c:pt>
                <c:pt idx="103">
                  <c:v>93.980908501366642</c:v>
                </c:pt>
                <c:pt idx="104">
                  <c:v>93.980908501366642</c:v>
                </c:pt>
                <c:pt idx="105">
                  <c:v>93.980908501366642</c:v>
                </c:pt>
                <c:pt idx="106">
                  <c:v>93.980908501366642</c:v>
                </c:pt>
                <c:pt idx="107">
                  <c:v>93.980908501366642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25-43B0-8E24-F1C97B29DEC2}"/>
            </c:ext>
          </c:extLst>
        </c:ser>
        <c:ser>
          <c:idx val="12"/>
          <c:order val="12"/>
          <c:tx>
            <c:strRef>
              <c:f>CAFÉ!$A$65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9.0767610304250193E-3"/>
                  <c:y val="4.08063129339879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CAFÉ!$E$65:$DT$65</c:f>
              <c:numCache>
                <c:formatCode>_(* #,##0.00_);_(* \(#,##0.00\);_(* "-"??_);_(@_)</c:formatCode>
                <c:ptCount val="120"/>
                <c:pt idx="108">
                  <c:v>79.546887681241344</c:v>
                </c:pt>
                <c:pt idx="109">
                  <c:v>79.546887681241344</c:v>
                </c:pt>
                <c:pt idx="110">
                  <c:v>79.546887681241344</c:v>
                </c:pt>
                <c:pt idx="111">
                  <c:v>79.546887681241344</c:v>
                </c:pt>
                <c:pt idx="112">
                  <c:v>79.546887681241344</c:v>
                </c:pt>
                <c:pt idx="113">
                  <c:v>79.546887681241344</c:v>
                </c:pt>
                <c:pt idx="114">
                  <c:v>79.546887681241344</c:v>
                </c:pt>
                <c:pt idx="115">
                  <c:v>79.546887681241344</c:v>
                </c:pt>
                <c:pt idx="116">
                  <c:v>79.546887681241344</c:v>
                </c:pt>
                <c:pt idx="117">
                  <c:v>79.546887681241344</c:v>
                </c:pt>
                <c:pt idx="118">
                  <c:v>79.546887681241344</c:v>
                </c:pt>
                <c:pt idx="119">
                  <c:v>79.546887681241344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425-43B0-8E24-F1C97B29DEC2}"/>
            </c:ext>
          </c:extLst>
        </c:ser>
        <c:ser>
          <c:idx val="13"/>
          <c:order val="13"/>
          <c:tx>
            <c:strRef>
              <c:f>CAFÉ!$A$52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CAFÉ!$E$52:$ER$52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425-43B0-8E24-F1C97B29DEC2}"/>
            </c:ext>
          </c:extLst>
        </c:ser>
        <c:ser>
          <c:idx val="14"/>
          <c:order val="14"/>
          <c:tx>
            <c:strRef>
              <c:f>CAFÉ!$A$53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CAFÉ!$E$53:$ER$53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25-43B0-8E24-F1C97B29DEC2}"/>
            </c:ext>
          </c:extLst>
        </c:ser>
        <c:ser>
          <c:idx val="15"/>
          <c:order val="15"/>
          <c:tx>
            <c:strRef>
              <c:f>CAFÉ!$A$66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25-43B0-8E24-F1C97B29DEC2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425-43B0-8E24-F1C97B29DEC2}"/>
                </c:ext>
              </c:extLst>
            </c:dLbl>
            <c:dLbl>
              <c:idx val="122"/>
              <c:layout>
                <c:manualLayout>
                  <c:x val="-2.4952742506452078E-2"/>
                  <c:y val="-4.1487757518104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425-43B0-8E24-F1C97B29DEC2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425-43B0-8E24-F1C97B29DEC2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425-43B0-8E24-F1C97B29DEC2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425-43B0-8E24-F1C97B29DEC2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425-43B0-8E24-F1C97B29DEC2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425-43B0-8E24-F1C97B29DEC2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425-43B0-8E24-F1C97B29DEC2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425-43B0-8E24-F1C97B29DEC2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425-43B0-8E24-F1C97B29DEC2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425-43B0-8E24-F1C97B29DEC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CAFÉ!$E$66:$EF$66</c:f>
              <c:numCache>
                <c:formatCode>_(* #,##0.00_);_(* \(#,##0.00\);_(* "-"??_);_(@_)</c:formatCode>
                <c:ptCount val="132"/>
                <c:pt idx="120">
                  <c:v>71.51216238141437</c:v>
                </c:pt>
                <c:pt idx="121">
                  <c:v>71.51216238141437</c:v>
                </c:pt>
                <c:pt idx="122">
                  <c:v>71.51216238141437</c:v>
                </c:pt>
                <c:pt idx="123">
                  <c:v>71.51216238141437</c:v>
                </c:pt>
                <c:pt idx="124">
                  <c:v>71.51216238141437</c:v>
                </c:pt>
                <c:pt idx="125">
                  <c:v>71.51216238141437</c:v>
                </c:pt>
                <c:pt idx="126">
                  <c:v>71.51216238141437</c:v>
                </c:pt>
                <c:pt idx="127">
                  <c:v>71.51216238141437</c:v>
                </c:pt>
                <c:pt idx="128">
                  <c:v>71.51216238141437</c:v>
                </c:pt>
                <c:pt idx="129">
                  <c:v>71.51216238141437</c:v>
                </c:pt>
                <c:pt idx="130">
                  <c:v>71.51216238141437</c:v>
                </c:pt>
                <c:pt idx="131">
                  <c:v>71.51216238141437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425-43B0-8E24-F1C97B29DEC2}"/>
            </c:ext>
          </c:extLst>
        </c:ser>
        <c:ser>
          <c:idx val="16"/>
          <c:order val="16"/>
          <c:tx>
            <c:strRef>
              <c:f>CAFÉ!$A$69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spPr>
            <a:ln>
              <a:solidFill>
                <a:srgbClr val="C0504D"/>
              </a:solidFill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2D-C425-43B0-8E24-F1C97B29DEC2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2E-C425-43B0-8E24-F1C97B29DEC2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F-C425-43B0-8E24-F1C97B29DEC2}"/>
              </c:ext>
            </c:extLst>
          </c:dPt>
          <c:dLbls>
            <c:dLbl>
              <c:idx val="121"/>
              <c:layout>
                <c:manualLayout>
                  <c:x val="-1.6634969502380845E-16"/>
                  <c:y val="-4.5636533269914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425-43B0-8E24-F1C97B29DEC2}"/>
                </c:ext>
              </c:extLst>
            </c:dLbl>
            <c:dLbl>
              <c:idx val="138"/>
              <c:layout>
                <c:manualLayout>
                  <c:x val="-4.0831760465103402E-2"/>
                  <c:y val="-4.5636533269914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425-43B0-8E24-F1C97B29DEC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CAFÉ!$E$69:$ER$69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425-43B0-8E24-F1C97B29D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995056"/>
        <c:axId val="194988392"/>
      </c:lineChart>
      <c:dateAx>
        <c:axId val="194995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4988392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4988392"/>
        <c:scaling>
          <c:orientation val="minMax"/>
          <c:max val="21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4995056"/>
        <c:crosses val="autoZero"/>
        <c:crossBetween val="between"/>
        <c:majorUnit val="30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TMLUC!$E$62:$ES$62</c:f>
              <c:numCache>
                <c:formatCode>_(* #,##0.00_);_(* \(#,##0.00\);_(* "-"??_);_(@_)</c:formatCode>
                <c:ptCount val="145"/>
                <c:pt idx="0">
                  <c:v>92.047242750843168</c:v>
                </c:pt>
                <c:pt idx="1">
                  <c:v>77.875914867722869</c:v>
                </c:pt>
                <c:pt idx="2">
                  <c:v>75.577842685875339</c:v>
                </c:pt>
                <c:pt idx="3">
                  <c:v>75.684733948581922</c:v>
                </c:pt>
                <c:pt idx="4">
                  <c:v>78.024197793310861</c:v>
                </c:pt>
                <c:pt idx="5">
                  <c:v>76.486916283686995</c:v>
                </c:pt>
                <c:pt idx="6">
                  <c:v>72.704564097367083</c:v>
                </c:pt>
                <c:pt idx="7">
                  <c:v>74.220688342879953</c:v>
                </c:pt>
                <c:pt idx="8">
                  <c:v>74.108743439025432</c:v>
                </c:pt>
                <c:pt idx="9">
                  <c:v>74.913803846099242</c:v>
                </c:pt>
                <c:pt idx="10">
                  <c:v>73.810007018660244</c:v>
                </c:pt>
                <c:pt idx="11">
                  <c:v>74.512777105212677</c:v>
                </c:pt>
                <c:pt idx="12">
                  <c:v>76.02728461556967</c:v>
                </c:pt>
                <c:pt idx="13">
                  <c:v>73.418469560087019</c:v>
                </c:pt>
                <c:pt idx="14">
                  <c:v>67.676810473620534</c:v>
                </c:pt>
                <c:pt idx="15">
                  <c:v>69.043101973677508</c:v>
                </c:pt>
                <c:pt idx="16">
                  <c:v>68.552400334915049</c:v>
                </c:pt>
                <c:pt idx="17">
                  <c:v>74.976486876213173</c:v>
                </c:pt>
                <c:pt idx="18">
                  <c:v>85.773364264812741</c:v>
                </c:pt>
                <c:pt idx="19">
                  <c:v>89.25257604178924</c:v>
                </c:pt>
                <c:pt idx="20">
                  <c:v>90.258693601999383</c:v>
                </c:pt>
                <c:pt idx="21">
                  <c:v>94.456258559451541</c:v>
                </c:pt>
                <c:pt idx="22">
                  <c:v>100.61994724030086</c:v>
                </c:pt>
                <c:pt idx="23">
                  <c:v>106.03662221438866</c:v>
                </c:pt>
                <c:pt idx="24">
                  <c:v>112.86888957844263</c:v>
                </c:pt>
                <c:pt idx="25">
                  <c:v>119.17747432328783</c:v>
                </c:pt>
                <c:pt idx="26">
                  <c:v>121.67538168098304</c:v>
                </c:pt>
                <c:pt idx="27">
                  <c:v>122.82297977094719</c:v>
                </c:pt>
                <c:pt idx="28">
                  <c:v>123.93302741209654</c:v>
                </c:pt>
                <c:pt idx="29">
                  <c:v>118.69064803740233</c:v>
                </c:pt>
                <c:pt idx="30">
                  <c:v>113.23640138574585</c:v>
                </c:pt>
                <c:pt idx="31">
                  <c:v>114.48286187428684</c:v>
                </c:pt>
                <c:pt idx="32">
                  <c:v>107.06719381425597</c:v>
                </c:pt>
                <c:pt idx="33">
                  <c:v>99.391129439755005</c:v>
                </c:pt>
                <c:pt idx="34">
                  <c:v>95.313468000431087</c:v>
                </c:pt>
                <c:pt idx="35">
                  <c:v>94.789774594642836</c:v>
                </c:pt>
                <c:pt idx="36">
                  <c:v>94.529462375198264</c:v>
                </c:pt>
                <c:pt idx="37">
                  <c:v>99.907804738901831</c:v>
                </c:pt>
                <c:pt idx="38">
                  <c:v>101.01299510294781</c:v>
                </c:pt>
                <c:pt idx="39">
                  <c:v>98.183109450924661</c:v>
                </c:pt>
                <c:pt idx="40">
                  <c:v>100.75779696863469</c:v>
                </c:pt>
                <c:pt idx="41">
                  <c:v>101.27881190361587</c:v>
                </c:pt>
                <c:pt idx="42">
                  <c:v>109.40409212512645</c:v>
                </c:pt>
                <c:pt idx="43">
                  <c:v>108.28975758453679</c:v>
                </c:pt>
                <c:pt idx="44">
                  <c:v>107.49599796925744</c:v>
                </c:pt>
                <c:pt idx="45">
                  <c:v>107.25860034763899</c:v>
                </c:pt>
                <c:pt idx="46">
                  <c:v>101.43434548452031</c:v>
                </c:pt>
                <c:pt idx="47">
                  <c:v>100</c:v>
                </c:pt>
                <c:pt idx="48">
                  <c:v>101.34645622361158</c:v>
                </c:pt>
                <c:pt idx="49">
                  <c:v>101.40825727428199</c:v>
                </c:pt>
                <c:pt idx="50">
                  <c:v>102.73700725126291</c:v>
                </c:pt>
                <c:pt idx="51">
                  <c:v>99.107941545020935</c:v>
                </c:pt>
                <c:pt idx="52">
                  <c:v>97.569050893836391</c:v>
                </c:pt>
                <c:pt idx="53">
                  <c:v>90.81934005527738</c:v>
                </c:pt>
                <c:pt idx="54">
                  <c:v>92.522231807492375</c:v>
                </c:pt>
                <c:pt idx="55">
                  <c:v>92.644844117344434</c:v>
                </c:pt>
                <c:pt idx="56">
                  <c:v>87.529136961933034</c:v>
                </c:pt>
                <c:pt idx="57">
                  <c:v>87.657577634288913</c:v>
                </c:pt>
                <c:pt idx="58">
                  <c:v>81.839349286525731</c:v>
                </c:pt>
                <c:pt idx="59">
                  <c:v>86.71321327441423</c:v>
                </c:pt>
                <c:pt idx="60">
                  <c:v>84.666530894943719</c:v>
                </c:pt>
                <c:pt idx="61">
                  <c:v>92.405939564733799</c:v>
                </c:pt>
                <c:pt idx="62">
                  <c:v>103.36036446904382</c:v>
                </c:pt>
                <c:pt idx="63">
                  <c:v>101.79468587596728</c:v>
                </c:pt>
                <c:pt idx="64">
                  <c:v>101.66303044761563</c:v>
                </c:pt>
                <c:pt idx="65">
                  <c:v>95.760878066376705</c:v>
                </c:pt>
                <c:pt idx="66">
                  <c:v>95.407748339438285</c:v>
                </c:pt>
                <c:pt idx="67">
                  <c:v>92.966380966631363</c:v>
                </c:pt>
                <c:pt idx="68">
                  <c:v>91.34107649063823</c:v>
                </c:pt>
                <c:pt idx="69">
                  <c:v>94.90577977714382</c:v>
                </c:pt>
                <c:pt idx="70">
                  <c:v>94.104994868224864</c:v>
                </c:pt>
                <c:pt idx="71">
                  <c:v>91.252863094123526</c:v>
                </c:pt>
                <c:pt idx="72">
                  <c:v>88.798647065535803</c:v>
                </c:pt>
                <c:pt idx="73">
                  <c:v>87.588357724904725</c:v>
                </c:pt>
                <c:pt idx="74">
                  <c:v>82.628247969173103</c:v>
                </c:pt>
                <c:pt idx="75">
                  <c:v>81.907704598325239</c:v>
                </c:pt>
                <c:pt idx="76">
                  <c:v>77.830255286480181</c:v>
                </c:pt>
                <c:pt idx="77">
                  <c:v>82.014342006569876</c:v>
                </c:pt>
                <c:pt idx="78">
                  <c:v>83.145159596720092</c:v>
                </c:pt>
                <c:pt idx="79">
                  <c:v>75.514181180938351</c:v>
                </c:pt>
                <c:pt idx="80">
                  <c:v>72.866302828133229</c:v>
                </c:pt>
                <c:pt idx="81">
                  <c:v>74.890534195985424</c:v>
                </c:pt>
                <c:pt idx="82">
                  <c:v>73.136397719529896</c:v>
                </c:pt>
                <c:pt idx="83">
                  <c:v>71.992585336554697</c:v>
                </c:pt>
                <c:pt idx="84">
                  <c:v>68.81533823671225</c:v>
                </c:pt>
                <c:pt idx="85">
                  <c:v>67.497648389251026</c:v>
                </c:pt>
                <c:pt idx="86">
                  <c:v>70.054586634272312</c:v>
                </c:pt>
                <c:pt idx="87">
                  <c:v>73.286928237951656</c:v>
                </c:pt>
                <c:pt idx="88">
                  <c:v>76.645851127638281</c:v>
                </c:pt>
                <c:pt idx="89">
                  <c:v>79.179891150347032</c:v>
                </c:pt>
                <c:pt idx="90">
                  <c:v>82.363781548943834</c:v>
                </c:pt>
                <c:pt idx="91">
                  <c:v>82.369026016993871</c:v>
                </c:pt>
                <c:pt idx="92">
                  <c:v>87.438042805414611</c:v>
                </c:pt>
                <c:pt idx="93">
                  <c:v>92.788934449703603</c:v>
                </c:pt>
                <c:pt idx="94">
                  <c:v>93.870349744605974</c:v>
                </c:pt>
                <c:pt idx="95">
                  <c:v>90.197691334215733</c:v>
                </c:pt>
                <c:pt idx="96">
                  <c:v>96.639821642940262</c:v>
                </c:pt>
                <c:pt idx="97">
                  <c:v>94.678901056185296</c:v>
                </c:pt>
                <c:pt idx="98">
                  <c:v>93.927333139377268</c:v>
                </c:pt>
                <c:pt idx="99">
                  <c:v>89.722636395145827</c:v>
                </c:pt>
                <c:pt idx="100">
                  <c:v>86.169154413101452</c:v>
                </c:pt>
                <c:pt idx="101">
                  <c:v>88.687897739494986</c:v>
                </c:pt>
                <c:pt idx="102">
                  <c:v>93.467343408462995</c:v>
                </c:pt>
                <c:pt idx="103">
                  <c:v>89.48046706169616</c:v>
                </c:pt>
                <c:pt idx="104">
                  <c:v>85.874968616743757</c:v>
                </c:pt>
                <c:pt idx="105">
                  <c:v>85.548689175540176</c:v>
                </c:pt>
                <c:pt idx="106">
                  <c:v>80.842888189218968</c:v>
                </c:pt>
                <c:pt idx="107">
                  <c:v>76.525405014821786</c:v>
                </c:pt>
                <c:pt idx="108">
                  <c:v>78.190301943338099</c:v>
                </c:pt>
                <c:pt idx="109">
                  <c:v>80.16572101217497</c:v>
                </c:pt>
                <c:pt idx="110">
                  <c:v>80.96563698453177</c:v>
                </c:pt>
                <c:pt idx="111">
                  <c:v>78.471179873900425</c:v>
                </c:pt>
                <c:pt idx="112">
                  <c:v>80.070742670500778</c:v>
                </c:pt>
                <c:pt idx="113">
                  <c:v>78.700919185109598</c:v>
                </c:pt>
                <c:pt idx="114">
                  <c:v>78.701215834657646</c:v>
                </c:pt>
                <c:pt idx="115">
                  <c:v>76.843218128558604</c:v>
                </c:pt>
                <c:pt idx="116">
                  <c:v>72.817975227769523</c:v>
                </c:pt>
                <c:pt idx="117">
                  <c:v>78.000705963140717</c:v>
                </c:pt>
                <c:pt idx="118">
                  <c:v>75.024713341374962</c:v>
                </c:pt>
                <c:pt idx="119">
                  <c:v>71.22372683235146</c:v>
                </c:pt>
                <c:pt idx="120">
                  <c:v>72.259499024918043</c:v>
                </c:pt>
                <c:pt idx="121">
                  <c:v>71.569886853386265</c:v>
                </c:pt>
                <c:pt idx="122">
                  <c:v>69.095599271448435</c:v>
                </c:pt>
                <c:pt idx="123">
                  <c:v>65.54349135727125</c:v>
                </c:pt>
                <c:pt idx="124">
                  <c:v>63.526170735931807</c:v>
                </c:pt>
                <c:pt idx="125">
                  <c:v>66.866658500818389</c:v>
                </c:pt>
                <c:pt idx="126">
                  <c:v>65.160574680924881</c:v>
                </c:pt>
                <c:pt idx="127">
                  <c:v>61.249474917923628</c:v>
                </c:pt>
                <c:pt idx="128">
                  <c:v>61.140963607547405</c:v>
                </c:pt>
                <c:pt idx="129">
                  <c:v>60.809054555866823</c:v>
                </c:pt>
                <c:pt idx="130">
                  <c:v>64.113016331121116</c:v>
                </c:pt>
                <c:pt idx="131">
                  <c:v>66.246523822144823</c:v>
                </c:pt>
                <c:pt idx="132">
                  <c:v>66.150911537008938</c:v>
                </c:pt>
                <c:pt idx="133">
                  <c:v>64.809404768167695</c:v>
                </c:pt>
                <c:pt idx="134">
                  <c:v>61.899614555151736</c:v>
                </c:pt>
                <c:pt idx="135">
                  <c:v>59.747100600456641</c:v>
                </c:pt>
                <c:pt idx="136">
                  <c:v>60.232030811117262</c:v>
                </c:pt>
                <c:pt idx="137">
                  <c:v>60.10808147971899</c:v>
                </c:pt>
                <c:pt idx="138">
                  <c:v>61.81035762390632</c:v>
                </c:pt>
                <c:pt idx="139">
                  <c:v>68.134545661652297</c:v>
                </c:pt>
                <c:pt idx="140">
                  <c:v>70.005348751599286</c:v>
                </c:pt>
                <c:pt idx="141">
                  <c:v>66.857269609569585</c:v>
                </c:pt>
                <c:pt idx="142">
                  <c:v>70.458123682505615</c:v>
                </c:pt>
                <c:pt idx="143">
                  <c:v>70.375661932314543</c:v>
                </c:pt>
                <c:pt idx="144">
                  <c:v>72.337231974442275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E-4CB5-A5FC-A436F117D7CD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6337857642360502E-2"/>
                  <c:y val="3.63677881105195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TMLUC!$E$66:$AZ$66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0E-4CB5-A5FC-A436F117D7CD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7.7117814159868486E-2"/>
                  <c:y val="4.563654817824584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E-4CB5-A5FC-A436F117D7CD}"/>
                </c:ext>
              </c:extLst>
            </c:dLbl>
            <c:dLbl>
              <c:idx val="23"/>
              <c:layout>
                <c:manualLayout>
                  <c:x val="-8.7130267761979768E-2"/>
                  <c:y val="4.327893208517210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TMLUC!$E$67:$AZ$67</c:f>
              <c:numCache>
                <c:formatCode>_(* #,##0.00_);_(* \(#,##0.00\);_(* "-"??_);_(@_)</c:formatCode>
                <c:ptCount val="48"/>
                <c:pt idx="0">
                  <c:v>76.663952681605466</c:v>
                </c:pt>
                <c:pt idx="1">
                  <c:v>76.663952681605466</c:v>
                </c:pt>
                <c:pt idx="2">
                  <c:v>76.663952681605466</c:v>
                </c:pt>
                <c:pt idx="3">
                  <c:v>76.663952681605466</c:v>
                </c:pt>
                <c:pt idx="4">
                  <c:v>76.663952681605466</c:v>
                </c:pt>
                <c:pt idx="5">
                  <c:v>76.663952681605466</c:v>
                </c:pt>
                <c:pt idx="6">
                  <c:v>76.663952681605466</c:v>
                </c:pt>
                <c:pt idx="7">
                  <c:v>76.663952681605466</c:v>
                </c:pt>
                <c:pt idx="8">
                  <c:v>76.663952681605466</c:v>
                </c:pt>
                <c:pt idx="9">
                  <c:v>76.663952681605466</c:v>
                </c:pt>
                <c:pt idx="10">
                  <c:v>76.663952681605466</c:v>
                </c:pt>
                <c:pt idx="11">
                  <c:v>76.663952681605466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0E-4CB5-A5FC-A436F117D7CD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2"/>
              <c:layout>
                <c:manualLayout>
                  <c:x val="-3.5053551890849313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E-4CB5-A5FC-A436F117D7CD}"/>
                </c:ext>
              </c:extLst>
            </c:dLbl>
            <c:dLbl>
              <c:idx val="35"/>
              <c:layout>
                <c:manualLayout>
                  <c:x val="-8.6036417310676572E-2"/>
                  <c:y val="-3.233759416008987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TMLUC!$E$68:$AZ$68</c:f>
              <c:numCache>
                <c:formatCode>_(* #,##0.00_);_(* \(#,##0.00\);_(* "-"??_);_(@_)</c:formatCode>
                <c:ptCount val="48"/>
                <c:pt idx="12">
                  <c:v>83.007667979735444</c:v>
                </c:pt>
                <c:pt idx="13">
                  <c:v>83.007667979735444</c:v>
                </c:pt>
                <c:pt idx="14">
                  <c:v>83.007667979735444</c:v>
                </c:pt>
                <c:pt idx="15">
                  <c:v>83.007667979735444</c:v>
                </c:pt>
                <c:pt idx="16">
                  <c:v>83.007667979735444</c:v>
                </c:pt>
                <c:pt idx="17">
                  <c:v>83.007667979735444</c:v>
                </c:pt>
                <c:pt idx="18">
                  <c:v>83.007667979735444</c:v>
                </c:pt>
                <c:pt idx="19">
                  <c:v>83.007667979735444</c:v>
                </c:pt>
                <c:pt idx="20">
                  <c:v>83.007667979735444</c:v>
                </c:pt>
                <c:pt idx="21">
                  <c:v>83.007667979735444</c:v>
                </c:pt>
                <c:pt idx="22">
                  <c:v>83.007667979735444</c:v>
                </c:pt>
                <c:pt idx="23">
                  <c:v>83.007667979735444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0E-4CB5-A5FC-A436F117D7CD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4"/>
              <c:layout>
                <c:manualLayout>
                  <c:x val="-8.1791621078648388E-2"/>
                  <c:y val="4.563654817824576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0E-4CB5-A5FC-A436F117D7CD}"/>
                </c:ext>
              </c:extLst>
            </c:dLbl>
            <c:dLbl>
              <c:idx val="47"/>
              <c:layout>
                <c:manualLayout>
                  <c:x val="-9.068578873844732E-2"/>
                  <c:y val="3.843662318290912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TMLUC!$E$69:$AZ$69</c:f>
              <c:numCache>
                <c:formatCode>_(* #,##0.00_);_(* \(#,##0.00\);_(* "-"??_);_(@_)</c:formatCode>
                <c:ptCount val="48"/>
                <c:pt idx="24">
                  <c:v>111.95410249268976</c:v>
                </c:pt>
                <c:pt idx="25">
                  <c:v>111.95410249268976</c:v>
                </c:pt>
                <c:pt idx="26">
                  <c:v>111.95410249268976</c:v>
                </c:pt>
                <c:pt idx="27">
                  <c:v>111.95410249268976</c:v>
                </c:pt>
                <c:pt idx="28">
                  <c:v>111.95410249268976</c:v>
                </c:pt>
                <c:pt idx="29">
                  <c:v>111.95410249268976</c:v>
                </c:pt>
                <c:pt idx="30">
                  <c:v>111.95410249268976</c:v>
                </c:pt>
                <c:pt idx="31">
                  <c:v>111.95410249268976</c:v>
                </c:pt>
                <c:pt idx="32">
                  <c:v>111.95410249268976</c:v>
                </c:pt>
                <c:pt idx="33">
                  <c:v>111.95410249268976</c:v>
                </c:pt>
                <c:pt idx="34">
                  <c:v>111.95410249268976</c:v>
                </c:pt>
                <c:pt idx="35">
                  <c:v>111.95410249268976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F0E-4CB5-A5FC-A436F117D7CD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36"/>
              <c:layout>
                <c:manualLayout>
                  <c:x val="1.1684517296949727E-2"/>
                  <c:y val="5.188898209280105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E-4CB5-A5FC-A436F117D7CD}"/>
                </c:ext>
              </c:extLst>
            </c:dLbl>
            <c:dLbl>
              <c:idx val="59"/>
              <c:layout>
                <c:manualLayout>
                  <c:x val="-6.1079576058561832E-2"/>
                  <c:y val="3.920594366222028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TMLUC!$E$70:$AZ$70</c:f>
              <c:numCache>
                <c:formatCode>_(* #,##0.00_);_(* \(#,##0.00\);_(* "-"??_);_(@_)</c:formatCode>
                <c:ptCount val="48"/>
                <c:pt idx="36">
                  <c:v>102.46273117094192</c:v>
                </c:pt>
                <c:pt idx="37">
                  <c:v>102.46273117094192</c:v>
                </c:pt>
                <c:pt idx="38">
                  <c:v>102.46273117094192</c:v>
                </c:pt>
                <c:pt idx="39">
                  <c:v>102.46273117094192</c:v>
                </c:pt>
                <c:pt idx="40">
                  <c:v>102.46273117094192</c:v>
                </c:pt>
                <c:pt idx="41">
                  <c:v>102.46273117094192</c:v>
                </c:pt>
                <c:pt idx="42">
                  <c:v>102.46273117094192</c:v>
                </c:pt>
                <c:pt idx="43">
                  <c:v>102.46273117094192</c:v>
                </c:pt>
                <c:pt idx="44">
                  <c:v>102.46273117094192</c:v>
                </c:pt>
                <c:pt idx="45">
                  <c:v>102.46273117094192</c:v>
                </c:pt>
                <c:pt idx="46">
                  <c:v>102.46273117094192</c:v>
                </c:pt>
                <c:pt idx="47">
                  <c:v>102.46273117094192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F0E-4CB5-A5FC-A436F117D7CD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3016552268802044E-2"/>
                  <c:y val="3.55139382103109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0E-4CB5-A5FC-A436F117D7CD}"/>
                </c:ext>
              </c:extLst>
            </c:dLbl>
            <c:dLbl>
              <c:idx val="61"/>
              <c:layout>
                <c:manualLayout>
                  <c:x val="-1.8651689660633582E-2"/>
                  <c:y val="3.733899396401932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TMLUC!$E$71:$BL$71</c:f>
              <c:numCache>
                <c:formatCode>_(* #,##0.00_);_(* \(#,##0.00\);_(* "-"??_);_(@_)</c:formatCode>
                <c:ptCount val="60"/>
                <c:pt idx="48">
                  <c:v>93.491200527107523</c:v>
                </c:pt>
                <c:pt idx="49">
                  <c:v>93.491200527107523</c:v>
                </c:pt>
                <c:pt idx="50">
                  <c:v>93.491200527107523</c:v>
                </c:pt>
                <c:pt idx="51">
                  <c:v>93.491200527107523</c:v>
                </c:pt>
                <c:pt idx="52">
                  <c:v>93.491200527107523</c:v>
                </c:pt>
                <c:pt idx="53">
                  <c:v>93.491200527107523</c:v>
                </c:pt>
                <c:pt idx="54">
                  <c:v>93.491200527107523</c:v>
                </c:pt>
                <c:pt idx="55">
                  <c:v>93.491200527107523</c:v>
                </c:pt>
                <c:pt idx="56">
                  <c:v>93.491200527107523</c:v>
                </c:pt>
                <c:pt idx="57">
                  <c:v>93.491200527107523</c:v>
                </c:pt>
                <c:pt idx="58">
                  <c:v>93.491200527107523</c:v>
                </c:pt>
                <c:pt idx="59">
                  <c:v>93.491200527107523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F0E-4CB5-A5FC-A436F117D7CD}"/>
            </c:ext>
          </c:extLst>
        </c:ser>
        <c:ser>
          <c:idx val="7"/>
          <c:order val="7"/>
          <c:tx>
            <c:strRef>
              <c:f>TMLUC!$A$72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7770200322308669E-2"/>
                  <c:y val="4.39060617708317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0E-4CB5-A5FC-A436F117D7CD}"/>
                </c:ext>
              </c:extLst>
            </c:dLbl>
            <c:dLbl>
              <c:idx val="73"/>
              <c:layout>
                <c:manualLayout>
                  <c:x val="-7.1045891017982371E-3"/>
                  <c:y val="4.148744439576981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TMLUC!$E$72:$BX$72</c:f>
              <c:numCache>
                <c:formatCode>_(* #,##0.00_);_(* \(#,##0.00\);_(* "-"??_);_(@_)</c:formatCode>
                <c:ptCount val="72"/>
                <c:pt idx="60">
                  <c:v>94.969189404573413</c:v>
                </c:pt>
                <c:pt idx="61">
                  <c:v>94.969189404573413</c:v>
                </c:pt>
                <c:pt idx="62">
                  <c:v>94.969189404573413</c:v>
                </c:pt>
                <c:pt idx="63">
                  <c:v>94.969189404573413</c:v>
                </c:pt>
                <c:pt idx="64">
                  <c:v>94.969189404573413</c:v>
                </c:pt>
                <c:pt idx="65">
                  <c:v>94.969189404573413</c:v>
                </c:pt>
                <c:pt idx="66">
                  <c:v>94.969189404573413</c:v>
                </c:pt>
                <c:pt idx="67">
                  <c:v>94.969189404573413</c:v>
                </c:pt>
                <c:pt idx="68">
                  <c:v>94.969189404573413</c:v>
                </c:pt>
                <c:pt idx="69">
                  <c:v>94.969189404573413</c:v>
                </c:pt>
                <c:pt idx="70">
                  <c:v>94.969189404573413</c:v>
                </c:pt>
                <c:pt idx="71">
                  <c:v>94.969189404573413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F0E-4CB5-A5FC-A436F117D7CD}"/>
            </c:ext>
          </c:extLst>
        </c:ser>
        <c:ser>
          <c:idx val="8"/>
          <c:order val="8"/>
          <c:tx>
            <c:strRef>
              <c:f>TMLUC!$A$73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-7.0107103781699483E-3"/>
                  <c:y val="3.99146016098470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TMLUC!$E$73:$CJ$73</c:f>
              <c:numCache>
                <c:formatCode>_(* #,##0.00_);_(* \(#,##0.00\);_(* "-"??_);_(@_)</c:formatCode>
                <c:ptCount val="84"/>
                <c:pt idx="72">
                  <c:v>79.359392959070888</c:v>
                </c:pt>
                <c:pt idx="73">
                  <c:v>79.359392959070888</c:v>
                </c:pt>
                <c:pt idx="74">
                  <c:v>79.359392959070888</c:v>
                </c:pt>
                <c:pt idx="75">
                  <c:v>79.359392959070888</c:v>
                </c:pt>
                <c:pt idx="76">
                  <c:v>79.359392959070888</c:v>
                </c:pt>
                <c:pt idx="77">
                  <c:v>79.359392959070888</c:v>
                </c:pt>
                <c:pt idx="78">
                  <c:v>79.359392959070888</c:v>
                </c:pt>
                <c:pt idx="79">
                  <c:v>79.359392959070888</c:v>
                </c:pt>
                <c:pt idx="80">
                  <c:v>79.359392959070888</c:v>
                </c:pt>
                <c:pt idx="81">
                  <c:v>79.359392959070888</c:v>
                </c:pt>
                <c:pt idx="82">
                  <c:v>79.359392959070888</c:v>
                </c:pt>
                <c:pt idx="83">
                  <c:v>79.359392959070888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0E-4CB5-A5FC-A436F117D7CD}"/>
            </c:ext>
          </c:extLst>
        </c:ser>
        <c:ser>
          <c:idx val="9"/>
          <c:order val="9"/>
          <c:tx>
            <c:strRef>
              <c:f>TMLUC!$A$63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TMLUC!$E$63:$ES$63</c:f>
              <c:numCache>
                <c:formatCode>_(* #,##0.00_);_(* \(#,##0.00\);_(* "-"??_);_(@_)</c:formatCode>
                <c:ptCount val="145"/>
                <c:pt idx="0">
                  <c:v>115.68068966364156</c:v>
                </c:pt>
                <c:pt idx="1">
                  <c:v>109.19852061501413</c:v>
                </c:pt>
                <c:pt idx="2">
                  <c:v>104.43595098858722</c:v>
                </c:pt>
                <c:pt idx="3">
                  <c:v>100.45272580649618</c:v>
                </c:pt>
                <c:pt idx="4">
                  <c:v>97.054772788076477</c:v>
                </c:pt>
                <c:pt idx="5">
                  <c:v>89.17326061260222</c:v>
                </c:pt>
                <c:pt idx="6">
                  <c:v>83.24846818401862</c:v>
                </c:pt>
                <c:pt idx="7">
                  <c:v>83.588452354526439</c:v>
                </c:pt>
                <c:pt idx="8">
                  <c:v>81.770271929733255</c:v>
                </c:pt>
                <c:pt idx="9">
                  <c:v>79.456214888019915</c:v>
                </c:pt>
                <c:pt idx="10">
                  <c:v>81.393152074654552</c:v>
                </c:pt>
                <c:pt idx="11">
                  <c:v>83.877809267856136</c:v>
                </c:pt>
                <c:pt idx="12">
                  <c:v>84.115899687165324</c:v>
                </c:pt>
                <c:pt idx="13">
                  <c:v>79.9311706497258</c:v>
                </c:pt>
                <c:pt idx="14">
                  <c:v>72.066998750951583</c:v>
                </c:pt>
                <c:pt idx="15">
                  <c:v>74.617902017119704</c:v>
                </c:pt>
                <c:pt idx="16">
                  <c:v>75.852123269669363</c:v>
                </c:pt>
                <c:pt idx="17">
                  <c:v>80.586919075843241</c:v>
                </c:pt>
                <c:pt idx="18">
                  <c:v>89.682931509396013</c:v>
                </c:pt>
                <c:pt idx="19">
                  <c:v>90.671544775198882</c:v>
                </c:pt>
                <c:pt idx="20">
                  <c:v>90.916872911642315</c:v>
                </c:pt>
                <c:pt idx="21">
                  <c:v>95.294411005852808</c:v>
                </c:pt>
                <c:pt idx="22">
                  <c:v>104.56539952014896</c:v>
                </c:pt>
                <c:pt idx="23">
                  <c:v>113.7042190448006</c:v>
                </c:pt>
                <c:pt idx="24">
                  <c:v>117.55169307794245</c:v>
                </c:pt>
                <c:pt idx="25">
                  <c:v>125.13879230368403</c:v>
                </c:pt>
                <c:pt idx="26">
                  <c:v>127.72386899882054</c:v>
                </c:pt>
                <c:pt idx="27">
                  <c:v>123.99690119360329</c:v>
                </c:pt>
                <c:pt idx="28">
                  <c:v>124.47288192375335</c:v>
                </c:pt>
                <c:pt idx="29">
                  <c:v>118.05900312981818</c:v>
                </c:pt>
                <c:pt idx="30">
                  <c:v>111.27159398986753</c:v>
                </c:pt>
                <c:pt idx="31">
                  <c:v>114.02691785079952</c:v>
                </c:pt>
                <c:pt idx="32">
                  <c:v>109.49318201309109</c:v>
                </c:pt>
                <c:pt idx="33">
                  <c:v>105.76195144885673</c:v>
                </c:pt>
                <c:pt idx="34">
                  <c:v>102.05380259424828</c:v>
                </c:pt>
                <c:pt idx="35">
                  <c:v>102.22464062696083</c:v>
                </c:pt>
                <c:pt idx="36">
                  <c:v>97.723995653596077</c:v>
                </c:pt>
                <c:pt idx="37">
                  <c:v>99.353574642359277</c:v>
                </c:pt>
                <c:pt idx="38">
                  <c:v>99.527237502056039</c:v>
                </c:pt>
                <c:pt idx="39">
                  <c:v>97.172487722395459</c:v>
                </c:pt>
                <c:pt idx="40">
                  <c:v>100.79023240683875</c:v>
                </c:pt>
                <c:pt idx="41">
                  <c:v>101.27016754034857</c:v>
                </c:pt>
                <c:pt idx="42">
                  <c:v>108.86220674018328</c:v>
                </c:pt>
                <c:pt idx="43">
                  <c:v>109.06437642544115</c:v>
                </c:pt>
                <c:pt idx="44">
                  <c:v>108.09842754367534</c:v>
                </c:pt>
                <c:pt idx="45">
                  <c:v>107.95869754633318</c:v>
                </c:pt>
                <c:pt idx="46">
                  <c:v>103.03640466014929</c:v>
                </c:pt>
                <c:pt idx="47">
                  <c:v>100</c:v>
                </c:pt>
                <c:pt idx="48">
                  <c:v>100.04466837560896</c:v>
                </c:pt>
                <c:pt idx="49">
                  <c:v>101.28653451895619</c:v>
                </c:pt>
                <c:pt idx="50">
                  <c:v>103.94329662977265</c:v>
                </c:pt>
                <c:pt idx="51">
                  <c:v>101.18284857337771</c:v>
                </c:pt>
                <c:pt idx="52">
                  <c:v>100.57452940630567</c:v>
                </c:pt>
                <c:pt idx="53">
                  <c:v>96.754218368596455</c:v>
                </c:pt>
                <c:pt idx="54">
                  <c:v>98.139674845890809</c:v>
                </c:pt>
                <c:pt idx="55">
                  <c:v>98.298755070850248</c:v>
                </c:pt>
                <c:pt idx="56">
                  <c:v>93.720805576488459</c:v>
                </c:pt>
                <c:pt idx="57">
                  <c:v>92.177203194544774</c:v>
                </c:pt>
                <c:pt idx="58">
                  <c:v>87.730821280578752</c:v>
                </c:pt>
                <c:pt idx="59">
                  <c:v>93.497443647752533</c:v>
                </c:pt>
                <c:pt idx="60">
                  <c:v>92.43974913180169</c:v>
                </c:pt>
                <c:pt idx="61">
                  <c:v>105.07549989038078</c:v>
                </c:pt>
                <c:pt idx="62">
                  <c:v>116.59191891334419</c:v>
                </c:pt>
                <c:pt idx="63">
                  <c:v>110.11737379395352</c:v>
                </c:pt>
                <c:pt idx="64">
                  <c:v>108.62470203682504</c:v>
                </c:pt>
                <c:pt idx="65">
                  <c:v>100.85688983745547</c:v>
                </c:pt>
                <c:pt idx="66">
                  <c:v>98.9043294575972</c:v>
                </c:pt>
                <c:pt idx="67">
                  <c:v>98.482566447743821</c:v>
                </c:pt>
                <c:pt idx="68">
                  <c:v>100.44310265524381</c:v>
                </c:pt>
                <c:pt idx="69">
                  <c:v>108.37006377826282</c:v>
                </c:pt>
                <c:pt idx="70">
                  <c:v>111.66646527187723</c:v>
                </c:pt>
                <c:pt idx="71">
                  <c:v>119.3271254218543</c:v>
                </c:pt>
                <c:pt idx="72">
                  <c:v>118.7659208981714</c:v>
                </c:pt>
                <c:pt idx="73">
                  <c:v>118.25578591913457</c:v>
                </c:pt>
                <c:pt idx="74">
                  <c:v>119.21939649131114</c:v>
                </c:pt>
                <c:pt idx="75">
                  <c:v>114.01196325348886</c:v>
                </c:pt>
                <c:pt idx="76">
                  <c:v>105.89320286871897</c:v>
                </c:pt>
                <c:pt idx="77">
                  <c:v>116.88612744545541</c:v>
                </c:pt>
                <c:pt idx="78">
                  <c:v>126.70513882685613</c:v>
                </c:pt>
                <c:pt idx="79">
                  <c:v>127.35053824027325</c:v>
                </c:pt>
                <c:pt idx="80">
                  <c:v>124.91024802273314</c:v>
                </c:pt>
                <c:pt idx="81">
                  <c:v>122.72951161814065</c:v>
                </c:pt>
                <c:pt idx="82">
                  <c:v>122.25452579412473</c:v>
                </c:pt>
                <c:pt idx="83">
                  <c:v>130.29547893183724</c:v>
                </c:pt>
                <c:pt idx="84">
                  <c:v>126.06218324021334</c:v>
                </c:pt>
                <c:pt idx="85">
                  <c:v>126.41456754939647</c:v>
                </c:pt>
                <c:pt idx="86">
                  <c:v>122.90953801837969</c:v>
                </c:pt>
                <c:pt idx="87">
                  <c:v>122.58954879312974</c:v>
                </c:pt>
                <c:pt idx="88">
                  <c:v>127.76648062018485</c:v>
                </c:pt>
                <c:pt idx="89">
                  <c:v>132.13640842378425</c:v>
                </c:pt>
                <c:pt idx="90">
                  <c:v>136.17753600797198</c:v>
                </c:pt>
                <c:pt idx="91">
                  <c:v>136.17839606080304</c:v>
                </c:pt>
                <c:pt idx="92">
                  <c:v>142.47765086270397</c:v>
                </c:pt>
                <c:pt idx="93">
                  <c:v>151.78992916887296</c:v>
                </c:pt>
                <c:pt idx="94">
                  <c:v>162.65906560903119</c:v>
                </c:pt>
                <c:pt idx="95">
                  <c:v>151.42115627076282</c:v>
                </c:pt>
                <c:pt idx="96">
                  <c:v>158.73849612698746</c:v>
                </c:pt>
                <c:pt idx="97">
                  <c:v>152.19185847589438</c:v>
                </c:pt>
                <c:pt idx="98">
                  <c:v>154.2224814603874</c:v>
                </c:pt>
                <c:pt idx="99">
                  <c:v>143.81780514572873</c:v>
                </c:pt>
                <c:pt idx="100">
                  <c:v>140.54702562707578</c:v>
                </c:pt>
                <c:pt idx="101">
                  <c:v>146.3550936397238</c:v>
                </c:pt>
                <c:pt idx="102">
                  <c:v>158.43413597572754</c:v>
                </c:pt>
                <c:pt idx="103">
                  <c:v>148.3747832095568</c:v>
                </c:pt>
                <c:pt idx="104">
                  <c:v>139.80324775818724</c:v>
                </c:pt>
                <c:pt idx="105">
                  <c:v>141.01721142661611</c:v>
                </c:pt>
                <c:pt idx="106">
                  <c:v>135.88074370369094</c:v>
                </c:pt>
                <c:pt idx="107">
                  <c:v>127.69546954957612</c:v>
                </c:pt>
                <c:pt idx="108">
                  <c:v>125.07659141192573</c:v>
                </c:pt>
                <c:pt idx="109">
                  <c:v>127.89294510387965</c:v>
                </c:pt>
                <c:pt idx="110">
                  <c:v>128.82874012972363</c:v>
                </c:pt>
                <c:pt idx="111">
                  <c:v>121.07334397273999</c:v>
                </c:pt>
                <c:pt idx="112">
                  <c:v>127.87336084006324</c:v>
                </c:pt>
                <c:pt idx="113">
                  <c:v>127.01462284665681</c:v>
                </c:pt>
                <c:pt idx="114">
                  <c:v>126.67838133301184</c:v>
                </c:pt>
                <c:pt idx="115">
                  <c:v>126.86055893317291</c:v>
                </c:pt>
                <c:pt idx="116">
                  <c:v>123.39291847553157</c:v>
                </c:pt>
                <c:pt idx="117">
                  <c:v>134.03227419063595</c:v>
                </c:pt>
                <c:pt idx="118">
                  <c:v>133.8421540990349</c:v>
                </c:pt>
                <c:pt idx="119">
                  <c:v>127.631415822958</c:v>
                </c:pt>
                <c:pt idx="120">
                  <c:v>127.44919780352468</c:v>
                </c:pt>
                <c:pt idx="121">
                  <c:v>124.36602507357549</c:v>
                </c:pt>
                <c:pt idx="122">
                  <c:v>120.45923974164549</c:v>
                </c:pt>
                <c:pt idx="123">
                  <c:v>115.3590517169</c:v>
                </c:pt>
                <c:pt idx="124">
                  <c:v>117.31064361116634</c:v>
                </c:pt>
                <c:pt idx="125">
                  <c:v>121.44761660746248</c:v>
                </c:pt>
                <c:pt idx="126">
                  <c:v>116.60746939318487</c:v>
                </c:pt>
                <c:pt idx="127">
                  <c:v>116.5967005448784</c:v>
                </c:pt>
                <c:pt idx="128">
                  <c:v>115.94588975309223</c:v>
                </c:pt>
                <c:pt idx="129">
                  <c:v>116.60895427530444</c:v>
                </c:pt>
                <c:pt idx="130">
                  <c:v>122.00407303749392</c:v>
                </c:pt>
                <c:pt idx="131">
                  <c:v>125.01370110073071</c:v>
                </c:pt>
                <c:pt idx="132">
                  <c:v>122.41151357926385</c:v>
                </c:pt>
                <c:pt idx="133">
                  <c:v>123.21418969056455</c:v>
                </c:pt>
                <c:pt idx="134">
                  <c:v>133.62638648398172</c:v>
                </c:pt>
                <c:pt idx="135">
                  <c:v>132.86411779787463</c:v>
                </c:pt>
                <c:pt idx="136">
                  <c:v>129.80252278121193</c:v>
                </c:pt>
                <c:pt idx="137">
                  <c:v>123.82397953895578</c:v>
                </c:pt>
                <c:pt idx="138">
                  <c:v>126.21352130355126</c:v>
                </c:pt>
                <c:pt idx="139">
                  <c:v>143.97302791501247</c:v>
                </c:pt>
                <c:pt idx="140">
                  <c:v>146.432818308912</c:v>
                </c:pt>
                <c:pt idx="141">
                  <c:v>142.95082285158162</c:v>
                </c:pt>
                <c:pt idx="142">
                  <c:v>144.6607335818222</c:v>
                </c:pt>
                <c:pt idx="143">
                  <c:v>136.16237821907771</c:v>
                </c:pt>
                <c:pt idx="144">
                  <c:v>141.0079004290757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F0E-4CB5-A5FC-A436F117D7CD}"/>
            </c:ext>
          </c:extLst>
        </c:ser>
        <c:ser>
          <c:idx val="10"/>
          <c:order val="10"/>
          <c:tx>
            <c:strRef>
              <c:f>TMLUC!$A$74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4.6738069187799082E-2"/>
                  <c:y val="3.991460160984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0E-4CB5-A5FC-A436F117D7CD}"/>
                </c:ext>
              </c:extLst>
            </c:dLbl>
            <c:dLbl>
              <c:idx val="96"/>
              <c:layout>
                <c:manualLayout>
                  <c:x val="1.9611689542638505E-2"/>
                  <c:y val="4.1487771071132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0E-4CB5-A5FC-A436F117D7C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TMLUC!$E$74:$CV$74</c:f>
              <c:numCache>
                <c:formatCode>_(* #,##0.00_);_(* \(#,##0.00\);_(* "-"??_);_(@_)</c:formatCode>
                <c:ptCount val="96"/>
                <c:pt idx="84">
                  <c:v>80.375672473004173</c:v>
                </c:pt>
                <c:pt idx="85">
                  <c:v>80.375672473004173</c:v>
                </c:pt>
                <c:pt idx="86">
                  <c:v>80.375672473004173</c:v>
                </c:pt>
                <c:pt idx="87">
                  <c:v>80.375672473004173</c:v>
                </c:pt>
                <c:pt idx="88">
                  <c:v>80.375672473004173</c:v>
                </c:pt>
                <c:pt idx="89">
                  <c:v>80.375672473004173</c:v>
                </c:pt>
                <c:pt idx="90">
                  <c:v>80.375672473004173</c:v>
                </c:pt>
                <c:pt idx="91">
                  <c:v>80.375672473004173</c:v>
                </c:pt>
                <c:pt idx="92">
                  <c:v>80.375672473004173</c:v>
                </c:pt>
                <c:pt idx="93">
                  <c:v>80.375672473004173</c:v>
                </c:pt>
                <c:pt idx="94">
                  <c:v>80.375672473004173</c:v>
                </c:pt>
                <c:pt idx="95">
                  <c:v>80.375672473004173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F0E-4CB5-A5FC-A436F117D7CD}"/>
            </c:ext>
          </c:extLst>
        </c:ser>
        <c:ser>
          <c:idx val="11"/>
          <c:order val="11"/>
          <c:tx>
            <c:strRef>
              <c:f>TMLUC!$A$75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6.3096393403528767E-2"/>
                  <c:y val="4.789752193181643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TMLUC!$E$75:$DH$75</c:f>
              <c:numCache>
                <c:formatCode>_(* #,##0.00_);_(* \(#,##0.00\);_(* "-"??_);_(@_)</c:formatCode>
                <c:ptCount val="108"/>
                <c:pt idx="96">
                  <c:v>88.463792154394085</c:v>
                </c:pt>
                <c:pt idx="97">
                  <c:v>88.463792154394085</c:v>
                </c:pt>
                <c:pt idx="98">
                  <c:v>88.463792154394085</c:v>
                </c:pt>
                <c:pt idx="99">
                  <c:v>88.463792154394085</c:v>
                </c:pt>
                <c:pt idx="100">
                  <c:v>88.463792154394085</c:v>
                </c:pt>
                <c:pt idx="101">
                  <c:v>88.463792154394085</c:v>
                </c:pt>
                <c:pt idx="102">
                  <c:v>88.463792154394085</c:v>
                </c:pt>
                <c:pt idx="103">
                  <c:v>88.463792154394085</c:v>
                </c:pt>
                <c:pt idx="104">
                  <c:v>88.463792154394085</c:v>
                </c:pt>
                <c:pt idx="105">
                  <c:v>88.463792154394085</c:v>
                </c:pt>
                <c:pt idx="106">
                  <c:v>88.463792154394085</c:v>
                </c:pt>
                <c:pt idx="107">
                  <c:v>88.463792154394085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F0E-4CB5-A5FC-A436F117D7CD}"/>
            </c:ext>
          </c:extLst>
        </c:ser>
        <c:ser>
          <c:idx val="12"/>
          <c:order val="12"/>
          <c:tx>
            <c:strRef>
              <c:f>TMLUC!$A$78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1.4021420756339897E-2"/>
                  <c:y val="3.99146016098470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TMLUC!$E$77:$DS$77</c:f>
              <c:numCache>
                <c:formatCode>_(* #,##0.00_);_(* \(#,##0.00\);_(* "-"??_);_(@_)</c:formatCode>
                <c:ptCount val="119"/>
                <c:pt idx="108">
                  <c:v>77.995666378641559</c:v>
                </c:pt>
                <c:pt idx="109">
                  <c:v>77.995666378641559</c:v>
                </c:pt>
                <c:pt idx="110">
                  <c:v>77.995666378641559</c:v>
                </c:pt>
                <c:pt idx="111">
                  <c:v>77.995666378641559</c:v>
                </c:pt>
                <c:pt idx="112">
                  <c:v>77.995666378641559</c:v>
                </c:pt>
                <c:pt idx="113">
                  <c:v>77.995666378641559</c:v>
                </c:pt>
                <c:pt idx="114">
                  <c:v>77.995666378641559</c:v>
                </c:pt>
                <c:pt idx="115">
                  <c:v>77.995666378641559</c:v>
                </c:pt>
                <c:pt idx="116">
                  <c:v>77.995666378641559</c:v>
                </c:pt>
                <c:pt idx="117">
                  <c:v>77.995666378641559</c:v>
                </c:pt>
                <c:pt idx="118">
                  <c:v>77.995666378641559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F0E-4CB5-A5FC-A436F117D7CD}"/>
            </c:ext>
          </c:extLst>
        </c:ser>
        <c:ser>
          <c:idx val="13"/>
          <c:order val="13"/>
          <c:tx>
            <c:strRef>
              <c:f>TMLUC!$A$78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F-0F0E-4CB5-A5FC-A436F117D7CD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0-0F0E-4CB5-A5FC-A436F117D7CD}"/>
              </c:ext>
            </c:extLst>
          </c:dPt>
          <c:dLbls>
            <c:dLbl>
              <c:idx val="121"/>
              <c:layout>
                <c:manualLayout>
                  <c:x val="-6.9416085187961286E-3"/>
                  <c:y val="-3.776955209214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0E-4CB5-A5FC-A436F117D7C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TMLUC!$E$78:$EF$78</c:f>
              <c:numCache>
                <c:formatCode>_(* #,##0.00_);_(* \(#,##0.00\);_(* "-"??_);_(@_)</c:formatCode>
                <c:ptCount val="132"/>
                <c:pt idx="120">
                  <c:v>65.631742804941908</c:v>
                </c:pt>
                <c:pt idx="121">
                  <c:v>65.631742804941908</c:v>
                </c:pt>
                <c:pt idx="122">
                  <c:v>65.631742804941908</c:v>
                </c:pt>
                <c:pt idx="123">
                  <c:v>65.631742804941908</c:v>
                </c:pt>
                <c:pt idx="124">
                  <c:v>65.631742804941908</c:v>
                </c:pt>
                <c:pt idx="125">
                  <c:v>65.631742804941908</c:v>
                </c:pt>
                <c:pt idx="126">
                  <c:v>65.631742804941908</c:v>
                </c:pt>
                <c:pt idx="127">
                  <c:v>65.631742804941908</c:v>
                </c:pt>
                <c:pt idx="128">
                  <c:v>65.631742804941908</c:v>
                </c:pt>
                <c:pt idx="129">
                  <c:v>65.631742804941908</c:v>
                </c:pt>
                <c:pt idx="130">
                  <c:v>65.631742804941908</c:v>
                </c:pt>
                <c:pt idx="131">
                  <c:v>65.631742804941908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F0E-4CB5-A5FC-A436F117D7CD}"/>
            </c:ext>
          </c:extLst>
        </c:ser>
        <c:ser>
          <c:idx val="14"/>
          <c:order val="14"/>
          <c:tx>
            <c:strRef>
              <c:f>TMLUC!$A$79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6390241887890376E-2"/>
                  <c:y val="-2.9041439749792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0E-4CB5-A5FC-A436F117D7C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TMLUC!$E$79:$ER$79</c:f>
              <c:numCache>
                <c:formatCode>_(* #,##0.00_);_(* \(#,##0.00\);_(* "-"??_);_(@_)</c:formatCode>
                <c:ptCount val="144"/>
                <c:pt idx="132">
                  <c:v>65.049037584430735</c:v>
                </c:pt>
                <c:pt idx="133">
                  <c:v>65.049037584430735</c:v>
                </c:pt>
                <c:pt idx="134">
                  <c:v>65.049037584430735</c:v>
                </c:pt>
                <c:pt idx="135">
                  <c:v>65.049037584430735</c:v>
                </c:pt>
                <c:pt idx="136">
                  <c:v>65.049037584430735</c:v>
                </c:pt>
                <c:pt idx="137">
                  <c:v>65.049037584430735</c:v>
                </c:pt>
                <c:pt idx="138">
                  <c:v>65.049037584430735</c:v>
                </c:pt>
                <c:pt idx="139">
                  <c:v>65.049037584430735</c:v>
                </c:pt>
                <c:pt idx="140">
                  <c:v>65.049037584430735</c:v>
                </c:pt>
                <c:pt idx="141">
                  <c:v>65.049037584430735</c:v>
                </c:pt>
                <c:pt idx="142">
                  <c:v>65.049037584430735</c:v>
                </c:pt>
                <c:pt idx="143">
                  <c:v>65.049037584430735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F0E-4CB5-A5FC-A436F117D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998976"/>
        <c:axId val="195000544"/>
      </c:lineChart>
      <c:dateAx>
        <c:axId val="1949989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5000544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5000544"/>
        <c:scaling>
          <c:orientation val="minMax"/>
          <c:max val="164"/>
          <c:min val="59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4998976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0"/>
          <c:tx>
            <c:strRef>
              <c:f>TMLUC!$A$59:$D$59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TMLUC!$E$62:$ES$62</c:f>
              <c:numCache>
                <c:formatCode>_(* #,##0.00_);_(* \(#,##0.00\);_(* "-"??_);_(@_)</c:formatCode>
                <c:ptCount val="145"/>
                <c:pt idx="0">
                  <c:v>92.047242750843168</c:v>
                </c:pt>
                <c:pt idx="1">
                  <c:v>77.875914867722869</c:v>
                </c:pt>
                <c:pt idx="2">
                  <c:v>75.577842685875339</c:v>
                </c:pt>
                <c:pt idx="3">
                  <c:v>75.684733948581922</c:v>
                </c:pt>
                <c:pt idx="4">
                  <c:v>78.024197793310861</c:v>
                </c:pt>
                <c:pt idx="5">
                  <c:v>76.486916283686995</c:v>
                </c:pt>
                <c:pt idx="6">
                  <c:v>72.704564097367083</c:v>
                </c:pt>
                <c:pt idx="7">
                  <c:v>74.220688342879953</c:v>
                </c:pt>
                <c:pt idx="8">
                  <c:v>74.108743439025432</c:v>
                </c:pt>
                <c:pt idx="9">
                  <c:v>74.913803846099242</c:v>
                </c:pt>
                <c:pt idx="10">
                  <c:v>73.810007018660244</c:v>
                </c:pt>
                <c:pt idx="11">
                  <c:v>74.512777105212677</c:v>
                </c:pt>
                <c:pt idx="12">
                  <c:v>76.02728461556967</c:v>
                </c:pt>
                <c:pt idx="13">
                  <c:v>73.418469560087019</c:v>
                </c:pt>
                <c:pt idx="14">
                  <c:v>67.676810473620534</c:v>
                </c:pt>
                <c:pt idx="15">
                  <c:v>69.043101973677508</c:v>
                </c:pt>
                <c:pt idx="16">
                  <c:v>68.552400334915049</c:v>
                </c:pt>
                <c:pt idx="17">
                  <c:v>74.976486876213173</c:v>
                </c:pt>
                <c:pt idx="18">
                  <c:v>85.773364264812741</c:v>
                </c:pt>
                <c:pt idx="19">
                  <c:v>89.25257604178924</c:v>
                </c:pt>
                <c:pt idx="20">
                  <c:v>90.258693601999383</c:v>
                </c:pt>
                <c:pt idx="21">
                  <c:v>94.456258559451541</c:v>
                </c:pt>
                <c:pt idx="22">
                  <c:v>100.61994724030086</c:v>
                </c:pt>
                <c:pt idx="23">
                  <c:v>106.03662221438866</c:v>
                </c:pt>
                <c:pt idx="24">
                  <c:v>112.86888957844263</c:v>
                </c:pt>
                <c:pt idx="25">
                  <c:v>119.17747432328783</c:v>
                </c:pt>
                <c:pt idx="26">
                  <c:v>121.67538168098304</c:v>
                </c:pt>
                <c:pt idx="27">
                  <c:v>122.82297977094719</c:v>
                </c:pt>
                <c:pt idx="28">
                  <c:v>123.93302741209654</c:v>
                </c:pt>
                <c:pt idx="29">
                  <c:v>118.69064803740233</c:v>
                </c:pt>
                <c:pt idx="30">
                  <c:v>113.23640138574585</c:v>
                </c:pt>
                <c:pt idx="31">
                  <c:v>114.48286187428684</c:v>
                </c:pt>
                <c:pt idx="32">
                  <c:v>107.06719381425597</c:v>
                </c:pt>
                <c:pt idx="33">
                  <c:v>99.391129439755005</c:v>
                </c:pt>
                <c:pt idx="34">
                  <c:v>95.313468000431087</c:v>
                </c:pt>
                <c:pt idx="35">
                  <c:v>94.789774594642836</c:v>
                </c:pt>
                <c:pt idx="36">
                  <c:v>94.529462375198264</c:v>
                </c:pt>
                <c:pt idx="37">
                  <c:v>99.907804738901831</c:v>
                </c:pt>
                <c:pt idx="38">
                  <c:v>101.01299510294781</c:v>
                </c:pt>
                <c:pt idx="39">
                  <c:v>98.183109450924661</c:v>
                </c:pt>
                <c:pt idx="40">
                  <c:v>100.75779696863469</c:v>
                </c:pt>
                <c:pt idx="41">
                  <c:v>101.27881190361587</c:v>
                </c:pt>
                <c:pt idx="42">
                  <c:v>109.40409212512645</c:v>
                </c:pt>
                <c:pt idx="43">
                  <c:v>108.28975758453679</c:v>
                </c:pt>
                <c:pt idx="44">
                  <c:v>107.49599796925744</c:v>
                </c:pt>
                <c:pt idx="45">
                  <c:v>107.25860034763899</c:v>
                </c:pt>
                <c:pt idx="46">
                  <c:v>101.43434548452031</c:v>
                </c:pt>
                <c:pt idx="47">
                  <c:v>100</c:v>
                </c:pt>
                <c:pt idx="48">
                  <c:v>101.34645622361158</c:v>
                </c:pt>
                <c:pt idx="49">
                  <c:v>101.40825727428199</c:v>
                </c:pt>
                <c:pt idx="50">
                  <c:v>102.73700725126291</c:v>
                </c:pt>
                <c:pt idx="51">
                  <c:v>99.107941545020935</c:v>
                </c:pt>
                <c:pt idx="52">
                  <c:v>97.569050893836391</c:v>
                </c:pt>
                <c:pt idx="53">
                  <c:v>90.81934005527738</c:v>
                </c:pt>
                <c:pt idx="54">
                  <c:v>92.522231807492375</c:v>
                </c:pt>
                <c:pt idx="55">
                  <c:v>92.644844117344434</c:v>
                </c:pt>
                <c:pt idx="56">
                  <c:v>87.529136961933034</c:v>
                </c:pt>
                <c:pt idx="57">
                  <c:v>87.657577634288913</c:v>
                </c:pt>
                <c:pt idx="58">
                  <c:v>81.839349286525731</c:v>
                </c:pt>
                <c:pt idx="59">
                  <c:v>86.71321327441423</c:v>
                </c:pt>
                <c:pt idx="60">
                  <c:v>84.666530894943719</c:v>
                </c:pt>
                <c:pt idx="61">
                  <c:v>92.405939564733799</c:v>
                </c:pt>
                <c:pt idx="62">
                  <c:v>103.36036446904382</c:v>
                </c:pt>
                <c:pt idx="63">
                  <c:v>101.79468587596728</c:v>
                </c:pt>
                <c:pt idx="64">
                  <c:v>101.66303044761563</c:v>
                </c:pt>
                <c:pt idx="65">
                  <c:v>95.760878066376705</c:v>
                </c:pt>
                <c:pt idx="66">
                  <c:v>95.407748339438285</c:v>
                </c:pt>
                <c:pt idx="67">
                  <c:v>92.966380966631363</c:v>
                </c:pt>
                <c:pt idx="68">
                  <c:v>91.34107649063823</c:v>
                </c:pt>
                <c:pt idx="69">
                  <c:v>94.90577977714382</c:v>
                </c:pt>
                <c:pt idx="70">
                  <c:v>94.104994868224864</c:v>
                </c:pt>
                <c:pt idx="71">
                  <c:v>91.252863094123526</c:v>
                </c:pt>
                <c:pt idx="72">
                  <c:v>88.798647065535803</c:v>
                </c:pt>
                <c:pt idx="73">
                  <c:v>87.588357724904725</c:v>
                </c:pt>
                <c:pt idx="74">
                  <c:v>82.628247969173103</c:v>
                </c:pt>
                <c:pt idx="75">
                  <c:v>81.907704598325239</c:v>
                </c:pt>
                <c:pt idx="76">
                  <c:v>77.830255286480181</c:v>
                </c:pt>
                <c:pt idx="77">
                  <c:v>82.014342006569876</c:v>
                </c:pt>
                <c:pt idx="78">
                  <c:v>83.145159596720092</c:v>
                </c:pt>
                <c:pt idx="79">
                  <c:v>75.514181180938351</c:v>
                </c:pt>
                <c:pt idx="80">
                  <c:v>72.866302828133229</c:v>
                </c:pt>
                <c:pt idx="81">
                  <c:v>74.890534195985424</c:v>
                </c:pt>
                <c:pt idx="82">
                  <c:v>73.136397719529896</c:v>
                </c:pt>
                <c:pt idx="83">
                  <c:v>71.992585336554697</c:v>
                </c:pt>
                <c:pt idx="84">
                  <c:v>68.81533823671225</c:v>
                </c:pt>
                <c:pt idx="85">
                  <c:v>67.497648389251026</c:v>
                </c:pt>
                <c:pt idx="86">
                  <c:v>70.054586634272312</c:v>
                </c:pt>
                <c:pt idx="87">
                  <c:v>73.286928237951656</c:v>
                </c:pt>
                <c:pt idx="88">
                  <c:v>76.645851127638281</c:v>
                </c:pt>
                <c:pt idx="89">
                  <c:v>79.179891150347032</c:v>
                </c:pt>
                <c:pt idx="90">
                  <c:v>82.363781548943834</c:v>
                </c:pt>
                <c:pt idx="91">
                  <c:v>82.369026016993871</c:v>
                </c:pt>
                <c:pt idx="92">
                  <c:v>87.438042805414611</c:v>
                </c:pt>
                <c:pt idx="93">
                  <c:v>92.788934449703603</c:v>
                </c:pt>
                <c:pt idx="94">
                  <c:v>93.870349744605974</c:v>
                </c:pt>
                <c:pt idx="95">
                  <c:v>90.197691334215733</c:v>
                </c:pt>
                <c:pt idx="96">
                  <c:v>96.639821642940262</c:v>
                </c:pt>
                <c:pt idx="97">
                  <c:v>94.678901056185296</c:v>
                </c:pt>
                <c:pt idx="98">
                  <c:v>93.927333139377268</c:v>
                </c:pt>
                <c:pt idx="99">
                  <c:v>89.722636395145827</c:v>
                </c:pt>
                <c:pt idx="100">
                  <c:v>86.169154413101452</c:v>
                </c:pt>
                <c:pt idx="101">
                  <c:v>88.687897739494986</c:v>
                </c:pt>
                <c:pt idx="102">
                  <c:v>93.467343408462995</c:v>
                </c:pt>
                <c:pt idx="103">
                  <c:v>89.48046706169616</c:v>
                </c:pt>
                <c:pt idx="104">
                  <c:v>85.874968616743757</c:v>
                </c:pt>
                <c:pt idx="105">
                  <c:v>85.548689175540176</c:v>
                </c:pt>
                <c:pt idx="106">
                  <c:v>80.842888189218968</c:v>
                </c:pt>
                <c:pt idx="107">
                  <c:v>76.525405014821786</c:v>
                </c:pt>
                <c:pt idx="108">
                  <c:v>78.190301943338099</c:v>
                </c:pt>
                <c:pt idx="109">
                  <c:v>80.16572101217497</c:v>
                </c:pt>
                <c:pt idx="110">
                  <c:v>80.96563698453177</c:v>
                </c:pt>
                <c:pt idx="111">
                  <c:v>78.471179873900425</c:v>
                </c:pt>
                <c:pt idx="112">
                  <c:v>80.070742670500778</c:v>
                </c:pt>
                <c:pt idx="113">
                  <c:v>78.700919185109598</c:v>
                </c:pt>
                <c:pt idx="114">
                  <c:v>78.701215834657646</c:v>
                </c:pt>
                <c:pt idx="115">
                  <c:v>76.843218128558604</c:v>
                </c:pt>
                <c:pt idx="116">
                  <c:v>72.817975227769523</c:v>
                </c:pt>
                <c:pt idx="117">
                  <c:v>78.000705963140717</c:v>
                </c:pt>
                <c:pt idx="118">
                  <c:v>75.024713341374962</c:v>
                </c:pt>
                <c:pt idx="119">
                  <c:v>71.22372683235146</c:v>
                </c:pt>
                <c:pt idx="120">
                  <c:v>72.259499024918043</c:v>
                </c:pt>
                <c:pt idx="121">
                  <c:v>71.569886853386265</c:v>
                </c:pt>
                <c:pt idx="122">
                  <c:v>69.095599271448435</c:v>
                </c:pt>
                <c:pt idx="123">
                  <c:v>65.54349135727125</c:v>
                </c:pt>
                <c:pt idx="124">
                  <c:v>63.526170735931807</c:v>
                </c:pt>
                <c:pt idx="125">
                  <c:v>66.866658500818389</c:v>
                </c:pt>
                <c:pt idx="126">
                  <c:v>65.160574680924881</c:v>
                </c:pt>
                <c:pt idx="127">
                  <c:v>61.249474917923628</c:v>
                </c:pt>
                <c:pt idx="128">
                  <c:v>61.140963607547405</c:v>
                </c:pt>
                <c:pt idx="129">
                  <c:v>60.809054555866823</c:v>
                </c:pt>
                <c:pt idx="130">
                  <c:v>64.113016331121116</c:v>
                </c:pt>
                <c:pt idx="131">
                  <c:v>66.246523822144823</c:v>
                </c:pt>
                <c:pt idx="132">
                  <c:v>66.150911537008938</c:v>
                </c:pt>
                <c:pt idx="133">
                  <c:v>64.809404768167695</c:v>
                </c:pt>
                <c:pt idx="134">
                  <c:v>61.899614555151736</c:v>
                </c:pt>
                <c:pt idx="135">
                  <c:v>59.747100600456641</c:v>
                </c:pt>
                <c:pt idx="136">
                  <c:v>60.232030811117262</c:v>
                </c:pt>
                <c:pt idx="137">
                  <c:v>60.10808147971899</c:v>
                </c:pt>
                <c:pt idx="138">
                  <c:v>61.81035762390632</c:v>
                </c:pt>
                <c:pt idx="139">
                  <c:v>68.134545661652297</c:v>
                </c:pt>
                <c:pt idx="140">
                  <c:v>70.005348751599286</c:v>
                </c:pt>
                <c:pt idx="141">
                  <c:v>66.857269609569585</c:v>
                </c:pt>
                <c:pt idx="142">
                  <c:v>70.458123682505615</c:v>
                </c:pt>
                <c:pt idx="143">
                  <c:v>70.375661932314543</c:v>
                </c:pt>
                <c:pt idx="144">
                  <c:v>72.337231974442275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D-407A-A808-22D42721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000936"/>
        <c:axId val="194999368"/>
      </c:lineChart>
      <c:lineChart>
        <c:grouping val="standard"/>
        <c:varyColors val="0"/>
        <c:ser>
          <c:idx val="1"/>
          <c:order val="1"/>
          <c:tx>
            <c:strRef>
              <c:f>TMLUC!$A$59:$D$59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TMLUC!$E$59:$ES$59</c:f>
              <c:numCache>
                <c:formatCode>0.0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>
                  <c:v>16.659969801653599</c:v>
                </c:pt>
                <c:pt idx="49">
                  <c:v>13.6</c:v>
                </c:pt>
                <c:pt idx="50">
                  <c:v>13.3</c:v>
                </c:pt>
                <c:pt idx="51">
                  <c:v>13.4</c:v>
                </c:pt>
                <c:pt idx="52">
                  <c:v>15.2</c:v>
                </c:pt>
                <c:pt idx="53">
                  <c:v>14.3</c:v>
                </c:pt>
                <c:pt idx="54">
                  <c:v>13.5</c:v>
                </c:pt>
                <c:pt idx="55">
                  <c:v>13.5</c:v>
                </c:pt>
                <c:pt idx="56">
                  <c:v>13.1</c:v>
                </c:pt>
                <c:pt idx="57">
                  <c:v>15.2</c:v>
                </c:pt>
                <c:pt idx="58">
                  <c:v>15.5</c:v>
                </c:pt>
                <c:pt idx="59">
                  <c:v>13.451479346675001</c:v>
                </c:pt>
                <c:pt idx="60">
                  <c:v>3.79957383267329</c:v>
                </c:pt>
                <c:pt idx="61">
                  <c:v>4.1907891945591498</c:v>
                </c:pt>
                <c:pt idx="62">
                  <c:v>15.4907352411084</c:v>
                </c:pt>
                <c:pt idx="63">
                  <c:v>17.530119122709799</c:v>
                </c:pt>
                <c:pt idx="64">
                  <c:v>11.287373769267401</c:v>
                </c:pt>
                <c:pt idx="65">
                  <c:v>11.360698653931999</c:v>
                </c:pt>
                <c:pt idx="66">
                  <c:v>13.0861467430852</c:v>
                </c:pt>
                <c:pt idx="67">
                  <c:v>11.510762905625199</c:v>
                </c:pt>
                <c:pt idx="68">
                  <c:v>13.918407521497</c:v>
                </c:pt>
                <c:pt idx="69">
                  <c:v>11.9126703859336</c:v>
                </c:pt>
                <c:pt idx="70">
                  <c:v>12.842550639290099</c:v>
                </c:pt>
                <c:pt idx="71">
                  <c:v>16.5131738752244</c:v>
                </c:pt>
                <c:pt idx="72">
                  <c:v>8.2336775449661808</c:v>
                </c:pt>
                <c:pt idx="73">
                  <c:v>8.9673042377808994</c:v>
                </c:pt>
                <c:pt idx="74">
                  <c:v>15.6277334770925</c:v>
                </c:pt>
                <c:pt idx="75">
                  <c:v>5.1410674352343904</c:v>
                </c:pt>
                <c:pt idx="76">
                  <c:v>15.638177247451701</c:v>
                </c:pt>
                <c:pt idx="77">
                  <c:v>9.9102408808005809</c:v>
                </c:pt>
                <c:pt idx="78">
                  <c:v>9.13159011622521</c:v>
                </c:pt>
                <c:pt idx="79">
                  <c:v>8.9154401237237799</c:v>
                </c:pt>
                <c:pt idx="80">
                  <c:v>13.3196942556881</c:v>
                </c:pt>
                <c:pt idx="81">
                  <c:v>10.902400545514499</c:v>
                </c:pt>
                <c:pt idx="82">
                  <c:v>7.3729881718658099</c:v>
                </c:pt>
                <c:pt idx="83">
                  <c:v>8.8547262093623793</c:v>
                </c:pt>
                <c:pt idx="84">
                  <c:v>5.30828207393977</c:v>
                </c:pt>
                <c:pt idx="85">
                  <c:v>11.9410342730755</c:v>
                </c:pt>
                <c:pt idx="86">
                  <c:v>14.248951679971199</c:v>
                </c:pt>
                <c:pt idx="87">
                  <c:v>8.9986596185987793</c:v>
                </c:pt>
                <c:pt idx="88">
                  <c:v>8.5659318703061693</c:v>
                </c:pt>
                <c:pt idx="89">
                  <c:v>14.441409415832901</c:v>
                </c:pt>
                <c:pt idx="90">
                  <c:v>4.8122305549915998</c:v>
                </c:pt>
                <c:pt idx="91">
                  <c:v>7.59610145892609</c:v>
                </c:pt>
                <c:pt idx="92">
                  <c:v>15.1238489448934</c:v>
                </c:pt>
                <c:pt idx="93">
                  <c:v>5.5370985603543703</c:v>
                </c:pt>
                <c:pt idx="94">
                  <c:v>9.6747320061255699</c:v>
                </c:pt>
                <c:pt idx="95">
                  <c:v>11.2948131431445</c:v>
                </c:pt>
                <c:pt idx="96">
                  <c:v>10.859027155165901</c:v>
                </c:pt>
                <c:pt idx="97">
                  <c:v>13.9968855097688</c:v>
                </c:pt>
                <c:pt idx="98">
                  <c:v>14.7580264011167</c:v>
                </c:pt>
                <c:pt idx="99">
                  <c:v>13.7674876385537</c:v>
                </c:pt>
                <c:pt idx="100">
                  <c:v>15.7563474638293</c:v>
                </c:pt>
                <c:pt idx="101">
                  <c:v>12.7768293400836</c:v>
                </c:pt>
                <c:pt idx="102">
                  <c:v>11.4838850279681</c:v>
                </c:pt>
                <c:pt idx="103">
                  <c:v>16.059138414478699</c:v>
                </c:pt>
                <c:pt idx="104">
                  <c:v>11.3979715810047</c:v>
                </c:pt>
                <c:pt idx="105">
                  <c:v>11.323640099879301</c:v>
                </c:pt>
                <c:pt idx="106">
                  <c:v>10.3663185410187</c:v>
                </c:pt>
                <c:pt idx="107">
                  <c:v>11.7513702375078</c:v>
                </c:pt>
                <c:pt idx="108">
                  <c:v>11.1913409431569</c:v>
                </c:pt>
                <c:pt idx="109">
                  <c:v>10.4581370149872</c:v>
                </c:pt>
                <c:pt idx="110">
                  <c:v>17.952540560547799</c:v>
                </c:pt>
                <c:pt idx="111">
                  <c:v>8.9532104229285494</c:v>
                </c:pt>
                <c:pt idx="112">
                  <c:v>16.3311334799902</c:v>
                </c:pt>
                <c:pt idx="113">
                  <c:v>12.9248319873496</c:v>
                </c:pt>
                <c:pt idx="114">
                  <c:v>13.389588244144599</c:v>
                </c:pt>
                <c:pt idx="115">
                  <c:v>15.4357441721458</c:v>
                </c:pt>
                <c:pt idx="116">
                  <c:v>11.938419957869099</c:v>
                </c:pt>
                <c:pt idx="117">
                  <c:v>13.123377510588901</c:v>
                </c:pt>
                <c:pt idx="118">
                  <c:v>11.3709448886808</c:v>
                </c:pt>
                <c:pt idx="119">
                  <c:v>10.083988730288</c:v>
                </c:pt>
                <c:pt idx="120">
                  <c:v>14.9500217296827</c:v>
                </c:pt>
                <c:pt idx="121">
                  <c:v>14.949818872854699</c:v>
                </c:pt>
                <c:pt idx="122">
                  <c:v>14.642628134201599</c:v>
                </c:pt>
                <c:pt idx="123">
                  <c:v>9.8920914887105784</c:v>
                </c:pt>
                <c:pt idx="124">
                  <c:v>13.9099721926036</c:v>
                </c:pt>
                <c:pt idx="125">
                  <c:v>14.8026129855742</c:v>
                </c:pt>
                <c:pt idx="126">
                  <c:v>13.382054822988</c:v>
                </c:pt>
                <c:pt idx="127">
                  <c:v>15.064493341826701</c:v>
                </c:pt>
                <c:pt idx="128">
                  <c:v>16.301191338154801</c:v>
                </c:pt>
                <c:pt idx="129">
                  <c:v>12.5777371461895</c:v>
                </c:pt>
                <c:pt idx="130">
                  <c:v>7.50095095679454</c:v>
                </c:pt>
                <c:pt idx="131">
                  <c:v>14.8608476445617</c:v>
                </c:pt>
                <c:pt idx="132">
                  <c:v>9.7552427345309596</c:v>
                </c:pt>
                <c:pt idx="133">
                  <c:v>10.0497062604785</c:v>
                </c:pt>
                <c:pt idx="134">
                  <c:v>14.5351018726815</c:v>
                </c:pt>
                <c:pt idx="135">
                  <c:v>12.8852521268694</c:v>
                </c:pt>
                <c:pt idx="136">
                  <c:v>16.272529207763402</c:v>
                </c:pt>
                <c:pt idx="137">
                  <c:v>16.892013613581199</c:v>
                </c:pt>
                <c:pt idx="138">
                  <c:v>15.5472356416122</c:v>
                </c:pt>
                <c:pt idx="139">
                  <c:v>12.0322842597943</c:v>
                </c:pt>
                <c:pt idx="140">
                  <c:v>12.0611483381537</c:v>
                </c:pt>
                <c:pt idx="141">
                  <c:v>9.5282672440966891</c:v>
                </c:pt>
                <c:pt idx="142">
                  <c:v>11.7099289685363</c:v>
                </c:pt>
                <c:pt idx="143">
                  <c:v>9.5106780439004908</c:v>
                </c:pt>
                <c:pt idx="144">
                  <c:v>10.565258821074799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D-407A-A808-22D42721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000000"/>
        <c:axId val="194999760"/>
      </c:lineChart>
      <c:catAx>
        <c:axId val="195000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999368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94999368"/>
        <c:scaling>
          <c:orientation val="minMax"/>
          <c:max val="127"/>
          <c:min val="57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5000936"/>
        <c:crosses val="autoZero"/>
        <c:crossBetween val="between"/>
        <c:minorUnit val="10"/>
      </c:valAx>
      <c:valAx>
        <c:axId val="194999760"/>
        <c:scaling>
          <c:orientation val="minMax"/>
          <c:max val="18"/>
          <c:min val="4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96000000"/>
        <c:crosses val="max"/>
        <c:crossBetween val="between"/>
        <c:majorUnit val="2"/>
        <c:minorUnit val="2"/>
      </c:valAx>
      <c:catAx>
        <c:axId val="196000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499976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0412268170732447"/>
                  <c:y val="8.29755421422649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EA-4986-B1A8-4340A4CA08B9}"/>
                </c:ext>
              </c:extLst>
            </c:dLbl>
            <c:dLbl>
              <c:idx val="1"/>
              <c:layout>
                <c:manualLayout>
                  <c:x val="-9.9964649650090359E-2"/>
                  <c:y val="-8.29788088958931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EA-4986-B1A8-4340A4CA08B9}"/>
                </c:ext>
              </c:extLst>
            </c:dLbl>
            <c:dLbl>
              <c:idx val="2"/>
              <c:layout>
                <c:manualLayout>
                  <c:x val="-2.4213978627652725E-3"/>
                  <c:y val="-4.14877710711325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EA-4986-B1A8-4340A4CA08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TMLUC!$EQ$2:$ES$2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TMLUC!$EQ$62:$ES$62</c:f>
              <c:numCache>
                <c:formatCode>_(* #,##0.00_);_(* \(#,##0.00\);_(* "-"??_);_(@_)</c:formatCode>
                <c:ptCount val="3"/>
                <c:pt idx="0">
                  <c:v>70.458123682505615</c:v>
                </c:pt>
                <c:pt idx="1">
                  <c:v>70.375661932314543</c:v>
                </c:pt>
                <c:pt idx="2">
                  <c:v>72.337231974442275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EA-4986-B1A8-4340A4CA08B9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EA-4986-B1A8-4340A4CA08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TMLUC!$EQ$2:$ES$2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EA-4986-B1A8-4340A4CA08B9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EA-4986-B1A8-4340A4CA08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TMLUC!$EQ$2:$ES$2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EA-4986-B1A8-4340A4CA08B9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EA-4986-B1A8-4340A4CA08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TMLUC!$EQ$2:$ES$2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EA-4986-B1A8-4340A4CA08B9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EA-4986-B1A8-4340A4CA08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TMLUC!$EQ$2:$ES$2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1EA-4986-B1A8-4340A4CA08B9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EA-4986-B1A8-4340A4CA08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TMLUC!$EQ$2:$ES$2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EA-4986-B1A8-4340A4CA08B9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EA-4986-B1A8-4340A4CA08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TMLUC!$EQ$2:$ES$2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EA-4986-B1A8-4340A4CA0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999216"/>
        <c:axId val="196001176"/>
      </c:lineChart>
      <c:dateAx>
        <c:axId val="195999216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96001176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96001176"/>
        <c:scaling>
          <c:orientation val="minMax"/>
          <c:max val="73"/>
          <c:min val="69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5999216"/>
        <c:crosses val="autoZero"/>
        <c:crossBetween val="between"/>
        <c:majorUnit val="1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TMLUC!$E$62:$FD$62</c:f>
              <c:numCache>
                <c:formatCode>_(* #,##0.00_);_(* \(#,##0.00\);_(* "-"??_);_(@_)</c:formatCode>
                <c:ptCount val="156"/>
                <c:pt idx="0">
                  <c:v>92.047242750843168</c:v>
                </c:pt>
                <c:pt idx="1">
                  <c:v>77.875914867722869</c:v>
                </c:pt>
                <c:pt idx="2">
                  <c:v>75.577842685875339</c:v>
                </c:pt>
                <c:pt idx="3">
                  <c:v>75.684733948581922</c:v>
                </c:pt>
                <c:pt idx="4">
                  <c:v>78.024197793310861</c:v>
                </c:pt>
                <c:pt idx="5">
                  <c:v>76.486916283686995</c:v>
                </c:pt>
                <c:pt idx="6">
                  <c:v>72.704564097367083</c:v>
                </c:pt>
                <c:pt idx="7">
                  <c:v>74.220688342879953</c:v>
                </c:pt>
                <c:pt idx="8">
                  <c:v>74.108743439025432</c:v>
                </c:pt>
                <c:pt idx="9">
                  <c:v>74.913803846099242</c:v>
                </c:pt>
                <c:pt idx="10">
                  <c:v>73.810007018660244</c:v>
                </c:pt>
                <c:pt idx="11">
                  <c:v>74.512777105212677</c:v>
                </c:pt>
                <c:pt idx="12">
                  <c:v>76.02728461556967</c:v>
                </c:pt>
                <c:pt idx="13">
                  <c:v>73.418469560087019</c:v>
                </c:pt>
                <c:pt idx="14">
                  <c:v>67.676810473620534</c:v>
                </c:pt>
                <c:pt idx="15">
                  <c:v>69.043101973677508</c:v>
                </c:pt>
                <c:pt idx="16">
                  <c:v>68.552400334915049</c:v>
                </c:pt>
                <c:pt idx="17">
                  <c:v>74.976486876213173</c:v>
                </c:pt>
                <c:pt idx="18">
                  <c:v>85.773364264812741</c:v>
                </c:pt>
                <c:pt idx="19">
                  <c:v>89.25257604178924</c:v>
                </c:pt>
                <c:pt idx="20">
                  <c:v>90.258693601999383</c:v>
                </c:pt>
                <c:pt idx="21">
                  <c:v>94.456258559451541</c:v>
                </c:pt>
                <c:pt idx="22">
                  <c:v>100.61994724030086</c:v>
                </c:pt>
                <c:pt idx="23">
                  <c:v>106.03662221438866</c:v>
                </c:pt>
                <c:pt idx="24">
                  <c:v>112.86888957844263</c:v>
                </c:pt>
                <c:pt idx="25">
                  <c:v>119.17747432328783</c:v>
                </c:pt>
                <c:pt idx="26">
                  <c:v>121.67538168098304</c:v>
                </c:pt>
                <c:pt idx="27">
                  <c:v>122.82297977094719</c:v>
                </c:pt>
                <c:pt idx="28">
                  <c:v>123.93302741209654</c:v>
                </c:pt>
                <c:pt idx="29">
                  <c:v>118.69064803740233</c:v>
                </c:pt>
                <c:pt idx="30">
                  <c:v>113.23640138574585</c:v>
                </c:pt>
                <c:pt idx="31">
                  <c:v>114.48286187428684</c:v>
                </c:pt>
                <c:pt idx="32">
                  <c:v>107.06719381425597</c:v>
                </c:pt>
                <c:pt idx="33">
                  <c:v>99.391129439755005</c:v>
                </c:pt>
                <c:pt idx="34">
                  <c:v>95.313468000431087</c:v>
                </c:pt>
                <c:pt idx="35">
                  <c:v>94.789774594642836</c:v>
                </c:pt>
                <c:pt idx="36">
                  <c:v>94.529462375198264</c:v>
                </c:pt>
                <c:pt idx="37">
                  <c:v>99.907804738901831</c:v>
                </c:pt>
                <c:pt idx="38">
                  <c:v>101.01299510294781</c:v>
                </c:pt>
                <c:pt idx="39">
                  <c:v>98.183109450924661</c:v>
                </c:pt>
                <c:pt idx="40">
                  <c:v>100.75779696863469</c:v>
                </c:pt>
                <c:pt idx="41">
                  <c:v>101.27881190361587</c:v>
                </c:pt>
                <c:pt idx="42">
                  <c:v>109.40409212512645</c:v>
                </c:pt>
                <c:pt idx="43">
                  <c:v>108.28975758453679</c:v>
                </c:pt>
                <c:pt idx="44">
                  <c:v>107.49599796925744</c:v>
                </c:pt>
                <c:pt idx="45">
                  <c:v>107.25860034763899</c:v>
                </c:pt>
                <c:pt idx="46">
                  <c:v>101.43434548452031</c:v>
                </c:pt>
                <c:pt idx="47">
                  <c:v>100</c:v>
                </c:pt>
                <c:pt idx="48">
                  <c:v>101.34645622361158</c:v>
                </c:pt>
                <c:pt idx="49">
                  <c:v>101.40825727428199</c:v>
                </c:pt>
                <c:pt idx="50">
                  <c:v>102.73700725126291</c:v>
                </c:pt>
                <c:pt idx="51">
                  <c:v>99.107941545020935</c:v>
                </c:pt>
                <c:pt idx="52">
                  <c:v>97.569050893836391</c:v>
                </c:pt>
                <c:pt idx="53">
                  <c:v>90.81934005527738</c:v>
                </c:pt>
                <c:pt idx="54">
                  <c:v>92.522231807492375</c:v>
                </c:pt>
                <c:pt idx="55">
                  <c:v>92.644844117344434</c:v>
                </c:pt>
                <c:pt idx="56">
                  <c:v>87.529136961933034</c:v>
                </c:pt>
                <c:pt idx="57">
                  <c:v>87.657577634288913</c:v>
                </c:pt>
                <c:pt idx="58">
                  <c:v>81.839349286525731</c:v>
                </c:pt>
                <c:pt idx="59">
                  <c:v>86.71321327441423</c:v>
                </c:pt>
                <c:pt idx="60">
                  <c:v>84.666530894943719</c:v>
                </c:pt>
                <c:pt idx="61">
                  <c:v>92.405939564733799</c:v>
                </c:pt>
                <c:pt idx="62">
                  <c:v>103.36036446904382</c:v>
                </c:pt>
                <c:pt idx="63">
                  <c:v>101.79468587596728</c:v>
                </c:pt>
                <c:pt idx="64">
                  <c:v>101.66303044761563</c:v>
                </c:pt>
                <c:pt idx="65">
                  <c:v>95.760878066376705</c:v>
                </c:pt>
                <c:pt idx="66">
                  <c:v>95.407748339438285</c:v>
                </c:pt>
                <c:pt idx="67">
                  <c:v>92.966380966631363</c:v>
                </c:pt>
                <c:pt idx="68">
                  <c:v>91.34107649063823</c:v>
                </c:pt>
                <c:pt idx="69">
                  <c:v>94.90577977714382</c:v>
                </c:pt>
                <c:pt idx="70">
                  <c:v>94.104994868224864</c:v>
                </c:pt>
                <c:pt idx="71">
                  <c:v>91.252863094123526</c:v>
                </c:pt>
                <c:pt idx="72">
                  <c:v>88.798647065535803</c:v>
                </c:pt>
                <c:pt idx="73">
                  <c:v>87.588357724904725</c:v>
                </c:pt>
                <c:pt idx="74">
                  <c:v>82.628247969173103</c:v>
                </c:pt>
                <c:pt idx="75">
                  <c:v>81.907704598325239</c:v>
                </c:pt>
                <c:pt idx="76">
                  <c:v>77.830255286480181</c:v>
                </c:pt>
                <c:pt idx="77">
                  <c:v>82.014342006569876</c:v>
                </c:pt>
                <c:pt idx="78">
                  <c:v>83.145159596720092</c:v>
                </c:pt>
                <c:pt idx="79">
                  <c:v>75.514181180938351</c:v>
                </c:pt>
                <c:pt idx="80">
                  <c:v>72.866302828133229</c:v>
                </c:pt>
                <c:pt idx="81">
                  <c:v>74.890534195985424</c:v>
                </c:pt>
                <c:pt idx="82">
                  <c:v>73.136397719529896</c:v>
                </c:pt>
                <c:pt idx="83">
                  <c:v>71.992585336554697</c:v>
                </c:pt>
                <c:pt idx="84">
                  <c:v>68.81533823671225</c:v>
                </c:pt>
                <c:pt idx="85">
                  <c:v>67.497648389251026</c:v>
                </c:pt>
                <c:pt idx="86">
                  <c:v>70.054586634272312</c:v>
                </c:pt>
                <c:pt idx="87">
                  <c:v>73.286928237951656</c:v>
                </c:pt>
                <c:pt idx="88">
                  <c:v>76.645851127638281</c:v>
                </c:pt>
                <c:pt idx="89">
                  <c:v>79.179891150347032</c:v>
                </c:pt>
                <c:pt idx="90">
                  <c:v>82.363781548943834</c:v>
                </c:pt>
                <c:pt idx="91">
                  <c:v>82.369026016993871</c:v>
                </c:pt>
                <c:pt idx="92">
                  <c:v>87.438042805414611</c:v>
                </c:pt>
                <c:pt idx="93">
                  <c:v>92.788934449703603</c:v>
                </c:pt>
                <c:pt idx="94">
                  <c:v>93.870349744605974</c:v>
                </c:pt>
                <c:pt idx="95">
                  <c:v>90.197691334215733</c:v>
                </c:pt>
                <c:pt idx="96">
                  <c:v>96.639821642940262</c:v>
                </c:pt>
                <c:pt idx="97">
                  <c:v>94.678901056185296</c:v>
                </c:pt>
                <c:pt idx="98">
                  <c:v>93.927333139377268</c:v>
                </c:pt>
                <c:pt idx="99">
                  <c:v>89.722636395145827</c:v>
                </c:pt>
                <c:pt idx="100">
                  <c:v>86.169154413101452</c:v>
                </c:pt>
                <c:pt idx="101">
                  <c:v>88.687897739494986</c:v>
                </c:pt>
                <c:pt idx="102">
                  <c:v>93.467343408462995</c:v>
                </c:pt>
                <c:pt idx="103">
                  <c:v>89.48046706169616</c:v>
                </c:pt>
                <c:pt idx="104">
                  <c:v>85.874968616743757</c:v>
                </c:pt>
                <c:pt idx="105">
                  <c:v>85.548689175540176</c:v>
                </c:pt>
                <c:pt idx="106">
                  <c:v>80.842888189218968</c:v>
                </c:pt>
                <c:pt idx="107">
                  <c:v>76.525405014821786</c:v>
                </c:pt>
                <c:pt idx="108">
                  <c:v>78.190301943338099</c:v>
                </c:pt>
                <c:pt idx="109">
                  <c:v>80.16572101217497</c:v>
                </c:pt>
                <c:pt idx="110">
                  <c:v>80.96563698453177</c:v>
                </c:pt>
                <c:pt idx="111">
                  <c:v>78.471179873900425</c:v>
                </c:pt>
                <c:pt idx="112">
                  <c:v>80.070742670500778</c:v>
                </c:pt>
                <c:pt idx="113">
                  <c:v>78.700919185109598</c:v>
                </c:pt>
                <c:pt idx="114">
                  <c:v>78.701215834657646</c:v>
                </c:pt>
                <c:pt idx="115">
                  <c:v>76.843218128558604</c:v>
                </c:pt>
                <c:pt idx="116">
                  <c:v>72.817975227769523</c:v>
                </c:pt>
                <c:pt idx="117">
                  <c:v>78.000705963140717</c:v>
                </c:pt>
                <c:pt idx="118">
                  <c:v>75.024713341374962</c:v>
                </c:pt>
                <c:pt idx="119">
                  <c:v>71.22372683235146</c:v>
                </c:pt>
                <c:pt idx="120">
                  <c:v>72.259499024918043</c:v>
                </c:pt>
                <c:pt idx="121">
                  <c:v>71.569886853386265</c:v>
                </c:pt>
                <c:pt idx="122">
                  <c:v>69.095599271448435</c:v>
                </c:pt>
                <c:pt idx="123">
                  <c:v>65.54349135727125</c:v>
                </c:pt>
                <c:pt idx="124">
                  <c:v>63.526170735931807</c:v>
                </c:pt>
                <c:pt idx="125">
                  <c:v>66.866658500818389</c:v>
                </c:pt>
                <c:pt idx="126">
                  <c:v>65.160574680924881</c:v>
                </c:pt>
                <c:pt idx="127">
                  <c:v>61.249474917923628</c:v>
                </c:pt>
                <c:pt idx="128">
                  <c:v>61.140963607547405</c:v>
                </c:pt>
                <c:pt idx="129">
                  <c:v>60.809054555866823</c:v>
                </c:pt>
                <c:pt idx="130">
                  <c:v>64.113016331121116</c:v>
                </c:pt>
                <c:pt idx="131">
                  <c:v>66.246523822144823</c:v>
                </c:pt>
                <c:pt idx="132">
                  <c:v>66.150911537008938</c:v>
                </c:pt>
                <c:pt idx="133">
                  <c:v>64.809404768167695</c:v>
                </c:pt>
                <c:pt idx="134">
                  <c:v>61.899614555151736</c:v>
                </c:pt>
                <c:pt idx="135">
                  <c:v>59.747100600456641</c:v>
                </c:pt>
                <c:pt idx="136">
                  <c:v>60.232030811117262</c:v>
                </c:pt>
                <c:pt idx="137">
                  <c:v>60.10808147971899</c:v>
                </c:pt>
                <c:pt idx="138">
                  <c:v>61.81035762390632</c:v>
                </c:pt>
                <c:pt idx="139">
                  <c:v>68.134545661652297</c:v>
                </c:pt>
                <c:pt idx="140">
                  <c:v>70.005348751599286</c:v>
                </c:pt>
                <c:pt idx="141">
                  <c:v>66.857269609569585</c:v>
                </c:pt>
                <c:pt idx="142">
                  <c:v>70.458123682505615</c:v>
                </c:pt>
                <c:pt idx="143">
                  <c:v>70.375661932314543</c:v>
                </c:pt>
                <c:pt idx="144">
                  <c:v>72.337231974442275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97-4B03-A87E-770BEFE13DEE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6337857642360502E-2"/>
                  <c:y val="3.63677881105195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TMLUC!$E$66:$AZ$66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97-4B03-A87E-770BEFE13DEE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7.7117814159868486E-2"/>
                  <c:y val="4.563654817824584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97-4B03-A87E-770BEFE13DEE}"/>
                </c:ext>
              </c:extLst>
            </c:dLbl>
            <c:dLbl>
              <c:idx val="23"/>
              <c:layout>
                <c:manualLayout>
                  <c:x val="-8.7130267761979768E-2"/>
                  <c:y val="4.327893208517210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TMLUC!$E$67:$AZ$67</c:f>
              <c:numCache>
                <c:formatCode>_(* #,##0.00_);_(* \(#,##0.00\);_(* "-"??_);_(@_)</c:formatCode>
                <c:ptCount val="48"/>
                <c:pt idx="0">
                  <c:v>76.663952681605466</c:v>
                </c:pt>
                <c:pt idx="1">
                  <c:v>76.663952681605466</c:v>
                </c:pt>
                <c:pt idx="2">
                  <c:v>76.663952681605466</c:v>
                </c:pt>
                <c:pt idx="3">
                  <c:v>76.663952681605466</c:v>
                </c:pt>
                <c:pt idx="4">
                  <c:v>76.663952681605466</c:v>
                </c:pt>
                <c:pt idx="5">
                  <c:v>76.663952681605466</c:v>
                </c:pt>
                <c:pt idx="6">
                  <c:v>76.663952681605466</c:v>
                </c:pt>
                <c:pt idx="7">
                  <c:v>76.663952681605466</c:v>
                </c:pt>
                <c:pt idx="8">
                  <c:v>76.663952681605466</c:v>
                </c:pt>
                <c:pt idx="9">
                  <c:v>76.663952681605466</c:v>
                </c:pt>
                <c:pt idx="10">
                  <c:v>76.663952681605466</c:v>
                </c:pt>
                <c:pt idx="11">
                  <c:v>76.663952681605466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97-4B03-A87E-770BEFE13DEE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2"/>
              <c:layout>
                <c:manualLayout>
                  <c:x val="-3.5053551890849313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97-4B03-A87E-770BEFE13DEE}"/>
                </c:ext>
              </c:extLst>
            </c:dLbl>
            <c:dLbl>
              <c:idx val="35"/>
              <c:layout>
                <c:manualLayout>
                  <c:x val="-8.6036417310676572E-2"/>
                  <c:y val="-3.233759416008987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TMLUC!$E$68:$AZ$68</c:f>
              <c:numCache>
                <c:formatCode>_(* #,##0.00_);_(* \(#,##0.00\);_(* "-"??_);_(@_)</c:formatCode>
                <c:ptCount val="48"/>
                <c:pt idx="12">
                  <c:v>83.007667979735444</c:v>
                </c:pt>
                <c:pt idx="13">
                  <c:v>83.007667979735444</c:v>
                </c:pt>
                <c:pt idx="14">
                  <c:v>83.007667979735444</c:v>
                </c:pt>
                <c:pt idx="15">
                  <c:v>83.007667979735444</c:v>
                </c:pt>
                <c:pt idx="16">
                  <c:v>83.007667979735444</c:v>
                </c:pt>
                <c:pt idx="17">
                  <c:v>83.007667979735444</c:v>
                </c:pt>
                <c:pt idx="18">
                  <c:v>83.007667979735444</c:v>
                </c:pt>
                <c:pt idx="19">
                  <c:v>83.007667979735444</c:v>
                </c:pt>
                <c:pt idx="20">
                  <c:v>83.007667979735444</c:v>
                </c:pt>
                <c:pt idx="21">
                  <c:v>83.007667979735444</c:v>
                </c:pt>
                <c:pt idx="22">
                  <c:v>83.007667979735444</c:v>
                </c:pt>
                <c:pt idx="23">
                  <c:v>83.007667979735444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97-4B03-A87E-770BEFE13DEE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4"/>
              <c:layout>
                <c:manualLayout>
                  <c:x val="-8.1791621078648388E-2"/>
                  <c:y val="4.563654817824576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97-4B03-A87E-770BEFE13DEE}"/>
                </c:ext>
              </c:extLst>
            </c:dLbl>
            <c:dLbl>
              <c:idx val="47"/>
              <c:layout>
                <c:manualLayout>
                  <c:x val="-9.068578873844732E-2"/>
                  <c:y val="3.843662318290912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TMLUC!$E$69:$AZ$69</c:f>
              <c:numCache>
                <c:formatCode>_(* #,##0.00_);_(* \(#,##0.00\);_(* "-"??_);_(@_)</c:formatCode>
                <c:ptCount val="48"/>
                <c:pt idx="24">
                  <c:v>111.95410249268976</c:v>
                </c:pt>
                <c:pt idx="25">
                  <c:v>111.95410249268976</c:v>
                </c:pt>
                <c:pt idx="26">
                  <c:v>111.95410249268976</c:v>
                </c:pt>
                <c:pt idx="27">
                  <c:v>111.95410249268976</c:v>
                </c:pt>
                <c:pt idx="28">
                  <c:v>111.95410249268976</c:v>
                </c:pt>
                <c:pt idx="29">
                  <c:v>111.95410249268976</c:v>
                </c:pt>
                <c:pt idx="30">
                  <c:v>111.95410249268976</c:v>
                </c:pt>
                <c:pt idx="31">
                  <c:v>111.95410249268976</c:v>
                </c:pt>
                <c:pt idx="32">
                  <c:v>111.95410249268976</c:v>
                </c:pt>
                <c:pt idx="33">
                  <c:v>111.95410249268976</c:v>
                </c:pt>
                <c:pt idx="34">
                  <c:v>111.95410249268976</c:v>
                </c:pt>
                <c:pt idx="35">
                  <c:v>111.95410249268976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097-4B03-A87E-770BEFE13DEE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36"/>
              <c:layout>
                <c:manualLayout>
                  <c:x val="1.1684517296949727E-2"/>
                  <c:y val="5.188898209280105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97-4B03-A87E-770BEFE13DEE}"/>
                </c:ext>
              </c:extLst>
            </c:dLbl>
            <c:dLbl>
              <c:idx val="59"/>
              <c:layout>
                <c:manualLayout>
                  <c:x val="-6.1079576058561832E-2"/>
                  <c:y val="3.920594366222028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TMLUC!$E$70:$AZ$70</c:f>
              <c:numCache>
                <c:formatCode>_(* #,##0.00_);_(* \(#,##0.00\);_(* "-"??_);_(@_)</c:formatCode>
                <c:ptCount val="48"/>
                <c:pt idx="36">
                  <c:v>102.46273117094192</c:v>
                </c:pt>
                <c:pt idx="37">
                  <c:v>102.46273117094192</c:v>
                </c:pt>
                <c:pt idx="38">
                  <c:v>102.46273117094192</c:v>
                </c:pt>
                <c:pt idx="39">
                  <c:v>102.46273117094192</c:v>
                </c:pt>
                <c:pt idx="40">
                  <c:v>102.46273117094192</c:v>
                </c:pt>
                <c:pt idx="41">
                  <c:v>102.46273117094192</c:v>
                </c:pt>
                <c:pt idx="42">
                  <c:v>102.46273117094192</c:v>
                </c:pt>
                <c:pt idx="43">
                  <c:v>102.46273117094192</c:v>
                </c:pt>
                <c:pt idx="44">
                  <c:v>102.46273117094192</c:v>
                </c:pt>
                <c:pt idx="45">
                  <c:v>102.46273117094192</c:v>
                </c:pt>
                <c:pt idx="46">
                  <c:v>102.46273117094192</c:v>
                </c:pt>
                <c:pt idx="47">
                  <c:v>102.46273117094192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097-4B03-A87E-770BEFE13DEE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3016506946309882E-2"/>
                  <c:y val="6.04065213549317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97-4B03-A87E-770BEFE13DEE}"/>
                </c:ext>
              </c:extLst>
            </c:dLbl>
            <c:dLbl>
              <c:idx val="61"/>
              <c:layout>
                <c:manualLayout>
                  <c:x val="-1.8651689660633582E-2"/>
                  <c:y val="3.733899396401932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TMLUC!$E$71:$BL$71</c:f>
              <c:numCache>
                <c:formatCode>_(* #,##0.00_);_(* \(#,##0.00\);_(* "-"??_);_(@_)</c:formatCode>
                <c:ptCount val="60"/>
                <c:pt idx="48">
                  <c:v>93.491200527107523</c:v>
                </c:pt>
                <c:pt idx="49">
                  <c:v>93.491200527107523</c:v>
                </c:pt>
                <c:pt idx="50">
                  <c:v>93.491200527107523</c:v>
                </c:pt>
                <c:pt idx="51">
                  <c:v>93.491200527107523</c:v>
                </c:pt>
                <c:pt idx="52">
                  <c:v>93.491200527107523</c:v>
                </c:pt>
                <c:pt idx="53">
                  <c:v>93.491200527107523</c:v>
                </c:pt>
                <c:pt idx="54">
                  <c:v>93.491200527107523</c:v>
                </c:pt>
                <c:pt idx="55">
                  <c:v>93.491200527107523</c:v>
                </c:pt>
                <c:pt idx="56">
                  <c:v>93.491200527107523</c:v>
                </c:pt>
                <c:pt idx="57">
                  <c:v>93.491200527107523</c:v>
                </c:pt>
                <c:pt idx="58">
                  <c:v>93.491200527107523</c:v>
                </c:pt>
                <c:pt idx="59">
                  <c:v>93.491200527107523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097-4B03-A87E-770BEFE13DEE}"/>
            </c:ext>
          </c:extLst>
        </c:ser>
        <c:ser>
          <c:idx val="7"/>
          <c:order val="7"/>
          <c:tx>
            <c:strRef>
              <c:f>TMLUC!$A$72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7770200322308669E-2"/>
                  <c:y val="4.39060617708317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97-4B03-A87E-770BEFE13DEE}"/>
                </c:ext>
              </c:extLst>
            </c:dLbl>
            <c:dLbl>
              <c:idx val="73"/>
              <c:layout>
                <c:manualLayout>
                  <c:x val="-7.1045891017982371E-3"/>
                  <c:y val="4.148744439576981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TMLUC!$E$72:$BX$72</c:f>
              <c:numCache>
                <c:formatCode>_(* #,##0.00_);_(* \(#,##0.00\);_(* "-"??_);_(@_)</c:formatCode>
                <c:ptCount val="72"/>
                <c:pt idx="60">
                  <c:v>94.969189404573413</c:v>
                </c:pt>
                <c:pt idx="61">
                  <c:v>94.969189404573413</c:v>
                </c:pt>
                <c:pt idx="62">
                  <c:v>94.969189404573413</c:v>
                </c:pt>
                <c:pt idx="63">
                  <c:v>94.969189404573413</c:v>
                </c:pt>
                <c:pt idx="64">
                  <c:v>94.969189404573413</c:v>
                </c:pt>
                <c:pt idx="65">
                  <c:v>94.969189404573413</c:v>
                </c:pt>
                <c:pt idx="66">
                  <c:v>94.969189404573413</c:v>
                </c:pt>
                <c:pt idx="67">
                  <c:v>94.969189404573413</c:v>
                </c:pt>
                <c:pt idx="68">
                  <c:v>94.969189404573413</c:v>
                </c:pt>
                <c:pt idx="69">
                  <c:v>94.969189404573413</c:v>
                </c:pt>
                <c:pt idx="70">
                  <c:v>94.969189404573413</c:v>
                </c:pt>
                <c:pt idx="71">
                  <c:v>94.969189404573413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097-4B03-A87E-770BEFE13DEE}"/>
            </c:ext>
          </c:extLst>
        </c:ser>
        <c:ser>
          <c:idx val="8"/>
          <c:order val="8"/>
          <c:tx>
            <c:strRef>
              <c:f>TMLUC!$A$73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-1.4035135590073598E-2"/>
                  <c:y val="4.406327963117044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TMLUC!$E$73:$CJ$73</c:f>
              <c:numCache>
                <c:formatCode>_(* #,##0.00_);_(* \(#,##0.00\);_(* "-"??_);_(@_)</c:formatCode>
                <c:ptCount val="84"/>
                <c:pt idx="72">
                  <c:v>79.359392959070888</c:v>
                </c:pt>
                <c:pt idx="73">
                  <c:v>79.359392959070888</c:v>
                </c:pt>
                <c:pt idx="74">
                  <c:v>79.359392959070888</c:v>
                </c:pt>
                <c:pt idx="75">
                  <c:v>79.359392959070888</c:v>
                </c:pt>
                <c:pt idx="76">
                  <c:v>79.359392959070888</c:v>
                </c:pt>
                <c:pt idx="77">
                  <c:v>79.359392959070888</c:v>
                </c:pt>
                <c:pt idx="78">
                  <c:v>79.359392959070888</c:v>
                </c:pt>
                <c:pt idx="79">
                  <c:v>79.359392959070888</c:v>
                </c:pt>
                <c:pt idx="80">
                  <c:v>79.359392959070888</c:v>
                </c:pt>
                <c:pt idx="81">
                  <c:v>79.359392959070888</c:v>
                </c:pt>
                <c:pt idx="82">
                  <c:v>79.359392959070888</c:v>
                </c:pt>
                <c:pt idx="83">
                  <c:v>79.359392959070888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97-4B03-A87E-770BEFE13DEE}"/>
            </c:ext>
          </c:extLst>
        </c:ser>
        <c:ser>
          <c:idx val="9"/>
          <c:order val="9"/>
          <c:tx>
            <c:strRef>
              <c:f>TMLUC!$A$63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TMLUC!$E$63:$FD$63</c:f>
              <c:numCache>
                <c:formatCode>_(* #,##0.00_);_(* \(#,##0.00\);_(* "-"??_);_(@_)</c:formatCode>
                <c:ptCount val="156"/>
                <c:pt idx="0">
                  <c:v>115.68068966364156</c:v>
                </c:pt>
                <c:pt idx="1">
                  <c:v>109.19852061501413</c:v>
                </c:pt>
                <c:pt idx="2">
                  <c:v>104.43595098858722</c:v>
                </c:pt>
                <c:pt idx="3">
                  <c:v>100.45272580649618</c:v>
                </c:pt>
                <c:pt idx="4">
                  <c:v>97.054772788076477</c:v>
                </c:pt>
                <c:pt idx="5">
                  <c:v>89.17326061260222</c:v>
                </c:pt>
                <c:pt idx="6">
                  <c:v>83.24846818401862</c:v>
                </c:pt>
                <c:pt idx="7">
                  <c:v>83.588452354526439</c:v>
                </c:pt>
                <c:pt idx="8">
                  <c:v>81.770271929733255</c:v>
                </c:pt>
                <c:pt idx="9">
                  <c:v>79.456214888019915</c:v>
                </c:pt>
                <c:pt idx="10">
                  <c:v>81.393152074654552</c:v>
                </c:pt>
                <c:pt idx="11">
                  <c:v>83.877809267856136</c:v>
                </c:pt>
                <c:pt idx="12">
                  <c:v>84.115899687165324</c:v>
                </c:pt>
                <c:pt idx="13">
                  <c:v>79.9311706497258</c:v>
                </c:pt>
                <c:pt idx="14">
                  <c:v>72.066998750951583</c:v>
                </c:pt>
                <c:pt idx="15">
                  <c:v>74.617902017119704</c:v>
                </c:pt>
                <c:pt idx="16">
                  <c:v>75.852123269669363</c:v>
                </c:pt>
                <c:pt idx="17">
                  <c:v>80.586919075843241</c:v>
                </c:pt>
                <c:pt idx="18">
                  <c:v>89.682931509396013</c:v>
                </c:pt>
                <c:pt idx="19">
                  <c:v>90.671544775198882</c:v>
                </c:pt>
                <c:pt idx="20">
                  <c:v>90.916872911642315</c:v>
                </c:pt>
                <c:pt idx="21">
                  <c:v>95.294411005852808</c:v>
                </c:pt>
                <c:pt idx="22">
                  <c:v>104.56539952014896</c:v>
                </c:pt>
                <c:pt idx="23">
                  <c:v>113.7042190448006</c:v>
                </c:pt>
                <c:pt idx="24">
                  <c:v>117.55169307794245</c:v>
                </c:pt>
                <c:pt idx="25">
                  <c:v>125.13879230368403</c:v>
                </c:pt>
                <c:pt idx="26">
                  <c:v>127.72386899882054</c:v>
                </c:pt>
                <c:pt idx="27">
                  <c:v>123.99690119360329</c:v>
                </c:pt>
                <c:pt idx="28">
                  <c:v>124.47288192375335</c:v>
                </c:pt>
                <c:pt idx="29">
                  <c:v>118.05900312981818</c:v>
                </c:pt>
                <c:pt idx="30">
                  <c:v>111.27159398986753</c:v>
                </c:pt>
                <c:pt idx="31">
                  <c:v>114.02691785079952</c:v>
                </c:pt>
                <c:pt idx="32">
                  <c:v>109.49318201309109</c:v>
                </c:pt>
                <c:pt idx="33">
                  <c:v>105.76195144885673</c:v>
                </c:pt>
                <c:pt idx="34">
                  <c:v>102.05380259424828</c:v>
                </c:pt>
                <c:pt idx="35">
                  <c:v>102.22464062696083</c:v>
                </c:pt>
                <c:pt idx="36">
                  <c:v>97.723995653596077</c:v>
                </c:pt>
                <c:pt idx="37">
                  <c:v>99.353574642359277</c:v>
                </c:pt>
                <c:pt idx="38">
                  <c:v>99.527237502056039</c:v>
                </c:pt>
                <c:pt idx="39">
                  <c:v>97.172487722395459</c:v>
                </c:pt>
                <c:pt idx="40">
                  <c:v>100.79023240683875</c:v>
                </c:pt>
                <c:pt idx="41">
                  <c:v>101.27016754034857</c:v>
                </c:pt>
                <c:pt idx="42">
                  <c:v>108.86220674018328</c:v>
                </c:pt>
                <c:pt idx="43">
                  <c:v>109.06437642544115</c:v>
                </c:pt>
                <c:pt idx="44">
                  <c:v>108.09842754367534</c:v>
                </c:pt>
                <c:pt idx="45">
                  <c:v>107.95869754633318</c:v>
                </c:pt>
                <c:pt idx="46">
                  <c:v>103.03640466014929</c:v>
                </c:pt>
                <c:pt idx="47">
                  <c:v>100</c:v>
                </c:pt>
                <c:pt idx="48">
                  <c:v>100.04466837560896</c:v>
                </c:pt>
                <c:pt idx="49">
                  <c:v>101.28653451895619</c:v>
                </c:pt>
                <c:pt idx="50">
                  <c:v>103.94329662977265</c:v>
                </c:pt>
                <c:pt idx="51">
                  <c:v>101.18284857337771</c:v>
                </c:pt>
                <c:pt idx="52">
                  <c:v>100.57452940630567</c:v>
                </c:pt>
                <c:pt idx="53">
                  <c:v>96.754218368596455</c:v>
                </c:pt>
                <c:pt idx="54">
                  <c:v>98.139674845890809</c:v>
                </c:pt>
                <c:pt idx="55">
                  <c:v>98.298755070850248</c:v>
                </c:pt>
                <c:pt idx="56">
                  <c:v>93.720805576488459</c:v>
                </c:pt>
                <c:pt idx="57">
                  <c:v>92.177203194544774</c:v>
                </c:pt>
                <c:pt idx="58">
                  <c:v>87.730821280578752</c:v>
                </c:pt>
                <c:pt idx="59">
                  <c:v>93.497443647752533</c:v>
                </c:pt>
                <c:pt idx="60">
                  <c:v>92.43974913180169</c:v>
                </c:pt>
                <c:pt idx="61">
                  <c:v>105.07549989038078</c:v>
                </c:pt>
                <c:pt idx="62">
                  <c:v>116.59191891334419</c:v>
                </c:pt>
                <c:pt idx="63">
                  <c:v>110.11737379395352</c:v>
                </c:pt>
                <c:pt idx="64">
                  <c:v>108.62470203682504</c:v>
                </c:pt>
                <c:pt idx="65">
                  <c:v>100.85688983745547</c:v>
                </c:pt>
                <c:pt idx="66">
                  <c:v>98.9043294575972</c:v>
                </c:pt>
                <c:pt idx="67">
                  <c:v>98.482566447743821</c:v>
                </c:pt>
                <c:pt idx="68">
                  <c:v>100.44310265524381</c:v>
                </c:pt>
                <c:pt idx="69">
                  <c:v>108.37006377826282</c:v>
                </c:pt>
                <c:pt idx="70">
                  <c:v>111.66646527187723</c:v>
                </c:pt>
                <c:pt idx="71">
                  <c:v>119.3271254218543</c:v>
                </c:pt>
                <c:pt idx="72">
                  <c:v>118.7659208981714</c:v>
                </c:pt>
                <c:pt idx="73">
                  <c:v>118.25578591913457</c:v>
                </c:pt>
                <c:pt idx="74">
                  <c:v>119.21939649131114</c:v>
                </c:pt>
                <c:pt idx="75">
                  <c:v>114.01196325348886</c:v>
                </c:pt>
                <c:pt idx="76">
                  <c:v>105.89320286871897</c:v>
                </c:pt>
                <c:pt idx="77">
                  <c:v>116.88612744545541</c:v>
                </c:pt>
                <c:pt idx="78">
                  <c:v>126.70513882685613</c:v>
                </c:pt>
                <c:pt idx="79">
                  <c:v>127.35053824027325</c:v>
                </c:pt>
                <c:pt idx="80">
                  <c:v>124.91024802273314</c:v>
                </c:pt>
                <c:pt idx="81">
                  <c:v>122.72951161814065</c:v>
                </c:pt>
                <c:pt idx="82">
                  <c:v>122.25452579412473</c:v>
                </c:pt>
                <c:pt idx="83">
                  <c:v>130.29547893183724</c:v>
                </c:pt>
                <c:pt idx="84">
                  <c:v>126.06218324021334</c:v>
                </c:pt>
                <c:pt idx="85">
                  <c:v>126.41456754939647</c:v>
                </c:pt>
                <c:pt idx="86">
                  <c:v>122.90953801837969</c:v>
                </c:pt>
                <c:pt idx="87">
                  <c:v>122.58954879312974</c:v>
                </c:pt>
                <c:pt idx="88">
                  <c:v>127.76648062018485</c:v>
                </c:pt>
                <c:pt idx="89">
                  <c:v>132.13640842378425</c:v>
                </c:pt>
                <c:pt idx="90">
                  <c:v>136.17753600797198</c:v>
                </c:pt>
                <c:pt idx="91">
                  <c:v>136.17839606080304</c:v>
                </c:pt>
                <c:pt idx="92">
                  <c:v>142.47765086270397</c:v>
                </c:pt>
                <c:pt idx="93">
                  <c:v>151.78992916887296</c:v>
                </c:pt>
                <c:pt idx="94">
                  <c:v>162.65906560903119</c:v>
                </c:pt>
                <c:pt idx="95">
                  <c:v>151.42115627076282</c:v>
                </c:pt>
                <c:pt idx="96">
                  <c:v>158.73849612698746</c:v>
                </c:pt>
                <c:pt idx="97">
                  <c:v>152.19185847589438</c:v>
                </c:pt>
                <c:pt idx="98">
                  <c:v>154.2224814603874</c:v>
                </c:pt>
                <c:pt idx="99">
                  <c:v>143.81780514572873</c:v>
                </c:pt>
                <c:pt idx="100">
                  <c:v>140.54702562707578</c:v>
                </c:pt>
                <c:pt idx="101">
                  <c:v>146.3550936397238</c:v>
                </c:pt>
                <c:pt idx="102">
                  <c:v>158.43413597572754</c:v>
                </c:pt>
                <c:pt idx="103">
                  <c:v>148.3747832095568</c:v>
                </c:pt>
                <c:pt idx="104">
                  <c:v>139.80324775818724</c:v>
                </c:pt>
                <c:pt idx="105">
                  <c:v>141.01721142661611</c:v>
                </c:pt>
                <c:pt idx="106">
                  <c:v>135.88074370369094</c:v>
                </c:pt>
                <c:pt idx="107">
                  <c:v>127.69546954957612</c:v>
                </c:pt>
                <c:pt idx="108">
                  <c:v>125.07659141192573</c:v>
                </c:pt>
                <c:pt idx="109">
                  <c:v>127.89294510387965</c:v>
                </c:pt>
                <c:pt idx="110">
                  <c:v>128.82874012972363</c:v>
                </c:pt>
                <c:pt idx="111">
                  <c:v>121.07334397273999</c:v>
                </c:pt>
                <c:pt idx="112">
                  <c:v>127.87336084006324</c:v>
                </c:pt>
                <c:pt idx="113">
                  <c:v>127.01462284665681</c:v>
                </c:pt>
                <c:pt idx="114">
                  <c:v>126.67838133301184</c:v>
                </c:pt>
                <c:pt idx="115">
                  <c:v>126.86055893317291</c:v>
                </c:pt>
                <c:pt idx="116">
                  <c:v>123.39291847553157</c:v>
                </c:pt>
                <c:pt idx="117">
                  <c:v>134.03227419063595</c:v>
                </c:pt>
                <c:pt idx="118">
                  <c:v>133.8421540990349</c:v>
                </c:pt>
                <c:pt idx="119">
                  <c:v>127.631415822958</c:v>
                </c:pt>
                <c:pt idx="120">
                  <c:v>127.44919780352468</c:v>
                </c:pt>
                <c:pt idx="121">
                  <c:v>124.36602507357549</c:v>
                </c:pt>
                <c:pt idx="122">
                  <c:v>120.45923974164549</c:v>
                </c:pt>
                <c:pt idx="123">
                  <c:v>115.3590517169</c:v>
                </c:pt>
                <c:pt idx="124">
                  <c:v>117.31064361116634</c:v>
                </c:pt>
                <c:pt idx="125">
                  <c:v>121.44761660746248</c:v>
                </c:pt>
                <c:pt idx="126">
                  <c:v>116.60746939318487</c:v>
                </c:pt>
                <c:pt idx="127">
                  <c:v>116.5967005448784</c:v>
                </c:pt>
                <c:pt idx="128">
                  <c:v>115.94588975309223</c:v>
                </c:pt>
                <c:pt idx="129">
                  <c:v>116.60895427530444</c:v>
                </c:pt>
                <c:pt idx="130">
                  <c:v>122.00407303749392</c:v>
                </c:pt>
                <c:pt idx="131">
                  <c:v>125.01370110073071</c:v>
                </c:pt>
                <c:pt idx="132">
                  <c:v>122.41151357926385</c:v>
                </c:pt>
                <c:pt idx="133">
                  <c:v>123.21418969056455</c:v>
                </c:pt>
                <c:pt idx="134">
                  <c:v>133.62638648398172</c:v>
                </c:pt>
                <c:pt idx="135">
                  <c:v>132.86411779787463</c:v>
                </c:pt>
                <c:pt idx="136">
                  <c:v>129.80252278121193</c:v>
                </c:pt>
                <c:pt idx="137">
                  <c:v>123.82397953895578</c:v>
                </c:pt>
                <c:pt idx="138">
                  <c:v>126.21352130355126</c:v>
                </c:pt>
                <c:pt idx="139">
                  <c:v>143.97302791501247</c:v>
                </c:pt>
                <c:pt idx="140">
                  <c:v>146.432818308912</c:v>
                </c:pt>
                <c:pt idx="141">
                  <c:v>142.95082285158162</c:v>
                </c:pt>
                <c:pt idx="142">
                  <c:v>144.6607335818222</c:v>
                </c:pt>
                <c:pt idx="143">
                  <c:v>136.16237821907771</c:v>
                </c:pt>
                <c:pt idx="144">
                  <c:v>141.0079004290757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097-4B03-A87E-770BEFE13DEE}"/>
            </c:ext>
          </c:extLst>
        </c:ser>
        <c:ser>
          <c:idx val="10"/>
          <c:order val="10"/>
          <c:tx>
            <c:strRef>
              <c:f>TMLUC!$A$74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4.6738069187799082E-2"/>
                  <c:y val="3.991460160984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97-4B03-A87E-770BEFE13DEE}"/>
                </c:ext>
              </c:extLst>
            </c:dLbl>
            <c:dLbl>
              <c:idx val="96"/>
              <c:layout>
                <c:manualLayout>
                  <c:x val="1.9611689542638505E-2"/>
                  <c:y val="4.1487771071132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97-4B03-A87E-770BEFE13DE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TMLUC!$E$74:$CV$74</c:f>
              <c:numCache>
                <c:formatCode>_(* #,##0.00_);_(* \(#,##0.00\);_(* "-"??_);_(@_)</c:formatCode>
                <c:ptCount val="96"/>
                <c:pt idx="84">
                  <c:v>80.375672473004173</c:v>
                </c:pt>
                <c:pt idx="85">
                  <c:v>80.375672473004173</c:v>
                </c:pt>
                <c:pt idx="86">
                  <c:v>80.375672473004173</c:v>
                </c:pt>
                <c:pt idx="87">
                  <c:v>80.375672473004173</c:v>
                </c:pt>
                <c:pt idx="88">
                  <c:v>80.375672473004173</c:v>
                </c:pt>
                <c:pt idx="89">
                  <c:v>80.375672473004173</c:v>
                </c:pt>
                <c:pt idx="90">
                  <c:v>80.375672473004173</c:v>
                </c:pt>
                <c:pt idx="91">
                  <c:v>80.375672473004173</c:v>
                </c:pt>
                <c:pt idx="92">
                  <c:v>80.375672473004173</c:v>
                </c:pt>
                <c:pt idx="93">
                  <c:v>80.375672473004173</c:v>
                </c:pt>
                <c:pt idx="94">
                  <c:v>80.375672473004173</c:v>
                </c:pt>
                <c:pt idx="95">
                  <c:v>80.375672473004173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097-4B03-A87E-770BEFE13DEE}"/>
            </c:ext>
          </c:extLst>
        </c:ser>
        <c:ser>
          <c:idx val="11"/>
          <c:order val="11"/>
          <c:tx>
            <c:strRef>
              <c:f>TMLUC!$A$75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6.3096393403528767E-2"/>
                  <c:y val="4.789752193181643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TMLUC!$E$75:$DH$75</c:f>
              <c:numCache>
                <c:formatCode>_(* #,##0.00_);_(* \(#,##0.00\);_(* "-"??_);_(@_)</c:formatCode>
                <c:ptCount val="108"/>
                <c:pt idx="96">
                  <c:v>88.463792154394085</c:v>
                </c:pt>
                <c:pt idx="97">
                  <c:v>88.463792154394085</c:v>
                </c:pt>
                <c:pt idx="98">
                  <c:v>88.463792154394085</c:v>
                </c:pt>
                <c:pt idx="99">
                  <c:v>88.463792154394085</c:v>
                </c:pt>
                <c:pt idx="100">
                  <c:v>88.463792154394085</c:v>
                </c:pt>
                <c:pt idx="101">
                  <c:v>88.463792154394085</c:v>
                </c:pt>
                <c:pt idx="102">
                  <c:v>88.463792154394085</c:v>
                </c:pt>
                <c:pt idx="103">
                  <c:v>88.463792154394085</c:v>
                </c:pt>
                <c:pt idx="104">
                  <c:v>88.463792154394085</c:v>
                </c:pt>
                <c:pt idx="105">
                  <c:v>88.463792154394085</c:v>
                </c:pt>
                <c:pt idx="106">
                  <c:v>88.463792154394085</c:v>
                </c:pt>
                <c:pt idx="107">
                  <c:v>88.463792154394085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097-4B03-A87E-770BEFE13DEE}"/>
            </c:ext>
          </c:extLst>
        </c:ser>
        <c:ser>
          <c:idx val="12"/>
          <c:order val="12"/>
          <c:tx>
            <c:strRef>
              <c:f>TMLUC!$A$77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1.4021420756339897E-2"/>
                  <c:y val="3.99146016098470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TMLUC!$E$77:$DS$77</c:f>
              <c:numCache>
                <c:formatCode>_(* #,##0.00_);_(* \(#,##0.00\);_(* "-"??_);_(@_)</c:formatCode>
                <c:ptCount val="119"/>
                <c:pt idx="108">
                  <c:v>77.995666378641559</c:v>
                </c:pt>
                <c:pt idx="109">
                  <c:v>77.995666378641559</c:v>
                </c:pt>
                <c:pt idx="110">
                  <c:v>77.995666378641559</c:v>
                </c:pt>
                <c:pt idx="111">
                  <c:v>77.995666378641559</c:v>
                </c:pt>
                <c:pt idx="112">
                  <c:v>77.995666378641559</c:v>
                </c:pt>
                <c:pt idx="113">
                  <c:v>77.995666378641559</c:v>
                </c:pt>
                <c:pt idx="114">
                  <c:v>77.995666378641559</c:v>
                </c:pt>
                <c:pt idx="115">
                  <c:v>77.995666378641559</c:v>
                </c:pt>
                <c:pt idx="116">
                  <c:v>77.995666378641559</c:v>
                </c:pt>
                <c:pt idx="117">
                  <c:v>77.995666378641559</c:v>
                </c:pt>
                <c:pt idx="118">
                  <c:v>77.995666378641559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097-4B03-A87E-770BEFE13DEE}"/>
            </c:ext>
          </c:extLst>
        </c:ser>
        <c:ser>
          <c:idx val="13"/>
          <c:order val="13"/>
          <c:tx>
            <c:strRef>
              <c:f>TMLUC!$A$64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TMLUC!$E$64:$ER$64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097-4B03-A87E-770BEFE13DEE}"/>
            </c:ext>
          </c:extLst>
        </c:ser>
        <c:ser>
          <c:idx val="14"/>
          <c:order val="14"/>
          <c:tx>
            <c:strRef>
              <c:f>TMLUC!$A$65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TMLUC!$E$65:$ER$65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097-4B03-A87E-770BEFE13DEE}"/>
            </c:ext>
          </c:extLst>
        </c:ser>
        <c:ser>
          <c:idx val="16"/>
          <c:order val="15"/>
          <c:tx>
            <c:strRef>
              <c:f>TMLUC!$A$78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29"/>
              <c:layout>
                <c:manualLayout>
                  <c:x val="-4.682926253682982E-2"/>
                  <c:y val="-3.7338993964019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97-4B03-A87E-770BEFE13DE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TMLUC!$E$78:$EF$78</c:f>
              <c:numCache>
                <c:formatCode>_(* #,##0.00_);_(* \(#,##0.00\);_(* "-"??_);_(@_)</c:formatCode>
                <c:ptCount val="132"/>
                <c:pt idx="120">
                  <c:v>65.631742804941908</c:v>
                </c:pt>
                <c:pt idx="121">
                  <c:v>65.631742804941908</c:v>
                </c:pt>
                <c:pt idx="122">
                  <c:v>65.631742804941908</c:v>
                </c:pt>
                <c:pt idx="123">
                  <c:v>65.631742804941908</c:v>
                </c:pt>
                <c:pt idx="124">
                  <c:v>65.631742804941908</c:v>
                </c:pt>
                <c:pt idx="125">
                  <c:v>65.631742804941908</c:v>
                </c:pt>
                <c:pt idx="126">
                  <c:v>65.631742804941908</c:v>
                </c:pt>
                <c:pt idx="127">
                  <c:v>65.631742804941908</c:v>
                </c:pt>
                <c:pt idx="128">
                  <c:v>65.631742804941908</c:v>
                </c:pt>
                <c:pt idx="129">
                  <c:v>65.631742804941908</c:v>
                </c:pt>
                <c:pt idx="130">
                  <c:v>65.631742804941908</c:v>
                </c:pt>
                <c:pt idx="131">
                  <c:v>65.631742804941908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097-4B03-A87E-770BEFE13DEE}"/>
            </c:ext>
          </c:extLst>
        </c:ser>
        <c:ser>
          <c:idx val="15"/>
          <c:order val="16"/>
          <c:tx>
            <c:strRef>
              <c:f>TMLUC!$A$81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23-C097-4B03-A87E-770BEFE13DEE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4-C097-4B03-A87E-770BEFE13DEE}"/>
              </c:ext>
            </c:extLst>
          </c:dPt>
          <c:dLbls>
            <c:dLbl>
              <c:idx val="121"/>
              <c:layout>
                <c:manualLayout>
                  <c:x val="-2.2835718337841419E-3"/>
                  <c:y val="-3.839448206111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97-4B03-A87E-770BEFE13DEE}"/>
                </c:ext>
              </c:extLst>
            </c:dLbl>
            <c:dLbl>
              <c:idx val="138"/>
              <c:layout>
                <c:manualLayout>
                  <c:x val="-4.917072566367113E-2"/>
                  <c:y val="-3.319021685690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97-4B03-A87E-770BEFE13DE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TMLUC!$E$81:$ER$81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097-4B03-A87E-770BEFE13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991376"/>
        <c:axId val="195988632"/>
      </c:lineChart>
      <c:dateAx>
        <c:axId val="195991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5988632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5988632"/>
        <c:scaling>
          <c:orientation val="minMax"/>
          <c:max val="164"/>
          <c:min val="59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5991376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CORRAL!$E$80:$ES$80</c:f>
              <c:numCache>
                <c:formatCode>_(* #,##0.00_);_(* \(#,##0.00\);_(* "-"??_);_(@_)</c:formatCode>
                <c:ptCount val="145"/>
                <c:pt idx="0">
                  <c:v>84.236201467249458</c:v>
                </c:pt>
                <c:pt idx="1">
                  <c:v>76.960177611301646</c:v>
                </c:pt>
                <c:pt idx="2">
                  <c:v>76.348404896173875</c:v>
                </c:pt>
                <c:pt idx="3">
                  <c:v>80.271455064848979</c:v>
                </c:pt>
                <c:pt idx="4">
                  <c:v>84.269547053786255</c:v>
                </c:pt>
                <c:pt idx="5">
                  <c:v>85.60972516158246</c:v>
                </c:pt>
                <c:pt idx="6">
                  <c:v>83.279243420132445</c:v>
                </c:pt>
                <c:pt idx="7">
                  <c:v>84.005020574849581</c:v>
                </c:pt>
                <c:pt idx="8">
                  <c:v>81.964747027706721</c:v>
                </c:pt>
                <c:pt idx="9">
                  <c:v>80.994591245168436</c:v>
                </c:pt>
                <c:pt idx="10">
                  <c:v>75.904899459579269</c:v>
                </c:pt>
                <c:pt idx="11">
                  <c:v>79.706256724561868</c:v>
                </c:pt>
                <c:pt idx="12">
                  <c:v>80.712233435179542</c:v>
                </c:pt>
                <c:pt idx="13">
                  <c:v>80.833067203908385</c:v>
                </c:pt>
                <c:pt idx="14">
                  <c:v>95.939641363467473</c:v>
                </c:pt>
                <c:pt idx="15">
                  <c:v>93.80030687684868</c:v>
                </c:pt>
                <c:pt idx="16">
                  <c:v>87.511944890432758</c:v>
                </c:pt>
                <c:pt idx="17">
                  <c:v>86.782617986761224</c:v>
                </c:pt>
                <c:pt idx="18">
                  <c:v>87.916951041652297</c:v>
                </c:pt>
                <c:pt idx="19">
                  <c:v>92.610829536463783</c:v>
                </c:pt>
                <c:pt idx="20">
                  <c:v>91.096606362096239</c:v>
                </c:pt>
                <c:pt idx="21">
                  <c:v>90.376094536530019</c:v>
                </c:pt>
                <c:pt idx="22">
                  <c:v>89.011113826291876</c:v>
                </c:pt>
                <c:pt idx="23">
                  <c:v>92.544380233281359</c:v>
                </c:pt>
                <c:pt idx="24">
                  <c:v>96.969658666735526</c:v>
                </c:pt>
                <c:pt idx="25">
                  <c:v>98.123233278127614</c:v>
                </c:pt>
                <c:pt idx="26">
                  <c:v>93.413588393330159</c:v>
                </c:pt>
                <c:pt idx="27">
                  <c:v>95.425974179678192</c:v>
                </c:pt>
                <c:pt idx="28">
                  <c:v>94.894267113195397</c:v>
                </c:pt>
                <c:pt idx="29">
                  <c:v>97.13009964153963</c:v>
                </c:pt>
                <c:pt idx="30">
                  <c:v>96.708465250674735</c:v>
                </c:pt>
                <c:pt idx="31">
                  <c:v>98.410720163501082</c:v>
                </c:pt>
                <c:pt idx="32">
                  <c:v>94.442955068627128</c:v>
                </c:pt>
                <c:pt idx="33">
                  <c:v>92.121793424438152</c:v>
                </c:pt>
                <c:pt idx="34">
                  <c:v>93.426306442545922</c:v>
                </c:pt>
                <c:pt idx="35">
                  <c:v>96.195887963369188</c:v>
                </c:pt>
                <c:pt idx="36">
                  <c:v>97.316726129444262</c:v>
                </c:pt>
                <c:pt idx="37">
                  <c:v>98.508240561862337</c:v>
                </c:pt>
                <c:pt idx="38">
                  <c:v>102.64073511871045</c:v>
                </c:pt>
                <c:pt idx="39">
                  <c:v>104.58280628083347</c:v>
                </c:pt>
                <c:pt idx="40">
                  <c:v>107.45412765182742</c:v>
                </c:pt>
                <c:pt idx="41">
                  <c:v>105.27214470604321</c:v>
                </c:pt>
                <c:pt idx="42">
                  <c:v>106.32773787518279</c:v>
                </c:pt>
                <c:pt idx="43">
                  <c:v>102.90527497431434</c:v>
                </c:pt>
                <c:pt idx="44">
                  <c:v>101.5676439903485</c:v>
                </c:pt>
                <c:pt idx="45">
                  <c:v>102.01551515487562</c:v>
                </c:pt>
                <c:pt idx="46">
                  <c:v>99.537770942539979</c:v>
                </c:pt>
                <c:pt idx="47">
                  <c:v>100</c:v>
                </c:pt>
                <c:pt idx="48">
                  <c:v>101.41275484271041</c:v>
                </c:pt>
                <c:pt idx="49">
                  <c:v>100.64084617358604</c:v>
                </c:pt>
                <c:pt idx="50">
                  <c:v>100.63145576775814</c:v>
                </c:pt>
                <c:pt idx="51">
                  <c:v>103.47284909837504</c:v>
                </c:pt>
                <c:pt idx="52">
                  <c:v>103.19604186175096</c:v>
                </c:pt>
                <c:pt idx="53">
                  <c:v>102.00060360821894</c:v>
                </c:pt>
                <c:pt idx="54">
                  <c:v>101.37978569123615</c:v>
                </c:pt>
                <c:pt idx="55">
                  <c:v>94.29906291574855</c:v>
                </c:pt>
                <c:pt idx="56">
                  <c:v>93.663554207899153</c:v>
                </c:pt>
                <c:pt idx="57">
                  <c:v>94.932907633670354</c:v>
                </c:pt>
                <c:pt idx="58">
                  <c:v>93.991818576745516</c:v>
                </c:pt>
                <c:pt idx="59">
                  <c:v>92.45178054337984</c:v>
                </c:pt>
                <c:pt idx="60">
                  <c:v>92.174473494716437</c:v>
                </c:pt>
                <c:pt idx="61">
                  <c:v>88.924461293869641</c:v>
                </c:pt>
                <c:pt idx="62">
                  <c:v>91.393892923025078</c:v>
                </c:pt>
                <c:pt idx="63">
                  <c:v>97.474503350225319</c:v>
                </c:pt>
                <c:pt idx="64">
                  <c:v>98.938488148733271</c:v>
                </c:pt>
                <c:pt idx="65">
                  <c:v>102.8199604124099</c:v>
                </c:pt>
                <c:pt idx="66">
                  <c:v>102.52707436860339</c:v>
                </c:pt>
                <c:pt idx="67">
                  <c:v>98.205927857308112</c:v>
                </c:pt>
                <c:pt idx="68">
                  <c:v>91.973988316584524</c:v>
                </c:pt>
                <c:pt idx="69">
                  <c:v>89.716768099854377</c:v>
                </c:pt>
                <c:pt idx="70">
                  <c:v>86.031809968939143</c:v>
                </c:pt>
                <c:pt idx="71">
                  <c:v>78.228188709059509</c:v>
                </c:pt>
                <c:pt idx="72">
                  <c:v>76.437344749223385</c:v>
                </c:pt>
                <c:pt idx="73">
                  <c:v>76.707585210583744</c:v>
                </c:pt>
                <c:pt idx="74">
                  <c:v>74.069537780809142</c:v>
                </c:pt>
                <c:pt idx="75">
                  <c:v>75.220401572389662</c:v>
                </c:pt>
                <c:pt idx="76">
                  <c:v>77.911188506566006</c:v>
                </c:pt>
                <c:pt idx="77">
                  <c:v>74.895450954045245</c:v>
                </c:pt>
                <c:pt idx="78">
                  <c:v>69.978748566616318</c:v>
                </c:pt>
                <c:pt idx="79">
                  <c:v>64.395572101029131</c:v>
                </c:pt>
                <c:pt idx="80">
                  <c:v>63.198844625181763</c:v>
                </c:pt>
                <c:pt idx="81">
                  <c:v>66.593672401418431</c:v>
                </c:pt>
                <c:pt idx="82">
                  <c:v>65.072629988553146</c:v>
                </c:pt>
                <c:pt idx="83">
                  <c:v>61.822653323302056</c:v>
                </c:pt>
                <c:pt idx="84">
                  <c:v>61.585411148903781</c:v>
                </c:pt>
                <c:pt idx="85">
                  <c:v>60.594712996793241</c:v>
                </c:pt>
                <c:pt idx="86">
                  <c:v>65.079428890467199</c:v>
                </c:pt>
                <c:pt idx="87">
                  <c:v>71.704652934057705</c:v>
                </c:pt>
                <c:pt idx="88">
                  <c:v>76.788887867120536</c:v>
                </c:pt>
                <c:pt idx="89">
                  <c:v>78.033504452717708</c:v>
                </c:pt>
                <c:pt idx="90">
                  <c:v>87.541182443038295</c:v>
                </c:pt>
                <c:pt idx="91">
                  <c:v>83.431298202268707</c:v>
                </c:pt>
                <c:pt idx="92">
                  <c:v>83.747280067177542</c:v>
                </c:pt>
                <c:pt idx="93">
                  <c:v>84.051830748201411</c:v>
                </c:pt>
                <c:pt idx="94">
                  <c:v>79.538947320094579</c:v>
                </c:pt>
                <c:pt idx="95">
                  <c:v>82.95568672075386</c:v>
                </c:pt>
                <c:pt idx="96">
                  <c:v>85.172704002250228</c:v>
                </c:pt>
                <c:pt idx="97">
                  <c:v>85.322894153488434</c:v>
                </c:pt>
                <c:pt idx="98">
                  <c:v>85.046915605193249</c:v>
                </c:pt>
                <c:pt idx="99">
                  <c:v>89.236639556973984</c:v>
                </c:pt>
                <c:pt idx="100">
                  <c:v>88.062413743886609</c:v>
                </c:pt>
                <c:pt idx="101">
                  <c:v>87.261663949611261</c:v>
                </c:pt>
                <c:pt idx="102">
                  <c:v>84.11931820783353</c:v>
                </c:pt>
                <c:pt idx="103">
                  <c:v>85.739956786399745</c:v>
                </c:pt>
                <c:pt idx="104">
                  <c:v>86.017954745991815</c:v>
                </c:pt>
                <c:pt idx="105">
                  <c:v>85.080440879929071</c:v>
                </c:pt>
                <c:pt idx="106">
                  <c:v>83.962678717561289</c:v>
                </c:pt>
                <c:pt idx="107">
                  <c:v>84.35223251950184</c:v>
                </c:pt>
                <c:pt idx="108">
                  <c:v>89.126856200342459</c:v>
                </c:pt>
                <c:pt idx="109">
                  <c:v>88.478073184283176</c:v>
                </c:pt>
                <c:pt idx="110">
                  <c:v>88.510541272209835</c:v>
                </c:pt>
                <c:pt idx="111">
                  <c:v>92.945988381990404</c:v>
                </c:pt>
                <c:pt idx="112">
                  <c:v>90.467960189497333</c:v>
                </c:pt>
                <c:pt idx="113">
                  <c:v>90.713053658060005</c:v>
                </c:pt>
                <c:pt idx="114">
                  <c:v>89.125324725602027</c:v>
                </c:pt>
                <c:pt idx="115">
                  <c:v>83.574065823062071</c:v>
                </c:pt>
                <c:pt idx="116">
                  <c:v>80.758660581592508</c:v>
                </c:pt>
                <c:pt idx="117">
                  <c:v>79.474040270844441</c:v>
                </c:pt>
                <c:pt idx="118">
                  <c:v>75.474724009553114</c:v>
                </c:pt>
                <c:pt idx="119">
                  <c:v>77.669511641158678</c:v>
                </c:pt>
                <c:pt idx="120">
                  <c:v>77.77455576128466</c:v>
                </c:pt>
                <c:pt idx="121">
                  <c:v>78.762887425725253</c:v>
                </c:pt>
                <c:pt idx="122">
                  <c:v>81.517488440053512</c:v>
                </c:pt>
                <c:pt idx="123">
                  <c:v>84.541987950887275</c:v>
                </c:pt>
                <c:pt idx="124">
                  <c:v>80.61190544223173</c:v>
                </c:pt>
                <c:pt idx="125">
                  <c:v>83.160546072314617</c:v>
                </c:pt>
                <c:pt idx="126">
                  <c:v>83.428608939194902</c:v>
                </c:pt>
                <c:pt idx="127">
                  <c:v>77.319888389788204</c:v>
                </c:pt>
                <c:pt idx="128">
                  <c:v>76.222094534978595</c:v>
                </c:pt>
                <c:pt idx="129">
                  <c:v>75.673115287681227</c:v>
                </c:pt>
                <c:pt idx="130">
                  <c:v>76.911237791162506</c:v>
                </c:pt>
                <c:pt idx="131">
                  <c:v>77.728288803003935</c:v>
                </c:pt>
                <c:pt idx="132">
                  <c:v>79.114464764830785</c:v>
                </c:pt>
                <c:pt idx="133">
                  <c:v>77.009708107795888</c:v>
                </c:pt>
                <c:pt idx="134">
                  <c:v>69.210483651265491</c:v>
                </c:pt>
                <c:pt idx="135">
                  <c:v>66.903592920221726</c:v>
                </c:pt>
                <c:pt idx="136">
                  <c:v>71.415842973700506</c:v>
                </c:pt>
                <c:pt idx="137">
                  <c:v>74.504472860633456</c:v>
                </c:pt>
                <c:pt idx="138">
                  <c:v>75.437356071524718</c:v>
                </c:pt>
                <c:pt idx="139">
                  <c:v>73.871978160505421</c:v>
                </c:pt>
                <c:pt idx="140">
                  <c:v>75.337627318092245</c:v>
                </c:pt>
                <c:pt idx="141">
                  <c:v>74.336125935742075</c:v>
                </c:pt>
                <c:pt idx="142">
                  <c:v>77.803326335350391</c:v>
                </c:pt>
                <c:pt idx="143">
                  <c:v>83.917601241781753</c:v>
                </c:pt>
                <c:pt idx="144">
                  <c:v>85.22630310286327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AA-4926-87A5-99C45CF9F4C8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883360620777112E-2"/>
                  <c:y val="3.63677881105195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CORRAL!$E$84:$AZ$84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AA-4926-87A5-99C45CF9F4C8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5.8422586484748872E-2"/>
                  <c:y val="4.14877710711324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AA-4926-87A5-99C45CF9F4C8}"/>
                </c:ext>
              </c:extLst>
            </c:dLbl>
            <c:dLbl>
              <c:idx val="23"/>
              <c:layout>
                <c:manualLayout>
                  <c:x val="-6.6226187965793659E-2"/>
                  <c:y val="3.493891007378616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CORRAL!$E$85:$AZ$85</c:f>
              <c:numCache>
                <c:formatCode>_(* #,##0.00_);_(* \(#,##0.00\);_(* "-"??_);_(@_)</c:formatCode>
                <c:ptCount val="48"/>
                <c:pt idx="0">
                  <c:v>81.129189142245068</c:v>
                </c:pt>
                <c:pt idx="1">
                  <c:v>81.129189142245068</c:v>
                </c:pt>
                <c:pt idx="2">
                  <c:v>81.129189142245068</c:v>
                </c:pt>
                <c:pt idx="3">
                  <c:v>81.129189142245068</c:v>
                </c:pt>
                <c:pt idx="4">
                  <c:v>81.129189142245068</c:v>
                </c:pt>
                <c:pt idx="5">
                  <c:v>81.129189142245068</c:v>
                </c:pt>
                <c:pt idx="6">
                  <c:v>81.129189142245068</c:v>
                </c:pt>
                <c:pt idx="7">
                  <c:v>81.129189142245068</c:v>
                </c:pt>
                <c:pt idx="8">
                  <c:v>81.129189142245068</c:v>
                </c:pt>
                <c:pt idx="9">
                  <c:v>81.129189142245068</c:v>
                </c:pt>
                <c:pt idx="10">
                  <c:v>81.129189142245068</c:v>
                </c:pt>
                <c:pt idx="11">
                  <c:v>81.129189142245068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AA-4926-87A5-99C45CF9F4C8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3"/>
              <c:layout>
                <c:manualLayout>
                  <c:x val="-4.8979591836734691E-2"/>
                  <c:y val="4.14877710711325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AA-4926-87A5-99C45CF9F4C8}"/>
                </c:ext>
              </c:extLst>
            </c:dLbl>
            <c:dLbl>
              <c:idx val="35"/>
              <c:layout>
                <c:manualLayout>
                  <c:x val="-5.681895964769549E-2"/>
                  <c:y val="3.831967340303932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CORRAL!$E$86:$AZ$86</c:f>
              <c:numCache>
                <c:formatCode>_(* #,##0.00_);_(* \(#,##0.00\);_(* "-"??_);_(@_)</c:formatCode>
                <c:ptCount val="48"/>
                <c:pt idx="12">
                  <c:v>89.09464894107613</c:v>
                </c:pt>
                <c:pt idx="13">
                  <c:v>89.09464894107613</c:v>
                </c:pt>
                <c:pt idx="14">
                  <c:v>89.09464894107613</c:v>
                </c:pt>
                <c:pt idx="15">
                  <c:v>89.09464894107613</c:v>
                </c:pt>
                <c:pt idx="16">
                  <c:v>89.09464894107613</c:v>
                </c:pt>
                <c:pt idx="17">
                  <c:v>89.09464894107613</c:v>
                </c:pt>
                <c:pt idx="18">
                  <c:v>89.09464894107613</c:v>
                </c:pt>
                <c:pt idx="19">
                  <c:v>89.09464894107613</c:v>
                </c:pt>
                <c:pt idx="20">
                  <c:v>89.09464894107613</c:v>
                </c:pt>
                <c:pt idx="21">
                  <c:v>89.09464894107613</c:v>
                </c:pt>
                <c:pt idx="22">
                  <c:v>89.09464894107613</c:v>
                </c:pt>
                <c:pt idx="23">
                  <c:v>89.09464894107613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AA-4926-87A5-99C45CF9F4C8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5"/>
              <c:layout>
                <c:manualLayout>
                  <c:x val="-7.2297358733494799E-2"/>
                  <c:y val="5.191646451752380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6985457460124183E-2"/>
                      <c:h val="5.90470435014413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0AA-4926-87A5-99C45CF9F4C8}"/>
                </c:ext>
              </c:extLst>
            </c:dLbl>
            <c:dLbl>
              <c:idx val="47"/>
              <c:layout>
                <c:manualLayout>
                  <c:x val="-7.3575617361335013E-2"/>
                  <c:y val="3.907560019247712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CORRAL!$E$87:$AZ$87</c:f>
              <c:numCache>
                <c:formatCode>_(* #,##0.00_);_(* \(#,##0.00\);_(* "-"??_);_(@_)</c:formatCode>
                <c:ptCount val="48"/>
                <c:pt idx="24">
                  <c:v>95.605245798813556</c:v>
                </c:pt>
                <c:pt idx="25">
                  <c:v>95.605245798813556</c:v>
                </c:pt>
                <c:pt idx="26">
                  <c:v>95.605245798813556</c:v>
                </c:pt>
                <c:pt idx="27">
                  <c:v>95.605245798813556</c:v>
                </c:pt>
                <c:pt idx="28">
                  <c:v>95.605245798813556</c:v>
                </c:pt>
                <c:pt idx="29">
                  <c:v>95.605245798813556</c:v>
                </c:pt>
                <c:pt idx="30">
                  <c:v>95.605245798813556</c:v>
                </c:pt>
                <c:pt idx="31">
                  <c:v>95.605245798813556</c:v>
                </c:pt>
                <c:pt idx="32">
                  <c:v>95.605245798813556</c:v>
                </c:pt>
                <c:pt idx="33">
                  <c:v>95.605245798813556</c:v>
                </c:pt>
                <c:pt idx="34">
                  <c:v>95.605245798813556</c:v>
                </c:pt>
                <c:pt idx="35">
                  <c:v>95.605245798813556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0AA-4926-87A5-99C45CF9F4C8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7.5875576777392623E-2"/>
                  <c:y val="3.573863323282499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CORRAL!$E$88:$AZ$88</c:f>
              <c:numCache>
                <c:formatCode>_(* #,##0.00_);_(* \(#,##0.00\);_(* "-"??_);_(@_)</c:formatCode>
                <c:ptCount val="48"/>
                <c:pt idx="36">
                  <c:v>102.34406028216522</c:v>
                </c:pt>
                <c:pt idx="37">
                  <c:v>102.34406028216522</c:v>
                </c:pt>
                <c:pt idx="38">
                  <c:v>102.34406028216522</c:v>
                </c:pt>
                <c:pt idx="39">
                  <c:v>102.34406028216522</c:v>
                </c:pt>
                <c:pt idx="40">
                  <c:v>102.34406028216522</c:v>
                </c:pt>
                <c:pt idx="41">
                  <c:v>102.34406028216522</c:v>
                </c:pt>
                <c:pt idx="42">
                  <c:v>102.34406028216522</c:v>
                </c:pt>
                <c:pt idx="43">
                  <c:v>102.34406028216522</c:v>
                </c:pt>
                <c:pt idx="44">
                  <c:v>102.34406028216522</c:v>
                </c:pt>
                <c:pt idx="45">
                  <c:v>102.34406028216522</c:v>
                </c:pt>
                <c:pt idx="46">
                  <c:v>102.34406028216522</c:v>
                </c:pt>
                <c:pt idx="47">
                  <c:v>102.34406028216522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AA-4926-87A5-99C45CF9F4C8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8682236668265812E-2"/>
                  <c:y val="4.438695639879115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CORRAL!$E$89:$BL$89</c:f>
              <c:numCache>
                <c:formatCode>_(* #,##0.00_);_(* \(#,##0.00\);_(* "-"??_);_(@_)</c:formatCode>
                <c:ptCount val="60"/>
                <c:pt idx="48">
                  <c:v>98.50612174342325</c:v>
                </c:pt>
                <c:pt idx="49">
                  <c:v>98.50612174342325</c:v>
                </c:pt>
                <c:pt idx="50">
                  <c:v>98.50612174342325</c:v>
                </c:pt>
                <c:pt idx="51">
                  <c:v>98.50612174342325</c:v>
                </c:pt>
                <c:pt idx="52">
                  <c:v>98.50612174342325</c:v>
                </c:pt>
                <c:pt idx="53">
                  <c:v>98.50612174342325</c:v>
                </c:pt>
                <c:pt idx="54">
                  <c:v>98.50612174342325</c:v>
                </c:pt>
                <c:pt idx="55">
                  <c:v>98.50612174342325</c:v>
                </c:pt>
                <c:pt idx="56">
                  <c:v>98.50612174342325</c:v>
                </c:pt>
                <c:pt idx="57">
                  <c:v>98.50612174342325</c:v>
                </c:pt>
                <c:pt idx="58">
                  <c:v>98.50612174342325</c:v>
                </c:pt>
                <c:pt idx="59">
                  <c:v>98.50612174342325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AA-4926-87A5-99C45CF9F4C8}"/>
            </c:ext>
          </c:extLst>
        </c:ser>
        <c:ser>
          <c:idx val="7"/>
          <c:order val="7"/>
          <c:tx>
            <c:strRef>
              <c:f>CORRAL!$A$90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305254875539712E-2"/>
                  <c:y val="4.438695639879115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AA-4926-87A5-99C45CF9F4C8}"/>
                </c:ext>
              </c:extLst>
            </c:dLbl>
            <c:dLbl>
              <c:idx val="73"/>
              <c:layout>
                <c:manualLayout>
                  <c:x val="-2.1542205183535733E-3"/>
                  <c:y val="2.904114346198655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CORRAL!$E$90:$BX$90</c:f>
              <c:numCache>
                <c:formatCode>_(* #,##0.00_);_(* \(#,##0.00\);_(* "-"??_);_(@_)</c:formatCode>
                <c:ptCount val="72"/>
                <c:pt idx="60">
                  <c:v>93.200794745277378</c:v>
                </c:pt>
                <c:pt idx="61">
                  <c:v>93.200794745277378</c:v>
                </c:pt>
                <c:pt idx="62">
                  <c:v>93.200794745277378</c:v>
                </c:pt>
                <c:pt idx="63">
                  <c:v>93.200794745277378</c:v>
                </c:pt>
                <c:pt idx="64">
                  <c:v>93.200794745277378</c:v>
                </c:pt>
                <c:pt idx="65">
                  <c:v>93.200794745277378</c:v>
                </c:pt>
                <c:pt idx="66">
                  <c:v>93.200794745277378</c:v>
                </c:pt>
                <c:pt idx="67">
                  <c:v>93.200794745277378</c:v>
                </c:pt>
                <c:pt idx="68">
                  <c:v>93.200794745277378</c:v>
                </c:pt>
                <c:pt idx="69">
                  <c:v>93.200794745277378</c:v>
                </c:pt>
                <c:pt idx="70">
                  <c:v>93.200794745277378</c:v>
                </c:pt>
                <c:pt idx="71">
                  <c:v>93.200794745277378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AA-4926-87A5-99C45CF9F4C8}"/>
            </c:ext>
          </c:extLst>
        </c:ser>
        <c:ser>
          <c:idx val="8"/>
          <c:order val="8"/>
          <c:tx>
            <c:strRef>
              <c:f>CORRAL!$A$91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4"/>
              <c:layout>
                <c:manualLayout>
                  <c:x val="-3.0358634585932031E-2"/>
                  <c:y val="3.63166006899200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CORRAL!$E$91:$CJ$91</c:f>
              <c:numCache>
                <c:formatCode>_(* #,##0.00_);_(* \(#,##0.00\);_(* "-"??_);_(@_)</c:formatCode>
                <c:ptCount val="84"/>
                <c:pt idx="72">
                  <c:v>70.525302481643152</c:v>
                </c:pt>
                <c:pt idx="73">
                  <c:v>70.525302481643152</c:v>
                </c:pt>
                <c:pt idx="74">
                  <c:v>70.525302481643152</c:v>
                </c:pt>
                <c:pt idx="75">
                  <c:v>70.525302481643152</c:v>
                </c:pt>
                <c:pt idx="76">
                  <c:v>70.525302481643152</c:v>
                </c:pt>
                <c:pt idx="77">
                  <c:v>70.525302481643152</c:v>
                </c:pt>
                <c:pt idx="78">
                  <c:v>70.525302481643152</c:v>
                </c:pt>
                <c:pt idx="79">
                  <c:v>70.525302481643152</c:v>
                </c:pt>
                <c:pt idx="80">
                  <c:v>70.525302481643152</c:v>
                </c:pt>
                <c:pt idx="81">
                  <c:v>70.525302481643152</c:v>
                </c:pt>
                <c:pt idx="82">
                  <c:v>70.525302481643152</c:v>
                </c:pt>
                <c:pt idx="83">
                  <c:v>70.525302481643152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0AA-4926-87A5-99C45CF9F4C8}"/>
            </c:ext>
          </c:extLst>
        </c:ser>
        <c:ser>
          <c:idx val="9"/>
          <c:order val="9"/>
          <c:tx>
            <c:strRef>
              <c:f>CORRAL!$A$81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44"/>
              <c:layout>
                <c:manualLayout>
                  <c:x val="-6.3060511814979112E-2"/>
                  <c:y val="4.046560386104137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226540525402141E-2"/>
                      <c:h val="6.539028068927195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D0AA-4926-87A5-99C45CF9F4C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CORRAL!$E$81:$ES$81</c:f>
              <c:numCache>
                <c:formatCode>_(* #,##0.00_);_(* \(#,##0.00\);_(* "-"??_);_(@_)</c:formatCode>
                <c:ptCount val="145"/>
                <c:pt idx="0">
                  <c:v>105.8641366016106</c:v>
                </c:pt>
                <c:pt idx="1">
                  <c:v>107.91446310065815</c:v>
                </c:pt>
                <c:pt idx="2">
                  <c:v>105.50073921710117</c:v>
                </c:pt>
                <c:pt idx="3">
                  <c:v>106.54046126654634</c:v>
                </c:pt>
                <c:pt idx="4">
                  <c:v>104.82340060611976</c:v>
                </c:pt>
                <c:pt idx="5">
                  <c:v>99.809205335099008</c:v>
                </c:pt>
                <c:pt idx="6">
                  <c:v>95.356729420252535</c:v>
                </c:pt>
                <c:pt idx="7">
                  <c:v>94.607714057066403</c:v>
                </c:pt>
                <c:pt idx="8">
                  <c:v>90.438446829446235</c:v>
                </c:pt>
                <c:pt idx="9">
                  <c:v>85.90571184937285</c:v>
                </c:pt>
                <c:pt idx="10">
                  <c:v>83.703271066794173</c:v>
                </c:pt>
                <c:pt idx="11">
                  <c:v>89.724023969170744</c:v>
                </c:pt>
                <c:pt idx="12">
                  <c:v>89.299284664577797</c:v>
                </c:pt>
                <c:pt idx="13">
                  <c:v>88.00349186696802</c:v>
                </c:pt>
                <c:pt idx="14">
                  <c:v>102.16323680033304</c:v>
                </c:pt>
                <c:pt idx="15">
                  <c:v>101.37409687039948</c:v>
                </c:pt>
                <c:pt idx="16">
                  <c:v>96.830552963391654</c:v>
                </c:pt>
                <c:pt idx="17">
                  <c:v>93.276493795119364</c:v>
                </c:pt>
                <c:pt idx="18">
                  <c:v>91.924223403908044</c:v>
                </c:pt>
                <c:pt idx="19">
                  <c:v>94.083188960866806</c:v>
                </c:pt>
                <c:pt idx="20">
                  <c:v>91.760895851490005</c:v>
                </c:pt>
                <c:pt idx="21">
                  <c:v>91.178041870536589</c:v>
                </c:pt>
                <c:pt idx="22">
                  <c:v>92.501367117113574</c:v>
                </c:pt>
                <c:pt idx="23">
                  <c:v>99.236341762520453</c:v>
                </c:pt>
                <c:pt idx="24">
                  <c:v>100.9928209273539</c:v>
                </c:pt>
                <c:pt idx="25">
                  <c:v>103.03140739540049</c:v>
                </c:pt>
                <c:pt idx="26">
                  <c:v>98.057181015806066</c:v>
                </c:pt>
                <c:pt idx="27">
                  <c:v>96.338039621961627</c:v>
                </c:pt>
                <c:pt idx="28">
                  <c:v>95.307628259139804</c:v>
                </c:pt>
                <c:pt idx="29">
                  <c:v>96.613195118511129</c:v>
                </c:pt>
                <c:pt idx="30">
                  <c:v>95.030440291887203</c:v>
                </c:pt>
                <c:pt idx="31">
                  <c:v>98.018785694262334</c:v>
                </c:pt>
                <c:pt idx="32">
                  <c:v>96.582896224244692</c:v>
                </c:pt>
                <c:pt idx="33">
                  <c:v>98.026661920998265</c:v>
                </c:pt>
                <c:pt idx="34">
                  <c:v>100.03318560136969</c:v>
                </c:pt>
                <c:pt idx="35">
                  <c:v>103.74104294370336</c:v>
                </c:pt>
                <c:pt idx="36">
                  <c:v>100.60545233558003</c:v>
                </c:pt>
                <c:pt idx="37">
                  <c:v>97.961774429216177</c:v>
                </c:pt>
                <c:pt idx="38">
                  <c:v>101.13103577548912</c:v>
                </c:pt>
                <c:pt idx="39">
                  <c:v>103.50631097477682</c:v>
                </c:pt>
                <c:pt idx="40">
                  <c:v>107.48871873879126</c:v>
                </c:pt>
                <c:pt idx="41">
                  <c:v>105.26315950327809</c:v>
                </c:pt>
                <c:pt idx="42">
                  <c:v>105.80108986733015</c:v>
                </c:pt>
                <c:pt idx="43">
                  <c:v>103.64137750701533</c:v>
                </c:pt>
                <c:pt idx="44">
                  <c:v>102.13684985567977</c:v>
                </c:pt>
                <c:pt idx="45">
                  <c:v>102.68138974350343</c:v>
                </c:pt>
                <c:pt idx="46">
                  <c:v>101.10987552406449</c:v>
                </c:pt>
                <c:pt idx="47">
                  <c:v>100</c:v>
                </c:pt>
                <c:pt idx="48">
                  <c:v>100.11011539377475</c:v>
                </c:pt>
                <c:pt idx="49">
                  <c:v>100.520044560149</c:v>
                </c:pt>
                <c:pt idx="50">
                  <c:v>101.81302275597821</c:v>
                </c:pt>
                <c:pt idx="51">
                  <c:v>105.639139089786</c:v>
                </c:pt>
                <c:pt idx="52">
                  <c:v>106.3748519818253</c:v>
                </c:pt>
                <c:pt idx="53">
                  <c:v>108.66615711181655</c:v>
                </c:pt>
                <c:pt idx="54">
                  <c:v>107.53501087593003</c:v>
                </c:pt>
                <c:pt idx="55">
                  <c:v>100.05392720209123</c:v>
                </c:pt>
                <c:pt idx="56">
                  <c:v>100.28916150903113</c:v>
                </c:pt>
                <c:pt idx="57">
                  <c:v>99.827649279858775</c:v>
                </c:pt>
                <c:pt idx="58">
                  <c:v>100.75812563615638</c:v>
                </c:pt>
                <c:pt idx="59">
                  <c:v>99.684982427465414</c:v>
                </c:pt>
                <c:pt idx="60">
                  <c:v>100.63699452597203</c:v>
                </c:pt>
                <c:pt idx="61">
                  <c:v>101.116684348959</c:v>
                </c:pt>
                <c:pt idx="62">
                  <c:v>103.09357370781707</c:v>
                </c:pt>
                <c:pt idx="63">
                  <c:v>105.44397508014556</c:v>
                </c:pt>
                <c:pt idx="64">
                  <c:v>105.71358878257955</c:v>
                </c:pt>
                <c:pt idx="65">
                  <c:v>108.29162837477244</c:v>
                </c:pt>
                <c:pt idx="66">
                  <c:v>106.28457036423154</c:v>
                </c:pt>
                <c:pt idx="67">
                  <c:v>104.03300327718605</c:v>
                </c:pt>
                <c:pt idx="68">
                  <c:v>101.13908336783986</c:v>
                </c:pt>
                <c:pt idx="69">
                  <c:v>102.44488695832131</c:v>
                </c:pt>
                <c:pt idx="70">
                  <c:v>102.08669724307167</c:v>
                </c:pt>
                <c:pt idx="71">
                  <c:v>102.29536443127304</c:v>
                </c:pt>
                <c:pt idx="72">
                  <c:v>102.232994985302</c:v>
                </c:pt>
                <c:pt idx="73">
                  <c:v>103.56531405151921</c:v>
                </c:pt>
                <c:pt idx="74">
                  <c:v>106.87054136634882</c:v>
                </c:pt>
                <c:pt idx="75">
                  <c:v>104.70352822168236</c:v>
                </c:pt>
                <c:pt idx="76">
                  <c:v>106.00331786014256</c:v>
                </c:pt>
                <c:pt idx="77">
                  <c:v>106.74034578730294</c:v>
                </c:pt>
                <c:pt idx="78">
                  <c:v>106.64080861795054</c:v>
                </c:pt>
                <c:pt idx="79">
                  <c:v>108.5996118756363</c:v>
                </c:pt>
                <c:pt idx="80">
                  <c:v>108.33791547653131</c:v>
                </c:pt>
                <c:pt idx="81">
                  <c:v>109.13273591153872</c:v>
                </c:pt>
                <c:pt idx="82">
                  <c:v>108.77516215572018</c:v>
                </c:pt>
                <c:pt idx="83">
                  <c:v>111.88947008833836</c:v>
                </c:pt>
                <c:pt idx="84">
                  <c:v>112.81774650982092</c:v>
                </c:pt>
                <c:pt idx="85">
                  <c:v>113.48624169978154</c:v>
                </c:pt>
                <c:pt idx="86">
                  <c:v>114.18071140989478</c:v>
                </c:pt>
                <c:pt idx="87">
                  <c:v>119.94282283210877</c:v>
                </c:pt>
                <c:pt idx="88">
                  <c:v>128.00491884657498</c:v>
                </c:pt>
                <c:pt idx="89">
                  <c:v>130.22330373661168</c:v>
                </c:pt>
                <c:pt idx="90">
                  <c:v>144.73767838395423</c:v>
                </c:pt>
                <c:pt idx="91">
                  <c:v>137.93462081379312</c:v>
                </c:pt>
                <c:pt idx="92">
                  <c:v>136.46366441053863</c:v>
                </c:pt>
                <c:pt idx="93">
                  <c:v>137.4972297230033</c:v>
                </c:pt>
                <c:pt idx="94">
                  <c:v>137.82553155295957</c:v>
                </c:pt>
                <c:pt idx="95">
                  <c:v>139.26349795304253</c:v>
                </c:pt>
                <c:pt idx="96">
                  <c:v>139.90285489495133</c:v>
                </c:pt>
                <c:pt idx="97">
                  <c:v>137.15251958887308</c:v>
                </c:pt>
                <c:pt idx="98">
                  <c:v>139.64142200995116</c:v>
                </c:pt>
                <c:pt idx="99">
                  <c:v>143.03879327780038</c:v>
                </c:pt>
                <c:pt idx="100">
                  <c:v>143.63504441401778</c:v>
                </c:pt>
                <c:pt idx="101">
                  <c:v>144.00148525356386</c:v>
                </c:pt>
                <c:pt idx="102">
                  <c:v>142.58853427429997</c:v>
                </c:pt>
                <c:pt idx="103">
                  <c:v>142.17234127541317</c:v>
                </c:pt>
                <c:pt idx="104">
                  <c:v>140.03602717662829</c:v>
                </c:pt>
                <c:pt idx="105">
                  <c:v>140.24535776598489</c:v>
                </c:pt>
                <c:pt idx="106">
                  <c:v>141.1244882888507</c:v>
                </c:pt>
                <c:pt idx="107">
                  <c:v>140.75584359268092</c:v>
                </c:pt>
                <c:pt idx="108">
                  <c:v>142.57117698404659</c:v>
                </c:pt>
                <c:pt idx="109">
                  <c:v>141.15411442424414</c:v>
                </c:pt>
                <c:pt idx="110">
                  <c:v>140.83383945311456</c:v>
                </c:pt>
                <c:pt idx="111">
                  <c:v>143.40655563408797</c:v>
                </c:pt>
                <c:pt idx="112">
                  <c:v>144.47776718371881</c:v>
                </c:pt>
                <c:pt idx="113">
                  <c:v>146.40088599914353</c:v>
                </c:pt>
                <c:pt idx="114">
                  <c:v>143.45714678332118</c:v>
                </c:pt>
                <c:pt idx="115">
                  <c:v>137.97252328623046</c:v>
                </c:pt>
                <c:pt idx="116">
                  <c:v>136.84872162632377</c:v>
                </c:pt>
                <c:pt idx="117">
                  <c:v>136.56397368573977</c:v>
                </c:pt>
                <c:pt idx="118">
                  <c:v>134.64496152760123</c:v>
                </c:pt>
                <c:pt idx="119">
                  <c:v>139.18212620876304</c:v>
                </c:pt>
                <c:pt idx="120">
                  <c:v>137.17649409502636</c:v>
                </c:pt>
                <c:pt idx="121">
                  <c:v>136.86520495025053</c:v>
                </c:pt>
                <c:pt idx="122">
                  <c:v>142.11519672273599</c:v>
                </c:pt>
                <c:pt idx="123">
                  <c:v>148.79713238214615</c:v>
                </c:pt>
                <c:pt idx="124">
                  <c:v>148.86202647819616</c:v>
                </c:pt>
                <c:pt idx="125">
                  <c:v>151.04164530868661</c:v>
                </c:pt>
                <c:pt idx="126">
                  <c:v>149.29885150692286</c:v>
                </c:pt>
                <c:pt idx="127">
                  <c:v>147.18891688179022</c:v>
                </c:pt>
                <c:pt idx="128">
                  <c:v>144.54529415711499</c:v>
                </c:pt>
                <c:pt idx="129">
                  <c:v>145.11264654417673</c:v>
                </c:pt>
                <c:pt idx="130">
                  <c:v>146.35849020758386</c:v>
                </c:pt>
                <c:pt idx="131">
                  <c:v>146.68092003707199</c:v>
                </c:pt>
                <c:pt idx="132">
                  <c:v>146.40042219914315</c:v>
                </c:pt>
                <c:pt idx="133">
                  <c:v>146.40913331562507</c:v>
                </c:pt>
                <c:pt idx="134">
                  <c:v>149.40879525004388</c:v>
                </c:pt>
                <c:pt idx="135">
                  <c:v>148.778547603454</c:v>
                </c:pt>
                <c:pt idx="136">
                  <c:v>153.90410151706561</c:v>
                </c:pt>
                <c:pt idx="137">
                  <c:v>153.48086473477801</c:v>
                </c:pt>
                <c:pt idx="138">
                  <c:v>154.03914026108887</c:v>
                </c:pt>
                <c:pt idx="139">
                  <c:v>156.0966213329516</c:v>
                </c:pt>
                <c:pt idx="140">
                  <c:v>157.58654573723138</c:v>
                </c:pt>
                <c:pt idx="141">
                  <c:v>158.94173411760332</c:v>
                </c:pt>
                <c:pt idx="142">
                  <c:v>159.74149856011954</c:v>
                </c:pt>
                <c:pt idx="143">
                  <c:v>162.36323532574175</c:v>
                </c:pt>
                <c:pt idx="144">
                  <c:v>166.13273322530148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AA-4926-87A5-99C45CF9F4C8}"/>
            </c:ext>
          </c:extLst>
        </c:ser>
        <c:ser>
          <c:idx val="10"/>
          <c:order val="10"/>
          <c:tx>
            <c:strRef>
              <c:f>CORRAL!$A$92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1.1676397917666219E-2"/>
                  <c:y val="4.438695639879122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CORRAL!$E$92:$CV$92</c:f>
              <c:numCache>
                <c:formatCode>_(* #,##0.00_);_(* \(#,##0.00\);_(* "-"??_);_(@_)</c:formatCode>
                <c:ptCount val="96"/>
                <c:pt idx="84">
                  <c:v>76.254401982632885</c:v>
                </c:pt>
                <c:pt idx="85">
                  <c:v>76.254401982632885</c:v>
                </c:pt>
                <c:pt idx="86">
                  <c:v>76.254401982632885</c:v>
                </c:pt>
                <c:pt idx="87">
                  <c:v>76.254401982632885</c:v>
                </c:pt>
                <c:pt idx="88">
                  <c:v>76.254401982632885</c:v>
                </c:pt>
                <c:pt idx="89">
                  <c:v>76.254401982632885</c:v>
                </c:pt>
                <c:pt idx="90">
                  <c:v>76.254401982632885</c:v>
                </c:pt>
                <c:pt idx="91">
                  <c:v>76.254401982632885</c:v>
                </c:pt>
                <c:pt idx="92">
                  <c:v>76.254401982632885</c:v>
                </c:pt>
                <c:pt idx="93">
                  <c:v>76.254401982632885</c:v>
                </c:pt>
                <c:pt idx="94">
                  <c:v>76.254401982632885</c:v>
                </c:pt>
                <c:pt idx="95">
                  <c:v>76.254401982632885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0AA-4926-87A5-99C45CF9F4C8}"/>
            </c:ext>
          </c:extLst>
        </c:ser>
        <c:ser>
          <c:idx val="11"/>
          <c:order val="11"/>
          <c:tx>
            <c:strRef>
              <c:f>CORRAL!$A$93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6"/>
              <c:layout>
                <c:manualLayout>
                  <c:x val="-6.305254875539712E-2"/>
                  <c:y val="4.035177854435558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CORRAL!$E$93:$DH$93</c:f>
              <c:numCache>
                <c:formatCode>_(* #,##0.00_);_(* \(#,##0.00\);_(* "-"??_);_(@_)</c:formatCode>
                <c:ptCount val="108"/>
                <c:pt idx="96">
                  <c:v>85.781317739051744</c:v>
                </c:pt>
                <c:pt idx="97">
                  <c:v>85.781317739051744</c:v>
                </c:pt>
                <c:pt idx="98">
                  <c:v>85.781317739051744</c:v>
                </c:pt>
                <c:pt idx="99">
                  <c:v>85.781317739051744</c:v>
                </c:pt>
                <c:pt idx="100">
                  <c:v>85.781317739051744</c:v>
                </c:pt>
                <c:pt idx="101">
                  <c:v>85.781317739051744</c:v>
                </c:pt>
                <c:pt idx="102">
                  <c:v>85.781317739051744</c:v>
                </c:pt>
                <c:pt idx="103">
                  <c:v>85.781317739051744</c:v>
                </c:pt>
                <c:pt idx="104">
                  <c:v>85.781317739051744</c:v>
                </c:pt>
                <c:pt idx="105">
                  <c:v>85.781317739051744</c:v>
                </c:pt>
                <c:pt idx="106">
                  <c:v>85.781317739051744</c:v>
                </c:pt>
                <c:pt idx="107">
                  <c:v>85.781317739051744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0AA-4926-87A5-99C45CF9F4C8}"/>
            </c:ext>
          </c:extLst>
        </c:ser>
        <c:ser>
          <c:idx val="12"/>
          <c:order val="12"/>
          <c:tx>
            <c:strRef>
              <c:f>CORRAL!$A$95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19"/>
              <c:layout>
                <c:manualLayout>
                  <c:x val="-7.9399505840129697E-2"/>
                  <c:y val="3.63166006899200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CORRAL!$E$95:$DT$95</c:f>
              <c:numCache>
                <c:formatCode>_(* #,##0.00_);_(* \(#,##0.00\);_(* "-"??_);_(@_)</c:formatCode>
                <c:ptCount val="120"/>
                <c:pt idx="108">
                  <c:v>85.526566661516327</c:v>
                </c:pt>
                <c:pt idx="109">
                  <c:v>85.526566661516327</c:v>
                </c:pt>
                <c:pt idx="110">
                  <c:v>85.526566661516327</c:v>
                </c:pt>
                <c:pt idx="111">
                  <c:v>85.526566661516327</c:v>
                </c:pt>
                <c:pt idx="112">
                  <c:v>85.526566661516327</c:v>
                </c:pt>
                <c:pt idx="113">
                  <c:v>85.526566661516327</c:v>
                </c:pt>
                <c:pt idx="114">
                  <c:v>85.526566661516327</c:v>
                </c:pt>
                <c:pt idx="115">
                  <c:v>85.526566661516327</c:v>
                </c:pt>
                <c:pt idx="116">
                  <c:v>85.526566661516327</c:v>
                </c:pt>
                <c:pt idx="117">
                  <c:v>85.526566661516327</c:v>
                </c:pt>
                <c:pt idx="118">
                  <c:v>85.526566661516327</c:v>
                </c:pt>
                <c:pt idx="119">
                  <c:v>85.526566661516327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0AA-4926-87A5-99C45CF9F4C8}"/>
            </c:ext>
          </c:extLst>
        </c:ser>
        <c:ser>
          <c:idx val="13"/>
          <c:order val="13"/>
          <c:tx>
            <c:strRef>
              <c:f>CORRAL!$A$96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D-D0AA-4926-87A5-99C45CF9F4C8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E-D0AA-4926-87A5-99C45CF9F4C8}"/>
              </c:ext>
            </c:extLst>
          </c:dPt>
          <c:dLbls>
            <c:dLbl>
              <c:idx val="121"/>
              <c:layout>
                <c:manualLayout>
                  <c:x val="-9.2931474262228538E-3"/>
                  <c:y val="3.2388555516681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AA-4926-87A5-99C45CF9F4C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CORRAL!$E$96:$EF$96</c:f>
              <c:numCache>
                <c:formatCode>_(* #,##0.00_);_(* \(#,##0.00\);_(* "-"??_);_(@_)</c:formatCode>
                <c:ptCount val="132"/>
                <c:pt idx="120">
                  <c:v>79.471050403192194</c:v>
                </c:pt>
                <c:pt idx="121">
                  <c:v>79.471050403192194</c:v>
                </c:pt>
                <c:pt idx="122">
                  <c:v>79.471050403192194</c:v>
                </c:pt>
                <c:pt idx="123">
                  <c:v>79.471050403192194</c:v>
                </c:pt>
                <c:pt idx="124">
                  <c:v>79.471050403192194</c:v>
                </c:pt>
                <c:pt idx="125">
                  <c:v>79.471050403192194</c:v>
                </c:pt>
                <c:pt idx="126">
                  <c:v>79.471050403192194</c:v>
                </c:pt>
                <c:pt idx="127">
                  <c:v>79.471050403192194</c:v>
                </c:pt>
                <c:pt idx="128">
                  <c:v>79.471050403192194</c:v>
                </c:pt>
                <c:pt idx="129">
                  <c:v>79.471050403192194</c:v>
                </c:pt>
                <c:pt idx="130">
                  <c:v>79.471050403192194</c:v>
                </c:pt>
                <c:pt idx="131">
                  <c:v>79.471050403192194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0AA-4926-87A5-99C45CF9F4C8}"/>
            </c:ext>
          </c:extLst>
        </c:ser>
        <c:ser>
          <c:idx val="14"/>
          <c:order val="14"/>
          <c:tx>
            <c:strRef>
              <c:f>CORRAL!$A$97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7.0107103781698625E-3"/>
                  <c:y val="-3.319021685690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AA-4926-87A5-99C45CF9F4C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CORRAL!$E$97:$ER$97</c:f>
              <c:numCache>
                <c:formatCode>_(* #,##0.00_);_(* \(#,##0.00\);_(* "-"??_);_(@_)</c:formatCode>
                <c:ptCount val="144"/>
                <c:pt idx="132">
                  <c:v>74.905215028453711</c:v>
                </c:pt>
                <c:pt idx="133">
                  <c:v>74.905215028453711</c:v>
                </c:pt>
                <c:pt idx="134">
                  <c:v>74.905215028453711</c:v>
                </c:pt>
                <c:pt idx="135">
                  <c:v>74.905215028453711</c:v>
                </c:pt>
                <c:pt idx="136">
                  <c:v>74.905215028453711</c:v>
                </c:pt>
                <c:pt idx="137">
                  <c:v>74.905215028453711</c:v>
                </c:pt>
                <c:pt idx="138">
                  <c:v>74.905215028453711</c:v>
                </c:pt>
                <c:pt idx="139">
                  <c:v>74.905215028453711</c:v>
                </c:pt>
                <c:pt idx="140">
                  <c:v>74.905215028453711</c:v>
                </c:pt>
                <c:pt idx="141">
                  <c:v>74.905215028453711</c:v>
                </c:pt>
                <c:pt idx="142">
                  <c:v>74.905215028453711</c:v>
                </c:pt>
                <c:pt idx="143">
                  <c:v>74.905215028453711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0AA-4926-87A5-99C45CF9F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989416"/>
        <c:axId val="195992944"/>
      </c:lineChart>
      <c:dateAx>
        <c:axId val="195989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5992944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5992944"/>
        <c:scaling>
          <c:orientation val="minMax"/>
          <c:max val="170"/>
          <c:min val="5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5989416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ICGN!$E$400:$FS$400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ICGN!$E$401:$FS$401</c:f>
              <c:numCache>
                <c:formatCode>_(* #,##0.00_);_(* \(#,##0.00\);_(* "-"??_);_(@_)</c:formatCode>
                <c:ptCount val="171"/>
                <c:pt idx="0">
                  <c:v>91.393316379952012</c:v>
                </c:pt>
                <c:pt idx="1">
                  <c:v>77.874859156960852</c:v>
                </c:pt>
                <c:pt idx="2">
                  <c:v>73.807465987993808</c:v>
                </c:pt>
                <c:pt idx="3">
                  <c:v>69.56804569487764</c:v>
                </c:pt>
                <c:pt idx="4">
                  <c:v>60.409605835983328</c:v>
                </c:pt>
                <c:pt idx="5">
                  <c:v>61.92419354006573</c:v>
                </c:pt>
                <c:pt idx="6">
                  <c:v>73.156994094682005</c:v>
                </c:pt>
                <c:pt idx="7">
                  <c:v>81.317737130091032</c:v>
                </c:pt>
                <c:pt idx="8">
                  <c:v>82.369617770965959</c:v>
                </c:pt>
                <c:pt idx="9">
                  <c:v>86.658828361431091</c:v>
                </c:pt>
                <c:pt idx="10">
                  <c:v>86.269677566492149</c:v>
                </c:pt>
                <c:pt idx="11">
                  <c:v>91.678407060849381</c:v>
                </c:pt>
                <c:pt idx="12">
                  <c:v>96.553555210734842</c:v>
                </c:pt>
                <c:pt idx="13">
                  <c:v>95.904782764156607</c:v>
                </c:pt>
                <c:pt idx="14">
                  <c:v>95.498627762558044</c:v>
                </c:pt>
                <c:pt idx="15">
                  <c:v>87.732279398753093</c:v>
                </c:pt>
                <c:pt idx="16">
                  <c:v>78.413704376691257</c:v>
                </c:pt>
                <c:pt idx="17">
                  <c:v>77.286077029612855</c:v>
                </c:pt>
                <c:pt idx="18">
                  <c:v>70.08796349648766</c:v>
                </c:pt>
                <c:pt idx="19">
                  <c:v>92.716155164748244</c:v>
                </c:pt>
                <c:pt idx="20">
                  <c:v>91.048856734579672</c:v>
                </c:pt>
                <c:pt idx="21">
                  <c:v>91.478758780462485</c:v>
                </c:pt>
                <c:pt idx="22">
                  <c:v>90.857727489682048</c:v>
                </c:pt>
                <c:pt idx="23">
                  <c:v>98.761463127138342</c:v>
                </c:pt>
                <c:pt idx="24">
                  <c:v>101.74526920280786</c:v>
                </c:pt>
                <c:pt idx="25">
                  <c:v>95.001341580040119</c:v>
                </c:pt>
                <c:pt idx="26">
                  <c:v>90.883650531276473</c:v>
                </c:pt>
                <c:pt idx="27">
                  <c:v>90.97807630646183</c:v>
                </c:pt>
                <c:pt idx="28">
                  <c:v>89.415928739365953</c:v>
                </c:pt>
                <c:pt idx="29">
                  <c:v>87.580360847486972</c:v>
                </c:pt>
                <c:pt idx="30">
                  <c:v>91.189275033935402</c:v>
                </c:pt>
                <c:pt idx="31">
                  <c:v>96.949557222196475</c:v>
                </c:pt>
                <c:pt idx="32">
                  <c:v>95.313611378840221</c:v>
                </c:pt>
                <c:pt idx="33">
                  <c:v>91.923155741162972</c:v>
                </c:pt>
                <c:pt idx="34">
                  <c:v>96.154428761296202</c:v>
                </c:pt>
                <c:pt idx="35">
                  <c:v>99.623642182240189</c:v>
                </c:pt>
                <c:pt idx="36">
                  <c:v>98.630164987123734</c:v>
                </c:pt>
                <c:pt idx="37">
                  <c:v>92.764534899367575</c:v>
                </c:pt>
                <c:pt idx="38">
                  <c:v>87.341117534952787</c:v>
                </c:pt>
                <c:pt idx="39">
                  <c:v>85.616817933039599</c:v>
                </c:pt>
                <c:pt idx="40">
                  <c:v>84.746629455968289</c:v>
                </c:pt>
                <c:pt idx="41">
                  <c:v>86.365277736912788</c:v>
                </c:pt>
                <c:pt idx="42">
                  <c:v>93.507819916253169</c:v>
                </c:pt>
                <c:pt idx="43">
                  <c:v>95.600066522227465</c:v>
                </c:pt>
                <c:pt idx="44">
                  <c:v>96.303267455158704</c:v>
                </c:pt>
                <c:pt idx="45">
                  <c:v>96.823754316642095</c:v>
                </c:pt>
                <c:pt idx="46">
                  <c:v>96.750892066807438</c:v>
                </c:pt>
                <c:pt idx="47">
                  <c:v>100</c:v>
                </c:pt>
                <c:pt idx="48">
                  <c:v>100.00752719331321</c:v>
                </c:pt>
                <c:pt idx="49">
                  <c:v>96.399624174218417</c:v>
                </c:pt>
                <c:pt idx="50">
                  <c:v>96.932567907235907</c:v>
                </c:pt>
                <c:pt idx="51">
                  <c:v>96.028478850662864</c:v>
                </c:pt>
                <c:pt idx="52">
                  <c:v>94.90077537942193</c:v>
                </c:pt>
                <c:pt idx="53">
                  <c:v>93.217787362950077</c:v>
                </c:pt>
                <c:pt idx="54">
                  <c:v>96.635429579753719</c:v>
                </c:pt>
                <c:pt idx="55">
                  <c:v>96.237032842965959</c:v>
                </c:pt>
                <c:pt idx="56">
                  <c:v>98.599370958137541</c:v>
                </c:pt>
                <c:pt idx="57">
                  <c:v>101.95920596597962</c:v>
                </c:pt>
                <c:pt idx="58">
                  <c:v>100.19211299123035</c:v>
                </c:pt>
                <c:pt idx="59">
                  <c:v>102.21403949575323</c:v>
                </c:pt>
                <c:pt idx="60">
                  <c:v>102.61008113926388</c:v>
                </c:pt>
                <c:pt idx="61">
                  <c:v>97.886254130152039</c:v>
                </c:pt>
                <c:pt idx="62">
                  <c:v>99.491696207282644</c:v>
                </c:pt>
                <c:pt idx="63">
                  <c:v>103.92819900992404</c:v>
                </c:pt>
                <c:pt idx="64">
                  <c:v>105.63044637129171</c:v>
                </c:pt>
                <c:pt idx="65">
                  <c:v>107.39008833121278</c:v>
                </c:pt>
                <c:pt idx="66">
                  <c:v>108.91600324881206</c:v>
                </c:pt>
                <c:pt idx="67">
                  <c:v>106.70766076622031</c:v>
                </c:pt>
                <c:pt idx="68">
                  <c:v>101.63936917295186</c:v>
                </c:pt>
                <c:pt idx="69">
                  <c:v>96.383606692197404</c:v>
                </c:pt>
                <c:pt idx="70">
                  <c:v>92.268735307778343</c:v>
                </c:pt>
                <c:pt idx="71">
                  <c:v>83.661180830618292</c:v>
                </c:pt>
                <c:pt idx="72">
                  <c:v>83.762866681194936</c:v>
                </c:pt>
                <c:pt idx="73">
                  <c:v>82.506716366803872</c:v>
                </c:pt>
                <c:pt idx="74">
                  <c:v>75.852923771852488</c:v>
                </c:pt>
                <c:pt idx="75">
                  <c:v>74.625200533223634</c:v>
                </c:pt>
                <c:pt idx="76">
                  <c:v>71.980100184778976</c:v>
                </c:pt>
                <c:pt idx="77">
                  <c:v>63.547453686537573</c:v>
                </c:pt>
                <c:pt idx="78">
                  <c:v>57.546492359090692</c:v>
                </c:pt>
                <c:pt idx="79">
                  <c:v>52.156060537767544</c:v>
                </c:pt>
                <c:pt idx="80">
                  <c:v>52.269629895310089</c:v>
                </c:pt>
                <c:pt idx="81">
                  <c:v>56.656202374611745</c:v>
                </c:pt>
                <c:pt idx="82">
                  <c:v>57.747532150766254</c:v>
                </c:pt>
                <c:pt idx="83">
                  <c:v>56.098251856630824</c:v>
                </c:pt>
                <c:pt idx="84">
                  <c:v>55.997623128006403</c:v>
                </c:pt>
                <c:pt idx="85">
                  <c:v>53.718725502713738</c:v>
                </c:pt>
                <c:pt idx="86">
                  <c:v>56.418932781251499</c:v>
                </c:pt>
                <c:pt idx="87">
                  <c:v>57.682033787528233</c:v>
                </c:pt>
                <c:pt idx="88">
                  <c:v>55.42202297507518</c:v>
                </c:pt>
                <c:pt idx="89">
                  <c:v>54.74343268135781</c:v>
                </c:pt>
                <c:pt idx="90">
                  <c:v>57.562111411260432</c:v>
                </c:pt>
                <c:pt idx="91">
                  <c:v>62.087367899509324</c:v>
                </c:pt>
                <c:pt idx="92">
                  <c:v>70.044488681599191</c:v>
                </c:pt>
                <c:pt idx="93">
                  <c:v>74.555281230105138</c:v>
                </c:pt>
                <c:pt idx="94">
                  <c:v>72.256753798552424</c:v>
                </c:pt>
                <c:pt idx="95">
                  <c:v>78.317539704486379</c:v>
                </c:pt>
                <c:pt idx="96">
                  <c:v>80.31006794669041</c:v>
                </c:pt>
                <c:pt idx="97">
                  <c:v>79.841857053292898</c:v>
                </c:pt>
                <c:pt idx="98">
                  <c:v>76.042109639906073</c:v>
                </c:pt>
                <c:pt idx="99">
                  <c:v>74.897777870058349</c:v>
                </c:pt>
                <c:pt idx="100">
                  <c:v>68.511098224961685</c:v>
                </c:pt>
                <c:pt idx="101">
                  <c:v>65.177873357728103</c:v>
                </c:pt>
                <c:pt idx="102">
                  <c:v>63.000702549693052</c:v>
                </c:pt>
                <c:pt idx="103">
                  <c:v>67.297983428912985</c:v>
                </c:pt>
                <c:pt idx="104">
                  <c:v>71.30687742714214</c:v>
                </c:pt>
                <c:pt idx="105">
                  <c:v>72.180050612861152</c:v>
                </c:pt>
                <c:pt idx="106">
                  <c:v>72.131532695730186</c:v>
                </c:pt>
                <c:pt idx="107">
                  <c:v>75.126027006958523</c:v>
                </c:pt>
                <c:pt idx="108">
                  <c:v>78.600697279570269</c:v>
                </c:pt>
                <c:pt idx="109">
                  <c:v>75.046495203170124</c:v>
                </c:pt>
                <c:pt idx="110">
                  <c:v>73.026413264492689</c:v>
                </c:pt>
                <c:pt idx="111">
                  <c:v>73.278218103994618</c:v>
                </c:pt>
                <c:pt idx="112">
                  <c:v>67.83045878315437</c:v>
                </c:pt>
                <c:pt idx="113">
                  <c:v>62.977531335139417</c:v>
                </c:pt>
                <c:pt idx="114">
                  <c:v>60.815813879021874</c:v>
                </c:pt>
                <c:pt idx="115">
                  <c:v>60.357179248379857</c:v>
                </c:pt>
                <c:pt idx="116">
                  <c:v>58.233581243299028</c:v>
                </c:pt>
                <c:pt idx="117">
                  <c:v>59.149175845794176</c:v>
                </c:pt>
                <c:pt idx="118">
                  <c:v>59.406531536242781</c:v>
                </c:pt>
                <c:pt idx="119">
                  <c:v>64.768996503237716</c:v>
                </c:pt>
                <c:pt idx="120">
                  <c:v>67.520200759890869</c:v>
                </c:pt>
                <c:pt idx="121">
                  <c:v>66.363677561490391</c:v>
                </c:pt>
                <c:pt idx="122">
                  <c:v>65.719734308789597</c:v>
                </c:pt>
                <c:pt idx="123">
                  <c:v>64.698760886665951</c:v>
                </c:pt>
                <c:pt idx="124">
                  <c:v>60.678839274081263</c:v>
                </c:pt>
                <c:pt idx="125">
                  <c:v>58.289986360821132</c:v>
                </c:pt>
                <c:pt idx="126">
                  <c:v>58.535698419282845</c:v>
                </c:pt>
                <c:pt idx="127">
                  <c:v>55.821981996397383</c:v>
                </c:pt>
                <c:pt idx="128">
                  <c:v>56.960737981869379</c:v>
                </c:pt>
                <c:pt idx="129">
                  <c:v>58.112904719303017</c:v>
                </c:pt>
                <c:pt idx="130">
                  <c:v>63.146285055272209</c:v>
                </c:pt>
                <c:pt idx="131">
                  <c:v>67.371266832023423</c:v>
                </c:pt>
                <c:pt idx="132">
                  <c:v>68.360542709647092</c:v>
                </c:pt>
                <c:pt idx="133">
                  <c:v>64.196988020855471</c:v>
                </c:pt>
                <c:pt idx="134">
                  <c:v>54.536357715414695</c:v>
                </c:pt>
                <c:pt idx="135">
                  <c:v>45.666087122955403</c:v>
                </c:pt>
                <c:pt idx="136">
                  <c:v>41.41537508851976</c:v>
                </c:pt>
                <c:pt idx="137">
                  <c:v>46.539713975763782</c:v>
                </c:pt>
                <c:pt idx="138">
                  <c:v>56.357026284633285</c:v>
                </c:pt>
                <c:pt idx="139">
                  <c:v>56.950242834149144</c:v>
                </c:pt>
                <c:pt idx="140">
                  <c:v>59.291864139323593</c:v>
                </c:pt>
                <c:pt idx="141">
                  <c:v>61.97300514781621</c:v>
                </c:pt>
                <c:pt idx="142">
                  <c:v>69.301275982242942</c:v>
                </c:pt>
                <c:pt idx="143">
                  <c:v>81.393055938340211</c:v>
                </c:pt>
                <c:pt idx="144">
                  <c:v>82.428858459717219</c:v>
                </c:pt>
                <c:pt idx="145">
                  <c:v>75.962884050684806</c:v>
                </c:pt>
                <c:pt idx="146">
                  <c:v>73.346439620263652</c:v>
                </c:pt>
                <c:pt idx="147">
                  <c:v>73.980950099760861</c:v>
                </c:pt>
                <c:pt idx="148">
                  <c:v>73.17628099103797</c:v>
                </c:pt>
                <c:pt idx="149">
                  <c:v>76.051427135937303</c:v>
                </c:pt>
                <c:pt idx="150">
                  <c:v>76.508438532976186</c:v>
                </c:pt>
                <c:pt idx="151">
                  <c:v>79.784851848891748</c:v>
                </c:pt>
                <c:pt idx="152">
                  <c:v>84.931583339823376</c:v>
                </c:pt>
                <c:pt idx="153">
                  <c:v>87.544341636962216</c:v>
                </c:pt>
                <c:pt idx="154">
                  <c:v>85.185271475423207</c:v>
                </c:pt>
                <c:pt idx="155">
                  <c:v>84.503970755679418</c:v>
                </c:pt>
                <c:pt idx="156">
                  <c:v>82.707713785503543</c:v>
                </c:pt>
                <c:pt idx="157">
                  <c:v>79.22465886687327</c:v>
                </c:pt>
                <c:pt idx="158">
                  <c:v>76.541687532882122</c:v>
                </c:pt>
                <c:pt idx="159">
                  <c:v>76.915245441324203</c:v>
                </c:pt>
                <c:pt idx="160">
                  <c:v>75.207766405613114</c:v>
                </c:pt>
                <c:pt idx="161">
                  <c:v>80.216821231915787</c:v>
                </c:pt>
                <c:pt idx="162">
                  <c:v>75.260158856681016</c:v>
                </c:pt>
                <c:pt idx="163">
                  <c:v>80.276657421695688</c:v>
                </c:pt>
                <c:pt idx="164">
                  <c:v>81.539008999806086</c:v>
                </c:pt>
                <c:pt idx="165">
                  <c:v>78.814692314923533</c:v>
                </c:pt>
                <c:pt idx="166">
                  <c:v>78.429170594465191</c:v>
                </c:pt>
                <c:pt idx="167">
                  <c:v>84.736124787364147</c:v>
                </c:pt>
                <c:pt idx="168">
                  <c:v>87.443756169983189</c:v>
                </c:pt>
                <c:pt idx="169">
                  <c:v>84.41175224808056</c:v>
                </c:pt>
                <c:pt idx="170">
                  <c:v>82.48624934142444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47-405C-B087-97E8C6686A23}"/>
            </c:ext>
          </c:extLst>
        </c:ser>
        <c:ser>
          <c:idx val="1"/>
          <c:order val="1"/>
          <c:marker>
            <c:symbol val="none"/>
          </c:marker>
          <c:cat>
            <c:strRef>
              <c:f>ICGN!$E$400:$FS$400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47-405C-B087-97E8C6686A23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3.7370255759395968E-2"/>
                  <c:y val="3.87969924812030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ICGN!$E$400:$FS$400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ICGN!$E$402:$AZ$402</c:f>
              <c:numCache>
                <c:formatCode>_(* #,##0.00_);_(* \(#,##0.00\);_(* "-"??_);_(@_)</c:formatCode>
                <c:ptCount val="48"/>
                <c:pt idx="0">
                  <c:v>78.035729048362086</c:v>
                </c:pt>
                <c:pt idx="1">
                  <c:v>78.035729048362086</c:v>
                </c:pt>
                <c:pt idx="2">
                  <c:v>78.035729048362086</c:v>
                </c:pt>
                <c:pt idx="3">
                  <c:v>78.035729048362086</c:v>
                </c:pt>
                <c:pt idx="4">
                  <c:v>78.035729048362086</c:v>
                </c:pt>
                <c:pt idx="5">
                  <c:v>78.035729048362086</c:v>
                </c:pt>
                <c:pt idx="6">
                  <c:v>78.035729048362086</c:v>
                </c:pt>
                <c:pt idx="7">
                  <c:v>78.035729048362086</c:v>
                </c:pt>
                <c:pt idx="8">
                  <c:v>78.035729048362086</c:v>
                </c:pt>
                <c:pt idx="9">
                  <c:v>78.035729048362086</c:v>
                </c:pt>
                <c:pt idx="10">
                  <c:v>78.035729048362086</c:v>
                </c:pt>
                <c:pt idx="11">
                  <c:v>78.035729048362086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47-405C-B087-97E8C6686A23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3"/>
              <c:layout>
                <c:manualLayout>
                  <c:x val="-3.7370240178174016E-2"/>
                  <c:y val="4.210526315789473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ICGN!$E$400:$FS$400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ICGN!$E$403:$AZ$403</c:f>
              <c:numCache>
                <c:formatCode>_(* #,##0.00_);_(* \(#,##0.00\);_(* "-"??_);_(@_)</c:formatCode>
                <c:ptCount val="48"/>
                <c:pt idx="12">
                  <c:v>88.861662611300417</c:v>
                </c:pt>
                <c:pt idx="13">
                  <c:v>88.861662611300417</c:v>
                </c:pt>
                <c:pt idx="14">
                  <c:v>88.861662611300417</c:v>
                </c:pt>
                <c:pt idx="15">
                  <c:v>88.861662611300417</c:v>
                </c:pt>
                <c:pt idx="16">
                  <c:v>88.861662611300417</c:v>
                </c:pt>
                <c:pt idx="17">
                  <c:v>88.861662611300417</c:v>
                </c:pt>
                <c:pt idx="18">
                  <c:v>88.861662611300417</c:v>
                </c:pt>
                <c:pt idx="19">
                  <c:v>88.861662611300417</c:v>
                </c:pt>
                <c:pt idx="20">
                  <c:v>88.861662611300417</c:v>
                </c:pt>
                <c:pt idx="21">
                  <c:v>88.861662611300417</c:v>
                </c:pt>
                <c:pt idx="22">
                  <c:v>88.861662611300417</c:v>
                </c:pt>
                <c:pt idx="23">
                  <c:v>88.861662611300417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47-405C-B087-97E8C6686A23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5.3356398476615075E-3"/>
                  <c:y val="-3.83263986738499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ICGN!$E$400:$FS$400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ICGN!$E$404:$AZ$404</c:f>
              <c:numCache>
                <c:formatCode>_(* #,##0.00_);_(* \(#,##0.00\);_(* "-"??_);_(@_)</c:formatCode>
                <c:ptCount val="48"/>
                <c:pt idx="24">
                  <c:v>93.896524793925892</c:v>
                </c:pt>
                <c:pt idx="25">
                  <c:v>93.896524793925892</c:v>
                </c:pt>
                <c:pt idx="26">
                  <c:v>93.896524793925892</c:v>
                </c:pt>
                <c:pt idx="27">
                  <c:v>93.896524793925892</c:v>
                </c:pt>
                <c:pt idx="28">
                  <c:v>93.896524793925892</c:v>
                </c:pt>
                <c:pt idx="29">
                  <c:v>93.896524793925892</c:v>
                </c:pt>
                <c:pt idx="30">
                  <c:v>93.896524793925892</c:v>
                </c:pt>
                <c:pt idx="31">
                  <c:v>93.896524793925892</c:v>
                </c:pt>
                <c:pt idx="32">
                  <c:v>93.896524793925892</c:v>
                </c:pt>
                <c:pt idx="33">
                  <c:v>93.896524793925892</c:v>
                </c:pt>
                <c:pt idx="34">
                  <c:v>93.896524793925892</c:v>
                </c:pt>
                <c:pt idx="35">
                  <c:v>93.896524793925892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347-405C-B087-97E8C6686A23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6"/>
              <c:layout>
                <c:manualLayout>
                  <c:x val="-6.3467124569265523E-2"/>
                  <c:y val="-4.253692498963949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ICGN!$E$400:$FS$400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ICGN!$E$405:$AZ$405</c:f>
              <c:numCache>
                <c:formatCode>_(* #,##0.00_);_(* \(#,##0.00\);_(* "-"??_);_(@_)</c:formatCode>
                <c:ptCount val="48"/>
                <c:pt idx="36">
                  <c:v>92.870861902037802</c:v>
                </c:pt>
                <c:pt idx="37">
                  <c:v>92.870861902037802</c:v>
                </c:pt>
                <c:pt idx="38">
                  <c:v>92.870861902037802</c:v>
                </c:pt>
                <c:pt idx="39">
                  <c:v>92.870861902037802</c:v>
                </c:pt>
                <c:pt idx="40">
                  <c:v>92.870861902037802</c:v>
                </c:pt>
                <c:pt idx="41">
                  <c:v>92.870861902037802</c:v>
                </c:pt>
                <c:pt idx="42">
                  <c:v>92.870861902037802</c:v>
                </c:pt>
                <c:pt idx="43">
                  <c:v>92.870861902037802</c:v>
                </c:pt>
                <c:pt idx="44">
                  <c:v>92.870861902037802</c:v>
                </c:pt>
                <c:pt idx="45">
                  <c:v>92.870861902037802</c:v>
                </c:pt>
                <c:pt idx="46">
                  <c:v>92.870861902037802</c:v>
                </c:pt>
                <c:pt idx="47">
                  <c:v>92.870861902037802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47-405C-B087-97E8C6686A23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7.2664355902004971E-2"/>
                  <c:y val="-4.210526315789473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ICGN!$E$400:$FS$400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ICGN!$E$406:$BL$406</c:f>
              <c:numCache>
                <c:formatCode>_(* #,##0.00_);_(* \(#,##0.00\);_(* "-"??_);_(@_)</c:formatCode>
                <c:ptCount val="60"/>
                <c:pt idx="48">
                  <c:v>97.776996058468569</c:v>
                </c:pt>
                <c:pt idx="49">
                  <c:v>97.776996058468569</c:v>
                </c:pt>
                <c:pt idx="50">
                  <c:v>97.776996058468569</c:v>
                </c:pt>
                <c:pt idx="51">
                  <c:v>97.776996058468569</c:v>
                </c:pt>
                <c:pt idx="52">
                  <c:v>97.776996058468569</c:v>
                </c:pt>
                <c:pt idx="53">
                  <c:v>97.776996058468569</c:v>
                </c:pt>
                <c:pt idx="54">
                  <c:v>97.776996058468569</c:v>
                </c:pt>
                <c:pt idx="55">
                  <c:v>97.776996058468569</c:v>
                </c:pt>
                <c:pt idx="56">
                  <c:v>97.776996058468569</c:v>
                </c:pt>
                <c:pt idx="57">
                  <c:v>97.776996058468569</c:v>
                </c:pt>
                <c:pt idx="58">
                  <c:v>97.776996058468569</c:v>
                </c:pt>
                <c:pt idx="59">
                  <c:v>97.776996058468569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347-405C-B087-97E8C6686A23}"/>
            </c:ext>
          </c:extLst>
        </c:ser>
        <c:ser>
          <c:idx val="7"/>
          <c:order val="7"/>
          <c:tx>
            <c:strRef>
              <c:f>ICGN!$A$407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7.0588231447662048E-2"/>
                  <c:y val="3.78947368421052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ICGN!$E$400:$FS$400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ICGN!$E$407:$BX$407</c:f>
              <c:numCache>
                <c:formatCode>_(* #,##0.00_);_(* \(#,##0.00\);_(* "-"??_);_(@_)</c:formatCode>
                <c:ptCount val="72"/>
                <c:pt idx="60">
                  <c:v>100.54277676730879</c:v>
                </c:pt>
                <c:pt idx="61">
                  <c:v>100.54277676730879</c:v>
                </c:pt>
                <c:pt idx="62">
                  <c:v>100.54277676730879</c:v>
                </c:pt>
                <c:pt idx="63">
                  <c:v>100.54277676730879</c:v>
                </c:pt>
                <c:pt idx="64">
                  <c:v>100.54277676730879</c:v>
                </c:pt>
                <c:pt idx="65">
                  <c:v>100.54277676730879</c:v>
                </c:pt>
                <c:pt idx="66">
                  <c:v>100.54277676730879</c:v>
                </c:pt>
                <c:pt idx="67">
                  <c:v>100.54277676730879</c:v>
                </c:pt>
                <c:pt idx="68">
                  <c:v>100.54277676730879</c:v>
                </c:pt>
                <c:pt idx="69">
                  <c:v>100.54277676730879</c:v>
                </c:pt>
                <c:pt idx="70">
                  <c:v>100.54277676730879</c:v>
                </c:pt>
                <c:pt idx="71">
                  <c:v>100.54277676730879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47-405C-B087-97E8C6686A23}"/>
            </c:ext>
          </c:extLst>
        </c:ser>
        <c:ser>
          <c:idx val="8"/>
          <c:order val="8"/>
          <c:tx>
            <c:strRef>
              <c:f>ICGN!$A$408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1.2456746726058071E-2"/>
                  <c:y val="4.210526315789473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ICGN!$E$400:$FS$400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ICGN!$E$408:$CJ$408</c:f>
              <c:numCache>
                <c:formatCode>_(* #,##0.00_);_(* \(#,##0.00\);_(* "-"??_);_(@_)</c:formatCode>
                <c:ptCount val="84"/>
                <c:pt idx="72">
                  <c:v>65.395785866547385</c:v>
                </c:pt>
                <c:pt idx="73">
                  <c:v>65.395785866547385</c:v>
                </c:pt>
                <c:pt idx="74">
                  <c:v>65.395785866547385</c:v>
                </c:pt>
                <c:pt idx="75">
                  <c:v>65.395785866547385</c:v>
                </c:pt>
                <c:pt idx="76">
                  <c:v>65.395785866547385</c:v>
                </c:pt>
                <c:pt idx="77">
                  <c:v>65.395785866547385</c:v>
                </c:pt>
                <c:pt idx="78">
                  <c:v>65.395785866547385</c:v>
                </c:pt>
                <c:pt idx="79">
                  <c:v>65.395785866547385</c:v>
                </c:pt>
                <c:pt idx="80">
                  <c:v>65.395785866547385</c:v>
                </c:pt>
                <c:pt idx="81">
                  <c:v>65.395785866547385</c:v>
                </c:pt>
                <c:pt idx="82">
                  <c:v>65.395785866547385</c:v>
                </c:pt>
                <c:pt idx="83">
                  <c:v>65.395785866547385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47-405C-B087-97E8C6686A23}"/>
            </c:ext>
          </c:extLst>
        </c:ser>
        <c:ser>
          <c:idx val="9"/>
          <c:order val="9"/>
          <c:tx>
            <c:strRef>
              <c:f>ICGN!$A$409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5"/>
              <c:layout>
                <c:manualLayout>
                  <c:x val="-4.359861354120298E-2"/>
                  <c:y val="4.210526315789473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ICGN!$E$400:$FS$400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ICGN!$E$409:$CV$409</c:f>
              <c:numCache>
                <c:formatCode>_(* #,##0.00_);_(* \(#,##0.00\);_(* "-"??_);_(@_)</c:formatCode>
                <c:ptCount val="96"/>
                <c:pt idx="84">
                  <c:v>60.953524897905396</c:v>
                </c:pt>
                <c:pt idx="85">
                  <c:v>60.953524897905396</c:v>
                </c:pt>
                <c:pt idx="86">
                  <c:v>60.953524897905396</c:v>
                </c:pt>
                <c:pt idx="87">
                  <c:v>60.953524897905396</c:v>
                </c:pt>
                <c:pt idx="88">
                  <c:v>60.953524897905396</c:v>
                </c:pt>
                <c:pt idx="89">
                  <c:v>60.953524897905396</c:v>
                </c:pt>
                <c:pt idx="90">
                  <c:v>60.953524897905396</c:v>
                </c:pt>
                <c:pt idx="91">
                  <c:v>60.953524897905396</c:v>
                </c:pt>
                <c:pt idx="92">
                  <c:v>60.953524897905396</c:v>
                </c:pt>
                <c:pt idx="93">
                  <c:v>60.953524897905396</c:v>
                </c:pt>
                <c:pt idx="94">
                  <c:v>60.953524897905396</c:v>
                </c:pt>
                <c:pt idx="95">
                  <c:v>60.953524897905396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347-405C-B087-97E8C6686A23}"/>
            </c:ext>
          </c:extLst>
        </c:ser>
        <c:ser>
          <c:idx val="10"/>
          <c:order val="10"/>
          <c:tx>
            <c:strRef>
              <c:f>ICGN!$A$410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-2.076124454342999E-2"/>
                  <c:y val="3.789473684210518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ICGN!$E$400:$FS$400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ICGN!$E$410:$DH$410</c:f>
              <c:numCache>
                <c:formatCode>_(* #,##0.00_);_(* \(#,##0.00\);_(* "-"??_);_(@_)</c:formatCode>
                <c:ptCount val="108"/>
                <c:pt idx="96">
                  <c:v>72.151996484494632</c:v>
                </c:pt>
                <c:pt idx="97">
                  <c:v>72.151996484494632</c:v>
                </c:pt>
                <c:pt idx="98">
                  <c:v>72.151996484494632</c:v>
                </c:pt>
                <c:pt idx="99">
                  <c:v>72.151996484494632</c:v>
                </c:pt>
                <c:pt idx="100">
                  <c:v>72.151996484494632</c:v>
                </c:pt>
                <c:pt idx="101">
                  <c:v>72.151996484494632</c:v>
                </c:pt>
                <c:pt idx="102">
                  <c:v>72.151996484494632</c:v>
                </c:pt>
                <c:pt idx="103">
                  <c:v>72.151996484494632</c:v>
                </c:pt>
                <c:pt idx="104">
                  <c:v>72.151996484494632</c:v>
                </c:pt>
                <c:pt idx="105">
                  <c:v>72.151996484494632</c:v>
                </c:pt>
                <c:pt idx="106">
                  <c:v>72.151996484494632</c:v>
                </c:pt>
                <c:pt idx="107">
                  <c:v>72.151996484494632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347-405C-B087-97E8C6686A23}"/>
            </c:ext>
          </c:extLst>
        </c:ser>
        <c:ser>
          <c:idx val="11"/>
          <c:order val="11"/>
          <c:tx>
            <c:strRef>
              <c:f>ICGN!$A$411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1.8685120089086991E-2"/>
                  <c:y val="4.210526315789473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737022056125004E-2"/>
                      <c:h val="6.40212184003315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ICGN!$E$400:$FS$400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ICGN!$E$411:$DT$411</c:f>
              <c:numCache>
                <c:formatCode>_(* #,##0.00_);_(* \(#,##0.00\);_(* "-"??_);_(@_)</c:formatCode>
                <c:ptCount val="120"/>
                <c:pt idx="108">
                  <c:v>66.12425768545809</c:v>
                </c:pt>
                <c:pt idx="109">
                  <c:v>66.12425768545809</c:v>
                </c:pt>
                <c:pt idx="110">
                  <c:v>66.12425768545809</c:v>
                </c:pt>
                <c:pt idx="111">
                  <c:v>66.12425768545809</c:v>
                </c:pt>
                <c:pt idx="112">
                  <c:v>66.12425768545809</c:v>
                </c:pt>
                <c:pt idx="113">
                  <c:v>66.12425768545809</c:v>
                </c:pt>
                <c:pt idx="114">
                  <c:v>66.12425768545809</c:v>
                </c:pt>
                <c:pt idx="115">
                  <c:v>66.12425768545809</c:v>
                </c:pt>
                <c:pt idx="116">
                  <c:v>66.12425768545809</c:v>
                </c:pt>
                <c:pt idx="117">
                  <c:v>66.12425768545809</c:v>
                </c:pt>
                <c:pt idx="118">
                  <c:v>66.12425768545809</c:v>
                </c:pt>
                <c:pt idx="119">
                  <c:v>66.12425768545809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47-405C-B087-97E8C6686A23}"/>
            </c:ext>
          </c:extLst>
        </c:ser>
        <c:ser>
          <c:idx val="12"/>
          <c:order val="12"/>
          <c:tx>
            <c:strRef>
              <c:f>ICGN!$A$412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16-3347-405C-B087-97E8C6686A23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7-3347-405C-B087-97E8C6686A23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8-3347-405C-B087-97E8C6686A23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47-405C-B087-97E8C6686A23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47-405C-B087-97E8C6686A23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47-405C-B087-97E8C6686A23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47-405C-B087-97E8C6686A23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47-405C-B087-97E8C6686A23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47-405C-B087-97E8C6686A23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47-405C-B087-97E8C6686A23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47-405C-B087-97E8C6686A23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47-405C-B087-97E8C6686A23}"/>
                </c:ext>
              </c:extLst>
            </c:dLbl>
            <c:dLbl>
              <c:idx val="129"/>
              <c:layout>
                <c:manualLayout>
                  <c:x val="-4.359861354120298E-2"/>
                  <c:y val="-2.947368421052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347-405C-B087-97E8C6686A23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347-405C-B087-97E8C6686A23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347-405C-B087-97E8C6686A2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ICGN!$E$400:$FS$400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ICGN!$E$412:$EF$412</c:f>
              <c:numCache>
                <c:formatCode>_(* #,##0.00_);_(* \(#,##0.00\);_(* "-"??_);_(@_)</c:formatCode>
                <c:ptCount val="132"/>
                <c:pt idx="120">
                  <c:v>61.935006179657286</c:v>
                </c:pt>
                <c:pt idx="121">
                  <c:v>61.935006179657286</c:v>
                </c:pt>
                <c:pt idx="122">
                  <c:v>61.935006179657286</c:v>
                </c:pt>
                <c:pt idx="123">
                  <c:v>61.935006179657286</c:v>
                </c:pt>
                <c:pt idx="124">
                  <c:v>61.935006179657286</c:v>
                </c:pt>
                <c:pt idx="125">
                  <c:v>61.935006179657286</c:v>
                </c:pt>
                <c:pt idx="126">
                  <c:v>61.935006179657286</c:v>
                </c:pt>
                <c:pt idx="127">
                  <c:v>61.935006179657286</c:v>
                </c:pt>
                <c:pt idx="128">
                  <c:v>61.935006179657286</c:v>
                </c:pt>
                <c:pt idx="129">
                  <c:v>61.935006179657286</c:v>
                </c:pt>
                <c:pt idx="130">
                  <c:v>61.935006179657286</c:v>
                </c:pt>
                <c:pt idx="131">
                  <c:v>61.935006179657286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347-405C-B087-97E8C6686A23}"/>
            </c:ext>
          </c:extLst>
        </c:ser>
        <c:ser>
          <c:idx val="13"/>
          <c:order val="13"/>
          <c:tx>
            <c:strRef>
              <c:f>ICGN!$A$413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347-405C-B087-97E8C6686A23}"/>
                </c:ext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347-405C-B087-97E8C6686A23}"/>
                </c:ext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347-405C-B087-97E8C6686A23}"/>
                </c:ext>
              </c:extLst>
            </c:dLbl>
            <c:dLbl>
              <c:idx val="135"/>
              <c:layout>
                <c:manualLayout>
                  <c:x val="-2.0761244543430143E-2"/>
                  <c:y val="-3.7894736842105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347-405C-B087-97E8C6686A23}"/>
                </c:ext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347-405C-B087-97E8C6686A23}"/>
                </c:ext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347-405C-B087-97E8C6686A23}"/>
                </c:ext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347-405C-B087-97E8C6686A23}"/>
                </c:ext>
              </c:extLst>
            </c:dLbl>
            <c:dLbl>
              <c:idx val="1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347-405C-B087-97E8C6686A23}"/>
                </c:ext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347-405C-B087-97E8C6686A23}"/>
                </c:ext>
              </c:extLst>
            </c:dLbl>
            <c:dLbl>
              <c:idx val="1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347-405C-B087-97E8C6686A23}"/>
                </c:ext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347-405C-B087-97E8C6686A23}"/>
                </c:ext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347-405C-B087-97E8C6686A2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ICGN!$E$400:$FS$400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ICGN!$E$413:$ER$413</c:f>
              <c:numCache>
                <c:formatCode>_(* #,##0.00_);_(* \(#,##0.00\);_(* "-"??_);_(@_)</c:formatCode>
                <c:ptCount val="144"/>
                <c:pt idx="132">
                  <c:v>58.831794579971792</c:v>
                </c:pt>
                <c:pt idx="133">
                  <c:v>58.831794579971792</c:v>
                </c:pt>
                <c:pt idx="134">
                  <c:v>58.831794579971792</c:v>
                </c:pt>
                <c:pt idx="135">
                  <c:v>58.831794579971792</c:v>
                </c:pt>
                <c:pt idx="136">
                  <c:v>58.831794579971792</c:v>
                </c:pt>
                <c:pt idx="137">
                  <c:v>58.831794579971792</c:v>
                </c:pt>
                <c:pt idx="138">
                  <c:v>58.831794579971792</c:v>
                </c:pt>
                <c:pt idx="139">
                  <c:v>58.831794579971792</c:v>
                </c:pt>
                <c:pt idx="140">
                  <c:v>58.831794579971792</c:v>
                </c:pt>
                <c:pt idx="141">
                  <c:v>58.831794579971792</c:v>
                </c:pt>
                <c:pt idx="142">
                  <c:v>58.831794579971792</c:v>
                </c:pt>
                <c:pt idx="143">
                  <c:v>58.831794579971792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347-405C-B087-97E8C6686A23}"/>
            </c:ext>
          </c:extLst>
        </c:ser>
        <c:ser>
          <c:idx val="14"/>
          <c:order val="14"/>
          <c:tx>
            <c:strRef>
              <c:f>ICGN!$A$414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347-405C-B087-97E8C6686A23}"/>
                </c:ext>
              </c:extLst>
            </c:dLbl>
            <c:dLbl>
              <c:idx val="145"/>
              <c:layout>
                <c:manualLayout>
                  <c:x val="-1.2456746726057994E-2"/>
                  <c:y val="-3.3684210526315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347-405C-B087-97E8C6686A23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347-405C-B087-97E8C6686A23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347-405C-B087-97E8C6686A23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347-405C-B087-97E8C6686A23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347-405C-B087-97E8C6686A23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347-405C-B087-97E8C6686A23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347-405C-B087-97E8C6686A23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347-405C-B087-97E8C6686A23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347-405C-B087-97E8C6686A23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347-405C-B087-97E8C6686A23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347-405C-B087-97E8C6686A2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ICGN!$E$400:$FS$400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ICGN!$E$414:$FD$414</c:f>
              <c:numCache>
                <c:formatCode>_(* #,##0.00_);_(* \(#,##0.00\);_(* "-"??_);_(@_)</c:formatCode>
                <c:ptCount val="156"/>
                <c:pt idx="144">
                  <c:v>79.450441495596507</c:v>
                </c:pt>
                <c:pt idx="145">
                  <c:v>79.450441495596507</c:v>
                </c:pt>
                <c:pt idx="146">
                  <c:v>79.450441495596507</c:v>
                </c:pt>
                <c:pt idx="147">
                  <c:v>79.450441495596507</c:v>
                </c:pt>
                <c:pt idx="148">
                  <c:v>79.450441495596507</c:v>
                </c:pt>
                <c:pt idx="149">
                  <c:v>79.450441495596507</c:v>
                </c:pt>
                <c:pt idx="150">
                  <c:v>79.450441495596507</c:v>
                </c:pt>
                <c:pt idx="151">
                  <c:v>79.450441495596507</c:v>
                </c:pt>
                <c:pt idx="152">
                  <c:v>79.450441495596507</c:v>
                </c:pt>
                <c:pt idx="153">
                  <c:v>79.450441495596507</c:v>
                </c:pt>
                <c:pt idx="154">
                  <c:v>79.450441495596507</c:v>
                </c:pt>
                <c:pt idx="155">
                  <c:v>79.450441495596507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347-405C-B087-97E8C6686A23}"/>
            </c:ext>
          </c:extLst>
        </c:ser>
        <c:ser>
          <c:idx val="15"/>
          <c:order val="15"/>
          <c:tx>
            <c:strRef>
              <c:f>ICGN!$A$415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layout>
                <c:manualLayout>
                  <c:x val="-1.0380622271714995E-2"/>
                  <c:y val="-3.3684210526315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347-405C-B087-97E8C6686A23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347-405C-B087-97E8C6686A23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347-405C-B087-97E8C6686A23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2A-4F56-B46E-DCD8FAD00AB2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FE-4245-8644-BB0C224CFB14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E3-4668-BE1E-5E0027402371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90-4892-8489-CE4EE2894112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9-4C05-9E68-3DA54CC7E27F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9-4EE4-9F43-61C6AD6AAB79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5C-4315-8FEE-36D265E96825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C9-4BAF-A723-2D6F577C39CB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D2-4478-8C27-34784F72F85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ICGN!$E$400:$FS$400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ICGN!$E$415:$FP$415</c:f>
              <c:numCache>
                <c:formatCode>_(* #,##0.00_);_(* \(#,##0.00\);_(* "-"??_);_(@_)</c:formatCode>
                <c:ptCount val="168"/>
                <c:pt idx="156">
                  <c:v>78.64850740469852</c:v>
                </c:pt>
                <c:pt idx="157">
                  <c:v>78.64850740469852</c:v>
                </c:pt>
                <c:pt idx="158">
                  <c:v>78.64850740469852</c:v>
                </c:pt>
                <c:pt idx="159">
                  <c:v>78.64850740469852</c:v>
                </c:pt>
                <c:pt idx="160">
                  <c:v>78.64850740469852</c:v>
                </c:pt>
                <c:pt idx="161">
                  <c:v>78.64850740469852</c:v>
                </c:pt>
                <c:pt idx="162">
                  <c:v>78.64850740469852</c:v>
                </c:pt>
                <c:pt idx="163">
                  <c:v>78.64850740469852</c:v>
                </c:pt>
                <c:pt idx="164">
                  <c:v>78.64850740469852</c:v>
                </c:pt>
                <c:pt idx="165">
                  <c:v>78.64850740469852</c:v>
                </c:pt>
                <c:pt idx="166">
                  <c:v>78.64850740469852</c:v>
                </c:pt>
                <c:pt idx="167">
                  <c:v>78.64850740469852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347-405C-B087-97E8C6686A23}"/>
            </c:ext>
          </c:extLst>
        </c:ser>
        <c:ser>
          <c:idx val="16"/>
          <c:order val="16"/>
          <c:tx>
            <c:strRef>
              <c:f>ICGN!$A$416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layout>
                <c:manualLayout>
                  <c:x val="-4.0417651183896541E-3"/>
                  <c:y val="1.5037593984962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3B-4AFF-94E5-B2E08B29D88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ICGN!$E$400:$FS$400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ICGN!$E$416:$FS$416</c:f>
              <c:numCache>
                <c:formatCode>_(* #,##0.00_);_(* \(#,##0.00\);_(* "-"??_);_(@_)</c:formatCode>
                <c:ptCount val="171"/>
                <c:pt idx="168">
                  <c:v>84.780585919829392</c:v>
                </c:pt>
                <c:pt idx="169">
                  <c:v>84.780585919829392</c:v>
                </c:pt>
                <c:pt idx="170">
                  <c:v>84.780585919829392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3B-4AFF-94E5-B2E08B29D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698544"/>
        <c:axId val="171695408"/>
      </c:lineChart>
      <c:dateAx>
        <c:axId val="171698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169540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1695408"/>
        <c:scaling>
          <c:orientation val="minMax"/>
          <c:max val="110"/>
          <c:min val="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1698544"/>
        <c:crosses val="autoZero"/>
        <c:crossBetween val="between"/>
        <c:majorUnit val="10"/>
        <c:minorUnit val="10"/>
      </c:valAx>
    </c:plotArea>
    <c:plotVisOnly val="1"/>
    <c:dispBlanksAs val="gap"/>
    <c:showDLblsOverMax val="0"/>
  </c:chart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0"/>
          <c:tx>
            <c:strRef>
              <c:f>CORRAL!$A$77:$D$77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CORRAL!$E$80:$ES$80</c:f>
              <c:numCache>
                <c:formatCode>_(* #,##0.00_);_(* \(#,##0.00\);_(* "-"??_);_(@_)</c:formatCode>
                <c:ptCount val="145"/>
                <c:pt idx="0">
                  <c:v>84.236201467249458</c:v>
                </c:pt>
                <c:pt idx="1">
                  <c:v>76.960177611301646</c:v>
                </c:pt>
                <c:pt idx="2">
                  <c:v>76.348404896173875</c:v>
                </c:pt>
                <c:pt idx="3">
                  <c:v>80.271455064848979</c:v>
                </c:pt>
                <c:pt idx="4">
                  <c:v>84.269547053786255</c:v>
                </c:pt>
                <c:pt idx="5">
                  <c:v>85.60972516158246</c:v>
                </c:pt>
                <c:pt idx="6">
                  <c:v>83.279243420132445</c:v>
                </c:pt>
                <c:pt idx="7">
                  <c:v>84.005020574849581</c:v>
                </c:pt>
                <c:pt idx="8">
                  <c:v>81.964747027706721</c:v>
                </c:pt>
                <c:pt idx="9">
                  <c:v>80.994591245168436</c:v>
                </c:pt>
                <c:pt idx="10">
                  <c:v>75.904899459579269</c:v>
                </c:pt>
                <c:pt idx="11">
                  <c:v>79.706256724561868</c:v>
                </c:pt>
                <c:pt idx="12">
                  <c:v>80.712233435179542</c:v>
                </c:pt>
                <c:pt idx="13">
                  <c:v>80.833067203908385</c:v>
                </c:pt>
                <c:pt idx="14">
                  <c:v>95.939641363467473</c:v>
                </c:pt>
                <c:pt idx="15">
                  <c:v>93.80030687684868</c:v>
                </c:pt>
                <c:pt idx="16">
                  <c:v>87.511944890432758</c:v>
                </c:pt>
                <c:pt idx="17">
                  <c:v>86.782617986761224</c:v>
                </c:pt>
                <c:pt idx="18">
                  <c:v>87.916951041652297</c:v>
                </c:pt>
                <c:pt idx="19">
                  <c:v>92.610829536463783</c:v>
                </c:pt>
                <c:pt idx="20">
                  <c:v>91.096606362096239</c:v>
                </c:pt>
                <c:pt idx="21">
                  <c:v>90.376094536530019</c:v>
                </c:pt>
                <c:pt idx="22">
                  <c:v>89.011113826291876</c:v>
                </c:pt>
                <c:pt idx="23">
                  <c:v>92.544380233281359</c:v>
                </c:pt>
                <c:pt idx="24">
                  <c:v>96.969658666735526</c:v>
                </c:pt>
                <c:pt idx="25">
                  <c:v>98.123233278127614</c:v>
                </c:pt>
                <c:pt idx="26">
                  <c:v>93.413588393330159</c:v>
                </c:pt>
                <c:pt idx="27">
                  <c:v>95.425974179678192</c:v>
                </c:pt>
                <c:pt idx="28">
                  <c:v>94.894267113195397</c:v>
                </c:pt>
                <c:pt idx="29">
                  <c:v>97.13009964153963</c:v>
                </c:pt>
                <c:pt idx="30">
                  <c:v>96.708465250674735</c:v>
                </c:pt>
                <c:pt idx="31">
                  <c:v>98.410720163501082</c:v>
                </c:pt>
                <c:pt idx="32">
                  <c:v>94.442955068627128</c:v>
                </c:pt>
                <c:pt idx="33">
                  <c:v>92.121793424438152</c:v>
                </c:pt>
                <c:pt idx="34">
                  <c:v>93.426306442545922</c:v>
                </c:pt>
                <c:pt idx="35">
                  <c:v>96.195887963369188</c:v>
                </c:pt>
                <c:pt idx="36">
                  <c:v>97.316726129444262</c:v>
                </c:pt>
                <c:pt idx="37">
                  <c:v>98.508240561862337</c:v>
                </c:pt>
                <c:pt idx="38">
                  <c:v>102.64073511871045</c:v>
                </c:pt>
                <c:pt idx="39">
                  <c:v>104.58280628083347</c:v>
                </c:pt>
                <c:pt idx="40">
                  <c:v>107.45412765182742</c:v>
                </c:pt>
                <c:pt idx="41">
                  <c:v>105.27214470604321</c:v>
                </c:pt>
                <c:pt idx="42">
                  <c:v>106.32773787518279</c:v>
                </c:pt>
                <c:pt idx="43">
                  <c:v>102.90527497431434</c:v>
                </c:pt>
                <c:pt idx="44">
                  <c:v>101.5676439903485</c:v>
                </c:pt>
                <c:pt idx="45">
                  <c:v>102.01551515487562</c:v>
                </c:pt>
                <c:pt idx="46">
                  <c:v>99.537770942539979</c:v>
                </c:pt>
                <c:pt idx="47">
                  <c:v>100</c:v>
                </c:pt>
                <c:pt idx="48">
                  <c:v>101.41275484271041</c:v>
                </c:pt>
                <c:pt idx="49">
                  <c:v>100.64084617358604</c:v>
                </c:pt>
                <c:pt idx="50">
                  <c:v>100.63145576775814</c:v>
                </c:pt>
                <c:pt idx="51">
                  <c:v>103.47284909837504</c:v>
                </c:pt>
                <c:pt idx="52">
                  <c:v>103.19604186175096</c:v>
                </c:pt>
                <c:pt idx="53">
                  <c:v>102.00060360821894</c:v>
                </c:pt>
                <c:pt idx="54">
                  <c:v>101.37978569123615</c:v>
                </c:pt>
                <c:pt idx="55">
                  <c:v>94.29906291574855</c:v>
                </c:pt>
                <c:pt idx="56">
                  <c:v>93.663554207899153</c:v>
                </c:pt>
                <c:pt idx="57">
                  <c:v>94.932907633670354</c:v>
                </c:pt>
                <c:pt idx="58">
                  <c:v>93.991818576745516</c:v>
                </c:pt>
                <c:pt idx="59">
                  <c:v>92.45178054337984</c:v>
                </c:pt>
                <c:pt idx="60">
                  <c:v>92.174473494716437</c:v>
                </c:pt>
                <c:pt idx="61">
                  <c:v>88.924461293869641</c:v>
                </c:pt>
                <c:pt idx="62">
                  <c:v>91.393892923025078</c:v>
                </c:pt>
                <c:pt idx="63">
                  <c:v>97.474503350225319</c:v>
                </c:pt>
                <c:pt idx="64">
                  <c:v>98.938488148733271</c:v>
                </c:pt>
                <c:pt idx="65">
                  <c:v>102.8199604124099</c:v>
                </c:pt>
                <c:pt idx="66">
                  <c:v>102.52707436860339</c:v>
                </c:pt>
                <c:pt idx="67">
                  <c:v>98.205927857308112</c:v>
                </c:pt>
                <c:pt idx="68">
                  <c:v>91.973988316584524</c:v>
                </c:pt>
                <c:pt idx="69">
                  <c:v>89.716768099854377</c:v>
                </c:pt>
                <c:pt idx="70">
                  <c:v>86.031809968939143</c:v>
                </c:pt>
                <c:pt idx="71">
                  <c:v>78.228188709059509</c:v>
                </c:pt>
                <c:pt idx="72">
                  <c:v>76.437344749223385</c:v>
                </c:pt>
                <c:pt idx="73">
                  <c:v>76.707585210583744</c:v>
                </c:pt>
                <c:pt idx="74">
                  <c:v>74.069537780809142</c:v>
                </c:pt>
                <c:pt idx="75">
                  <c:v>75.220401572389662</c:v>
                </c:pt>
                <c:pt idx="76">
                  <c:v>77.911188506566006</c:v>
                </c:pt>
                <c:pt idx="77">
                  <c:v>74.895450954045245</c:v>
                </c:pt>
                <c:pt idx="78">
                  <c:v>69.978748566616318</c:v>
                </c:pt>
                <c:pt idx="79">
                  <c:v>64.395572101029131</c:v>
                </c:pt>
                <c:pt idx="80">
                  <c:v>63.198844625181763</c:v>
                </c:pt>
                <c:pt idx="81">
                  <c:v>66.593672401418431</c:v>
                </c:pt>
                <c:pt idx="82">
                  <c:v>65.072629988553146</c:v>
                </c:pt>
                <c:pt idx="83">
                  <c:v>61.822653323302056</c:v>
                </c:pt>
                <c:pt idx="84">
                  <c:v>61.585411148903781</c:v>
                </c:pt>
                <c:pt idx="85">
                  <c:v>60.594712996793241</c:v>
                </c:pt>
                <c:pt idx="86">
                  <c:v>65.079428890467199</c:v>
                </c:pt>
                <c:pt idx="87">
                  <c:v>71.704652934057705</c:v>
                </c:pt>
                <c:pt idx="88">
                  <c:v>76.788887867120536</c:v>
                </c:pt>
                <c:pt idx="89">
                  <c:v>78.033504452717708</c:v>
                </c:pt>
                <c:pt idx="90">
                  <c:v>87.541182443038295</c:v>
                </c:pt>
                <c:pt idx="91">
                  <c:v>83.431298202268707</c:v>
                </c:pt>
                <c:pt idx="92">
                  <c:v>83.747280067177542</c:v>
                </c:pt>
                <c:pt idx="93">
                  <c:v>84.051830748201411</c:v>
                </c:pt>
                <c:pt idx="94">
                  <c:v>79.538947320094579</c:v>
                </c:pt>
                <c:pt idx="95">
                  <c:v>82.95568672075386</c:v>
                </c:pt>
                <c:pt idx="96">
                  <c:v>85.172704002250228</c:v>
                </c:pt>
                <c:pt idx="97">
                  <c:v>85.322894153488434</c:v>
                </c:pt>
                <c:pt idx="98">
                  <c:v>85.046915605193249</c:v>
                </c:pt>
                <c:pt idx="99">
                  <c:v>89.236639556973984</c:v>
                </c:pt>
                <c:pt idx="100">
                  <c:v>88.062413743886609</c:v>
                </c:pt>
                <c:pt idx="101">
                  <c:v>87.261663949611261</c:v>
                </c:pt>
                <c:pt idx="102">
                  <c:v>84.11931820783353</c:v>
                </c:pt>
                <c:pt idx="103">
                  <c:v>85.739956786399745</c:v>
                </c:pt>
                <c:pt idx="104">
                  <c:v>86.017954745991815</c:v>
                </c:pt>
                <c:pt idx="105">
                  <c:v>85.080440879929071</c:v>
                </c:pt>
                <c:pt idx="106">
                  <c:v>83.962678717561289</c:v>
                </c:pt>
                <c:pt idx="107">
                  <c:v>84.35223251950184</c:v>
                </c:pt>
                <c:pt idx="108">
                  <c:v>89.126856200342459</c:v>
                </c:pt>
                <c:pt idx="109">
                  <c:v>88.478073184283176</c:v>
                </c:pt>
                <c:pt idx="110">
                  <c:v>88.510541272209835</c:v>
                </c:pt>
                <c:pt idx="111">
                  <c:v>92.945988381990404</c:v>
                </c:pt>
                <c:pt idx="112">
                  <c:v>90.467960189497333</c:v>
                </c:pt>
                <c:pt idx="113">
                  <c:v>90.713053658060005</c:v>
                </c:pt>
                <c:pt idx="114">
                  <c:v>89.125324725602027</c:v>
                </c:pt>
                <c:pt idx="115">
                  <c:v>83.574065823062071</c:v>
                </c:pt>
                <c:pt idx="116">
                  <c:v>80.758660581592508</c:v>
                </c:pt>
                <c:pt idx="117">
                  <c:v>79.474040270844441</c:v>
                </c:pt>
                <c:pt idx="118">
                  <c:v>75.474724009553114</c:v>
                </c:pt>
                <c:pt idx="119">
                  <c:v>77.669511641158678</c:v>
                </c:pt>
                <c:pt idx="120">
                  <c:v>77.77455576128466</c:v>
                </c:pt>
                <c:pt idx="121">
                  <c:v>78.762887425725253</c:v>
                </c:pt>
                <c:pt idx="122">
                  <c:v>81.517488440053512</c:v>
                </c:pt>
                <c:pt idx="123">
                  <c:v>84.541987950887275</c:v>
                </c:pt>
                <c:pt idx="124">
                  <c:v>80.61190544223173</c:v>
                </c:pt>
                <c:pt idx="125">
                  <c:v>83.160546072314617</c:v>
                </c:pt>
                <c:pt idx="126">
                  <c:v>83.428608939194902</c:v>
                </c:pt>
                <c:pt idx="127">
                  <c:v>77.319888389788204</c:v>
                </c:pt>
                <c:pt idx="128">
                  <c:v>76.222094534978595</c:v>
                </c:pt>
                <c:pt idx="129">
                  <c:v>75.673115287681227</c:v>
                </c:pt>
                <c:pt idx="130">
                  <c:v>76.911237791162506</c:v>
                </c:pt>
                <c:pt idx="131">
                  <c:v>77.728288803003935</c:v>
                </c:pt>
                <c:pt idx="132">
                  <c:v>79.114464764830785</c:v>
                </c:pt>
                <c:pt idx="133">
                  <c:v>77.009708107795888</c:v>
                </c:pt>
                <c:pt idx="134">
                  <c:v>69.210483651265491</c:v>
                </c:pt>
                <c:pt idx="135">
                  <c:v>66.903592920221726</c:v>
                </c:pt>
                <c:pt idx="136">
                  <c:v>71.415842973700506</c:v>
                </c:pt>
                <c:pt idx="137">
                  <c:v>74.504472860633456</c:v>
                </c:pt>
                <c:pt idx="138">
                  <c:v>75.437356071524718</c:v>
                </c:pt>
                <c:pt idx="139">
                  <c:v>73.871978160505421</c:v>
                </c:pt>
                <c:pt idx="140">
                  <c:v>75.337627318092245</c:v>
                </c:pt>
                <c:pt idx="141">
                  <c:v>74.336125935742075</c:v>
                </c:pt>
                <c:pt idx="142">
                  <c:v>77.803326335350391</c:v>
                </c:pt>
                <c:pt idx="143">
                  <c:v>83.917601241781753</c:v>
                </c:pt>
                <c:pt idx="144">
                  <c:v>85.22630310286327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4-49F8-8E26-337570707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994120"/>
        <c:axId val="195988240"/>
      </c:lineChart>
      <c:lineChart>
        <c:grouping val="standard"/>
        <c:varyColors val="0"/>
        <c:ser>
          <c:idx val="1"/>
          <c:order val="1"/>
          <c:tx>
            <c:strRef>
              <c:f>CORRAL!$A$77:$D$77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CORRAL!$E$77:$ES$77</c:f>
              <c:numCache>
                <c:formatCode>General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 formatCode="0.0">
                  <c:v>17.076261127941201</c:v>
                </c:pt>
                <c:pt idx="49" formatCode="0.0">
                  <c:v>13.6</c:v>
                </c:pt>
                <c:pt idx="50" formatCode="0.0">
                  <c:v>14.6866678839875</c:v>
                </c:pt>
                <c:pt idx="51" formatCode="0.0">
                  <c:v>13.942557874667299</c:v>
                </c:pt>
                <c:pt idx="52" formatCode="0.0">
                  <c:v>13.3346893261453</c:v>
                </c:pt>
                <c:pt idx="53" formatCode="0.0">
                  <c:v>12.495886939626301</c:v>
                </c:pt>
                <c:pt idx="54" formatCode="0.0">
                  <c:v>10.074912133037699</c:v>
                </c:pt>
                <c:pt idx="55" formatCode="0.0">
                  <c:v>11.26857037185</c:v>
                </c:pt>
                <c:pt idx="56" formatCode="0.0">
                  <c:v>13.1</c:v>
                </c:pt>
                <c:pt idx="57" formatCode="0.0">
                  <c:v>15.2</c:v>
                </c:pt>
                <c:pt idx="58" formatCode="0.0">
                  <c:v>15.5</c:v>
                </c:pt>
                <c:pt idx="59" formatCode="0.0">
                  <c:v>14.9438776660903</c:v>
                </c:pt>
                <c:pt idx="60" formatCode="0.0">
                  <c:v>14.5631531303762</c:v>
                </c:pt>
                <c:pt idx="61" formatCode="0.0">
                  <c:v>10.111142893758601</c:v>
                </c:pt>
                <c:pt idx="62" formatCode="0.0">
                  <c:v>12.0585795088538</c:v>
                </c:pt>
                <c:pt idx="63" formatCode="0.0">
                  <c:v>12.3493002637176</c:v>
                </c:pt>
                <c:pt idx="64" formatCode="0.0">
                  <c:v>13.688741353607901</c:v>
                </c:pt>
                <c:pt idx="65" formatCode="0.0">
                  <c:v>10.9571426971855</c:v>
                </c:pt>
                <c:pt idx="66" formatCode="0.0">
                  <c:v>13.0477937673362</c:v>
                </c:pt>
                <c:pt idx="67" formatCode="0.0">
                  <c:v>12.0912220923316</c:v>
                </c:pt>
                <c:pt idx="68" formatCode="0.0">
                  <c:v>13.019030029028601</c:v>
                </c:pt>
                <c:pt idx="69" formatCode="0.0">
                  <c:v>13.699490290305601</c:v>
                </c:pt>
                <c:pt idx="70" formatCode="0.0">
                  <c:v>11.7153098116504</c:v>
                </c:pt>
                <c:pt idx="71" formatCode="0.0">
                  <c:v>12.6876158911325</c:v>
                </c:pt>
                <c:pt idx="72" formatCode="0.0">
                  <c:v>12.7087192193141</c:v>
                </c:pt>
                <c:pt idx="73" formatCode="0.0">
                  <c:v>11.123883512523101</c:v>
                </c:pt>
                <c:pt idx="74" formatCode="0.0">
                  <c:v>17.114349867123899</c:v>
                </c:pt>
                <c:pt idx="75" formatCode="0.0">
                  <c:v>15.331094579116799</c:v>
                </c:pt>
                <c:pt idx="76" formatCode="0.0">
                  <c:v>18.716970237492799</c:v>
                </c:pt>
                <c:pt idx="77" formatCode="0.0">
                  <c:v>17.757545680327301</c:v>
                </c:pt>
                <c:pt idx="78" formatCode="0.0">
                  <c:v>21.7383669668009</c:v>
                </c:pt>
                <c:pt idx="79" formatCode="0.0">
                  <c:v>17.733202767897499</c:v>
                </c:pt>
                <c:pt idx="80" formatCode="0.0">
                  <c:v>18.771276611450698</c:v>
                </c:pt>
                <c:pt idx="81" formatCode="0.0">
                  <c:v>16.910523523941901</c:v>
                </c:pt>
                <c:pt idx="82" formatCode="0.0">
                  <c:v>14.8526596233528</c:v>
                </c:pt>
                <c:pt idx="83" formatCode="0.0">
                  <c:v>17.6082863393633</c:v>
                </c:pt>
                <c:pt idx="84" formatCode="0.0">
                  <c:v>19.1731581921774</c:v>
                </c:pt>
                <c:pt idx="85" formatCode="0.0">
                  <c:v>9.44529791471472</c:v>
                </c:pt>
                <c:pt idx="86" formatCode="0.0">
                  <c:v>13.103318843769999</c:v>
                </c:pt>
                <c:pt idx="87" formatCode="0.0">
                  <c:v>13.779283937537199</c:v>
                </c:pt>
                <c:pt idx="88" formatCode="0.0">
                  <c:v>13.416060408665199</c:v>
                </c:pt>
                <c:pt idx="89" formatCode="0.0">
                  <c:v>13.3543162218819</c:v>
                </c:pt>
                <c:pt idx="90" formatCode="0.0">
                  <c:v>18.911334616660501</c:v>
                </c:pt>
                <c:pt idx="91" formatCode="0.0">
                  <c:v>11.911823800684999</c:v>
                </c:pt>
                <c:pt idx="92" formatCode="0.0">
                  <c:v>11.477304427529599</c:v>
                </c:pt>
                <c:pt idx="93" formatCode="0.0">
                  <c:v>12.3939229313801</c:v>
                </c:pt>
                <c:pt idx="94" formatCode="0.0">
                  <c:v>11.342337642262301</c:v>
                </c:pt>
                <c:pt idx="95" formatCode="0.0">
                  <c:v>20.8140399884619</c:v>
                </c:pt>
                <c:pt idx="96" formatCode="0.0">
                  <c:v>15.1703160914574</c:v>
                </c:pt>
                <c:pt idx="97" formatCode="0.0">
                  <c:v>6.0097564925207001</c:v>
                </c:pt>
                <c:pt idx="98" formatCode="0.0">
                  <c:v>17.435221783047901</c:v>
                </c:pt>
                <c:pt idx="99" formatCode="0.0">
                  <c:v>13.094473844018401</c:v>
                </c:pt>
                <c:pt idx="100" formatCode="0.0">
                  <c:v>9.6251617253129709</c:v>
                </c:pt>
                <c:pt idx="101" formatCode="0.0">
                  <c:v>15.704307536883199</c:v>
                </c:pt>
                <c:pt idx="102" formatCode="0.0">
                  <c:v>14.4900161899622</c:v>
                </c:pt>
                <c:pt idx="103" formatCode="0.0">
                  <c:v>9.9059829059829099</c:v>
                </c:pt>
                <c:pt idx="104" formatCode="0.0">
                  <c:v>11.426421584435101</c:v>
                </c:pt>
                <c:pt idx="105" formatCode="0.0">
                  <c:v>9.6181396911866095</c:v>
                </c:pt>
                <c:pt idx="106" formatCode="0.0">
                  <c:v>9.0138022767710595</c:v>
                </c:pt>
                <c:pt idx="107" formatCode="0.0">
                  <c:v>15.224451600473399</c:v>
                </c:pt>
                <c:pt idx="108" formatCode="0.0">
                  <c:v>13.3383863904329</c:v>
                </c:pt>
                <c:pt idx="109" formatCode="0.0">
                  <c:v>4.9152997087229799</c:v>
                </c:pt>
                <c:pt idx="110" formatCode="0.0">
                  <c:v>16.428233064898201</c:v>
                </c:pt>
                <c:pt idx="111" formatCode="0.0">
                  <c:v>8.15415891392737</c:v>
                </c:pt>
                <c:pt idx="112" formatCode="0.0">
                  <c:v>9.7612347717660501</c:v>
                </c:pt>
                <c:pt idx="113" formatCode="0.0">
                  <c:v>11.062990853560001</c:v>
                </c:pt>
                <c:pt idx="114" formatCode="0.0">
                  <c:v>13.110074714167601</c:v>
                </c:pt>
                <c:pt idx="115" formatCode="0.0">
                  <c:v>9.4416808482785708</c:v>
                </c:pt>
                <c:pt idx="116" formatCode="0.0">
                  <c:v>11.814825333711999</c:v>
                </c:pt>
                <c:pt idx="117" formatCode="0.0">
                  <c:v>8.4232754575316804</c:v>
                </c:pt>
                <c:pt idx="118" formatCode="0.0">
                  <c:v>11.3152559553979</c:v>
                </c:pt>
                <c:pt idx="119" formatCode="0.0">
                  <c:v>17.901525259660399</c:v>
                </c:pt>
                <c:pt idx="120" formatCode="0.0">
                  <c:v>24.821919570355799</c:v>
                </c:pt>
                <c:pt idx="121" formatCode="0.0">
                  <c:v>17.448284493393601</c:v>
                </c:pt>
                <c:pt idx="122" formatCode="0.0">
                  <c:v>24.7172184187793</c:v>
                </c:pt>
                <c:pt idx="123" formatCode="0.0">
                  <c:v>20.296851092775995</c:v>
                </c:pt>
                <c:pt idx="124" formatCode="0.0">
                  <c:v>20.7450870055759</c:v>
                </c:pt>
                <c:pt idx="125" formatCode="0.0">
                  <c:v>24.000442169909299</c:v>
                </c:pt>
                <c:pt idx="126" formatCode="0.0">
                  <c:v>22.649930468691799</c:v>
                </c:pt>
                <c:pt idx="127" formatCode="0.0">
                  <c:v>21.179423763660001</c:v>
                </c:pt>
                <c:pt idx="128" formatCode="0.0">
                  <c:v>18.2062997456825</c:v>
                </c:pt>
                <c:pt idx="129" formatCode="0.0">
                  <c:v>20.2637004492484</c:v>
                </c:pt>
                <c:pt idx="130" formatCode="0.0">
                  <c:v>25.295709531270699</c:v>
                </c:pt>
                <c:pt idx="131" formatCode="0.0">
                  <c:v>28.507507479945001</c:v>
                </c:pt>
                <c:pt idx="132" formatCode="0.0">
                  <c:v>25.143128464205301</c:v>
                </c:pt>
                <c:pt idx="133" formatCode="0.0">
                  <c:v>18.342453150174201</c:v>
                </c:pt>
                <c:pt idx="134" formatCode="0.0">
                  <c:v>2.9525182485893202</c:v>
                </c:pt>
                <c:pt idx="135" formatCode="0.0">
                  <c:v>-20.258516524417299</c:v>
                </c:pt>
                <c:pt idx="136" formatCode="0.0">
                  <c:v>-5.5682618922554799</c:v>
                </c:pt>
                <c:pt idx="137" formatCode="0.0">
                  <c:v>-0.216468904717696</c:v>
                </c:pt>
                <c:pt idx="138" formatCode="0.0">
                  <c:v>0.67712705791081096</c:v>
                </c:pt>
                <c:pt idx="139" formatCode="0.0">
                  <c:v>5.4441262087253497</c:v>
                </c:pt>
                <c:pt idx="140" formatCode="0.0">
                  <c:v>14.4296893000488</c:v>
                </c:pt>
                <c:pt idx="141" formatCode="0.0">
                  <c:v>21.017871276192398</c:v>
                </c:pt>
                <c:pt idx="142" formatCode="0.0">
                  <c:v>24.585726867501101</c:v>
                </c:pt>
                <c:pt idx="143" formatCode="0.0">
                  <c:v>20.168219752228801</c:v>
                </c:pt>
                <c:pt idx="144" formatCode="0.0">
                  <c:v>18.6552879347221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4-49F8-8E26-337570707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987456"/>
        <c:axId val="195995688"/>
      </c:lineChart>
      <c:catAx>
        <c:axId val="19599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5988240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95988240"/>
        <c:scaling>
          <c:orientation val="minMax"/>
          <c:max val="109"/>
          <c:min val="59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5994120"/>
        <c:crosses val="autoZero"/>
        <c:crossBetween val="between"/>
        <c:majorUnit val="10"/>
        <c:minorUnit val="10"/>
      </c:valAx>
      <c:valAx>
        <c:axId val="195995688"/>
        <c:scaling>
          <c:orientation val="minMax"/>
          <c:max val="29"/>
          <c:min val="-21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95987456"/>
        <c:crosses val="max"/>
        <c:crossBetween val="between"/>
        <c:majorUnit val="10"/>
        <c:minorUnit val="10"/>
      </c:valAx>
      <c:catAx>
        <c:axId val="195987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599568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9.927977788903555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FC-430F-AAD5-758916AA0C13}"/>
                </c:ext>
              </c:extLst>
            </c:dLbl>
            <c:dLbl>
              <c:idx val="1"/>
              <c:layout>
                <c:manualLayout>
                  <c:x val="-2.0674707569068401E-2"/>
                  <c:y val="2.9762738950777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FC-430F-AAD5-758916AA0C13}"/>
                </c:ext>
              </c:extLst>
            </c:dLbl>
            <c:dLbl>
              <c:idx val="2"/>
              <c:layout>
                <c:manualLayout>
                  <c:x val="-4.1705885030268869E-3"/>
                  <c:y val="2.4892335967316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FC-430F-AAD5-758916AA0C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CORRAL!$EQ$2:$ES$2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CORRAL!$EQ$80:$ES$80</c:f>
              <c:numCache>
                <c:formatCode>_(* #,##0.00_);_(* \(#,##0.00\);_(* "-"??_);_(@_)</c:formatCode>
                <c:ptCount val="3"/>
                <c:pt idx="0">
                  <c:v>77.803326335350391</c:v>
                </c:pt>
                <c:pt idx="1">
                  <c:v>83.917601241781753</c:v>
                </c:pt>
                <c:pt idx="2">
                  <c:v>85.22630310286327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FC-430F-AAD5-758916AA0C13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FC-430F-AAD5-758916AA0C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CORRAL!$EQ$2:$ES$2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FC-430F-AAD5-758916AA0C13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FC-430F-AAD5-758916AA0C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CORRAL!$EQ$2:$ES$2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FC-430F-AAD5-758916AA0C13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FC-430F-AAD5-758916AA0C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CORRAL!$EQ$2:$ES$2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FC-430F-AAD5-758916AA0C13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FC-430F-AAD5-758916AA0C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CORRAL!$EQ$2:$ES$2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FC-430F-AAD5-758916AA0C13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FC-430F-AAD5-758916AA0C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CORRAL!$EQ$2:$ES$2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FC-430F-AAD5-758916AA0C13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FC-430F-AAD5-758916AA0C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CORRAL!$EQ$2:$ES$2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FC-430F-AAD5-758916AA0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996080"/>
        <c:axId val="195989808"/>
      </c:lineChart>
      <c:dateAx>
        <c:axId val="195996080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95989808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95989808"/>
        <c:scaling>
          <c:orientation val="minMax"/>
          <c:max val="85.5"/>
          <c:min val="77.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5996080"/>
        <c:crosses val="autoZero"/>
        <c:crossBetween val="between"/>
        <c:majorUnit val="2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CORRAL!$E$80:$FD$80</c:f>
              <c:numCache>
                <c:formatCode>_(* #,##0.00_);_(* \(#,##0.00\);_(* "-"??_);_(@_)</c:formatCode>
                <c:ptCount val="156"/>
                <c:pt idx="0">
                  <c:v>84.236201467249458</c:v>
                </c:pt>
                <c:pt idx="1">
                  <c:v>76.960177611301646</c:v>
                </c:pt>
                <c:pt idx="2">
                  <c:v>76.348404896173875</c:v>
                </c:pt>
                <c:pt idx="3">
                  <c:v>80.271455064848979</c:v>
                </c:pt>
                <c:pt idx="4">
                  <c:v>84.269547053786255</c:v>
                </c:pt>
                <c:pt idx="5">
                  <c:v>85.60972516158246</c:v>
                </c:pt>
                <c:pt idx="6">
                  <c:v>83.279243420132445</c:v>
                </c:pt>
                <c:pt idx="7">
                  <c:v>84.005020574849581</c:v>
                </c:pt>
                <c:pt idx="8">
                  <c:v>81.964747027706721</c:v>
                </c:pt>
                <c:pt idx="9">
                  <c:v>80.994591245168436</c:v>
                </c:pt>
                <c:pt idx="10">
                  <c:v>75.904899459579269</c:v>
                </c:pt>
                <c:pt idx="11">
                  <c:v>79.706256724561868</c:v>
                </c:pt>
                <c:pt idx="12">
                  <c:v>80.712233435179542</c:v>
                </c:pt>
                <c:pt idx="13">
                  <c:v>80.833067203908385</c:v>
                </c:pt>
                <c:pt idx="14">
                  <c:v>95.939641363467473</c:v>
                </c:pt>
                <c:pt idx="15">
                  <c:v>93.80030687684868</c:v>
                </c:pt>
                <c:pt idx="16">
                  <c:v>87.511944890432758</c:v>
                </c:pt>
                <c:pt idx="17">
                  <c:v>86.782617986761224</c:v>
                </c:pt>
                <c:pt idx="18">
                  <c:v>87.916951041652297</c:v>
                </c:pt>
                <c:pt idx="19">
                  <c:v>92.610829536463783</c:v>
                </c:pt>
                <c:pt idx="20">
                  <c:v>91.096606362096239</c:v>
                </c:pt>
                <c:pt idx="21">
                  <c:v>90.376094536530019</c:v>
                </c:pt>
                <c:pt idx="22">
                  <c:v>89.011113826291876</c:v>
                </c:pt>
                <c:pt idx="23">
                  <c:v>92.544380233281359</c:v>
                </c:pt>
                <c:pt idx="24">
                  <c:v>96.969658666735526</c:v>
                </c:pt>
                <c:pt idx="25">
                  <c:v>98.123233278127614</c:v>
                </c:pt>
                <c:pt idx="26">
                  <c:v>93.413588393330159</c:v>
                </c:pt>
                <c:pt idx="27">
                  <c:v>95.425974179678192</c:v>
                </c:pt>
                <c:pt idx="28">
                  <c:v>94.894267113195397</c:v>
                </c:pt>
                <c:pt idx="29">
                  <c:v>97.13009964153963</c:v>
                </c:pt>
                <c:pt idx="30">
                  <c:v>96.708465250674735</c:v>
                </c:pt>
                <c:pt idx="31">
                  <c:v>98.410720163501082</c:v>
                </c:pt>
                <c:pt idx="32">
                  <c:v>94.442955068627128</c:v>
                </c:pt>
                <c:pt idx="33">
                  <c:v>92.121793424438152</c:v>
                </c:pt>
                <c:pt idx="34">
                  <c:v>93.426306442545922</c:v>
                </c:pt>
                <c:pt idx="35">
                  <c:v>96.195887963369188</c:v>
                </c:pt>
                <c:pt idx="36">
                  <c:v>97.316726129444262</c:v>
                </c:pt>
                <c:pt idx="37">
                  <c:v>98.508240561862337</c:v>
                </c:pt>
                <c:pt idx="38">
                  <c:v>102.64073511871045</c:v>
                </c:pt>
                <c:pt idx="39">
                  <c:v>104.58280628083347</c:v>
                </c:pt>
                <c:pt idx="40">
                  <c:v>107.45412765182742</c:v>
                </c:pt>
                <c:pt idx="41">
                  <c:v>105.27214470604321</c:v>
                </c:pt>
                <c:pt idx="42">
                  <c:v>106.32773787518279</c:v>
                </c:pt>
                <c:pt idx="43">
                  <c:v>102.90527497431434</c:v>
                </c:pt>
                <c:pt idx="44">
                  <c:v>101.5676439903485</c:v>
                </c:pt>
                <c:pt idx="45">
                  <c:v>102.01551515487562</c:v>
                </c:pt>
                <c:pt idx="46">
                  <c:v>99.537770942539979</c:v>
                </c:pt>
                <c:pt idx="47">
                  <c:v>100</c:v>
                </c:pt>
                <c:pt idx="48">
                  <c:v>101.41275484271041</c:v>
                </c:pt>
                <c:pt idx="49">
                  <c:v>100.64084617358604</c:v>
                </c:pt>
                <c:pt idx="50">
                  <c:v>100.63145576775814</c:v>
                </c:pt>
                <c:pt idx="51">
                  <c:v>103.47284909837504</c:v>
                </c:pt>
                <c:pt idx="52">
                  <c:v>103.19604186175096</c:v>
                </c:pt>
                <c:pt idx="53">
                  <c:v>102.00060360821894</c:v>
                </c:pt>
                <c:pt idx="54">
                  <c:v>101.37978569123615</c:v>
                </c:pt>
                <c:pt idx="55">
                  <c:v>94.29906291574855</c:v>
                </c:pt>
                <c:pt idx="56">
                  <c:v>93.663554207899153</c:v>
                </c:pt>
                <c:pt idx="57">
                  <c:v>94.932907633670354</c:v>
                </c:pt>
                <c:pt idx="58">
                  <c:v>93.991818576745516</c:v>
                </c:pt>
                <c:pt idx="59">
                  <c:v>92.45178054337984</c:v>
                </c:pt>
                <c:pt idx="60">
                  <c:v>92.174473494716437</c:v>
                </c:pt>
                <c:pt idx="61">
                  <c:v>88.924461293869641</c:v>
                </c:pt>
                <c:pt idx="62">
                  <c:v>91.393892923025078</c:v>
                </c:pt>
                <c:pt idx="63">
                  <c:v>97.474503350225319</c:v>
                </c:pt>
                <c:pt idx="64">
                  <c:v>98.938488148733271</c:v>
                </c:pt>
                <c:pt idx="65">
                  <c:v>102.8199604124099</c:v>
                </c:pt>
                <c:pt idx="66">
                  <c:v>102.52707436860339</c:v>
                </c:pt>
                <c:pt idx="67">
                  <c:v>98.205927857308112</c:v>
                </c:pt>
                <c:pt idx="68">
                  <c:v>91.973988316584524</c:v>
                </c:pt>
                <c:pt idx="69">
                  <c:v>89.716768099854377</c:v>
                </c:pt>
                <c:pt idx="70">
                  <c:v>86.031809968939143</c:v>
                </c:pt>
                <c:pt idx="71">
                  <c:v>78.228188709059509</c:v>
                </c:pt>
                <c:pt idx="72">
                  <c:v>76.437344749223385</c:v>
                </c:pt>
                <c:pt idx="73">
                  <c:v>76.707585210583744</c:v>
                </c:pt>
                <c:pt idx="74">
                  <c:v>74.069537780809142</c:v>
                </c:pt>
                <c:pt idx="75">
                  <c:v>75.220401572389662</c:v>
                </c:pt>
                <c:pt idx="76">
                  <c:v>77.911188506566006</c:v>
                </c:pt>
                <c:pt idx="77">
                  <c:v>74.895450954045245</c:v>
                </c:pt>
                <c:pt idx="78">
                  <c:v>69.978748566616318</c:v>
                </c:pt>
                <c:pt idx="79">
                  <c:v>64.395572101029131</c:v>
                </c:pt>
                <c:pt idx="80">
                  <c:v>63.198844625181763</c:v>
                </c:pt>
                <c:pt idx="81">
                  <c:v>66.593672401418431</c:v>
                </c:pt>
                <c:pt idx="82">
                  <c:v>65.072629988553146</c:v>
                </c:pt>
                <c:pt idx="83">
                  <c:v>61.822653323302056</c:v>
                </c:pt>
                <c:pt idx="84">
                  <c:v>61.585411148903781</c:v>
                </c:pt>
                <c:pt idx="85">
                  <c:v>60.594712996793241</c:v>
                </c:pt>
                <c:pt idx="86">
                  <c:v>65.079428890467199</c:v>
                </c:pt>
                <c:pt idx="87">
                  <c:v>71.704652934057705</c:v>
                </c:pt>
                <c:pt idx="88">
                  <c:v>76.788887867120536</c:v>
                </c:pt>
                <c:pt idx="89">
                  <c:v>78.033504452717708</c:v>
                </c:pt>
                <c:pt idx="90">
                  <c:v>87.541182443038295</c:v>
                </c:pt>
                <c:pt idx="91">
                  <c:v>83.431298202268707</c:v>
                </c:pt>
                <c:pt idx="92">
                  <c:v>83.747280067177542</c:v>
                </c:pt>
                <c:pt idx="93">
                  <c:v>84.051830748201411</c:v>
                </c:pt>
                <c:pt idx="94">
                  <c:v>79.538947320094579</c:v>
                </c:pt>
                <c:pt idx="95">
                  <c:v>82.95568672075386</c:v>
                </c:pt>
                <c:pt idx="96">
                  <c:v>85.172704002250228</c:v>
                </c:pt>
                <c:pt idx="97">
                  <c:v>85.322894153488434</c:v>
                </c:pt>
                <c:pt idx="98">
                  <c:v>85.046915605193249</c:v>
                </c:pt>
                <c:pt idx="99">
                  <c:v>89.236639556973984</c:v>
                </c:pt>
                <c:pt idx="100">
                  <c:v>88.062413743886609</c:v>
                </c:pt>
                <c:pt idx="101">
                  <c:v>87.261663949611261</c:v>
                </c:pt>
                <c:pt idx="102">
                  <c:v>84.11931820783353</c:v>
                </c:pt>
                <c:pt idx="103">
                  <c:v>85.739956786399745</c:v>
                </c:pt>
                <c:pt idx="104">
                  <c:v>86.017954745991815</c:v>
                </c:pt>
                <c:pt idx="105">
                  <c:v>85.080440879929071</c:v>
                </c:pt>
                <c:pt idx="106">
                  <c:v>83.962678717561289</c:v>
                </c:pt>
                <c:pt idx="107">
                  <c:v>84.35223251950184</c:v>
                </c:pt>
                <c:pt idx="108">
                  <c:v>89.126856200342459</c:v>
                </c:pt>
                <c:pt idx="109">
                  <c:v>88.478073184283176</c:v>
                </c:pt>
                <c:pt idx="110">
                  <c:v>88.510541272209835</c:v>
                </c:pt>
                <c:pt idx="111">
                  <c:v>92.945988381990404</c:v>
                </c:pt>
                <c:pt idx="112">
                  <c:v>90.467960189497333</c:v>
                </c:pt>
                <c:pt idx="113">
                  <c:v>90.713053658060005</c:v>
                </c:pt>
                <c:pt idx="114">
                  <c:v>89.125324725602027</c:v>
                </c:pt>
                <c:pt idx="115">
                  <c:v>83.574065823062071</c:v>
                </c:pt>
                <c:pt idx="116">
                  <c:v>80.758660581592508</c:v>
                </c:pt>
                <c:pt idx="117">
                  <c:v>79.474040270844441</c:v>
                </c:pt>
                <c:pt idx="118">
                  <c:v>75.474724009553114</c:v>
                </c:pt>
                <c:pt idx="119">
                  <c:v>77.669511641158678</c:v>
                </c:pt>
                <c:pt idx="120">
                  <c:v>77.77455576128466</c:v>
                </c:pt>
                <c:pt idx="121">
                  <c:v>78.762887425725253</c:v>
                </c:pt>
                <c:pt idx="122">
                  <c:v>81.517488440053512</c:v>
                </c:pt>
                <c:pt idx="123">
                  <c:v>84.541987950887275</c:v>
                </c:pt>
                <c:pt idx="124">
                  <c:v>80.61190544223173</c:v>
                </c:pt>
                <c:pt idx="125">
                  <c:v>83.160546072314617</c:v>
                </c:pt>
                <c:pt idx="126">
                  <c:v>83.428608939194902</c:v>
                </c:pt>
                <c:pt idx="127">
                  <c:v>77.319888389788204</c:v>
                </c:pt>
                <c:pt idx="128">
                  <c:v>76.222094534978595</c:v>
                </c:pt>
                <c:pt idx="129">
                  <c:v>75.673115287681227</c:v>
                </c:pt>
                <c:pt idx="130">
                  <c:v>76.911237791162506</c:v>
                </c:pt>
                <c:pt idx="131">
                  <c:v>77.728288803003935</c:v>
                </c:pt>
                <c:pt idx="132">
                  <c:v>79.114464764830785</c:v>
                </c:pt>
                <c:pt idx="133">
                  <c:v>77.009708107795888</c:v>
                </c:pt>
                <c:pt idx="134">
                  <c:v>69.210483651265491</c:v>
                </c:pt>
                <c:pt idx="135">
                  <c:v>66.903592920221726</c:v>
                </c:pt>
                <c:pt idx="136">
                  <c:v>71.415842973700506</c:v>
                </c:pt>
                <c:pt idx="137">
                  <c:v>74.504472860633456</c:v>
                </c:pt>
                <c:pt idx="138">
                  <c:v>75.437356071524718</c:v>
                </c:pt>
                <c:pt idx="139">
                  <c:v>73.871978160505421</c:v>
                </c:pt>
                <c:pt idx="140">
                  <c:v>75.337627318092245</c:v>
                </c:pt>
                <c:pt idx="141">
                  <c:v>74.336125935742075</c:v>
                </c:pt>
                <c:pt idx="142">
                  <c:v>77.803326335350391</c:v>
                </c:pt>
                <c:pt idx="143">
                  <c:v>83.917601241781753</c:v>
                </c:pt>
                <c:pt idx="144">
                  <c:v>85.22630310286327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9D-4700-B679-7491B0BCAE5C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883360620777112E-2"/>
                  <c:y val="3.63677881105195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CORRAL!$E$84:$AZ$84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9D-4700-B679-7491B0BCAE5C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5.8422586484748872E-2"/>
                  <c:y val="4.14877710711324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9D-4700-B679-7491B0BCAE5C}"/>
                </c:ext>
              </c:extLst>
            </c:dLbl>
            <c:dLbl>
              <c:idx val="23"/>
              <c:layout>
                <c:manualLayout>
                  <c:x val="-6.6226187965793659E-2"/>
                  <c:y val="3.493891007378616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CORRAL!$E$85:$AZ$85</c:f>
              <c:numCache>
                <c:formatCode>_(* #,##0.00_);_(* \(#,##0.00\);_(* "-"??_);_(@_)</c:formatCode>
                <c:ptCount val="48"/>
                <c:pt idx="0">
                  <c:v>81.129189142245068</c:v>
                </c:pt>
                <c:pt idx="1">
                  <c:v>81.129189142245068</c:v>
                </c:pt>
                <c:pt idx="2">
                  <c:v>81.129189142245068</c:v>
                </c:pt>
                <c:pt idx="3">
                  <c:v>81.129189142245068</c:v>
                </c:pt>
                <c:pt idx="4">
                  <c:v>81.129189142245068</c:v>
                </c:pt>
                <c:pt idx="5">
                  <c:v>81.129189142245068</c:v>
                </c:pt>
                <c:pt idx="6">
                  <c:v>81.129189142245068</c:v>
                </c:pt>
                <c:pt idx="7">
                  <c:v>81.129189142245068</c:v>
                </c:pt>
                <c:pt idx="8">
                  <c:v>81.129189142245068</c:v>
                </c:pt>
                <c:pt idx="9">
                  <c:v>81.129189142245068</c:v>
                </c:pt>
                <c:pt idx="10">
                  <c:v>81.129189142245068</c:v>
                </c:pt>
                <c:pt idx="11">
                  <c:v>81.129189142245068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9D-4700-B679-7491B0BCAE5C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3"/>
              <c:layout>
                <c:manualLayout>
                  <c:x val="-4.8979591836734691E-2"/>
                  <c:y val="4.14877710711325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9D-4700-B679-7491B0BCAE5C}"/>
                </c:ext>
              </c:extLst>
            </c:dLbl>
            <c:dLbl>
              <c:idx val="35"/>
              <c:layout>
                <c:manualLayout>
                  <c:x val="-5.681895964769549E-2"/>
                  <c:y val="3.831967340303932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CORRAL!$E$86:$AZ$86</c:f>
              <c:numCache>
                <c:formatCode>_(* #,##0.00_);_(* \(#,##0.00\);_(* "-"??_);_(@_)</c:formatCode>
                <c:ptCount val="48"/>
                <c:pt idx="12">
                  <c:v>89.09464894107613</c:v>
                </c:pt>
                <c:pt idx="13">
                  <c:v>89.09464894107613</c:v>
                </c:pt>
                <c:pt idx="14">
                  <c:v>89.09464894107613</c:v>
                </c:pt>
                <c:pt idx="15">
                  <c:v>89.09464894107613</c:v>
                </c:pt>
                <c:pt idx="16">
                  <c:v>89.09464894107613</c:v>
                </c:pt>
                <c:pt idx="17">
                  <c:v>89.09464894107613</c:v>
                </c:pt>
                <c:pt idx="18">
                  <c:v>89.09464894107613</c:v>
                </c:pt>
                <c:pt idx="19">
                  <c:v>89.09464894107613</c:v>
                </c:pt>
                <c:pt idx="20">
                  <c:v>89.09464894107613</c:v>
                </c:pt>
                <c:pt idx="21">
                  <c:v>89.09464894107613</c:v>
                </c:pt>
                <c:pt idx="22">
                  <c:v>89.09464894107613</c:v>
                </c:pt>
                <c:pt idx="23">
                  <c:v>89.09464894107613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9D-4700-B679-7491B0BCAE5C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5"/>
              <c:layout>
                <c:manualLayout>
                  <c:x val="-7.2297358733494799E-2"/>
                  <c:y val="5.191646451752380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6985457460124183E-2"/>
                      <c:h val="5.90470435014413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19D-4700-B679-7491B0BCAE5C}"/>
                </c:ext>
              </c:extLst>
            </c:dLbl>
            <c:dLbl>
              <c:idx val="47"/>
              <c:layout>
                <c:manualLayout>
                  <c:x val="-7.3575617361335013E-2"/>
                  <c:y val="3.907560019247712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CORRAL!$E$87:$AZ$87</c:f>
              <c:numCache>
                <c:formatCode>_(* #,##0.00_);_(* \(#,##0.00\);_(* "-"??_);_(@_)</c:formatCode>
                <c:ptCount val="48"/>
                <c:pt idx="24">
                  <c:v>95.605245798813556</c:v>
                </c:pt>
                <c:pt idx="25">
                  <c:v>95.605245798813556</c:v>
                </c:pt>
                <c:pt idx="26">
                  <c:v>95.605245798813556</c:v>
                </c:pt>
                <c:pt idx="27">
                  <c:v>95.605245798813556</c:v>
                </c:pt>
                <c:pt idx="28">
                  <c:v>95.605245798813556</c:v>
                </c:pt>
                <c:pt idx="29">
                  <c:v>95.605245798813556</c:v>
                </c:pt>
                <c:pt idx="30">
                  <c:v>95.605245798813556</c:v>
                </c:pt>
                <c:pt idx="31">
                  <c:v>95.605245798813556</c:v>
                </c:pt>
                <c:pt idx="32">
                  <c:v>95.605245798813556</c:v>
                </c:pt>
                <c:pt idx="33">
                  <c:v>95.605245798813556</c:v>
                </c:pt>
                <c:pt idx="34">
                  <c:v>95.605245798813556</c:v>
                </c:pt>
                <c:pt idx="35">
                  <c:v>95.605245798813556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9D-4700-B679-7491B0BCAE5C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7.5875576777392623E-2"/>
                  <c:y val="3.573863323282499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CORRAL!$E$88:$AZ$88</c:f>
              <c:numCache>
                <c:formatCode>_(* #,##0.00_);_(* \(#,##0.00\);_(* "-"??_);_(@_)</c:formatCode>
                <c:ptCount val="48"/>
                <c:pt idx="36">
                  <c:v>102.34406028216522</c:v>
                </c:pt>
                <c:pt idx="37">
                  <c:v>102.34406028216522</c:v>
                </c:pt>
                <c:pt idx="38">
                  <c:v>102.34406028216522</c:v>
                </c:pt>
                <c:pt idx="39">
                  <c:v>102.34406028216522</c:v>
                </c:pt>
                <c:pt idx="40">
                  <c:v>102.34406028216522</c:v>
                </c:pt>
                <c:pt idx="41">
                  <c:v>102.34406028216522</c:v>
                </c:pt>
                <c:pt idx="42">
                  <c:v>102.34406028216522</c:v>
                </c:pt>
                <c:pt idx="43">
                  <c:v>102.34406028216522</c:v>
                </c:pt>
                <c:pt idx="44">
                  <c:v>102.34406028216522</c:v>
                </c:pt>
                <c:pt idx="45">
                  <c:v>102.34406028216522</c:v>
                </c:pt>
                <c:pt idx="46">
                  <c:v>102.34406028216522</c:v>
                </c:pt>
                <c:pt idx="47">
                  <c:v>102.34406028216522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9D-4700-B679-7491B0BCAE5C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8682236668265812E-2"/>
                  <c:y val="4.438695639879115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CORRAL!$E$89:$BL$89</c:f>
              <c:numCache>
                <c:formatCode>_(* #,##0.00_);_(* \(#,##0.00\);_(* "-"??_);_(@_)</c:formatCode>
                <c:ptCount val="60"/>
                <c:pt idx="48">
                  <c:v>98.50612174342325</c:v>
                </c:pt>
                <c:pt idx="49">
                  <c:v>98.50612174342325</c:v>
                </c:pt>
                <c:pt idx="50">
                  <c:v>98.50612174342325</c:v>
                </c:pt>
                <c:pt idx="51">
                  <c:v>98.50612174342325</c:v>
                </c:pt>
                <c:pt idx="52">
                  <c:v>98.50612174342325</c:v>
                </c:pt>
                <c:pt idx="53">
                  <c:v>98.50612174342325</c:v>
                </c:pt>
                <c:pt idx="54">
                  <c:v>98.50612174342325</c:v>
                </c:pt>
                <c:pt idx="55">
                  <c:v>98.50612174342325</c:v>
                </c:pt>
                <c:pt idx="56">
                  <c:v>98.50612174342325</c:v>
                </c:pt>
                <c:pt idx="57">
                  <c:v>98.50612174342325</c:v>
                </c:pt>
                <c:pt idx="58">
                  <c:v>98.50612174342325</c:v>
                </c:pt>
                <c:pt idx="59">
                  <c:v>98.50612174342325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9D-4700-B679-7491B0BCAE5C}"/>
            </c:ext>
          </c:extLst>
        </c:ser>
        <c:ser>
          <c:idx val="7"/>
          <c:order val="7"/>
          <c:tx>
            <c:strRef>
              <c:f>CORRAL!$A$90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305254875539712E-2"/>
                  <c:y val="4.438695639879115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9D-4700-B679-7491B0BCAE5C}"/>
                </c:ext>
              </c:extLst>
            </c:dLbl>
            <c:dLbl>
              <c:idx val="73"/>
              <c:layout>
                <c:manualLayout>
                  <c:x val="-2.1542205183535733E-3"/>
                  <c:y val="2.904114346198655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CORRAL!$E$90:$BX$90</c:f>
              <c:numCache>
                <c:formatCode>_(* #,##0.00_);_(* \(#,##0.00\);_(* "-"??_);_(@_)</c:formatCode>
                <c:ptCount val="72"/>
                <c:pt idx="60">
                  <c:v>93.200794745277378</c:v>
                </c:pt>
                <c:pt idx="61">
                  <c:v>93.200794745277378</c:v>
                </c:pt>
                <c:pt idx="62">
                  <c:v>93.200794745277378</c:v>
                </c:pt>
                <c:pt idx="63">
                  <c:v>93.200794745277378</c:v>
                </c:pt>
                <c:pt idx="64">
                  <c:v>93.200794745277378</c:v>
                </c:pt>
                <c:pt idx="65">
                  <c:v>93.200794745277378</c:v>
                </c:pt>
                <c:pt idx="66">
                  <c:v>93.200794745277378</c:v>
                </c:pt>
                <c:pt idx="67">
                  <c:v>93.200794745277378</c:v>
                </c:pt>
                <c:pt idx="68">
                  <c:v>93.200794745277378</c:v>
                </c:pt>
                <c:pt idx="69">
                  <c:v>93.200794745277378</c:v>
                </c:pt>
                <c:pt idx="70">
                  <c:v>93.200794745277378</c:v>
                </c:pt>
                <c:pt idx="71">
                  <c:v>93.200794745277378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9D-4700-B679-7491B0BCAE5C}"/>
            </c:ext>
          </c:extLst>
        </c:ser>
        <c:ser>
          <c:idx val="8"/>
          <c:order val="8"/>
          <c:tx>
            <c:strRef>
              <c:f>CORRAL!$A$91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4"/>
              <c:layout>
                <c:manualLayout>
                  <c:x val="-3.0358634585932031E-2"/>
                  <c:y val="3.63166006899200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CORRAL!$E$91:$CJ$91</c:f>
              <c:numCache>
                <c:formatCode>_(* #,##0.00_);_(* \(#,##0.00\);_(* "-"??_);_(@_)</c:formatCode>
                <c:ptCount val="84"/>
                <c:pt idx="72">
                  <c:v>70.525302481643152</c:v>
                </c:pt>
                <c:pt idx="73">
                  <c:v>70.525302481643152</c:v>
                </c:pt>
                <c:pt idx="74">
                  <c:v>70.525302481643152</c:v>
                </c:pt>
                <c:pt idx="75">
                  <c:v>70.525302481643152</c:v>
                </c:pt>
                <c:pt idx="76">
                  <c:v>70.525302481643152</c:v>
                </c:pt>
                <c:pt idx="77">
                  <c:v>70.525302481643152</c:v>
                </c:pt>
                <c:pt idx="78">
                  <c:v>70.525302481643152</c:v>
                </c:pt>
                <c:pt idx="79">
                  <c:v>70.525302481643152</c:v>
                </c:pt>
                <c:pt idx="80">
                  <c:v>70.525302481643152</c:v>
                </c:pt>
                <c:pt idx="81">
                  <c:v>70.525302481643152</c:v>
                </c:pt>
                <c:pt idx="82">
                  <c:v>70.525302481643152</c:v>
                </c:pt>
                <c:pt idx="83">
                  <c:v>70.525302481643152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19D-4700-B679-7491B0BCAE5C}"/>
            </c:ext>
          </c:extLst>
        </c:ser>
        <c:ser>
          <c:idx val="9"/>
          <c:order val="9"/>
          <c:tx>
            <c:strRef>
              <c:f>CORRAL!$A$81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44"/>
              <c:layout>
                <c:manualLayout>
                  <c:x val="-5.3713081985565708E-2"/>
                  <c:y val="4.047150974920876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4205119769062414E-2"/>
                      <c:h val="7.37000209709655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E19D-4700-B679-7491B0BCAE5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CORRAL!$E$81:$FD$81</c:f>
              <c:numCache>
                <c:formatCode>_(* #,##0.00_);_(* \(#,##0.00\);_(* "-"??_);_(@_)</c:formatCode>
                <c:ptCount val="156"/>
                <c:pt idx="0">
                  <c:v>105.8641366016106</c:v>
                </c:pt>
                <c:pt idx="1">
                  <c:v>107.91446310065815</c:v>
                </c:pt>
                <c:pt idx="2">
                  <c:v>105.50073921710117</c:v>
                </c:pt>
                <c:pt idx="3">
                  <c:v>106.54046126654634</c:v>
                </c:pt>
                <c:pt idx="4">
                  <c:v>104.82340060611976</c:v>
                </c:pt>
                <c:pt idx="5">
                  <c:v>99.809205335099008</c:v>
                </c:pt>
                <c:pt idx="6">
                  <c:v>95.356729420252535</c:v>
                </c:pt>
                <c:pt idx="7">
                  <c:v>94.607714057066403</c:v>
                </c:pt>
                <c:pt idx="8">
                  <c:v>90.438446829446235</c:v>
                </c:pt>
                <c:pt idx="9">
                  <c:v>85.90571184937285</c:v>
                </c:pt>
                <c:pt idx="10">
                  <c:v>83.703271066794173</c:v>
                </c:pt>
                <c:pt idx="11">
                  <c:v>89.724023969170744</c:v>
                </c:pt>
                <c:pt idx="12">
                  <c:v>89.299284664577797</c:v>
                </c:pt>
                <c:pt idx="13">
                  <c:v>88.00349186696802</c:v>
                </c:pt>
                <c:pt idx="14">
                  <c:v>102.16323680033304</c:v>
                </c:pt>
                <c:pt idx="15">
                  <c:v>101.37409687039948</c:v>
                </c:pt>
                <c:pt idx="16">
                  <c:v>96.830552963391654</c:v>
                </c:pt>
                <c:pt idx="17">
                  <c:v>93.276493795119364</c:v>
                </c:pt>
                <c:pt idx="18">
                  <c:v>91.924223403908044</c:v>
                </c:pt>
                <c:pt idx="19">
                  <c:v>94.083188960866806</c:v>
                </c:pt>
                <c:pt idx="20">
                  <c:v>91.760895851490005</c:v>
                </c:pt>
                <c:pt idx="21">
                  <c:v>91.178041870536589</c:v>
                </c:pt>
                <c:pt idx="22">
                  <c:v>92.501367117113574</c:v>
                </c:pt>
                <c:pt idx="23">
                  <c:v>99.236341762520453</c:v>
                </c:pt>
                <c:pt idx="24">
                  <c:v>100.9928209273539</c:v>
                </c:pt>
                <c:pt idx="25">
                  <c:v>103.03140739540049</c:v>
                </c:pt>
                <c:pt idx="26">
                  <c:v>98.057181015806066</c:v>
                </c:pt>
                <c:pt idx="27">
                  <c:v>96.338039621961627</c:v>
                </c:pt>
                <c:pt idx="28">
                  <c:v>95.307628259139804</c:v>
                </c:pt>
                <c:pt idx="29">
                  <c:v>96.613195118511129</c:v>
                </c:pt>
                <c:pt idx="30">
                  <c:v>95.030440291887203</c:v>
                </c:pt>
                <c:pt idx="31">
                  <c:v>98.018785694262334</c:v>
                </c:pt>
                <c:pt idx="32">
                  <c:v>96.582896224244692</c:v>
                </c:pt>
                <c:pt idx="33">
                  <c:v>98.026661920998265</c:v>
                </c:pt>
                <c:pt idx="34">
                  <c:v>100.03318560136969</c:v>
                </c:pt>
                <c:pt idx="35">
                  <c:v>103.74104294370336</c:v>
                </c:pt>
                <c:pt idx="36">
                  <c:v>100.60545233558003</c:v>
                </c:pt>
                <c:pt idx="37">
                  <c:v>97.961774429216177</c:v>
                </c:pt>
                <c:pt idx="38">
                  <c:v>101.13103577548912</c:v>
                </c:pt>
                <c:pt idx="39">
                  <c:v>103.50631097477682</c:v>
                </c:pt>
                <c:pt idx="40">
                  <c:v>107.48871873879126</c:v>
                </c:pt>
                <c:pt idx="41">
                  <c:v>105.26315950327809</c:v>
                </c:pt>
                <c:pt idx="42">
                  <c:v>105.80108986733015</c:v>
                </c:pt>
                <c:pt idx="43">
                  <c:v>103.64137750701533</c:v>
                </c:pt>
                <c:pt idx="44">
                  <c:v>102.13684985567977</c:v>
                </c:pt>
                <c:pt idx="45">
                  <c:v>102.68138974350343</c:v>
                </c:pt>
                <c:pt idx="46">
                  <c:v>101.10987552406449</c:v>
                </c:pt>
                <c:pt idx="47">
                  <c:v>100</c:v>
                </c:pt>
                <c:pt idx="48">
                  <c:v>100.11011539377475</c:v>
                </c:pt>
                <c:pt idx="49">
                  <c:v>100.520044560149</c:v>
                </c:pt>
                <c:pt idx="50">
                  <c:v>101.81302275597821</c:v>
                </c:pt>
                <c:pt idx="51">
                  <c:v>105.639139089786</c:v>
                </c:pt>
                <c:pt idx="52">
                  <c:v>106.3748519818253</c:v>
                </c:pt>
                <c:pt idx="53">
                  <c:v>108.66615711181655</c:v>
                </c:pt>
                <c:pt idx="54">
                  <c:v>107.53501087593003</c:v>
                </c:pt>
                <c:pt idx="55">
                  <c:v>100.05392720209123</c:v>
                </c:pt>
                <c:pt idx="56">
                  <c:v>100.28916150903113</c:v>
                </c:pt>
                <c:pt idx="57">
                  <c:v>99.827649279858775</c:v>
                </c:pt>
                <c:pt idx="58">
                  <c:v>100.75812563615638</c:v>
                </c:pt>
                <c:pt idx="59">
                  <c:v>99.684982427465414</c:v>
                </c:pt>
                <c:pt idx="60">
                  <c:v>100.63699452597203</c:v>
                </c:pt>
                <c:pt idx="61">
                  <c:v>101.116684348959</c:v>
                </c:pt>
                <c:pt idx="62">
                  <c:v>103.09357370781707</c:v>
                </c:pt>
                <c:pt idx="63">
                  <c:v>105.44397508014556</c:v>
                </c:pt>
                <c:pt idx="64">
                  <c:v>105.71358878257955</c:v>
                </c:pt>
                <c:pt idx="65">
                  <c:v>108.29162837477244</c:v>
                </c:pt>
                <c:pt idx="66">
                  <c:v>106.28457036423154</c:v>
                </c:pt>
                <c:pt idx="67">
                  <c:v>104.03300327718605</c:v>
                </c:pt>
                <c:pt idx="68">
                  <c:v>101.13908336783986</c:v>
                </c:pt>
                <c:pt idx="69">
                  <c:v>102.44488695832131</c:v>
                </c:pt>
                <c:pt idx="70">
                  <c:v>102.08669724307167</c:v>
                </c:pt>
                <c:pt idx="71">
                  <c:v>102.29536443127304</c:v>
                </c:pt>
                <c:pt idx="72">
                  <c:v>102.232994985302</c:v>
                </c:pt>
                <c:pt idx="73">
                  <c:v>103.56531405151921</c:v>
                </c:pt>
                <c:pt idx="74">
                  <c:v>106.87054136634882</c:v>
                </c:pt>
                <c:pt idx="75">
                  <c:v>104.70352822168236</c:v>
                </c:pt>
                <c:pt idx="76">
                  <c:v>106.00331786014256</c:v>
                </c:pt>
                <c:pt idx="77">
                  <c:v>106.74034578730294</c:v>
                </c:pt>
                <c:pt idx="78">
                  <c:v>106.64080861795054</c:v>
                </c:pt>
                <c:pt idx="79">
                  <c:v>108.5996118756363</c:v>
                </c:pt>
                <c:pt idx="80">
                  <c:v>108.33791547653131</c:v>
                </c:pt>
                <c:pt idx="81">
                  <c:v>109.13273591153872</c:v>
                </c:pt>
                <c:pt idx="82">
                  <c:v>108.77516215572018</c:v>
                </c:pt>
                <c:pt idx="83">
                  <c:v>111.88947008833836</c:v>
                </c:pt>
                <c:pt idx="84">
                  <c:v>112.81774650982092</c:v>
                </c:pt>
                <c:pt idx="85">
                  <c:v>113.48624169978154</c:v>
                </c:pt>
                <c:pt idx="86">
                  <c:v>114.18071140989478</c:v>
                </c:pt>
                <c:pt idx="87">
                  <c:v>119.94282283210877</c:v>
                </c:pt>
                <c:pt idx="88">
                  <c:v>128.00491884657498</c:v>
                </c:pt>
                <c:pt idx="89">
                  <c:v>130.22330373661168</c:v>
                </c:pt>
                <c:pt idx="90">
                  <c:v>144.73767838395423</c:v>
                </c:pt>
                <c:pt idx="91">
                  <c:v>137.93462081379312</c:v>
                </c:pt>
                <c:pt idx="92">
                  <c:v>136.46366441053863</c:v>
                </c:pt>
                <c:pt idx="93">
                  <c:v>137.4972297230033</c:v>
                </c:pt>
                <c:pt idx="94">
                  <c:v>137.82553155295957</c:v>
                </c:pt>
                <c:pt idx="95">
                  <c:v>139.26349795304253</c:v>
                </c:pt>
                <c:pt idx="96">
                  <c:v>139.90285489495133</c:v>
                </c:pt>
                <c:pt idx="97">
                  <c:v>137.15251958887308</c:v>
                </c:pt>
                <c:pt idx="98">
                  <c:v>139.64142200995116</c:v>
                </c:pt>
                <c:pt idx="99">
                  <c:v>143.03879327780038</c:v>
                </c:pt>
                <c:pt idx="100">
                  <c:v>143.63504441401778</c:v>
                </c:pt>
                <c:pt idx="101">
                  <c:v>144.00148525356386</c:v>
                </c:pt>
                <c:pt idx="102">
                  <c:v>142.58853427429997</c:v>
                </c:pt>
                <c:pt idx="103">
                  <c:v>142.17234127541317</c:v>
                </c:pt>
                <c:pt idx="104">
                  <c:v>140.03602717662829</c:v>
                </c:pt>
                <c:pt idx="105">
                  <c:v>140.24535776598489</c:v>
                </c:pt>
                <c:pt idx="106">
                  <c:v>141.1244882888507</c:v>
                </c:pt>
                <c:pt idx="107">
                  <c:v>140.75584359268092</c:v>
                </c:pt>
                <c:pt idx="108">
                  <c:v>142.57117698404659</c:v>
                </c:pt>
                <c:pt idx="109">
                  <c:v>141.15411442424414</c:v>
                </c:pt>
                <c:pt idx="110">
                  <c:v>140.83383945311456</c:v>
                </c:pt>
                <c:pt idx="111">
                  <c:v>143.40655563408797</c:v>
                </c:pt>
                <c:pt idx="112">
                  <c:v>144.47776718371881</c:v>
                </c:pt>
                <c:pt idx="113">
                  <c:v>146.40088599914353</c:v>
                </c:pt>
                <c:pt idx="114">
                  <c:v>143.45714678332118</c:v>
                </c:pt>
                <c:pt idx="115">
                  <c:v>137.97252328623046</c:v>
                </c:pt>
                <c:pt idx="116">
                  <c:v>136.84872162632377</c:v>
                </c:pt>
                <c:pt idx="117">
                  <c:v>136.56397368573977</c:v>
                </c:pt>
                <c:pt idx="118">
                  <c:v>134.64496152760123</c:v>
                </c:pt>
                <c:pt idx="119">
                  <c:v>139.18212620876304</c:v>
                </c:pt>
                <c:pt idx="120">
                  <c:v>137.17649409502636</c:v>
                </c:pt>
                <c:pt idx="121">
                  <c:v>136.86520495025053</c:v>
                </c:pt>
                <c:pt idx="122">
                  <c:v>142.11519672273599</c:v>
                </c:pt>
                <c:pt idx="123">
                  <c:v>148.79713238214615</c:v>
                </c:pt>
                <c:pt idx="124">
                  <c:v>148.86202647819616</c:v>
                </c:pt>
                <c:pt idx="125">
                  <c:v>151.04164530868661</c:v>
                </c:pt>
                <c:pt idx="126">
                  <c:v>149.29885150692286</c:v>
                </c:pt>
                <c:pt idx="127">
                  <c:v>147.18891688179022</c:v>
                </c:pt>
                <c:pt idx="128">
                  <c:v>144.54529415711499</c:v>
                </c:pt>
                <c:pt idx="129">
                  <c:v>145.11264654417673</c:v>
                </c:pt>
                <c:pt idx="130">
                  <c:v>146.35849020758386</c:v>
                </c:pt>
                <c:pt idx="131">
                  <c:v>146.68092003707199</c:v>
                </c:pt>
                <c:pt idx="132">
                  <c:v>146.40042219914315</c:v>
                </c:pt>
                <c:pt idx="133">
                  <c:v>146.40913331562507</c:v>
                </c:pt>
                <c:pt idx="134">
                  <c:v>149.40879525004388</c:v>
                </c:pt>
                <c:pt idx="135">
                  <c:v>148.778547603454</c:v>
                </c:pt>
                <c:pt idx="136">
                  <c:v>153.90410151706561</c:v>
                </c:pt>
                <c:pt idx="137">
                  <c:v>153.48086473477801</c:v>
                </c:pt>
                <c:pt idx="138">
                  <c:v>154.03914026108887</c:v>
                </c:pt>
                <c:pt idx="139">
                  <c:v>156.0966213329516</c:v>
                </c:pt>
                <c:pt idx="140">
                  <c:v>157.58654573723138</c:v>
                </c:pt>
                <c:pt idx="141">
                  <c:v>158.94173411760332</c:v>
                </c:pt>
                <c:pt idx="142">
                  <c:v>159.74149856011954</c:v>
                </c:pt>
                <c:pt idx="143">
                  <c:v>162.36323532574175</c:v>
                </c:pt>
                <c:pt idx="144">
                  <c:v>166.13273322530148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9D-4700-B679-7491B0BCAE5C}"/>
            </c:ext>
          </c:extLst>
        </c:ser>
        <c:ser>
          <c:idx val="10"/>
          <c:order val="10"/>
          <c:tx>
            <c:strRef>
              <c:f>CORRAL!$A$92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1.1676397917666219E-2"/>
                  <c:y val="4.438695639879122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CORRAL!$E$92:$CV$92</c:f>
              <c:numCache>
                <c:formatCode>_(* #,##0.00_);_(* \(#,##0.00\);_(* "-"??_);_(@_)</c:formatCode>
                <c:ptCount val="96"/>
                <c:pt idx="84">
                  <c:v>76.254401982632885</c:v>
                </c:pt>
                <c:pt idx="85">
                  <c:v>76.254401982632885</c:v>
                </c:pt>
                <c:pt idx="86">
                  <c:v>76.254401982632885</c:v>
                </c:pt>
                <c:pt idx="87">
                  <c:v>76.254401982632885</c:v>
                </c:pt>
                <c:pt idx="88">
                  <c:v>76.254401982632885</c:v>
                </c:pt>
                <c:pt idx="89">
                  <c:v>76.254401982632885</c:v>
                </c:pt>
                <c:pt idx="90">
                  <c:v>76.254401982632885</c:v>
                </c:pt>
                <c:pt idx="91">
                  <c:v>76.254401982632885</c:v>
                </c:pt>
                <c:pt idx="92">
                  <c:v>76.254401982632885</c:v>
                </c:pt>
                <c:pt idx="93">
                  <c:v>76.254401982632885</c:v>
                </c:pt>
                <c:pt idx="94">
                  <c:v>76.254401982632885</c:v>
                </c:pt>
                <c:pt idx="95">
                  <c:v>76.254401982632885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9D-4700-B679-7491B0BCAE5C}"/>
            </c:ext>
          </c:extLst>
        </c:ser>
        <c:ser>
          <c:idx val="11"/>
          <c:order val="11"/>
          <c:tx>
            <c:strRef>
              <c:f>CORRAL!$A$93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6"/>
              <c:layout>
                <c:manualLayout>
                  <c:x val="-6.305254875539712E-2"/>
                  <c:y val="4.035177854435558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CORRAL!$E$93:$DH$93</c:f>
              <c:numCache>
                <c:formatCode>_(* #,##0.00_);_(* \(#,##0.00\);_(* "-"??_);_(@_)</c:formatCode>
                <c:ptCount val="108"/>
                <c:pt idx="96">
                  <c:v>85.781317739051744</c:v>
                </c:pt>
                <c:pt idx="97">
                  <c:v>85.781317739051744</c:v>
                </c:pt>
                <c:pt idx="98">
                  <c:v>85.781317739051744</c:v>
                </c:pt>
                <c:pt idx="99">
                  <c:v>85.781317739051744</c:v>
                </c:pt>
                <c:pt idx="100">
                  <c:v>85.781317739051744</c:v>
                </c:pt>
                <c:pt idx="101">
                  <c:v>85.781317739051744</c:v>
                </c:pt>
                <c:pt idx="102">
                  <c:v>85.781317739051744</c:v>
                </c:pt>
                <c:pt idx="103">
                  <c:v>85.781317739051744</c:v>
                </c:pt>
                <c:pt idx="104">
                  <c:v>85.781317739051744</c:v>
                </c:pt>
                <c:pt idx="105">
                  <c:v>85.781317739051744</c:v>
                </c:pt>
                <c:pt idx="106">
                  <c:v>85.781317739051744</c:v>
                </c:pt>
                <c:pt idx="107">
                  <c:v>85.781317739051744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9D-4700-B679-7491B0BCAE5C}"/>
            </c:ext>
          </c:extLst>
        </c:ser>
        <c:ser>
          <c:idx val="12"/>
          <c:order val="12"/>
          <c:tx>
            <c:strRef>
              <c:f>CORRAL!$A$95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19"/>
              <c:layout>
                <c:manualLayout>
                  <c:x val="-7.9399505840129697E-2"/>
                  <c:y val="3.63166006899200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CORRAL!$E$95:$DT$95</c:f>
              <c:numCache>
                <c:formatCode>_(* #,##0.00_);_(* \(#,##0.00\);_(* "-"??_);_(@_)</c:formatCode>
                <c:ptCount val="120"/>
                <c:pt idx="108">
                  <c:v>85.526566661516327</c:v>
                </c:pt>
                <c:pt idx="109">
                  <c:v>85.526566661516327</c:v>
                </c:pt>
                <c:pt idx="110">
                  <c:v>85.526566661516327</c:v>
                </c:pt>
                <c:pt idx="111">
                  <c:v>85.526566661516327</c:v>
                </c:pt>
                <c:pt idx="112">
                  <c:v>85.526566661516327</c:v>
                </c:pt>
                <c:pt idx="113">
                  <c:v>85.526566661516327</c:v>
                </c:pt>
                <c:pt idx="114">
                  <c:v>85.526566661516327</c:v>
                </c:pt>
                <c:pt idx="115">
                  <c:v>85.526566661516327</c:v>
                </c:pt>
                <c:pt idx="116">
                  <c:v>85.526566661516327</c:v>
                </c:pt>
                <c:pt idx="117">
                  <c:v>85.526566661516327</c:v>
                </c:pt>
                <c:pt idx="118">
                  <c:v>85.526566661516327</c:v>
                </c:pt>
                <c:pt idx="119">
                  <c:v>85.526566661516327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19D-4700-B679-7491B0BCAE5C}"/>
            </c:ext>
          </c:extLst>
        </c:ser>
        <c:ser>
          <c:idx val="13"/>
          <c:order val="13"/>
          <c:tx>
            <c:strRef>
              <c:f>CORRAL!$A$83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CORRAL!$E$83:$ER$83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19D-4700-B679-7491B0BCAE5C}"/>
            </c:ext>
          </c:extLst>
        </c:ser>
        <c:ser>
          <c:idx val="14"/>
          <c:order val="14"/>
          <c:tx>
            <c:strRef>
              <c:f>CORRAL!$A$82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CORRAL!$E$82:$ER$82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19D-4700-B679-7491B0BCAE5C}"/>
            </c:ext>
          </c:extLst>
        </c:ser>
        <c:ser>
          <c:idx val="16"/>
          <c:order val="15"/>
          <c:tx>
            <c:strRef>
              <c:f>CORRAL!$A$96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9D-4700-B679-7491B0BCAE5C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9D-4700-B679-7491B0BCAE5C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9D-4700-B679-7491B0BCAE5C}"/>
                </c:ext>
              </c:extLst>
            </c:dLbl>
            <c:dLbl>
              <c:idx val="123"/>
              <c:layout>
                <c:manualLayout>
                  <c:x val="-2.804284151267945E-2"/>
                  <c:y val="4.154933885841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9D-4700-B679-7491B0BCAE5C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9D-4700-B679-7491B0BCAE5C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9D-4700-B679-7491B0BCAE5C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19D-4700-B679-7491B0BCAE5C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9D-4700-B679-7491B0BCAE5C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9D-4700-B679-7491B0BCAE5C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9D-4700-B679-7491B0BCAE5C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9D-4700-B679-7491B0BCAE5C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9D-4700-B679-7491B0BCAE5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CORRAL!$E$96:$EF$96</c:f>
              <c:numCache>
                <c:formatCode>_(* #,##0.00_);_(* \(#,##0.00\);_(* "-"??_);_(@_)</c:formatCode>
                <c:ptCount val="132"/>
                <c:pt idx="120">
                  <c:v>79.471050403192194</c:v>
                </c:pt>
                <c:pt idx="121">
                  <c:v>79.471050403192194</c:v>
                </c:pt>
                <c:pt idx="122">
                  <c:v>79.471050403192194</c:v>
                </c:pt>
                <c:pt idx="123">
                  <c:v>79.471050403192194</c:v>
                </c:pt>
                <c:pt idx="124">
                  <c:v>79.471050403192194</c:v>
                </c:pt>
                <c:pt idx="125">
                  <c:v>79.471050403192194</c:v>
                </c:pt>
                <c:pt idx="126">
                  <c:v>79.471050403192194</c:v>
                </c:pt>
                <c:pt idx="127">
                  <c:v>79.471050403192194</c:v>
                </c:pt>
                <c:pt idx="128">
                  <c:v>79.471050403192194</c:v>
                </c:pt>
                <c:pt idx="129">
                  <c:v>79.471050403192194</c:v>
                </c:pt>
                <c:pt idx="130">
                  <c:v>79.471050403192194</c:v>
                </c:pt>
                <c:pt idx="131">
                  <c:v>79.471050403192194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E19D-4700-B679-7491B0BCAE5C}"/>
            </c:ext>
          </c:extLst>
        </c:ser>
        <c:ser>
          <c:idx val="15"/>
          <c:order val="16"/>
          <c:tx>
            <c:strRef>
              <c:f>CORRAL!$A$99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2C-E19D-4700-B679-7491B0BCAE5C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2D-E19D-4700-B679-7491B0BCAE5C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E-E19D-4700-B679-7491B0BCAE5C}"/>
              </c:ext>
            </c:extLst>
          </c:dPt>
          <c:dLbls>
            <c:dLbl>
              <c:idx val="121"/>
              <c:layout>
                <c:manualLayout>
                  <c:x val="-6.9970845481049562E-3"/>
                  <c:y val="3.6633359048263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19D-4700-B679-7491B0BCAE5C}"/>
                </c:ext>
              </c:extLst>
            </c:dLbl>
            <c:dLbl>
              <c:idx val="138"/>
              <c:layout>
                <c:manualLayout>
                  <c:x val="-3.505355189084948E-2"/>
                  <c:y val="-3.3239471086731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19D-4700-B679-7491B0BCAE5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CORRAL!$E$99:$ER$99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E19D-4700-B679-7491B0BCA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996864"/>
        <c:axId val="195990984"/>
      </c:lineChart>
      <c:dateAx>
        <c:axId val="195996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5990984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5990984"/>
        <c:scaling>
          <c:orientation val="minMax"/>
          <c:max val="170"/>
          <c:min val="5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5996864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2680247013391704"/>
          <c:w val="0.8690642541008613"/>
          <c:h val="0.77073674495544586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ICGN!$E$362:$FS$362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ICGN!$E$363:$FS$363</c:f>
              <c:numCache>
                <c:formatCode>_(* #,##0.00_);_(* \(#,##0.00\);_(* "-"??_);_(@_)</c:formatCode>
                <c:ptCount val="171"/>
                <c:pt idx="0">
                  <c:v>69.319618492783519</c:v>
                </c:pt>
                <c:pt idx="1">
                  <c:v>69.000376479556351</c:v>
                </c:pt>
                <c:pt idx="2">
                  <c:v>70.551283347279579</c:v>
                </c:pt>
                <c:pt idx="3">
                  <c:v>71.471847126041808</c:v>
                </c:pt>
                <c:pt idx="4">
                  <c:v>72.107683987513127</c:v>
                </c:pt>
                <c:pt idx="5">
                  <c:v>68.794930054432172</c:v>
                </c:pt>
                <c:pt idx="6">
                  <c:v>73.230137233321415</c:v>
                </c:pt>
                <c:pt idx="7">
                  <c:v>67.168755416722021</c:v>
                </c:pt>
                <c:pt idx="8">
                  <c:v>67.330412457485323</c:v>
                </c:pt>
                <c:pt idx="9">
                  <c:v>67.59940043951832</c:v>
                </c:pt>
                <c:pt idx="10">
                  <c:v>70.943719296742586</c:v>
                </c:pt>
                <c:pt idx="11">
                  <c:v>80.696788669209042</c:v>
                </c:pt>
                <c:pt idx="12">
                  <c:v>86.518277420185356</c:v>
                </c:pt>
                <c:pt idx="13">
                  <c:v>83.862410327770803</c:v>
                </c:pt>
                <c:pt idx="14">
                  <c:v>87.139404904388442</c:v>
                </c:pt>
                <c:pt idx="15">
                  <c:v>97.079614279387954</c:v>
                </c:pt>
                <c:pt idx="16">
                  <c:v>105.0347243913192</c:v>
                </c:pt>
                <c:pt idx="17">
                  <c:v>97.963873089750138</c:v>
                </c:pt>
                <c:pt idx="18">
                  <c:v>99.415227044990601</c:v>
                </c:pt>
                <c:pt idx="19">
                  <c:v>109.87957786727662</c:v>
                </c:pt>
                <c:pt idx="20">
                  <c:v>107.95936543746969</c:v>
                </c:pt>
                <c:pt idx="21">
                  <c:v>96.619857802432591</c:v>
                </c:pt>
                <c:pt idx="22">
                  <c:v>93.103293041180038</c:v>
                </c:pt>
                <c:pt idx="23">
                  <c:v>93.397181451312576</c:v>
                </c:pt>
                <c:pt idx="24">
                  <c:v>98.449197320096829</c:v>
                </c:pt>
                <c:pt idx="25">
                  <c:v>106.01448871693304</c:v>
                </c:pt>
                <c:pt idx="26">
                  <c:v>109.97310531036062</c:v>
                </c:pt>
                <c:pt idx="27">
                  <c:v>112.31158604170501</c:v>
                </c:pt>
                <c:pt idx="28">
                  <c:v>109.92814761004684</c:v>
                </c:pt>
                <c:pt idx="29">
                  <c:v>109.02495592349931</c:v>
                </c:pt>
                <c:pt idx="30">
                  <c:v>115.78289476424122</c:v>
                </c:pt>
                <c:pt idx="31">
                  <c:v>122.85268455802063</c:v>
                </c:pt>
                <c:pt idx="32">
                  <c:v>110.69047983101767</c:v>
                </c:pt>
                <c:pt idx="33">
                  <c:v>114.73241580921997</c:v>
                </c:pt>
                <c:pt idx="34">
                  <c:v>107.00744174843226</c:v>
                </c:pt>
                <c:pt idx="35">
                  <c:v>104.85785073706228</c:v>
                </c:pt>
                <c:pt idx="36">
                  <c:v>100.81657203950245</c:v>
                </c:pt>
                <c:pt idx="37">
                  <c:v>102.15146652768581</c:v>
                </c:pt>
                <c:pt idx="38">
                  <c:v>98.251830005683928</c:v>
                </c:pt>
                <c:pt idx="39">
                  <c:v>91.916918480230009</c:v>
                </c:pt>
                <c:pt idx="40">
                  <c:v>94.013443866817852</c:v>
                </c:pt>
                <c:pt idx="41">
                  <c:v>107.52720341507158</c:v>
                </c:pt>
                <c:pt idx="42">
                  <c:v>107.72563417453638</c:v>
                </c:pt>
                <c:pt idx="43">
                  <c:v>105.95143466410968</c:v>
                </c:pt>
                <c:pt idx="44">
                  <c:v>93.574912777643505</c:v>
                </c:pt>
                <c:pt idx="45">
                  <c:v>101.87756341991107</c:v>
                </c:pt>
                <c:pt idx="46">
                  <c:v>100.65629755457324</c:v>
                </c:pt>
                <c:pt idx="47">
                  <c:v>100</c:v>
                </c:pt>
                <c:pt idx="48">
                  <c:v>99.13633606895236</c:v>
                </c:pt>
                <c:pt idx="49">
                  <c:v>98.503810810427424</c:v>
                </c:pt>
                <c:pt idx="50">
                  <c:v>92.715939426715849</c:v>
                </c:pt>
                <c:pt idx="51">
                  <c:v>95.208432615999314</c:v>
                </c:pt>
                <c:pt idx="52">
                  <c:v>103.98327599886137</c:v>
                </c:pt>
                <c:pt idx="53">
                  <c:v>116.1878787986961</c:v>
                </c:pt>
                <c:pt idx="54">
                  <c:v>117.34823050637419</c:v>
                </c:pt>
                <c:pt idx="55">
                  <c:v>116.63585625022009</c:v>
                </c:pt>
                <c:pt idx="56">
                  <c:v>111.62875928051228</c:v>
                </c:pt>
                <c:pt idx="57">
                  <c:v>110.66112885060568</c:v>
                </c:pt>
                <c:pt idx="58">
                  <c:v>106.27543792951838</c:v>
                </c:pt>
                <c:pt idx="59">
                  <c:v>101.97420190477098</c:v>
                </c:pt>
                <c:pt idx="60">
                  <c:v>99.012676648776448</c:v>
                </c:pt>
                <c:pt idx="61">
                  <c:v>108.55618759322158</c:v>
                </c:pt>
                <c:pt idx="62">
                  <c:v>138.84639937839384</c:v>
                </c:pt>
                <c:pt idx="63">
                  <c:v>142.53391376880268</c:v>
                </c:pt>
                <c:pt idx="64">
                  <c:v>130.38260787823944</c:v>
                </c:pt>
                <c:pt idx="65">
                  <c:v>140.95610025422312</c:v>
                </c:pt>
                <c:pt idx="66">
                  <c:v>154.03196202776402</c:v>
                </c:pt>
                <c:pt idx="67">
                  <c:v>137.73859818527646</c:v>
                </c:pt>
                <c:pt idx="68">
                  <c:v>125.34098204017474</c:v>
                </c:pt>
                <c:pt idx="69">
                  <c:v>129.96376145506295</c:v>
                </c:pt>
                <c:pt idx="70">
                  <c:v>108.84771422298931</c:v>
                </c:pt>
                <c:pt idx="71">
                  <c:v>102.72446509325579</c:v>
                </c:pt>
                <c:pt idx="72">
                  <c:v>95.830157775401929</c:v>
                </c:pt>
                <c:pt idx="73">
                  <c:v>84.185751249251112</c:v>
                </c:pt>
                <c:pt idx="74">
                  <c:v>81.389475412703547</c:v>
                </c:pt>
                <c:pt idx="75">
                  <c:v>79.997287017486244</c:v>
                </c:pt>
                <c:pt idx="76">
                  <c:v>87.493686068656302</c:v>
                </c:pt>
                <c:pt idx="77">
                  <c:v>99.54741978109324</c:v>
                </c:pt>
                <c:pt idx="78">
                  <c:v>90.75402470360963</c:v>
                </c:pt>
                <c:pt idx="79">
                  <c:v>104.49742296408806</c:v>
                </c:pt>
                <c:pt idx="80">
                  <c:v>100.24946350175838</c:v>
                </c:pt>
                <c:pt idx="81">
                  <c:v>102.77206127770768</c:v>
                </c:pt>
                <c:pt idx="82">
                  <c:v>88.183830743208475</c:v>
                </c:pt>
                <c:pt idx="83">
                  <c:v>84.733107370447627</c:v>
                </c:pt>
                <c:pt idx="84">
                  <c:v>86.160992904003848</c:v>
                </c:pt>
                <c:pt idx="85">
                  <c:v>88.433710711580801</c:v>
                </c:pt>
                <c:pt idx="86">
                  <c:v>89.159552524471863</c:v>
                </c:pt>
                <c:pt idx="87">
                  <c:v>92.443689251651122</c:v>
                </c:pt>
                <c:pt idx="88">
                  <c:v>97.048620097369891</c:v>
                </c:pt>
                <c:pt idx="89">
                  <c:v>102.74826318548173</c:v>
                </c:pt>
                <c:pt idx="90">
                  <c:v>106.49646271106677</c:v>
                </c:pt>
                <c:pt idx="91">
                  <c:v>90.813519934174465</c:v>
                </c:pt>
                <c:pt idx="92">
                  <c:v>95.561239333248835</c:v>
                </c:pt>
                <c:pt idx="93">
                  <c:v>88.421811665467828</c:v>
                </c:pt>
                <c:pt idx="94">
                  <c:v>87.755465083141601</c:v>
                </c:pt>
                <c:pt idx="95">
                  <c:v>96.584557298964128</c:v>
                </c:pt>
                <c:pt idx="96">
                  <c:v>98.012442832520335</c:v>
                </c:pt>
                <c:pt idx="97">
                  <c:v>95.977705947202736</c:v>
                </c:pt>
                <c:pt idx="98">
                  <c:v>91.539361747065527</c:v>
                </c:pt>
                <c:pt idx="99">
                  <c:v>88.290922158225186</c:v>
                </c:pt>
                <c:pt idx="100">
                  <c:v>106.53215984940567</c:v>
                </c:pt>
                <c:pt idx="101">
                  <c:v>107.06761692448924</c:v>
                </c:pt>
                <c:pt idx="102">
                  <c:v>116.71774332210659</c:v>
                </c:pt>
                <c:pt idx="103">
                  <c:v>100.10667494840276</c:v>
                </c:pt>
                <c:pt idx="104">
                  <c:v>87.231907054171003</c:v>
                </c:pt>
                <c:pt idx="105">
                  <c:v>91.218087502015393</c:v>
                </c:pt>
                <c:pt idx="106">
                  <c:v>97.774461910260953</c:v>
                </c:pt>
                <c:pt idx="107">
                  <c:v>90.730226611383685</c:v>
                </c:pt>
                <c:pt idx="108">
                  <c:v>98.226625662553758</c:v>
                </c:pt>
                <c:pt idx="109">
                  <c:v>93.574098632383127</c:v>
                </c:pt>
                <c:pt idx="110">
                  <c:v>84.411833125397479</c:v>
                </c:pt>
                <c:pt idx="111">
                  <c:v>83.269524698552544</c:v>
                </c:pt>
                <c:pt idx="112">
                  <c:v>90.408952366333551</c:v>
                </c:pt>
                <c:pt idx="113">
                  <c:v>102.28420038707597</c:v>
                </c:pt>
                <c:pt idx="114">
                  <c:v>102.12951278760738</c:v>
                </c:pt>
                <c:pt idx="115">
                  <c:v>79.73550800300093</c:v>
                </c:pt>
                <c:pt idx="116">
                  <c:v>81.579860150511038</c:v>
                </c:pt>
                <c:pt idx="117">
                  <c:v>91.979626453245373</c:v>
                </c:pt>
                <c:pt idx="118">
                  <c:v>81.306182089912767</c:v>
                </c:pt>
                <c:pt idx="119">
                  <c:v>85.756425336162906</c:v>
                </c:pt>
                <c:pt idx="120">
                  <c:v>85.423252044999799</c:v>
                </c:pt>
                <c:pt idx="121">
                  <c:v>77.177213088712733</c:v>
                </c:pt>
                <c:pt idx="122">
                  <c:v>85.316160629983102</c:v>
                </c:pt>
                <c:pt idx="123">
                  <c:v>101.891531865348</c:v>
                </c:pt>
                <c:pt idx="124">
                  <c:v>103.1409317072097</c:v>
                </c:pt>
                <c:pt idx="125">
                  <c:v>99.285640766607941</c:v>
                </c:pt>
                <c:pt idx="126">
                  <c:v>93.002944418960638</c:v>
                </c:pt>
                <c:pt idx="127">
                  <c:v>101.29657955969958</c:v>
                </c:pt>
                <c:pt idx="128">
                  <c:v>86.208589088455724</c:v>
                </c:pt>
                <c:pt idx="129">
                  <c:v>92.515083528328944</c:v>
                </c:pt>
                <c:pt idx="130">
                  <c:v>101.03480054521428</c:v>
                </c:pt>
                <c:pt idx="131">
                  <c:v>96.382273515043664</c:v>
                </c:pt>
                <c:pt idx="132">
                  <c:v>91.670251254308184</c:v>
                </c:pt>
                <c:pt idx="133">
                  <c:v>80.175772709180762</c:v>
                </c:pt>
                <c:pt idx="134">
                  <c:v>88.350417388790021</c:v>
                </c:pt>
                <c:pt idx="135">
                  <c:v>81.353778274364643</c:v>
                </c:pt>
                <c:pt idx="136">
                  <c:v>134.982779105513</c:v>
                </c:pt>
                <c:pt idx="137">
                  <c:v>90.849217072513369</c:v>
                </c:pt>
                <c:pt idx="138">
                  <c:v>85.149573984401542</c:v>
                </c:pt>
                <c:pt idx="139">
                  <c:v>90.194769536300115</c:v>
                </c:pt>
                <c:pt idx="140">
                  <c:v>102.47458512488346</c:v>
                </c:pt>
                <c:pt idx="141">
                  <c:v>114.98048258961322</c:v>
                </c:pt>
                <c:pt idx="142">
                  <c:v>99.606915011658089</c:v>
                </c:pt>
                <c:pt idx="143">
                  <c:v>91.872535038228662</c:v>
                </c:pt>
                <c:pt idx="144">
                  <c:v>99.333236951059817</c:v>
                </c:pt>
                <c:pt idx="145">
                  <c:v>106.75824172555207</c:v>
                </c:pt>
                <c:pt idx="146">
                  <c:v>121.27507798337349</c:v>
                </c:pt>
                <c:pt idx="147">
                  <c:v>133.0313355429862</c:v>
                </c:pt>
                <c:pt idx="148">
                  <c:v>139.5758109051188</c:v>
                </c:pt>
                <c:pt idx="149">
                  <c:v>150.2849524067903</c:v>
                </c:pt>
                <c:pt idx="150">
                  <c:v>142.0508124966162</c:v>
                </c:pt>
                <c:pt idx="151">
                  <c:v>146.37016623562371</c:v>
                </c:pt>
                <c:pt idx="152">
                  <c:v>128.973760818464</c:v>
                </c:pt>
                <c:pt idx="153">
                  <c:v>126.80813442590375</c:v>
                </c:pt>
                <c:pt idx="154">
                  <c:v>113.11233234987716</c:v>
                </c:pt>
                <c:pt idx="155">
                  <c:v>105.88961135930539</c:v>
                </c:pt>
                <c:pt idx="156">
                  <c:v>112.16040866083972</c:v>
                </c:pt>
                <c:pt idx="157">
                  <c:v>127.86714952995793</c:v>
                </c:pt>
                <c:pt idx="158">
                  <c:v>127.27219722430951</c:v>
                </c:pt>
                <c:pt idx="159">
                  <c:v>126.59395159587032</c:v>
                </c:pt>
                <c:pt idx="160">
                  <c:v>123.89286812822648</c:v>
                </c:pt>
                <c:pt idx="161">
                  <c:v>130.13986733753487</c:v>
                </c:pt>
                <c:pt idx="162">
                  <c:v>140.55153268638219</c:v>
                </c:pt>
                <c:pt idx="163">
                  <c:v>139.0403538300352</c:v>
                </c:pt>
                <c:pt idx="164">
                  <c:v>122.61967019413886</c:v>
                </c:pt>
                <c:pt idx="165">
                  <c:v>120.1327695565285</c:v>
                </c:pt>
                <c:pt idx="166">
                  <c:v>114.13565031559243</c:v>
                </c:pt>
                <c:pt idx="167">
                  <c:v>103.78348019730998</c:v>
                </c:pt>
                <c:pt idx="168">
                  <c:v>98.58359704594281</c:v>
                </c:pt>
                <c:pt idx="169">
                  <c:v>97.941048555842528</c:v>
                </c:pt>
                <c:pt idx="170">
                  <c:v>100.18996827119354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34-40AC-8FF2-46593F743FF8}"/>
            </c:ext>
          </c:extLst>
        </c:ser>
        <c:ser>
          <c:idx val="1"/>
          <c:order val="1"/>
          <c:marker>
            <c:symbol val="none"/>
          </c:marker>
          <c:cat>
            <c:strRef>
              <c:f>ICGN!$E$362:$FS$362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34-40AC-8FF2-46593F743FF8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34-40AC-8FF2-46593F743FF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34-40AC-8FF2-46593F743FF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34-40AC-8FF2-46593F743FF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34-40AC-8FF2-46593F743FF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34-40AC-8FF2-46593F743FF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34-40AC-8FF2-46593F743FF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34-40AC-8FF2-46593F743FF8}"/>
                </c:ext>
              </c:extLst>
            </c:dLbl>
            <c:dLbl>
              <c:idx val="7"/>
              <c:layout>
                <c:manualLayout>
                  <c:x val="-4.7219872410677197E-2"/>
                  <c:y val="4.1820251186470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34-40AC-8FF2-46593F743FF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34-40AC-8FF2-46593F743FF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34-40AC-8FF2-46593F743FF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34-40AC-8FF2-46593F743FF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ICGN!$E$362:$FS$362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ICGN!$E$364:$AZ$364</c:f>
              <c:numCache>
                <c:formatCode>_(* #,##0.00_);_(* \(#,##0.00\);_(* "-"??_);_(@_)</c:formatCode>
                <c:ptCount val="48"/>
                <c:pt idx="0">
                  <c:v>70.684579416717085</c:v>
                </c:pt>
                <c:pt idx="1">
                  <c:v>70.684579416717085</c:v>
                </c:pt>
                <c:pt idx="2">
                  <c:v>70.684579416717085</c:v>
                </c:pt>
                <c:pt idx="3">
                  <c:v>70.684579416717085</c:v>
                </c:pt>
                <c:pt idx="4">
                  <c:v>70.684579416717085</c:v>
                </c:pt>
                <c:pt idx="5">
                  <c:v>70.684579416717085</c:v>
                </c:pt>
                <c:pt idx="6">
                  <c:v>70.684579416717085</c:v>
                </c:pt>
                <c:pt idx="7">
                  <c:v>70.684579416717085</c:v>
                </c:pt>
                <c:pt idx="8">
                  <c:v>70.684579416717085</c:v>
                </c:pt>
                <c:pt idx="9">
                  <c:v>70.684579416717085</c:v>
                </c:pt>
                <c:pt idx="10">
                  <c:v>70.684579416717085</c:v>
                </c:pt>
                <c:pt idx="11">
                  <c:v>70.684579416717085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434-40AC-8FF2-46593F743FF8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34-40AC-8FF2-46593F743FF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34-40AC-8FF2-46593F743FF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34-40AC-8FF2-46593F743FF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34-40AC-8FF2-46593F743FF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34-40AC-8FF2-46593F743FF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34-40AC-8FF2-46593F743FF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34-40AC-8FF2-46593F743FF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34-40AC-8FF2-46593F743FF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34-40AC-8FF2-46593F743FF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34-40AC-8FF2-46593F743FF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34-40AC-8FF2-46593F743FF8}"/>
                </c:ext>
              </c:extLst>
            </c:dLbl>
            <c:dLbl>
              <c:idx val="23"/>
              <c:layout>
                <c:manualLayout>
                  <c:x val="-5.9642120824733663E-2"/>
                  <c:y val="3.7595045649994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ICGN!$E$362:$FS$362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ICGN!$E$365:$AZ$365</c:f>
              <c:numCache>
                <c:formatCode>_(* #,##0.00_);_(* \(#,##0.00\);_(* "-"??_);_(@_)</c:formatCode>
                <c:ptCount val="48"/>
                <c:pt idx="12">
                  <c:v>96.49773392145535</c:v>
                </c:pt>
                <c:pt idx="13">
                  <c:v>96.49773392145535</c:v>
                </c:pt>
                <c:pt idx="14">
                  <c:v>96.49773392145535</c:v>
                </c:pt>
                <c:pt idx="15">
                  <c:v>96.49773392145535</c:v>
                </c:pt>
                <c:pt idx="16">
                  <c:v>96.49773392145535</c:v>
                </c:pt>
                <c:pt idx="17">
                  <c:v>96.49773392145535</c:v>
                </c:pt>
                <c:pt idx="18">
                  <c:v>96.49773392145535</c:v>
                </c:pt>
                <c:pt idx="19">
                  <c:v>96.49773392145535</c:v>
                </c:pt>
                <c:pt idx="20">
                  <c:v>96.49773392145535</c:v>
                </c:pt>
                <c:pt idx="21">
                  <c:v>96.49773392145535</c:v>
                </c:pt>
                <c:pt idx="22">
                  <c:v>96.49773392145535</c:v>
                </c:pt>
                <c:pt idx="23">
                  <c:v>96.49773392145535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34-40AC-8FF2-46593F743FF8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34-40AC-8FF2-46593F743FF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34-40AC-8FF2-46593F743FF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34-40AC-8FF2-46593F743FF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34-40AC-8FF2-46593F743FF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34-40AC-8FF2-46593F743FF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34-40AC-8FF2-46593F743FF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34-40AC-8FF2-46593F743FF8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434-40AC-8FF2-46593F743FF8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434-40AC-8FF2-46593F743FF8}"/>
                </c:ext>
              </c:extLst>
            </c:dLbl>
            <c:dLbl>
              <c:idx val="33"/>
              <c:layout>
                <c:manualLayout>
                  <c:x val="-4.8982712590658312E-2"/>
                  <c:y val="4.6045686365122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434-40AC-8FF2-46593F743FF8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434-40AC-8FF2-46593F743FF8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ICGN!$E$362:$FS$362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ICGN!$E$366:$AN$366</c:f>
              <c:numCache>
                <c:formatCode>_(* #,##0.00_);_(* \(#,##0.00\);_(* "-"??_);_(@_)</c:formatCode>
                <c:ptCount val="36"/>
                <c:pt idx="24">
                  <c:v>110.13543736421964</c:v>
                </c:pt>
                <c:pt idx="25">
                  <c:v>110.13543736421964</c:v>
                </c:pt>
                <c:pt idx="26">
                  <c:v>110.13543736421964</c:v>
                </c:pt>
                <c:pt idx="27">
                  <c:v>110.13543736421964</c:v>
                </c:pt>
                <c:pt idx="28">
                  <c:v>110.13543736421964</c:v>
                </c:pt>
                <c:pt idx="29">
                  <c:v>110.13543736421964</c:v>
                </c:pt>
                <c:pt idx="30">
                  <c:v>110.13543736421964</c:v>
                </c:pt>
                <c:pt idx="31">
                  <c:v>110.13543736421964</c:v>
                </c:pt>
                <c:pt idx="32">
                  <c:v>110.13543736421964</c:v>
                </c:pt>
                <c:pt idx="33">
                  <c:v>110.13543736421964</c:v>
                </c:pt>
                <c:pt idx="34">
                  <c:v>110.13543736421964</c:v>
                </c:pt>
                <c:pt idx="35">
                  <c:v>110.13543736421964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434-40AC-8FF2-46593F743FF8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434-40AC-8FF2-46593F743FF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434-40AC-8FF2-46593F743FF8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434-40AC-8FF2-46593F743FF8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434-40AC-8FF2-46593F743FF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434-40AC-8FF2-46593F743FF8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434-40AC-8FF2-46593F743F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434-40AC-8FF2-46593F743FF8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434-40AC-8FF2-46593F743FF8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434-40AC-8FF2-46593F743FF8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434-40AC-8FF2-46593F743FF8}"/>
                </c:ext>
              </c:extLst>
            </c:dLbl>
            <c:dLbl>
              <c:idx val="46"/>
              <c:layout>
                <c:manualLayout>
                  <c:x val="-6.2391684514891549E-2"/>
                  <c:y val="3.802816479669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434-40AC-8FF2-46593F743FF8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ICGN!$E$362:$FS$362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ICGN!$E$367:$AZ$367</c:f>
              <c:numCache>
                <c:formatCode>_(* #,##0.00_);_(* \(#,##0.00\);_(* "-"??_);_(@_)</c:formatCode>
                <c:ptCount val="48"/>
                <c:pt idx="36">
                  <c:v>100.3719397438138</c:v>
                </c:pt>
                <c:pt idx="37">
                  <c:v>100.3719397438138</c:v>
                </c:pt>
                <c:pt idx="38">
                  <c:v>100.3719397438138</c:v>
                </c:pt>
                <c:pt idx="39">
                  <c:v>100.3719397438138</c:v>
                </c:pt>
                <c:pt idx="40">
                  <c:v>100.3719397438138</c:v>
                </c:pt>
                <c:pt idx="41">
                  <c:v>100.3719397438138</c:v>
                </c:pt>
                <c:pt idx="42">
                  <c:v>100.3719397438138</c:v>
                </c:pt>
                <c:pt idx="43">
                  <c:v>100.3719397438138</c:v>
                </c:pt>
                <c:pt idx="44">
                  <c:v>100.3719397438138</c:v>
                </c:pt>
                <c:pt idx="45">
                  <c:v>100.3719397438138</c:v>
                </c:pt>
                <c:pt idx="46">
                  <c:v>100.3719397438138</c:v>
                </c:pt>
                <c:pt idx="47">
                  <c:v>100.3719397438138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B434-40AC-8FF2-46593F743FF8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434-40AC-8FF2-46593F743FF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434-40AC-8FF2-46593F743FF8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434-40AC-8FF2-46593F743FF8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434-40AC-8FF2-46593F743FF8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434-40AC-8FF2-46593F743FF8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434-40AC-8FF2-46593F743FF8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434-40AC-8FF2-46593F743FF8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434-40AC-8FF2-46593F743FF8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434-40AC-8FF2-46593F743FF8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434-40AC-8FF2-46593F743FF8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434-40AC-8FF2-46593F743FF8}"/>
                </c:ext>
              </c:extLst>
            </c:dLbl>
            <c:dLbl>
              <c:idx val="59"/>
              <c:layout>
                <c:manualLayout>
                  <c:x val="-5.6320853191653107E-2"/>
                  <c:y val="2.969570524987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ICGN!$E$362:$FS$362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ICGN!$E$368:$BL$368</c:f>
              <c:numCache>
                <c:formatCode>_(* #,##0.00_);_(* \(#,##0.00\);_(* "-"??_);_(@_)</c:formatCode>
                <c:ptCount val="60"/>
                <c:pt idx="48">
                  <c:v>105.85494070347117</c:v>
                </c:pt>
                <c:pt idx="49">
                  <c:v>105.85494070347117</c:v>
                </c:pt>
                <c:pt idx="50">
                  <c:v>105.85494070347117</c:v>
                </c:pt>
                <c:pt idx="51">
                  <c:v>105.85494070347117</c:v>
                </c:pt>
                <c:pt idx="52">
                  <c:v>105.85494070347117</c:v>
                </c:pt>
                <c:pt idx="53">
                  <c:v>105.85494070347117</c:v>
                </c:pt>
                <c:pt idx="54">
                  <c:v>105.85494070347117</c:v>
                </c:pt>
                <c:pt idx="55">
                  <c:v>105.85494070347117</c:v>
                </c:pt>
                <c:pt idx="56">
                  <c:v>105.85494070347117</c:v>
                </c:pt>
                <c:pt idx="57">
                  <c:v>105.85494070347117</c:v>
                </c:pt>
                <c:pt idx="58">
                  <c:v>105.85494070347117</c:v>
                </c:pt>
                <c:pt idx="59">
                  <c:v>105.85494070347117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B434-40AC-8FF2-46593F743FF8}"/>
            </c:ext>
          </c:extLst>
        </c:ser>
        <c:ser>
          <c:idx val="7"/>
          <c:order val="7"/>
          <c:tx>
            <c:strRef>
              <c:f>ICGN!$A$369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434-40AC-8FF2-46593F743FF8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434-40AC-8FF2-46593F743FF8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434-40AC-8FF2-46593F743FF8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434-40AC-8FF2-46593F743FF8}"/>
                </c:ext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434-40AC-8FF2-46593F743FF8}"/>
                </c:ext>
              </c:extLst>
            </c:dLbl>
            <c:dLbl>
              <c:idx val="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434-40AC-8FF2-46593F743FF8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434-40AC-8FF2-46593F743FF8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434-40AC-8FF2-46593F743FF8}"/>
                </c:ext>
              </c:extLst>
            </c:dLbl>
            <c:dLbl>
              <c:idx val="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434-40AC-8FF2-46593F743FF8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434-40AC-8FF2-46593F743FF8}"/>
                </c:ext>
              </c:extLst>
            </c:dLbl>
            <c:dLbl>
              <c:idx val="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434-40AC-8FF2-46593F743FF8}"/>
                </c:ext>
              </c:extLst>
            </c:dLbl>
            <c:dLbl>
              <c:idx val="71"/>
              <c:layout>
                <c:manualLayout>
                  <c:x val="-6.8743101605709567E-2"/>
                  <c:y val="3.8028171340690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ICGN!$E$362:$FS$362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ICGN!$E$369:$BX$369</c:f>
              <c:numCache>
                <c:formatCode>_(* #,##0.00_);_(* \(#,##0.00\);_(* "-"??_);_(@_)</c:formatCode>
                <c:ptCount val="72"/>
                <c:pt idx="60">
                  <c:v>126.57794737884836</c:v>
                </c:pt>
                <c:pt idx="61">
                  <c:v>126.57794737884836</c:v>
                </c:pt>
                <c:pt idx="62">
                  <c:v>126.57794737884836</c:v>
                </c:pt>
                <c:pt idx="63">
                  <c:v>126.57794737884836</c:v>
                </c:pt>
                <c:pt idx="64">
                  <c:v>126.57794737884836</c:v>
                </c:pt>
                <c:pt idx="65">
                  <c:v>126.57794737884836</c:v>
                </c:pt>
                <c:pt idx="66">
                  <c:v>126.57794737884836</c:v>
                </c:pt>
                <c:pt idx="67">
                  <c:v>126.57794737884836</c:v>
                </c:pt>
                <c:pt idx="68">
                  <c:v>126.57794737884836</c:v>
                </c:pt>
                <c:pt idx="69">
                  <c:v>126.57794737884836</c:v>
                </c:pt>
                <c:pt idx="70">
                  <c:v>126.57794737884836</c:v>
                </c:pt>
                <c:pt idx="71">
                  <c:v>126.57794737884836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B434-40AC-8FF2-46593F743FF8}"/>
            </c:ext>
          </c:extLst>
        </c:ser>
        <c:ser>
          <c:idx val="8"/>
          <c:order val="8"/>
          <c:tx>
            <c:strRef>
              <c:f>ICGN!$A$370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434-40AC-8FF2-46593F743FF8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434-40AC-8FF2-46593F743FF8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434-40AC-8FF2-46593F743FF8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434-40AC-8FF2-46593F743FF8}"/>
                </c:ext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434-40AC-8FF2-46593F743FF8}"/>
                </c:ext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434-40AC-8FF2-46593F743FF8}"/>
                </c:ext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434-40AC-8FF2-46593F743FF8}"/>
                </c:ext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434-40AC-8FF2-46593F743FF8}"/>
                </c:ext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434-40AC-8FF2-46593F743FF8}"/>
                </c:ext>
              </c:extLst>
            </c:dLbl>
            <c:dLbl>
              <c:idx val="81"/>
              <c:layout>
                <c:manualLayout>
                  <c:x val="-3.7435010708935006E-2"/>
                  <c:y val="4.6478868084854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434-40AC-8FF2-46593F743FF8}"/>
                </c:ext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434-40AC-8FF2-46593F743FF8}"/>
                </c:ext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ICGN!$E$362:$FS$362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ICGN!$E$370:$CJ$370</c:f>
              <c:numCache>
                <c:formatCode>_(* #,##0.00_);_(* \(#,##0.00\);_(* "-"??_);_(@_)</c:formatCode>
                <c:ptCount val="84"/>
                <c:pt idx="72">
                  <c:v>91.636140655451015</c:v>
                </c:pt>
                <c:pt idx="73">
                  <c:v>91.636140655451015</c:v>
                </c:pt>
                <c:pt idx="74">
                  <c:v>91.636140655451015</c:v>
                </c:pt>
                <c:pt idx="75">
                  <c:v>91.636140655451015</c:v>
                </c:pt>
                <c:pt idx="76">
                  <c:v>91.636140655451015</c:v>
                </c:pt>
                <c:pt idx="77">
                  <c:v>91.636140655451015</c:v>
                </c:pt>
                <c:pt idx="78">
                  <c:v>91.636140655451015</c:v>
                </c:pt>
                <c:pt idx="79">
                  <c:v>91.636140655451015</c:v>
                </c:pt>
                <c:pt idx="80">
                  <c:v>91.636140655451015</c:v>
                </c:pt>
                <c:pt idx="81">
                  <c:v>91.636140655451015</c:v>
                </c:pt>
                <c:pt idx="82">
                  <c:v>91.636140655451015</c:v>
                </c:pt>
                <c:pt idx="83">
                  <c:v>91.636140655451015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B434-40AC-8FF2-46593F743FF8}"/>
            </c:ext>
          </c:extLst>
        </c:ser>
        <c:ser>
          <c:idx val="9"/>
          <c:order val="9"/>
          <c:tx>
            <c:strRef>
              <c:f>ICGN!$A$371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5.8400549274313297E-2"/>
                  <c:y val="4.225337687716707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434-40AC-8FF2-46593F743F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ICGN!$E$362:$FS$362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ICGN!$E$371:$CV$371</c:f>
              <c:numCache>
                <c:formatCode>_(* #,##0.00_);_(* \(#,##0.00\);_(* "-"??_);_(@_)</c:formatCode>
                <c:ptCount val="96"/>
                <c:pt idx="84">
                  <c:v>93.185757036514445</c:v>
                </c:pt>
                <c:pt idx="85">
                  <c:v>93.185757036514445</c:v>
                </c:pt>
                <c:pt idx="86">
                  <c:v>93.185757036514445</c:v>
                </c:pt>
                <c:pt idx="87">
                  <c:v>93.185757036514445</c:v>
                </c:pt>
                <c:pt idx="88">
                  <c:v>93.185757036514445</c:v>
                </c:pt>
                <c:pt idx="89">
                  <c:v>93.185757036514445</c:v>
                </c:pt>
                <c:pt idx="90">
                  <c:v>93.185757036514445</c:v>
                </c:pt>
                <c:pt idx="91">
                  <c:v>93.185757036514445</c:v>
                </c:pt>
                <c:pt idx="92">
                  <c:v>93.185757036514445</c:v>
                </c:pt>
                <c:pt idx="93">
                  <c:v>93.185757036514445</c:v>
                </c:pt>
                <c:pt idx="94">
                  <c:v>93.185757036514445</c:v>
                </c:pt>
                <c:pt idx="95">
                  <c:v>93.185757036514445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B434-40AC-8FF2-46593F743FF8}"/>
            </c:ext>
          </c:extLst>
        </c:ser>
        <c:ser>
          <c:idx val="10"/>
          <c:order val="10"/>
          <c:tx>
            <c:strRef>
              <c:f>ICGN!$A$372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4.2717263469226885E-3"/>
                  <c:y val="4.22239732261586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434-40AC-8FF2-46593F743F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ICGN!$E$362:$FS$362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ICGN!$E$372:$DH$372</c:f>
              <c:numCache>
                <c:formatCode>_(* #,##0.00_);_(* \(#,##0.00\);_(* "-"??_);_(@_)</c:formatCode>
                <c:ptCount val="108"/>
                <c:pt idx="96">
                  <c:v>97.59994256727073</c:v>
                </c:pt>
                <c:pt idx="97">
                  <c:v>97.59994256727073</c:v>
                </c:pt>
                <c:pt idx="98">
                  <c:v>97.59994256727073</c:v>
                </c:pt>
                <c:pt idx="99">
                  <c:v>97.59994256727073</c:v>
                </c:pt>
                <c:pt idx="100">
                  <c:v>97.59994256727073</c:v>
                </c:pt>
                <c:pt idx="101">
                  <c:v>97.59994256727073</c:v>
                </c:pt>
                <c:pt idx="102">
                  <c:v>97.59994256727073</c:v>
                </c:pt>
                <c:pt idx="103">
                  <c:v>97.59994256727073</c:v>
                </c:pt>
                <c:pt idx="104">
                  <c:v>97.59994256727073</c:v>
                </c:pt>
                <c:pt idx="105">
                  <c:v>97.59994256727073</c:v>
                </c:pt>
                <c:pt idx="106">
                  <c:v>97.59994256727073</c:v>
                </c:pt>
                <c:pt idx="107">
                  <c:v>97.59994256727073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B434-40AC-8FF2-46593F743FF8}"/>
            </c:ext>
          </c:extLst>
        </c:ser>
        <c:ser>
          <c:idx val="11"/>
          <c:order val="11"/>
          <c:tx>
            <c:strRef>
              <c:f>ICGN!$A$373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434-40AC-8FF2-46593F743FF8}"/>
                </c:ext>
              </c:extLst>
            </c:dLbl>
            <c:dLbl>
              <c:idx val="109"/>
              <c:layout>
                <c:manualLayout>
                  <c:x val="-6.1269134056425537E-3"/>
                  <c:y val="7.171286178466938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B434-40AC-8FF2-46593F743FF8}"/>
                </c:ext>
              </c:extLst>
            </c:dLbl>
            <c:dLbl>
              <c:idx val="1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434-40AC-8FF2-46593F743FF8}"/>
                </c:ext>
              </c:extLst>
            </c:dLbl>
            <c:dLbl>
              <c:idx val="1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B434-40AC-8FF2-46593F743FF8}"/>
                </c:ext>
              </c:extLst>
            </c:dLbl>
            <c:dLbl>
              <c:idx val="1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434-40AC-8FF2-46593F743FF8}"/>
                </c:ext>
              </c:extLst>
            </c:dLbl>
            <c:dLbl>
              <c:idx val="1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B434-40AC-8FF2-46593F743FF8}"/>
                </c:ext>
              </c:extLst>
            </c:dLbl>
            <c:dLbl>
              <c:idx val="1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434-40AC-8FF2-46593F743FF8}"/>
                </c:ext>
              </c:extLst>
            </c:dLbl>
            <c:dLbl>
              <c:idx val="1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B434-40AC-8FF2-46593F743FF8}"/>
                </c:ext>
              </c:extLst>
            </c:dLbl>
            <c:dLbl>
              <c:idx val="1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434-40AC-8FF2-46593F743FF8}"/>
                </c:ext>
              </c:extLst>
            </c:dLbl>
            <c:dLbl>
              <c:idx val="1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434-40AC-8FF2-46593F743FF8}"/>
                </c:ext>
              </c:extLst>
            </c:dLbl>
            <c:dLbl>
              <c:idx val="1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434-40AC-8FF2-46593F743FF8}"/>
                </c:ext>
              </c:extLst>
            </c:dLbl>
            <c:dLbl>
              <c:idx val="1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434-40AC-8FF2-46593F743F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ICGN!$E$362:$FS$362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ICGN!$E$373:$DT$373</c:f>
              <c:numCache>
                <c:formatCode>_(* #,##0.00_);_(* \(#,##0.00\);_(* "-"??_);_(@_)</c:formatCode>
                <c:ptCount val="120"/>
                <c:pt idx="108">
                  <c:v>89.555195807728069</c:v>
                </c:pt>
                <c:pt idx="109">
                  <c:v>89.555195807728069</c:v>
                </c:pt>
                <c:pt idx="110">
                  <c:v>89.555195807728069</c:v>
                </c:pt>
                <c:pt idx="111">
                  <c:v>89.555195807728069</c:v>
                </c:pt>
                <c:pt idx="112">
                  <c:v>89.555195807728069</c:v>
                </c:pt>
                <c:pt idx="113">
                  <c:v>89.555195807728069</c:v>
                </c:pt>
                <c:pt idx="114">
                  <c:v>89.555195807728069</c:v>
                </c:pt>
                <c:pt idx="115">
                  <c:v>89.555195807728069</c:v>
                </c:pt>
                <c:pt idx="116">
                  <c:v>89.555195807728069</c:v>
                </c:pt>
                <c:pt idx="117">
                  <c:v>89.555195807728069</c:v>
                </c:pt>
                <c:pt idx="118">
                  <c:v>89.555195807728069</c:v>
                </c:pt>
                <c:pt idx="119">
                  <c:v>89.555195807728069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B434-40AC-8FF2-46593F743FF8}"/>
            </c:ext>
          </c:extLst>
        </c:ser>
        <c:ser>
          <c:idx val="12"/>
          <c:order val="12"/>
          <c:tx>
            <c:strRef>
              <c:f>ICGN!$A$374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6E-B434-40AC-8FF2-46593F743FF8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6F-B434-40AC-8FF2-46593F743FF8}"/>
              </c:ext>
            </c:extLst>
          </c:dPt>
          <c:dLbls>
            <c:dLbl>
              <c:idx val="121"/>
              <c:layout>
                <c:manualLayout>
                  <c:x val="-3.9960694190187664E-3"/>
                  <c:y val="3.0190611645497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ICGN!$E$362:$FS$362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ICGN!$E$374:$EF$374</c:f>
              <c:numCache>
                <c:formatCode>_(* #,##0.00_);_(* \(#,##0.00\);_(* "-"??_);_(@_)</c:formatCode>
                <c:ptCount val="132"/>
                <c:pt idx="120">
                  <c:v>93.556250063213668</c:v>
                </c:pt>
                <c:pt idx="121">
                  <c:v>93.556250063213668</c:v>
                </c:pt>
                <c:pt idx="122">
                  <c:v>93.556250063213668</c:v>
                </c:pt>
                <c:pt idx="123">
                  <c:v>93.556250063213668</c:v>
                </c:pt>
                <c:pt idx="124">
                  <c:v>93.556250063213668</c:v>
                </c:pt>
                <c:pt idx="125">
                  <c:v>93.556250063213668</c:v>
                </c:pt>
                <c:pt idx="126">
                  <c:v>93.556250063213668</c:v>
                </c:pt>
                <c:pt idx="127">
                  <c:v>93.556250063213668</c:v>
                </c:pt>
                <c:pt idx="128">
                  <c:v>93.556250063213668</c:v>
                </c:pt>
                <c:pt idx="129">
                  <c:v>93.556250063213668</c:v>
                </c:pt>
                <c:pt idx="130">
                  <c:v>93.556250063213668</c:v>
                </c:pt>
                <c:pt idx="131">
                  <c:v>93.556250063213668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B434-40AC-8FF2-46593F743FF8}"/>
            </c:ext>
          </c:extLst>
        </c:ser>
        <c:ser>
          <c:idx val="13"/>
          <c:order val="13"/>
          <c:tx>
            <c:strRef>
              <c:f>ICGN!$A$375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434-40AC-8FF2-46593F743FF8}"/>
                </c:ext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B434-40AC-8FF2-46593F743FF8}"/>
                </c:ext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434-40AC-8FF2-46593F743FF8}"/>
                </c:ext>
              </c:extLst>
            </c:dLbl>
            <c:dLbl>
              <c:idx val="1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B434-40AC-8FF2-46593F743FF8}"/>
                </c:ext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434-40AC-8FF2-46593F743FF8}"/>
                </c:ext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B434-40AC-8FF2-46593F743FF8}"/>
                </c:ext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434-40AC-8FF2-46593F743FF8}"/>
                </c:ext>
              </c:extLst>
            </c:dLbl>
            <c:dLbl>
              <c:idx val="1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B434-40AC-8FF2-46593F743FF8}"/>
                </c:ext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434-40AC-8FF2-46593F743FF8}"/>
                </c:ext>
              </c:extLst>
            </c:dLbl>
            <c:dLbl>
              <c:idx val="141"/>
              <c:layout>
                <c:manualLayout>
                  <c:x val="-2.4283303937894653E-2"/>
                  <c:y val="5.0349622625613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B434-40AC-8FF2-46593F743FF8}"/>
                </c:ext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434-40AC-8FF2-46593F743FF8}"/>
                </c:ext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ICGN!$E$362:$FS$362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ICGN!$E$375:$ER$375</c:f>
              <c:numCache>
                <c:formatCode>_(* #,##0.00_);_(* \(#,##0.00\);_(* "-"??_);_(@_)</c:formatCode>
                <c:ptCount val="144"/>
                <c:pt idx="132">
                  <c:v>95.97175642414625</c:v>
                </c:pt>
                <c:pt idx="133">
                  <c:v>95.97175642414625</c:v>
                </c:pt>
                <c:pt idx="134">
                  <c:v>95.97175642414625</c:v>
                </c:pt>
                <c:pt idx="135">
                  <c:v>95.97175642414625</c:v>
                </c:pt>
                <c:pt idx="136">
                  <c:v>95.97175642414625</c:v>
                </c:pt>
                <c:pt idx="137">
                  <c:v>95.97175642414625</c:v>
                </c:pt>
                <c:pt idx="138">
                  <c:v>95.97175642414625</c:v>
                </c:pt>
                <c:pt idx="139">
                  <c:v>95.97175642414625</c:v>
                </c:pt>
                <c:pt idx="140">
                  <c:v>95.97175642414625</c:v>
                </c:pt>
                <c:pt idx="141">
                  <c:v>95.97175642414625</c:v>
                </c:pt>
                <c:pt idx="142">
                  <c:v>95.97175642414625</c:v>
                </c:pt>
                <c:pt idx="143">
                  <c:v>95.97175642414625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B434-40AC-8FF2-46593F743FF8}"/>
            </c:ext>
          </c:extLst>
        </c:ser>
        <c:ser>
          <c:idx val="14"/>
          <c:order val="14"/>
          <c:tx>
            <c:strRef>
              <c:f>ICGN!$A$376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B434-40AC-8FF2-46593F743FF8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434-40AC-8FF2-46593F743FF8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B434-40AC-8FF2-46593F743FF8}"/>
                </c:ext>
              </c:extLst>
            </c:dLbl>
            <c:dLbl>
              <c:idx val="147"/>
              <c:layout>
                <c:manualLayout>
                  <c:x val="-1.8212477953420989E-2"/>
                  <c:y val="4.1958018854678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434-40AC-8FF2-46593F743FF8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B434-40AC-8FF2-46593F743FF8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434-40AC-8FF2-46593F743FF8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B434-40AC-8FF2-46593F743FF8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434-40AC-8FF2-46593F743FF8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B434-40AC-8FF2-46593F743FF8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434-40AC-8FF2-46593F743FF8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B434-40AC-8FF2-46593F743FF8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ICGN!$E$362:$FS$362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ICGN!$E$376:$FD$376</c:f>
              <c:numCache>
                <c:formatCode>_(* #,##0.00_);_(* \(#,##0.00\);_(* "-"??_);_(@_)</c:formatCode>
                <c:ptCount val="156"/>
                <c:pt idx="144">
                  <c:v>126.12195610005591</c:v>
                </c:pt>
                <c:pt idx="145">
                  <c:v>126.12195610005591</c:v>
                </c:pt>
                <c:pt idx="146">
                  <c:v>126.12195610005591</c:v>
                </c:pt>
                <c:pt idx="147">
                  <c:v>126.12195610005591</c:v>
                </c:pt>
                <c:pt idx="148">
                  <c:v>126.12195610005591</c:v>
                </c:pt>
                <c:pt idx="149">
                  <c:v>126.12195610005591</c:v>
                </c:pt>
                <c:pt idx="150">
                  <c:v>126.12195610005591</c:v>
                </c:pt>
                <c:pt idx="151">
                  <c:v>126.12195610005591</c:v>
                </c:pt>
                <c:pt idx="152">
                  <c:v>126.12195610005591</c:v>
                </c:pt>
                <c:pt idx="153">
                  <c:v>126.12195610005591</c:v>
                </c:pt>
                <c:pt idx="154">
                  <c:v>126.12195610005591</c:v>
                </c:pt>
                <c:pt idx="155">
                  <c:v>126.12195610005591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B434-40AC-8FF2-46593F743FF8}"/>
            </c:ext>
          </c:extLst>
        </c:ser>
        <c:ser>
          <c:idx val="15"/>
          <c:order val="15"/>
          <c:tx>
            <c:strRef>
              <c:f>ICGN!$A$377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B434-40AC-8FF2-46593F743FF8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B434-40AC-8FF2-46593F743FF8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B434-40AC-8FF2-46593F743FF8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7-4DE5-AF4B-466CADDF4FA2}"/>
                </c:ext>
              </c:extLst>
            </c:dLbl>
            <c:dLbl>
              <c:idx val="160"/>
              <c:layout>
                <c:manualLayout>
                  <c:x val="-2.9419693804240886E-2"/>
                  <c:y val="3.9620099829289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16-4B79-82DC-C9F475017929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9-4240-AB63-58856A4FE2AD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5-43E1-BB1B-50656C76A078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D2-4BC1-B341-C13BBD0EA8B6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82-41C8-9BA9-E8A3D24EC23D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46-4399-938B-5A1635A31837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9D-4BD5-9000-3A5A1C543F81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47-48F2-95FF-3D5E5D8E23B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ICGN!$E$362:$FS$362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ICGN!$E$377:$FP$377</c:f>
              <c:numCache>
                <c:formatCode>_(* #,##0.00_);_(* \(#,##0.00\);_(* "-"??_);_(@_)</c:formatCode>
                <c:ptCount val="168"/>
                <c:pt idx="156">
                  <c:v>125.85512900540144</c:v>
                </c:pt>
                <c:pt idx="157">
                  <c:v>125.85512900540144</c:v>
                </c:pt>
                <c:pt idx="158">
                  <c:v>125.85512900540144</c:v>
                </c:pt>
                <c:pt idx="159">
                  <c:v>125.85512900540144</c:v>
                </c:pt>
                <c:pt idx="160">
                  <c:v>125.85512900540144</c:v>
                </c:pt>
                <c:pt idx="161">
                  <c:v>125.85512900540144</c:v>
                </c:pt>
                <c:pt idx="162">
                  <c:v>125.85512900540144</c:v>
                </c:pt>
                <c:pt idx="163">
                  <c:v>125.85512900540144</c:v>
                </c:pt>
                <c:pt idx="164">
                  <c:v>125.85512900540144</c:v>
                </c:pt>
                <c:pt idx="165">
                  <c:v>125.85512900540144</c:v>
                </c:pt>
                <c:pt idx="166">
                  <c:v>125.85512900540144</c:v>
                </c:pt>
                <c:pt idx="167">
                  <c:v>125.85512900540144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B434-40AC-8FF2-46593F743FF8}"/>
            </c:ext>
          </c:extLst>
        </c:ser>
        <c:ser>
          <c:idx val="16"/>
          <c:order val="16"/>
          <c:tx>
            <c:strRef>
              <c:f>ICGN!$A$378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layout>
                <c:manualLayout>
                  <c:x val="-2.5624180037879089E-2"/>
                  <c:y val="3.3728902836857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15-426A-961D-3C8D0BC4B69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ICGN!$E$362:$FS$362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ICGN!$E$378:$FS$378</c:f>
              <c:numCache>
                <c:formatCode>_(* #,##0.00_);_(* \(#,##0.00\);_(* "-"??_);_(@_)</c:formatCode>
                <c:ptCount val="171"/>
                <c:pt idx="168">
                  <c:v>98.904871290992958</c:v>
                </c:pt>
                <c:pt idx="169">
                  <c:v>98.904871290992958</c:v>
                </c:pt>
                <c:pt idx="170">
                  <c:v>98.904871290992958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15-426A-961D-3C8D0BC4B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435088"/>
        <c:axId val="172435872"/>
      </c:lineChart>
      <c:dateAx>
        <c:axId val="172435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2435872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2435872"/>
        <c:scaling>
          <c:orientation val="minMax"/>
          <c:max val="160"/>
          <c:min val="5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435088"/>
        <c:crosses val="autoZero"/>
        <c:crossBetween val="between"/>
        <c:majorUnit val="15"/>
        <c:minorUnit val="2"/>
      </c:valAx>
    </c:plotArea>
    <c:plotVisOnly val="1"/>
    <c:dispBlanksAs val="gap"/>
    <c:showDLblsOverMax val="0"/>
  </c:chart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ICGN!$E$476:$FS$476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ICGN!$E$477:$FS$477</c:f>
              <c:numCache>
                <c:formatCode>_(* #,##0.00_);_(* \(#,##0.00\);_(* "-"??_);_(@_)</c:formatCode>
                <c:ptCount val="171"/>
                <c:pt idx="0">
                  <c:v>69.125575427420188</c:v>
                </c:pt>
                <c:pt idx="1">
                  <c:v>65.729790953460494</c:v>
                </c:pt>
                <c:pt idx="2">
                  <c:v>64.225834606376424</c:v>
                </c:pt>
                <c:pt idx="3">
                  <c:v>71.386498030053801</c:v>
                </c:pt>
                <c:pt idx="4">
                  <c:v>83.35227976183775</c:v>
                </c:pt>
                <c:pt idx="5">
                  <c:v>90.204099591023166</c:v>
                </c:pt>
                <c:pt idx="6">
                  <c:v>78.79633731941631</c:v>
                </c:pt>
                <c:pt idx="7">
                  <c:v>81.13359134777977</c:v>
                </c:pt>
                <c:pt idx="8">
                  <c:v>69.878287285740541</c:v>
                </c:pt>
                <c:pt idx="9">
                  <c:v>67.091844304355718</c:v>
                </c:pt>
                <c:pt idx="10">
                  <c:v>68.948867153646148</c:v>
                </c:pt>
                <c:pt idx="11">
                  <c:v>70.572802887906363</c:v>
                </c:pt>
                <c:pt idx="12">
                  <c:v>66.542542383624607</c:v>
                </c:pt>
                <c:pt idx="13">
                  <c:v>62.011986306441649</c:v>
                </c:pt>
                <c:pt idx="14">
                  <c:v>59.752941182227751</c:v>
                </c:pt>
                <c:pt idx="15">
                  <c:v>62.907502303317585</c:v>
                </c:pt>
                <c:pt idx="16">
                  <c:v>62.435422692944051</c:v>
                </c:pt>
                <c:pt idx="17">
                  <c:v>64.187975856349595</c:v>
                </c:pt>
                <c:pt idx="18">
                  <c:v>68.43010482975815</c:v>
                </c:pt>
                <c:pt idx="19">
                  <c:v>69.255932312647801</c:v>
                </c:pt>
                <c:pt idx="20">
                  <c:v>68.218933886879896</c:v>
                </c:pt>
                <c:pt idx="21">
                  <c:v>72.239757271328372</c:v>
                </c:pt>
                <c:pt idx="22">
                  <c:v>76.79225978099322</c:v>
                </c:pt>
                <c:pt idx="23">
                  <c:v>79.133996441277503</c:v>
                </c:pt>
                <c:pt idx="24">
                  <c:v>84.15028081983634</c:v>
                </c:pt>
                <c:pt idx="25">
                  <c:v>83.759603291998701</c:v>
                </c:pt>
                <c:pt idx="26">
                  <c:v>80.445083658717635</c:v>
                </c:pt>
                <c:pt idx="27">
                  <c:v>79.280110752191959</c:v>
                </c:pt>
                <c:pt idx="28">
                  <c:v>79.286649547885162</c:v>
                </c:pt>
                <c:pt idx="29">
                  <c:v>79.956656847266544</c:v>
                </c:pt>
                <c:pt idx="30">
                  <c:v>79.497338120589319</c:v>
                </c:pt>
                <c:pt idx="31">
                  <c:v>80.418658162224162</c:v>
                </c:pt>
                <c:pt idx="32">
                  <c:v>77.977818475528011</c:v>
                </c:pt>
                <c:pt idx="33">
                  <c:v>70.954508740815541</c:v>
                </c:pt>
                <c:pt idx="34">
                  <c:v>67.204884587576174</c:v>
                </c:pt>
                <c:pt idx="35">
                  <c:v>65.487646767825041</c:v>
                </c:pt>
                <c:pt idx="36">
                  <c:v>70.984951658469058</c:v>
                </c:pt>
                <c:pt idx="37">
                  <c:v>74.433576823077871</c:v>
                </c:pt>
                <c:pt idx="38">
                  <c:v>82.754111511413385</c:v>
                </c:pt>
                <c:pt idx="39">
                  <c:v>89.979402793566464</c:v>
                </c:pt>
                <c:pt idx="40">
                  <c:v>93.819098613858159</c:v>
                </c:pt>
                <c:pt idx="41">
                  <c:v>94.757868931448215</c:v>
                </c:pt>
                <c:pt idx="42">
                  <c:v>112.83495918880344</c:v>
                </c:pt>
                <c:pt idx="43">
                  <c:v>119.61843540507596</c:v>
                </c:pt>
                <c:pt idx="44">
                  <c:v>114.2685859132169</c:v>
                </c:pt>
                <c:pt idx="45">
                  <c:v>106.17177257826229</c:v>
                </c:pt>
                <c:pt idx="46">
                  <c:v>100.18614129051173</c:v>
                </c:pt>
                <c:pt idx="47">
                  <c:v>100</c:v>
                </c:pt>
                <c:pt idx="48">
                  <c:v>93.287175867341759</c:v>
                </c:pt>
                <c:pt idx="49">
                  <c:v>95.807517713775255</c:v>
                </c:pt>
                <c:pt idx="50">
                  <c:v>95.562033608337941</c:v>
                </c:pt>
                <c:pt idx="51">
                  <c:v>91.152614760615009</c:v>
                </c:pt>
                <c:pt idx="52">
                  <c:v>97.357356927179197</c:v>
                </c:pt>
                <c:pt idx="53">
                  <c:v>102.8340855628215</c:v>
                </c:pt>
                <c:pt idx="54">
                  <c:v>107.89334473870808</c:v>
                </c:pt>
                <c:pt idx="55">
                  <c:v>96.181689257426186</c:v>
                </c:pt>
                <c:pt idx="56">
                  <c:v>100.10354879737078</c:v>
                </c:pt>
                <c:pt idx="57">
                  <c:v>94.107065345848568</c:v>
                </c:pt>
                <c:pt idx="58">
                  <c:v>94.275552354046837</c:v>
                </c:pt>
                <c:pt idx="59">
                  <c:v>101.08549368175468</c:v>
                </c:pt>
                <c:pt idx="60">
                  <c:v>96.745234048688289</c:v>
                </c:pt>
                <c:pt idx="61">
                  <c:v>101.97542433977273</c:v>
                </c:pt>
                <c:pt idx="62">
                  <c:v>103.47269007662719</c:v>
                </c:pt>
                <c:pt idx="63">
                  <c:v>108.97492586238407</c:v>
                </c:pt>
                <c:pt idx="64">
                  <c:v>110.84223440296239</c:v>
                </c:pt>
                <c:pt idx="65">
                  <c:v>106.0421152039327</c:v>
                </c:pt>
                <c:pt idx="66">
                  <c:v>92.104199558587439</c:v>
                </c:pt>
                <c:pt idx="67">
                  <c:v>91.450953404649098</c:v>
                </c:pt>
                <c:pt idx="68">
                  <c:v>83.544370284496566</c:v>
                </c:pt>
                <c:pt idx="69">
                  <c:v>77.36015162362655</c:v>
                </c:pt>
                <c:pt idx="70">
                  <c:v>86.433626583369517</c:v>
                </c:pt>
                <c:pt idx="71">
                  <c:v>85.378643776788891</c:v>
                </c:pt>
                <c:pt idx="72">
                  <c:v>77.404977095456218</c:v>
                </c:pt>
                <c:pt idx="73">
                  <c:v>76.427068887792316</c:v>
                </c:pt>
                <c:pt idx="74">
                  <c:v>74.509089681239558</c:v>
                </c:pt>
                <c:pt idx="75">
                  <c:v>71.415440240499052</c:v>
                </c:pt>
                <c:pt idx="76">
                  <c:v>69.528515312841179</c:v>
                </c:pt>
                <c:pt idx="77">
                  <c:v>72.271330591814106</c:v>
                </c:pt>
                <c:pt idx="78">
                  <c:v>80.591046712581488</c:v>
                </c:pt>
                <c:pt idx="79">
                  <c:v>75.642074899224809</c:v>
                </c:pt>
                <c:pt idx="80">
                  <c:v>70.035861542609084</c:v>
                </c:pt>
                <c:pt idx="81">
                  <c:v>69.067661771973675</c:v>
                </c:pt>
                <c:pt idx="82">
                  <c:v>65.418078269384438</c:v>
                </c:pt>
                <c:pt idx="83">
                  <c:v>62.05253771294268</c:v>
                </c:pt>
                <c:pt idx="84">
                  <c:v>60.68741473366692</c:v>
                </c:pt>
                <c:pt idx="85">
                  <c:v>59.501164923970421</c:v>
                </c:pt>
                <c:pt idx="86">
                  <c:v>60.483957610478477</c:v>
                </c:pt>
                <c:pt idx="87">
                  <c:v>66.920822151724707</c:v>
                </c:pt>
                <c:pt idx="88">
                  <c:v>83.216358566117137</c:v>
                </c:pt>
                <c:pt idx="89">
                  <c:v>90.550967598026006</c:v>
                </c:pt>
                <c:pt idx="90">
                  <c:v>82.355059821941083</c:v>
                </c:pt>
                <c:pt idx="91">
                  <c:v>74.431815123311623</c:v>
                </c:pt>
                <c:pt idx="92">
                  <c:v>69.89115049038287</c:v>
                </c:pt>
                <c:pt idx="93">
                  <c:v>68.844943179473347</c:v>
                </c:pt>
                <c:pt idx="94">
                  <c:v>70.596482878270663</c:v>
                </c:pt>
                <c:pt idx="95">
                  <c:v>70.624353154995717</c:v>
                </c:pt>
                <c:pt idx="96">
                  <c:v>74.477472508919817</c:v>
                </c:pt>
                <c:pt idx="97">
                  <c:v>75.839423538869013</c:v>
                </c:pt>
                <c:pt idx="98">
                  <c:v>72.880540606934915</c:v>
                </c:pt>
                <c:pt idx="99">
                  <c:v>69.970078662727701</c:v>
                </c:pt>
                <c:pt idx="100">
                  <c:v>69.643728698058055</c:v>
                </c:pt>
                <c:pt idx="101">
                  <c:v>67.46838538570394</c:v>
                </c:pt>
                <c:pt idx="102">
                  <c:v>72.952378808513515</c:v>
                </c:pt>
                <c:pt idx="103">
                  <c:v>67.306718290994652</c:v>
                </c:pt>
                <c:pt idx="104">
                  <c:v>68.704627055499927</c:v>
                </c:pt>
                <c:pt idx="105">
                  <c:v>70.947297550334227</c:v>
                </c:pt>
                <c:pt idx="106">
                  <c:v>71.455101788146237</c:v>
                </c:pt>
                <c:pt idx="107">
                  <c:v>72.650736659650846</c:v>
                </c:pt>
                <c:pt idx="108">
                  <c:v>73.373863147293889</c:v>
                </c:pt>
                <c:pt idx="109">
                  <c:v>81.153111825000153</c:v>
                </c:pt>
                <c:pt idx="110">
                  <c:v>84.449082344340482</c:v>
                </c:pt>
                <c:pt idx="111">
                  <c:v>85.716108001610053</c:v>
                </c:pt>
                <c:pt idx="112">
                  <c:v>86.554311446541902</c:v>
                </c:pt>
                <c:pt idx="113">
                  <c:v>77.874912838389363</c:v>
                </c:pt>
                <c:pt idx="114">
                  <c:v>74.564781510429626</c:v>
                </c:pt>
                <c:pt idx="115">
                  <c:v>72.727859960528136</c:v>
                </c:pt>
                <c:pt idx="116">
                  <c:v>69.467736670906149</c:v>
                </c:pt>
                <c:pt idx="117">
                  <c:v>70.285948340111801</c:v>
                </c:pt>
                <c:pt idx="118">
                  <c:v>69.178314566453707</c:v>
                </c:pt>
                <c:pt idx="119">
                  <c:v>69.451979245219306</c:v>
                </c:pt>
                <c:pt idx="120">
                  <c:v>70.398175140034738</c:v>
                </c:pt>
                <c:pt idx="121">
                  <c:v>69.032926503456864</c:v>
                </c:pt>
                <c:pt idx="122">
                  <c:v>68.945704949171585</c:v>
                </c:pt>
                <c:pt idx="123">
                  <c:v>68.83958351087233</c:v>
                </c:pt>
                <c:pt idx="124">
                  <c:v>67.15732970980757</c:v>
                </c:pt>
                <c:pt idx="125">
                  <c:v>71.512825418978693</c:v>
                </c:pt>
                <c:pt idx="126">
                  <c:v>68.971480082716226</c:v>
                </c:pt>
                <c:pt idx="127">
                  <c:v>66.033845722524006</c:v>
                </c:pt>
                <c:pt idx="128">
                  <c:v>65.790628833837914</c:v>
                </c:pt>
                <c:pt idx="129">
                  <c:v>68.480206079723771</c:v>
                </c:pt>
                <c:pt idx="130">
                  <c:v>67.715285828446653</c:v>
                </c:pt>
                <c:pt idx="131">
                  <c:v>66.98085044005559</c:v>
                </c:pt>
                <c:pt idx="132">
                  <c:v>66.977634638894997</c:v>
                </c:pt>
                <c:pt idx="133">
                  <c:v>65.47980472639837</c:v>
                </c:pt>
                <c:pt idx="134">
                  <c:v>69.729678292713643</c:v>
                </c:pt>
                <c:pt idx="135">
                  <c:v>65.719184451387008</c:v>
                </c:pt>
                <c:pt idx="136">
                  <c:v>64.120341711031315</c:v>
                </c:pt>
                <c:pt idx="137">
                  <c:v>64.552238424175584</c:v>
                </c:pt>
                <c:pt idx="138">
                  <c:v>65.156955215145146</c:v>
                </c:pt>
                <c:pt idx="139">
                  <c:v>65.253965216822721</c:v>
                </c:pt>
                <c:pt idx="140">
                  <c:v>72.568840923428041</c:v>
                </c:pt>
                <c:pt idx="141">
                  <c:v>82.750018673572626</c:v>
                </c:pt>
                <c:pt idx="142">
                  <c:v>87.860029038684459</c:v>
                </c:pt>
                <c:pt idx="143">
                  <c:v>90.283909928917637</c:v>
                </c:pt>
                <c:pt idx="144">
                  <c:v>99.706591994635374</c:v>
                </c:pt>
                <c:pt idx="145">
                  <c:v>96.520748560653942</c:v>
                </c:pt>
                <c:pt idx="146">
                  <c:v>91.967578851968796</c:v>
                </c:pt>
                <c:pt idx="147">
                  <c:v>92.582038376493998</c:v>
                </c:pt>
                <c:pt idx="148">
                  <c:v>93.542832059608088</c:v>
                </c:pt>
                <c:pt idx="149">
                  <c:v>84.189674384053475</c:v>
                </c:pt>
                <c:pt idx="150">
                  <c:v>81.185044166349115</c:v>
                </c:pt>
                <c:pt idx="151">
                  <c:v>79.841034178265616</c:v>
                </c:pt>
                <c:pt idx="152">
                  <c:v>76.101934465188137</c:v>
                </c:pt>
                <c:pt idx="153">
                  <c:v>72.572056724588592</c:v>
                </c:pt>
                <c:pt idx="154">
                  <c:v>79.296296951366884</c:v>
                </c:pt>
                <c:pt idx="155">
                  <c:v>86.830578000791974</c:v>
                </c:pt>
                <c:pt idx="156">
                  <c:v>93.274955822931545</c:v>
                </c:pt>
                <c:pt idx="157">
                  <c:v>101.3937028350926</c:v>
                </c:pt>
                <c:pt idx="158">
                  <c:v>108.06951471533135</c:v>
                </c:pt>
                <c:pt idx="159">
                  <c:v>103.08958096502975</c:v>
                </c:pt>
                <c:pt idx="160">
                  <c:v>94.619589481543159</c:v>
                </c:pt>
                <c:pt idx="161">
                  <c:v>96.447236474474309</c:v>
                </c:pt>
                <c:pt idx="162">
                  <c:v>104.34342183754093</c:v>
                </c:pt>
                <c:pt idx="163">
                  <c:v>107.64279188306618</c:v>
                </c:pt>
                <c:pt idx="164">
                  <c:v>98.801202924020828</c:v>
                </c:pt>
                <c:pt idx="165">
                  <c:v>92.624720828261729</c:v>
                </c:pt>
                <c:pt idx="166">
                  <c:v>92.918430667594947</c:v>
                </c:pt>
                <c:pt idx="167">
                  <c:v>102.13277292638443</c:v>
                </c:pt>
                <c:pt idx="168">
                  <c:v>109.00311771922517</c:v>
                </c:pt>
                <c:pt idx="169">
                  <c:v>110.960711287826</c:v>
                </c:pt>
                <c:pt idx="170">
                  <c:v>106.99781402420673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A-476E-9C23-3B2D6F2D46D3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8415337247186426E-2"/>
                  <c:y val="3.47049865807385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ICGN!$E$476:$FS$476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A-476E-9C23-3B2D6F2D46D3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5.8638753125077811E-2"/>
                  <c:y val="4.1958032716693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4A-476E-9C23-3B2D6F2D46D3}"/>
                </c:ext>
              </c:extLst>
            </c:dLbl>
            <c:dLbl>
              <c:idx val="23"/>
              <c:layout>
                <c:manualLayout>
                  <c:x val="-6.4561168250182377E-2"/>
                  <c:y val="3.094190167019400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ICGN!$E$476:$FS$476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ICGN!$E$478:$AZ$478</c:f>
              <c:numCache>
                <c:formatCode>_(* #,##0.00_);_(* \(#,##0.00\);_(* "-"??_);_(@_)</c:formatCode>
                <c:ptCount val="48"/>
                <c:pt idx="0">
                  <c:v>73.37048405575139</c:v>
                </c:pt>
                <c:pt idx="1">
                  <c:v>73.37048405575139</c:v>
                </c:pt>
                <c:pt idx="2">
                  <c:v>73.37048405575139</c:v>
                </c:pt>
                <c:pt idx="3">
                  <c:v>73.37048405575139</c:v>
                </c:pt>
                <c:pt idx="4">
                  <c:v>73.37048405575139</c:v>
                </c:pt>
                <c:pt idx="5">
                  <c:v>73.37048405575139</c:v>
                </c:pt>
                <c:pt idx="6">
                  <c:v>73.37048405575139</c:v>
                </c:pt>
                <c:pt idx="7">
                  <c:v>73.37048405575139</c:v>
                </c:pt>
                <c:pt idx="8">
                  <c:v>73.37048405575139</c:v>
                </c:pt>
                <c:pt idx="9">
                  <c:v>73.37048405575139</c:v>
                </c:pt>
                <c:pt idx="10">
                  <c:v>73.37048405575139</c:v>
                </c:pt>
                <c:pt idx="11">
                  <c:v>73.37048405575139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4A-476E-9C23-3B2D6F2D46D3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3.3507858928615929E-2"/>
                  <c:y val="4.195803271669341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4A-476E-9C23-3B2D6F2D46D3}"/>
                </c:ext>
              </c:extLst>
            </c:dLbl>
            <c:dLbl>
              <c:idx val="35"/>
              <c:layout>
                <c:manualLayout>
                  <c:x val="-8.8976946193738318E-2"/>
                  <c:y val="-3.162344264406371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ICGN!$E$476:$FS$476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ICGN!$E$479:$AZ$479</c:f>
              <c:numCache>
                <c:formatCode>_(* #,##0.00_);_(* \(#,##0.00\);_(* "-"??_);_(@_)</c:formatCode>
                <c:ptCount val="48"/>
                <c:pt idx="12">
                  <c:v>67.65911293731584</c:v>
                </c:pt>
                <c:pt idx="13">
                  <c:v>67.65911293731584</c:v>
                </c:pt>
                <c:pt idx="14">
                  <c:v>67.65911293731584</c:v>
                </c:pt>
                <c:pt idx="15">
                  <c:v>67.65911293731584</c:v>
                </c:pt>
                <c:pt idx="16">
                  <c:v>67.65911293731584</c:v>
                </c:pt>
                <c:pt idx="17">
                  <c:v>67.65911293731584</c:v>
                </c:pt>
                <c:pt idx="18">
                  <c:v>67.65911293731584</c:v>
                </c:pt>
                <c:pt idx="19">
                  <c:v>67.65911293731584</c:v>
                </c:pt>
                <c:pt idx="20">
                  <c:v>67.65911293731584</c:v>
                </c:pt>
                <c:pt idx="21">
                  <c:v>67.65911293731584</c:v>
                </c:pt>
                <c:pt idx="22">
                  <c:v>67.65911293731584</c:v>
                </c:pt>
                <c:pt idx="23">
                  <c:v>67.65911293731584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4A-476E-9C23-3B2D6F2D46D3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5.3821998404089281E-3"/>
                  <c:y val="4.152788028679456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4A-476E-9C23-3B2D6F2D46D3}"/>
                </c:ext>
              </c:extLst>
            </c:dLbl>
            <c:dLbl>
              <c:idx val="47"/>
              <c:layout>
                <c:manualLayout>
                  <c:x val="-7.4475475206557229E-2"/>
                  <c:y val="3.553111087668848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ICGN!$E$476:$FS$476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ICGN!$E$480:$AZ$480</c:f>
              <c:numCache>
                <c:formatCode>_(* #,##0.00_);_(* \(#,##0.00\);_(* "-"??_);_(@_)</c:formatCode>
                <c:ptCount val="48"/>
                <c:pt idx="24">
                  <c:v>77.368269981037884</c:v>
                </c:pt>
                <c:pt idx="25">
                  <c:v>77.368269981037884</c:v>
                </c:pt>
                <c:pt idx="26">
                  <c:v>77.368269981037884</c:v>
                </c:pt>
                <c:pt idx="27">
                  <c:v>77.368269981037884</c:v>
                </c:pt>
                <c:pt idx="28">
                  <c:v>77.368269981037884</c:v>
                </c:pt>
                <c:pt idx="29">
                  <c:v>77.368269981037884</c:v>
                </c:pt>
                <c:pt idx="30">
                  <c:v>77.368269981037884</c:v>
                </c:pt>
                <c:pt idx="31">
                  <c:v>77.368269981037884</c:v>
                </c:pt>
                <c:pt idx="32">
                  <c:v>77.368269981037884</c:v>
                </c:pt>
                <c:pt idx="33">
                  <c:v>77.368269981037884</c:v>
                </c:pt>
                <c:pt idx="34">
                  <c:v>77.368269981037884</c:v>
                </c:pt>
                <c:pt idx="35">
                  <c:v>77.368269981037884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14A-476E-9C23-3B2D6F2D46D3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36"/>
              <c:layout>
                <c:manualLayout>
                  <c:x val="1.4884461358605116E-2"/>
                  <c:y val="3.450461495483634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4A-476E-9C23-3B2D6F2D46D3}"/>
                </c:ext>
              </c:extLst>
            </c:dLbl>
            <c:dLbl>
              <c:idx val="59"/>
              <c:layout>
                <c:manualLayout>
                  <c:x val="-5.3718730613218801E-2"/>
                  <c:y val="4.574681003318979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ICGN!$E$476:$FS$476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ICGN!$E$481:$AZ$481</c:f>
              <c:numCache>
                <c:formatCode>_(* #,##0.00_);_(* \(#,##0.00\);_(* "-"??_);_(@_)</c:formatCode>
                <c:ptCount val="48"/>
                <c:pt idx="36">
                  <c:v>96.650742058975268</c:v>
                </c:pt>
                <c:pt idx="37">
                  <c:v>96.650742058975268</c:v>
                </c:pt>
                <c:pt idx="38">
                  <c:v>96.650742058975268</c:v>
                </c:pt>
                <c:pt idx="39">
                  <c:v>96.650742058975268</c:v>
                </c:pt>
                <c:pt idx="40">
                  <c:v>96.650742058975268</c:v>
                </c:pt>
                <c:pt idx="41">
                  <c:v>96.650742058975268</c:v>
                </c:pt>
                <c:pt idx="42">
                  <c:v>96.650742058975268</c:v>
                </c:pt>
                <c:pt idx="43">
                  <c:v>96.650742058975268</c:v>
                </c:pt>
                <c:pt idx="44">
                  <c:v>96.650742058975268</c:v>
                </c:pt>
                <c:pt idx="45">
                  <c:v>96.650742058975268</c:v>
                </c:pt>
                <c:pt idx="46">
                  <c:v>96.650742058975268</c:v>
                </c:pt>
                <c:pt idx="47">
                  <c:v>96.650742058975268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14A-476E-9C23-3B2D6F2D46D3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5.720805621150008E-3"/>
                  <c:y val="4.748294664587528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4A-476E-9C23-3B2D6F2D46D3}"/>
                </c:ext>
              </c:extLst>
            </c:dLbl>
            <c:dLbl>
              <c:idx val="61"/>
              <c:layout>
                <c:manualLayout>
                  <c:x val="9.6719637318062514E-3"/>
                  <c:y val="5.397454898418611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ICGN!$E$476:$FS$476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ICGN!$E$482:$BL$482</c:f>
              <c:numCache>
                <c:formatCode>_(* #,##0.00_);_(* \(#,##0.00\);_(* "-"??_);_(@_)</c:formatCode>
                <c:ptCount val="60"/>
                <c:pt idx="48">
                  <c:v>97.470623217935497</c:v>
                </c:pt>
                <c:pt idx="49">
                  <c:v>97.470623217935497</c:v>
                </c:pt>
                <c:pt idx="50">
                  <c:v>97.470623217935497</c:v>
                </c:pt>
                <c:pt idx="51">
                  <c:v>97.470623217935497</c:v>
                </c:pt>
                <c:pt idx="52">
                  <c:v>97.470623217935497</c:v>
                </c:pt>
                <c:pt idx="53">
                  <c:v>97.470623217935497</c:v>
                </c:pt>
                <c:pt idx="54">
                  <c:v>97.470623217935497</c:v>
                </c:pt>
                <c:pt idx="55">
                  <c:v>97.470623217935497</c:v>
                </c:pt>
                <c:pt idx="56">
                  <c:v>97.470623217935497</c:v>
                </c:pt>
                <c:pt idx="57">
                  <c:v>97.470623217935497</c:v>
                </c:pt>
                <c:pt idx="58">
                  <c:v>97.470623217935497</c:v>
                </c:pt>
                <c:pt idx="59">
                  <c:v>97.470623217935497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14A-476E-9C23-3B2D6F2D46D3}"/>
            </c:ext>
          </c:extLst>
        </c:ser>
        <c:ser>
          <c:idx val="7"/>
          <c:order val="7"/>
          <c:tx>
            <c:strRef>
              <c:f>ICGN!$A$483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6.9615732416053053E-2"/>
                  <c:y val="2.2855279922672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4A-476E-9C23-3B2D6F2D46D3}"/>
                </c:ext>
              </c:extLst>
            </c:dLbl>
            <c:dLbl>
              <c:idx val="74"/>
              <c:layout>
                <c:manualLayout>
                  <c:x val="-1.9393939393939304E-2"/>
                  <c:y val="2.9370622901685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4A-476E-9C23-3B2D6F2D46D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ICGN!$E$476:$FS$476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ICGN!$E$483:$BX$483</c:f>
              <c:numCache>
                <c:formatCode>_(* #,##0.00_);_(* \(#,##0.00\);_(* "-"??_);_(@_)</c:formatCode>
                <c:ptCount val="72"/>
                <c:pt idx="60">
                  <c:v>95.360380763823784</c:v>
                </c:pt>
                <c:pt idx="61">
                  <c:v>95.360380763823784</c:v>
                </c:pt>
                <c:pt idx="62">
                  <c:v>95.360380763823784</c:v>
                </c:pt>
                <c:pt idx="63">
                  <c:v>95.360380763823784</c:v>
                </c:pt>
                <c:pt idx="64">
                  <c:v>95.360380763823784</c:v>
                </c:pt>
                <c:pt idx="65">
                  <c:v>95.360380763823784</c:v>
                </c:pt>
                <c:pt idx="66">
                  <c:v>95.360380763823784</c:v>
                </c:pt>
                <c:pt idx="67">
                  <c:v>95.360380763823784</c:v>
                </c:pt>
                <c:pt idx="68">
                  <c:v>95.360380763823784</c:v>
                </c:pt>
                <c:pt idx="69">
                  <c:v>95.360380763823784</c:v>
                </c:pt>
                <c:pt idx="70">
                  <c:v>95.360380763823784</c:v>
                </c:pt>
                <c:pt idx="71">
                  <c:v>95.360380763823784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14A-476E-9C23-3B2D6F2D46D3}"/>
            </c:ext>
          </c:extLst>
        </c:ser>
        <c:ser>
          <c:idx val="8"/>
          <c:order val="8"/>
          <c:tx>
            <c:strRef>
              <c:f>ICGN!$A$484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-2.0942411830384934E-3"/>
                  <c:y val="4.1958032716693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ICGN!$E$476:$FS$476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ICGN!$E$484:$CJ$484</c:f>
              <c:numCache>
                <c:formatCode>_(* #,##0.00_);_(* \(#,##0.00\);_(* "-"??_);_(@_)</c:formatCode>
                <c:ptCount val="84"/>
                <c:pt idx="72">
                  <c:v>72.030306893196538</c:v>
                </c:pt>
                <c:pt idx="73">
                  <c:v>72.030306893196538</c:v>
                </c:pt>
                <c:pt idx="74">
                  <c:v>72.030306893196538</c:v>
                </c:pt>
                <c:pt idx="75">
                  <c:v>72.030306893196538</c:v>
                </c:pt>
                <c:pt idx="76">
                  <c:v>72.030306893196538</c:v>
                </c:pt>
                <c:pt idx="77">
                  <c:v>72.030306893196538</c:v>
                </c:pt>
                <c:pt idx="78">
                  <c:v>72.030306893196538</c:v>
                </c:pt>
                <c:pt idx="79">
                  <c:v>72.030306893196538</c:v>
                </c:pt>
                <c:pt idx="80">
                  <c:v>72.030306893196538</c:v>
                </c:pt>
                <c:pt idx="81">
                  <c:v>72.030306893196538</c:v>
                </c:pt>
                <c:pt idx="82">
                  <c:v>72.030306893196538</c:v>
                </c:pt>
                <c:pt idx="83">
                  <c:v>72.030306893196538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4A-476E-9C23-3B2D6F2D46D3}"/>
            </c:ext>
          </c:extLst>
        </c:ser>
        <c:ser>
          <c:idx val="9"/>
          <c:order val="9"/>
          <c:tx>
            <c:strRef>
              <c:f>ICGN!$A$485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1.0471205915192466E-2"/>
                  <c:y val="4.195803271669341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ICGN!$E$476:$FS$476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ICGN!$E$485:$CV$485</c:f>
              <c:numCache>
                <c:formatCode>_(* #,##0.00_);_(* \(#,##0.00\);_(* "-"??_);_(@_)</c:formatCode>
                <c:ptCount val="96"/>
                <c:pt idx="84">
                  <c:v>71.589103370669392</c:v>
                </c:pt>
                <c:pt idx="85">
                  <c:v>71.589103370669392</c:v>
                </c:pt>
                <c:pt idx="86">
                  <c:v>71.589103370669392</c:v>
                </c:pt>
                <c:pt idx="87">
                  <c:v>71.589103370669392</c:v>
                </c:pt>
                <c:pt idx="88">
                  <c:v>71.589103370669392</c:v>
                </c:pt>
                <c:pt idx="89">
                  <c:v>71.589103370669392</c:v>
                </c:pt>
                <c:pt idx="90">
                  <c:v>71.589103370669392</c:v>
                </c:pt>
                <c:pt idx="91">
                  <c:v>71.589103370669392</c:v>
                </c:pt>
                <c:pt idx="92">
                  <c:v>71.589103370669392</c:v>
                </c:pt>
                <c:pt idx="93">
                  <c:v>71.589103370669392</c:v>
                </c:pt>
                <c:pt idx="94">
                  <c:v>71.589103370669392</c:v>
                </c:pt>
                <c:pt idx="95">
                  <c:v>71.589103370669392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4A-476E-9C23-3B2D6F2D46D3}"/>
            </c:ext>
          </c:extLst>
        </c:ser>
        <c:ser>
          <c:idx val="10"/>
          <c:order val="10"/>
          <c:tx>
            <c:strRef>
              <c:f>ICGN!$A$486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9.0052370870655207E-2"/>
                  <c:y val="4.195803271669341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ICGN!$E$476:$FS$476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ICGN!$E$486:$DH$486</c:f>
              <c:numCache>
                <c:formatCode>_(* #,##0.00_);_(* \(#,##0.00\);_(* "-"??_);_(@_)</c:formatCode>
                <c:ptCount val="108"/>
                <c:pt idx="96">
                  <c:v>71.191374129529422</c:v>
                </c:pt>
                <c:pt idx="97">
                  <c:v>71.191374129529422</c:v>
                </c:pt>
                <c:pt idx="98">
                  <c:v>71.191374129529422</c:v>
                </c:pt>
                <c:pt idx="99">
                  <c:v>71.191374129529422</c:v>
                </c:pt>
                <c:pt idx="100">
                  <c:v>71.191374129529422</c:v>
                </c:pt>
                <c:pt idx="101">
                  <c:v>71.191374129529422</c:v>
                </c:pt>
                <c:pt idx="102">
                  <c:v>71.191374129529422</c:v>
                </c:pt>
                <c:pt idx="103">
                  <c:v>71.191374129529422</c:v>
                </c:pt>
                <c:pt idx="104">
                  <c:v>71.191374129529422</c:v>
                </c:pt>
                <c:pt idx="105">
                  <c:v>71.191374129529422</c:v>
                </c:pt>
                <c:pt idx="106">
                  <c:v>71.191374129529422</c:v>
                </c:pt>
                <c:pt idx="107">
                  <c:v>71.191374129529422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4A-476E-9C23-3B2D6F2D46D3}"/>
            </c:ext>
          </c:extLst>
        </c:ser>
        <c:ser>
          <c:idx val="11"/>
          <c:order val="11"/>
          <c:tx>
            <c:strRef>
              <c:f>ICGN!$A$487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19"/>
              <c:layout>
                <c:manualLayout>
                  <c:x val="-7.5392682589385765E-2"/>
                  <c:y val="3.35664261733547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ICGN!$E$476:$FS$476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ICGN!$E$487:$DT$487</c:f>
              <c:numCache>
                <c:formatCode>_(* #,##0.00_);_(* \(#,##0.00\);_(* "-"??_);_(@_)</c:formatCode>
                <c:ptCount val="120"/>
                <c:pt idx="108">
                  <c:v>76.233167491402028</c:v>
                </c:pt>
                <c:pt idx="109">
                  <c:v>76.233167491402028</c:v>
                </c:pt>
                <c:pt idx="110">
                  <c:v>76.233167491402028</c:v>
                </c:pt>
                <c:pt idx="111">
                  <c:v>76.233167491402028</c:v>
                </c:pt>
                <c:pt idx="112">
                  <c:v>76.233167491402028</c:v>
                </c:pt>
                <c:pt idx="113">
                  <c:v>76.233167491402028</c:v>
                </c:pt>
                <c:pt idx="114">
                  <c:v>76.233167491402028</c:v>
                </c:pt>
                <c:pt idx="115">
                  <c:v>76.233167491402028</c:v>
                </c:pt>
                <c:pt idx="116">
                  <c:v>76.233167491402028</c:v>
                </c:pt>
                <c:pt idx="117">
                  <c:v>76.233167491402028</c:v>
                </c:pt>
                <c:pt idx="118">
                  <c:v>76.233167491402028</c:v>
                </c:pt>
                <c:pt idx="119">
                  <c:v>76.233167491402028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4A-476E-9C23-3B2D6F2D46D3}"/>
            </c:ext>
          </c:extLst>
        </c:ser>
        <c:ser>
          <c:idx val="12"/>
          <c:order val="12"/>
          <c:tx>
            <c:strRef>
              <c:f>ICGN!$A$488</c:f>
              <c:strCache>
                <c:ptCount val="1"/>
                <c:pt idx="0">
                  <c:v>Promedio 2019 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D-114A-476E-9C23-3B2D6F2D46D3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E-114A-476E-9C23-3B2D6F2D46D3}"/>
              </c:ext>
            </c:extLst>
          </c:dPt>
          <c:dLbls>
            <c:dLbl>
              <c:idx val="121"/>
              <c:layout>
                <c:manualLayout>
                  <c:x val="-2.0909596555154644E-2"/>
                  <c:y val="-3.7762229445024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4A-476E-9C23-3B2D6F2D46D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ICGN!$E$476:$FS$476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ICGN!$E$488:$EF$488</c:f>
              <c:numCache>
                <c:formatCode>_(* #,##0.00_);_(* \(#,##0.00\);_(* "-"??_);_(@_)</c:formatCode>
                <c:ptCount val="132"/>
                <c:pt idx="120">
                  <c:v>68.321570184968834</c:v>
                </c:pt>
                <c:pt idx="121">
                  <c:v>68.321570184968834</c:v>
                </c:pt>
                <c:pt idx="122">
                  <c:v>68.321570184968834</c:v>
                </c:pt>
                <c:pt idx="123">
                  <c:v>68.321570184968834</c:v>
                </c:pt>
                <c:pt idx="124">
                  <c:v>68.321570184968834</c:v>
                </c:pt>
                <c:pt idx="125">
                  <c:v>68.321570184968834</c:v>
                </c:pt>
                <c:pt idx="126">
                  <c:v>68.321570184968834</c:v>
                </c:pt>
                <c:pt idx="127">
                  <c:v>68.321570184968834</c:v>
                </c:pt>
                <c:pt idx="128">
                  <c:v>68.321570184968834</c:v>
                </c:pt>
                <c:pt idx="129">
                  <c:v>68.321570184968834</c:v>
                </c:pt>
                <c:pt idx="130">
                  <c:v>68.321570184968834</c:v>
                </c:pt>
                <c:pt idx="131">
                  <c:v>68.321570184968834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4A-476E-9C23-3B2D6F2D46D3}"/>
            </c:ext>
          </c:extLst>
        </c:ser>
        <c:ser>
          <c:idx val="13"/>
          <c:order val="13"/>
          <c:tx>
            <c:strRef>
              <c:f>ICGN!$A$489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6.2827235491156336E-3"/>
                  <c:y val="-2.517481963001605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ICGN!$E$476:$FS$476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ICGN!$E$489:$ER$489</c:f>
              <c:numCache>
                <c:formatCode>_(* #,##0.00_);_(* \(#,##0.00\);_(* "-"??_);_(@_)</c:formatCode>
                <c:ptCount val="144"/>
                <c:pt idx="132">
                  <c:v>71.704383436764303</c:v>
                </c:pt>
                <c:pt idx="133">
                  <c:v>71.704383436764303</c:v>
                </c:pt>
                <c:pt idx="134">
                  <c:v>71.704383436764303</c:v>
                </c:pt>
                <c:pt idx="135">
                  <c:v>71.704383436764303</c:v>
                </c:pt>
                <c:pt idx="136">
                  <c:v>71.704383436764303</c:v>
                </c:pt>
                <c:pt idx="137">
                  <c:v>71.704383436764303</c:v>
                </c:pt>
                <c:pt idx="138">
                  <c:v>71.704383436764303</c:v>
                </c:pt>
                <c:pt idx="139">
                  <c:v>71.704383436764303</c:v>
                </c:pt>
                <c:pt idx="140">
                  <c:v>71.704383436764303</c:v>
                </c:pt>
                <c:pt idx="141">
                  <c:v>71.704383436764303</c:v>
                </c:pt>
                <c:pt idx="142">
                  <c:v>71.704383436764303</c:v>
                </c:pt>
                <c:pt idx="143">
                  <c:v>71.704383436764303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14A-476E-9C23-3B2D6F2D46D3}"/>
            </c:ext>
          </c:extLst>
        </c:ser>
        <c:ser>
          <c:idx val="14"/>
          <c:order val="14"/>
          <c:tx>
            <c:strRef>
              <c:f>ICGN!$A$490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4A-476E-9C23-3B2D6F2D46D3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14A-476E-9C23-3B2D6F2D46D3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14A-476E-9C23-3B2D6F2D46D3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14A-476E-9C23-3B2D6F2D46D3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14A-476E-9C23-3B2D6F2D46D3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14A-476E-9C23-3B2D6F2D46D3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14A-476E-9C23-3B2D6F2D46D3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14A-476E-9C23-3B2D6F2D46D3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14A-476E-9C23-3B2D6F2D46D3}"/>
                </c:ext>
              </c:extLst>
            </c:dLbl>
            <c:dLbl>
              <c:idx val="153"/>
              <c:layout>
                <c:manualLayout>
                  <c:x val="-3.3507858928615894E-2"/>
                  <c:y val="-3.3566426173354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14A-476E-9C23-3B2D6F2D46D3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14A-476E-9C23-3B2D6F2D46D3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14A-476E-9C23-3B2D6F2D46D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ICGN!$E$476:$FS$476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ICGN!$E$490:$FD$490</c:f>
              <c:numCache>
                <c:formatCode>_(* #,##0.00_);_(* \(#,##0.00\);_(* "-"??_);_(@_)</c:formatCode>
                <c:ptCount val="156"/>
                <c:pt idx="144">
                  <c:v>86.194700726163674</c:v>
                </c:pt>
                <c:pt idx="145">
                  <c:v>86.194700726163674</c:v>
                </c:pt>
                <c:pt idx="146">
                  <c:v>86.194700726163674</c:v>
                </c:pt>
                <c:pt idx="147">
                  <c:v>86.194700726163674</c:v>
                </c:pt>
                <c:pt idx="148">
                  <c:v>86.194700726163674</c:v>
                </c:pt>
                <c:pt idx="149">
                  <c:v>86.194700726163674</c:v>
                </c:pt>
                <c:pt idx="150">
                  <c:v>86.194700726163674</c:v>
                </c:pt>
                <c:pt idx="151">
                  <c:v>86.194700726163674</c:v>
                </c:pt>
                <c:pt idx="152">
                  <c:v>86.194700726163674</c:v>
                </c:pt>
                <c:pt idx="153">
                  <c:v>86.194700726163674</c:v>
                </c:pt>
                <c:pt idx="154">
                  <c:v>86.194700726163674</c:v>
                </c:pt>
                <c:pt idx="155">
                  <c:v>86.194700726163674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114A-476E-9C23-3B2D6F2D46D3}"/>
            </c:ext>
          </c:extLst>
        </c:ser>
        <c:ser>
          <c:idx val="15"/>
          <c:order val="15"/>
          <c:tx>
            <c:strRef>
              <c:f>ICGN!$A$491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14A-476E-9C23-3B2D6F2D46D3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14A-476E-9C23-3B2D6F2D46D3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14A-476E-9C23-3B2D6F2D46D3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D1-408A-B47D-2E22374AB416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69-43B0-B05B-A1C67A2E36D9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9C-4064-ABB8-17AEA7F66689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3E-451D-BC55-0FCDA49D890F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F3-400F-B2B6-805B994026BD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BD-46A3-86A1-10EBB60EEAF0}"/>
                </c:ext>
              </c:extLst>
            </c:dLbl>
            <c:dLbl>
              <c:idx val="165"/>
              <c:layout>
                <c:manualLayout>
                  <c:x val="-4.0760880467113269E-3"/>
                  <c:y val="1.8633536727434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86-4F8D-9D3E-4FB7D08425E7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A0-4240-9D40-4FA15FA10FC6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3B-4773-8922-F5EE369EEC1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ICGN!$E$476:$FS$476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ICGN!$E$491:$FP$491</c:f>
              <c:numCache>
                <c:formatCode>_(* #,##0.00_);_(* \(#,##0.00\);_(* "-"??_);_(@_)</c:formatCode>
                <c:ptCount val="168"/>
                <c:pt idx="156">
                  <c:v>99.384104403171563</c:v>
                </c:pt>
                <c:pt idx="157">
                  <c:v>99.384104403171563</c:v>
                </c:pt>
                <c:pt idx="158">
                  <c:v>99.384104403171563</c:v>
                </c:pt>
                <c:pt idx="159">
                  <c:v>99.384104403171563</c:v>
                </c:pt>
                <c:pt idx="160">
                  <c:v>99.384104403171563</c:v>
                </c:pt>
                <c:pt idx="161">
                  <c:v>99.384104403171563</c:v>
                </c:pt>
                <c:pt idx="162">
                  <c:v>99.384104403171563</c:v>
                </c:pt>
                <c:pt idx="163">
                  <c:v>99.384104403171563</c:v>
                </c:pt>
                <c:pt idx="164">
                  <c:v>99.384104403171563</c:v>
                </c:pt>
                <c:pt idx="165">
                  <c:v>99.384104403171563</c:v>
                </c:pt>
                <c:pt idx="166">
                  <c:v>99.384104403171563</c:v>
                </c:pt>
                <c:pt idx="167">
                  <c:v>99.384104403171563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114A-476E-9C23-3B2D6F2D46D3}"/>
            </c:ext>
          </c:extLst>
        </c:ser>
        <c:ser>
          <c:idx val="16"/>
          <c:order val="16"/>
          <c:tx>
            <c:strRef>
              <c:f>ICGN!$A$492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layout>
                <c:manualLayout>
                  <c:x val="-2.6494572303623627E-2"/>
                  <c:y val="-2.9813658763895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EB-4E04-88D0-C686B39736D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ICGN!$E$476:$FS$476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ICGN!$E$492:$FS$492</c:f>
              <c:numCache>
                <c:formatCode>_(* #,##0.00_);_(* \(#,##0.00\);_(* "-"??_);_(@_)</c:formatCode>
                <c:ptCount val="171"/>
                <c:pt idx="168">
                  <c:v>108.98721434375263</c:v>
                </c:pt>
                <c:pt idx="169">
                  <c:v>108.98721434375263</c:v>
                </c:pt>
                <c:pt idx="170">
                  <c:v>108.98721434375263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EB-4E04-88D0-C686B3973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868168"/>
        <c:axId val="172867776"/>
      </c:lineChart>
      <c:dateAx>
        <c:axId val="172868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2867776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2867776"/>
        <c:scaling>
          <c:orientation val="minMax"/>
          <c:max val="125"/>
          <c:min val="5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868168"/>
        <c:crosses val="autoZero"/>
        <c:crossBetween val="between"/>
        <c:majorUnit val="10"/>
        <c:minorUnit val="1"/>
      </c:valAx>
    </c:plotArea>
    <c:plotVisOnly val="1"/>
    <c:dispBlanksAs val="gap"/>
    <c:showDLblsOverMax val="0"/>
  </c:chart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ICGN!$E$438:$FS$438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ICGN!$E$439:$FS$439</c:f>
              <c:numCache>
                <c:formatCode>_(* #,##0.00_);_(* \(#,##0.00\);_(* "-"??_);_(@_)</c:formatCode>
                <c:ptCount val="171"/>
                <c:pt idx="0">
                  <c:v>91.721854304635769</c:v>
                </c:pt>
                <c:pt idx="1">
                  <c:v>99.30463576158941</c:v>
                </c:pt>
                <c:pt idx="2">
                  <c:v>100.06622516556291</c:v>
                </c:pt>
                <c:pt idx="3">
                  <c:v>100.56291390728478</c:v>
                </c:pt>
                <c:pt idx="4">
                  <c:v>101.05960264900664</c:v>
                </c:pt>
                <c:pt idx="5">
                  <c:v>96.622516556291401</c:v>
                </c:pt>
                <c:pt idx="6">
                  <c:v>85.231788079470221</c:v>
                </c:pt>
                <c:pt idx="7">
                  <c:v>67.94701986754967</c:v>
                </c:pt>
                <c:pt idx="8">
                  <c:v>62.516556291390735</c:v>
                </c:pt>
                <c:pt idx="9">
                  <c:v>62.384105960264911</c:v>
                </c:pt>
                <c:pt idx="10">
                  <c:v>65.099337748344382</c:v>
                </c:pt>
                <c:pt idx="11">
                  <c:v>65.827814569536429</c:v>
                </c:pt>
                <c:pt idx="12">
                  <c:v>69.403973509933792</c:v>
                </c:pt>
                <c:pt idx="13">
                  <c:v>75.231788079470221</c:v>
                </c:pt>
                <c:pt idx="14">
                  <c:v>81.75496688741724</c:v>
                </c:pt>
                <c:pt idx="15">
                  <c:v>94.437086092715248</c:v>
                </c:pt>
                <c:pt idx="16">
                  <c:v>99.768211920529822</c:v>
                </c:pt>
                <c:pt idx="17">
                  <c:v>90.927152317880811</c:v>
                </c:pt>
                <c:pt idx="18">
                  <c:v>82.880794701986773</c:v>
                </c:pt>
                <c:pt idx="19">
                  <c:v>74.569536423841072</c:v>
                </c:pt>
                <c:pt idx="20">
                  <c:v>68.013245033112597</c:v>
                </c:pt>
                <c:pt idx="21">
                  <c:v>66.490066225165577</c:v>
                </c:pt>
                <c:pt idx="22">
                  <c:v>65.629139072847693</c:v>
                </c:pt>
                <c:pt idx="23">
                  <c:v>68.344370860927157</c:v>
                </c:pt>
                <c:pt idx="24">
                  <c:v>70.69536423841059</c:v>
                </c:pt>
                <c:pt idx="25">
                  <c:v>74.238410596026512</c:v>
                </c:pt>
                <c:pt idx="26">
                  <c:v>78.245033112582803</c:v>
                </c:pt>
                <c:pt idx="27">
                  <c:v>83.45033112582783</c:v>
                </c:pt>
                <c:pt idx="28">
                  <c:v>86.490066225165549</c:v>
                </c:pt>
                <c:pt idx="29">
                  <c:v>88.013245033112582</c:v>
                </c:pt>
                <c:pt idx="30">
                  <c:v>87.284768211920536</c:v>
                </c:pt>
                <c:pt idx="31">
                  <c:v>88.940397350993379</c:v>
                </c:pt>
                <c:pt idx="32">
                  <c:v>102.31788079470199</c:v>
                </c:pt>
                <c:pt idx="33">
                  <c:v>114.37086092715232</c:v>
                </c:pt>
                <c:pt idx="34">
                  <c:v>120.49668874172185</c:v>
                </c:pt>
                <c:pt idx="35">
                  <c:v>121.09271523178808</c:v>
                </c:pt>
                <c:pt idx="36">
                  <c:v>123.14569536423843</c:v>
                </c:pt>
                <c:pt idx="37">
                  <c:v>118.17880794701988</c:v>
                </c:pt>
                <c:pt idx="38">
                  <c:v>116.3907284768212</c:v>
                </c:pt>
                <c:pt idx="39">
                  <c:v>112.54966887417217</c:v>
                </c:pt>
                <c:pt idx="40">
                  <c:v>111.39072847682121</c:v>
                </c:pt>
                <c:pt idx="41">
                  <c:v>105</c:v>
                </c:pt>
                <c:pt idx="42">
                  <c:v>98.741721854304643</c:v>
                </c:pt>
                <c:pt idx="43">
                  <c:v>90.231788079470221</c:v>
                </c:pt>
                <c:pt idx="44">
                  <c:v>94.30463576158941</c:v>
                </c:pt>
                <c:pt idx="45">
                  <c:v>94.33774834437088</c:v>
                </c:pt>
                <c:pt idx="46">
                  <c:v>97.649006622516566</c:v>
                </c:pt>
                <c:pt idx="47">
                  <c:v>100</c:v>
                </c:pt>
                <c:pt idx="48">
                  <c:v>101.158940397351</c:v>
                </c:pt>
                <c:pt idx="49">
                  <c:v>106.02649006622515</c:v>
                </c:pt>
                <c:pt idx="50">
                  <c:v>110.09933774834437</c:v>
                </c:pt>
                <c:pt idx="51">
                  <c:v>113.54304635761589</c:v>
                </c:pt>
                <c:pt idx="52">
                  <c:v>115.8609271523179</c:v>
                </c:pt>
                <c:pt idx="53">
                  <c:v>116.29139072847686</c:v>
                </c:pt>
                <c:pt idx="54">
                  <c:v>115.56291390728477</c:v>
                </c:pt>
                <c:pt idx="55">
                  <c:v>111.02649006622518</c:v>
                </c:pt>
                <c:pt idx="56">
                  <c:v>105.49668874172187</c:v>
                </c:pt>
                <c:pt idx="57">
                  <c:v>98.973509933774835</c:v>
                </c:pt>
                <c:pt idx="58">
                  <c:v>90.430463576158957</c:v>
                </c:pt>
                <c:pt idx="59">
                  <c:v>95.728476821192075</c:v>
                </c:pt>
                <c:pt idx="60">
                  <c:v>94.745635159542459</c:v>
                </c:pt>
                <c:pt idx="61">
                  <c:v>93.283112582781484</c:v>
                </c:pt>
                <c:pt idx="62">
                  <c:v>96.671397035635437</c:v>
                </c:pt>
                <c:pt idx="63">
                  <c:v>102.24219489120155</c:v>
                </c:pt>
                <c:pt idx="64">
                  <c:v>109.89277830337434</c:v>
                </c:pt>
                <c:pt idx="65">
                  <c:v>117.0860927152318</c:v>
                </c:pt>
                <c:pt idx="66">
                  <c:v>120.46357615894041</c:v>
                </c:pt>
                <c:pt idx="67">
                  <c:v>121.85430463576159</c:v>
                </c:pt>
                <c:pt idx="68">
                  <c:v>106.29139072847684</c:v>
                </c:pt>
                <c:pt idx="69">
                  <c:v>95.69536423841059</c:v>
                </c:pt>
                <c:pt idx="70">
                  <c:v>92.715231788079493</c:v>
                </c:pt>
                <c:pt idx="71">
                  <c:v>90.397350993377501</c:v>
                </c:pt>
                <c:pt idx="72">
                  <c:v>91.721854304635769</c:v>
                </c:pt>
                <c:pt idx="73">
                  <c:v>94.039735099337747</c:v>
                </c:pt>
                <c:pt idx="74">
                  <c:v>99.337748344370866</c:v>
                </c:pt>
                <c:pt idx="75">
                  <c:v>101.32450331125828</c:v>
                </c:pt>
                <c:pt idx="76">
                  <c:v>101.98675496688743</c:v>
                </c:pt>
                <c:pt idx="77">
                  <c:v>102.64900662251657</c:v>
                </c:pt>
                <c:pt idx="78">
                  <c:v>99.66887417218544</c:v>
                </c:pt>
                <c:pt idx="79">
                  <c:v>95.03311258278147</c:v>
                </c:pt>
                <c:pt idx="80">
                  <c:v>90.289735099337747</c:v>
                </c:pt>
                <c:pt idx="81">
                  <c:v>79.759933774834451</c:v>
                </c:pt>
                <c:pt idx="82">
                  <c:v>79.991721854304643</c:v>
                </c:pt>
                <c:pt idx="83">
                  <c:v>84.536423841059616</c:v>
                </c:pt>
                <c:pt idx="84">
                  <c:v>84.660596026490083</c:v>
                </c:pt>
                <c:pt idx="85">
                  <c:v>83.882450331125852</c:v>
                </c:pt>
                <c:pt idx="86">
                  <c:v>85.745033112582774</c:v>
                </c:pt>
                <c:pt idx="87">
                  <c:v>85.695364238410605</c:v>
                </c:pt>
                <c:pt idx="88">
                  <c:v>85.36423841059603</c:v>
                </c:pt>
                <c:pt idx="89">
                  <c:v>84.503311258278146</c:v>
                </c:pt>
                <c:pt idx="90">
                  <c:v>85.63741721854305</c:v>
                </c:pt>
                <c:pt idx="91">
                  <c:v>79.983443708609286</c:v>
                </c:pt>
                <c:pt idx="92">
                  <c:v>77.599337748344382</c:v>
                </c:pt>
                <c:pt idx="93">
                  <c:v>77.466887417218558</c:v>
                </c:pt>
                <c:pt idx="94">
                  <c:v>78.029801324503339</c:v>
                </c:pt>
                <c:pt idx="95">
                  <c:v>75.968543046357624</c:v>
                </c:pt>
                <c:pt idx="96">
                  <c:v>75.678807947019862</c:v>
                </c:pt>
                <c:pt idx="97">
                  <c:v>74.561258278145687</c:v>
                </c:pt>
                <c:pt idx="98">
                  <c:v>89.213576158940427</c:v>
                </c:pt>
                <c:pt idx="99">
                  <c:v>102.59933774834438</c:v>
                </c:pt>
                <c:pt idx="100">
                  <c:v>108.98178807947021</c:v>
                </c:pt>
                <c:pt idx="101">
                  <c:v>112.35099337748345</c:v>
                </c:pt>
                <c:pt idx="102">
                  <c:v>112.97185430463577</c:v>
                </c:pt>
                <c:pt idx="103">
                  <c:v>112.02814569536426</c:v>
                </c:pt>
                <c:pt idx="104">
                  <c:v>112.36754966887419</c:v>
                </c:pt>
                <c:pt idx="105">
                  <c:v>108.26158940397352</c:v>
                </c:pt>
                <c:pt idx="106">
                  <c:v>106.63079470198677</c:v>
                </c:pt>
                <c:pt idx="107">
                  <c:v>102.8476821192053</c:v>
                </c:pt>
                <c:pt idx="108">
                  <c:v>102.74834437086096</c:v>
                </c:pt>
                <c:pt idx="109">
                  <c:v>103.85761589403974</c:v>
                </c:pt>
                <c:pt idx="110">
                  <c:v>103.6341059602649</c:v>
                </c:pt>
                <c:pt idx="111">
                  <c:v>105.14072847682121</c:v>
                </c:pt>
                <c:pt idx="112">
                  <c:v>110.25662251655631</c:v>
                </c:pt>
                <c:pt idx="113">
                  <c:v>112.83940397350997</c:v>
                </c:pt>
                <c:pt idx="114">
                  <c:v>108.89900662251657</c:v>
                </c:pt>
                <c:pt idx="115">
                  <c:v>95.819536423841072</c:v>
                </c:pt>
                <c:pt idx="116">
                  <c:v>88.66721854304636</c:v>
                </c:pt>
                <c:pt idx="117">
                  <c:v>85.885761589403984</c:v>
                </c:pt>
                <c:pt idx="118">
                  <c:v>83.021523178807939</c:v>
                </c:pt>
                <c:pt idx="119">
                  <c:v>81.837748344370866</c:v>
                </c:pt>
                <c:pt idx="120">
                  <c:v>80.993377483443723</c:v>
                </c:pt>
                <c:pt idx="121">
                  <c:v>84.809602649006635</c:v>
                </c:pt>
                <c:pt idx="122">
                  <c:v>89.163907284768229</c:v>
                </c:pt>
                <c:pt idx="123">
                  <c:v>90.000000000000028</c:v>
                </c:pt>
                <c:pt idx="124">
                  <c:v>91.597682119205302</c:v>
                </c:pt>
                <c:pt idx="125">
                  <c:v>91.341059602649011</c:v>
                </c:pt>
                <c:pt idx="126">
                  <c:v>91.548013245033118</c:v>
                </c:pt>
                <c:pt idx="127">
                  <c:v>90.066225165562926</c:v>
                </c:pt>
                <c:pt idx="128">
                  <c:v>88.923841059602651</c:v>
                </c:pt>
                <c:pt idx="129">
                  <c:v>87.930463576158942</c:v>
                </c:pt>
                <c:pt idx="130">
                  <c:v>87.417218543046388</c:v>
                </c:pt>
                <c:pt idx="131">
                  <c:v>85.761589403973531</c:v>
                </c:pt>
                <c:pt idx="132">
                  <c:v>87.748344370860949</c:v>
                </c:pt>
                <c:pt idx="133">
                  <c:v>87.417218543046388</c:v>
                </c:pt>
                <c:pt idx="134">
                  <c:v>88.410596026490097</c:v>
                </c:pt>
                <c:pt idx="135">
                  <c:v>89.072847682119232</c:v>
                </c:pt>
                <c:pt idx="136">
                  <c:v>91.721854304635769</c:v>
                </c:pt>
                <c:pt idx="137">
                  <c:v>95.69536423841059</c:v>
                </c:pt>
                <c:pt idx="138">
                  <c:v>100.33112582781459</c:v>
                </c:pt>
                <c:pt idx="139">
                  <c:v>101.32450331125828</c:v>
                </c:pt>
                <c:pt idx="140">
                  <c:v>100.33112582781459</c:v>
                </c:pt>
                <c:pt idx="141">
                  <c:v>98.675496688741731</c:v>
                </c:pt>
                <c:pt idx="142">
                  <c:v>101.32450331125828</c:v>
                </c:pt>
                <c:pt idx="143">
                  <c:v>102.98013245033113</c:v>
                </c:pt>
                <c:pt idx="144">
                  <c:v>104.63576158940397</c:v>
                </c:pt>
                <c:pt idx="145">
                  <c:v>108.60927152317883</c:v>
                </c:pt>
                <c:pt idx="146">
                  <c:v>120.52980132450331</c:v>
                </c:pt>
                <c:pt idx="147">
                  <c:v>157.61589403973508</c:v>
                </c:pt>
                <c:pt idx="148">
                  <c:v>188.74172185430464</c:v>
                </c:pt>
                <c:pt idx="149">
                  <c:v>194.03973509933778</c:v>
                </c:pt>
                <c:pt idx="150">
                  <c:v>190.06622516556294</c:v>
                </c:pt>
                <c:pt idx="151">
                  <c:v>180.794701986755</c:v>
                </c:pt>
                <c:pt idx="152">
                  <c:v>173.50993377483445</c:v>
                </c:pt>
                <c:pt idx="153">
                  <c:v>170.71192052980132</c:v>
                </c:pt>
                <c:pt idx="154">
                  <c:v>153.6423841059603</c:v>
                </c:pt>
                <c:pt idx="155">
                  <c:v>149.52980132450332</c:v>
                </c:pt>
                <c:pt idx="156">
                  <c:v>117.21854304635761</c:v>
                </c:pt>
                <c:pt idx="157">
                  <c:v>141.39072847682118</c:v>
                </c:pt>
                <c:pt idx="158">
                  <c:v>144.03973509933778</c:v>
                </c:pt>
                <c:pt idx="159">
                  <c:v>146.02649006622519</c:v>
                </c:pt>
                <c:pt idx="160">
                  <c:v>154.30463576158942</c:v>
                </c:pt>
                <c:pt idx="161">
                  <c:v>165.23178807947022</c:v>
                </c:pt>
                <c:pt idx="162">
                  <c:v>162.91390728476821</c:v>
                </c:pt>
                <c:pt idx="163">
                  <c:v>163.90728476821192</c:v>
                </c:pt>
                <c:pt idx="164">
                  <c:v>162.66556291390734</c:v>
                </c:pt>
                <c:pt idx="165">
                  <c:v>141.82119205298014</c:v>
                </c:pt>
                <c:pt idx="166">
                  <c:v>136.38245033112582</c:v>
                </c:pt>
                <c:pt idx="167">
                  <c:v>120.57947019867549</c:v>
                </c:pt>
                <c:pt idx="168">
                  <c:v>108.94039735099339</c:v>
                </c:pt>
                <c:pt idx="169">
                  <c:v>106.29139072847684</c:v>
                </c:pt>
                <c:pt idx="170">
                  <c:v>108.52980132450331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F-4D45-8146-6C0A4ACCBA6C}"/>
            </c:ext>
          </c:extLst>
        </c:ser>
        <c:ser>
          <c:idx val="2"/>
          <c:order val="1"/>
          <c:marker>
            <c:symbol val="none"/>
          </c:marker>
          <c:dLbls>
            <c:dLbl>
              <c:idx val="10"/>
              <c:layout>
                <c:manualLayout>
                  <c:x val="-7.1080131572319502E-2"/>
                  <c:y val="3.789473684210510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CF-4D45-8146-6C0A4ACCBA6C}"/>
                </c:ext>
              </c:extLst>
            </c:dLbl>
            <c:dLbl>
              <c:idx val="23"/>
              <c:layout>
                <c:manualLayout>
                  <c:x val="-8.1474983513952812E-2"/>
                  <c:y val="-3.201690841276419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ICGN!$E$438:$FS$438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ICGN!$E$440:$AZ$440</c:f>
              <c:numCache>
                <c:formatCode>_(* #,##0.00_);_(* \(#,##0.00\);_(* "-"??_);_(@_)</c:formatCode>
                <c:ptCount val="48"/>
                <c:pt idx="0">
                  <c:v>83.195364238410605</c:v>
                </c:pt>
                <c:pt idx="1">
                  <c:v>83.195364238410605</c:v>
                </c:pt>
                <c:pt idx="2">
                  <c:v>83.195364238410605</c:v>
                </c:pt>
                <c:pt idx="3">
                  <c:v>83.195364238410605</c:v>
                </c:pt>
                <c:pt idx="4">
                  <c:v>83.195364238410605</c:v>
                </c:pt>
                <c:pt idx="5">
                  <c:v>83.195364238410605</c:v>
                </c:pt>
                <c:pt idx="6">
                  <c:v>83.195364238410605</c:v>
                </c:pt>
                <c:pt idx="7">
                  <c:v>83.195364238410605</c:v>
                </c:pt>
                <c:pt idx="8">
                  <c:v>83.195364238410605</c:v>
                </c:pt>
                <c:pt idx="9">
                  <c:v>83.195364238410605</c:v>
                </c:pt>
                <c:pt idx="10">
                  <c:v>83.195364238410605</c:v>
                </c:pt>
                <c:pt idx="11">
                  <c:v>83.195364238410605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CF-4D45-8146-6C0A4ACCBA6C}"/>
            </c:ext>
          </c:extLst>
        </c:ser>
        <c:ser>
          <c:idx val="3"/>
          <c:order val="2"/>
          <c:marker>
            <c:symbol val="none"/>
          </c:marker>
          <c:dLbls>
            <c:dLbl>
              <c:idx val="23"/>
              <c:layout>
                <c:manualLayout>
                  <c:x val="-6.8989539467251282E-2"/>
                  <c:y val="3.368421052631578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CF-4D45-8146-6C0A4ACCBA6C}"/>
                </c:ext>
              </c:extLst>
            </c:dLbl>
            <c:dLbl>
              <c:idx val="35"/>
              <c:layout>
                <c:manualLayout>
                  <c:x val="-7.5226253095969406E-2"/>
                  <c:y val="3.169962702030659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ICGN!$E$438:$FS$438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ICGN!$E$441:$AZ$441</c:f>
              <c:numCache>
                <c:formatCode>_(* #,##0.00_);_(* \(#,##0.00\);_(* "-"??_);_(@_)</c:formatCode>
                <c:ptCount val="48"/>
                <c:pt idx="12">
                  <c:v>78.12086092715235</c:v>
                </c:pt>
                <c:pt idx="13">
                  <c:v>78.12086092715235</c:v>
                </c:pt>
                <c:pt idx="14">
                  <c:v>78.12086092715235</c:v>
                </c:pt>
                <c:pt idx="15">
                  <c:v>78.12086092715235</c:v>
                </c:pt>
                <c:pt idx="16">
                  <c:v>78.12086092715235</c:v>
                </c:pt>
                <c:pt idx="17">
                  <c:v>78.12086092715235</c:v>
                </c:pt>
                <c:pt idx="18">
                  <c:v>78.12086092715235</c:v>
                </c:pt>
                <c:pt idx="19">
                  <c:v>78.12086092715235</c:v>
                </c:pt>
                <c:pt idx="20">
                  <c:v>78.12086092715235</c:v>
                </c:pt>
                <c:pt idx="21">
                  <c:v>78.12086092715235</c:v>
                </c:pt>
                <c:pt idx="22">
                  <c:v>78.12086092715235</c:v>
                </c:pt>
                <c:pt idx="23">
                  <c:v>78.12086092715235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CF-4D45-8146-6C0A4ACCBA6C}"/>
            </c:ext>
          </c:extLst>
        </c:ser>
        <c:ser>
          <c:idx val="4"/>
          <c:order val="3"/>
          <c:marker>
            <c:symbol val="none"/>
          </c:marker>
          <c:dLbls>
            <c:dLbl>
              <c:idx val="35"/>
              <c:layout>
                <c:manualLayout>
                  <c:x val="-3.3449473681091531E-2"/>
                  <c:y val="4.2105263157894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CF-4D45-8146-6C0A4ACCBA6C}"/>
                </c:ext>
              </c:extLst>
            </c:dLbl>
            <c:dLbl>
              <c:idx val="47"/>
              <c:layout>
                <c:manualLayout>
                  <c:x val="-7.8603135493085077E-2"/>
                  <c:y val="-3.127691670120182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ICGN!$E$438:$FS$438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ICGN!$E$442:$AZ$442</c:f>
              <c:numCache>
                <c:formatCode>_(* #,##0.00_);_(* \(#,##0.00\);_(* "-"??_);_(@_)</c:formatCode>
                <c:ptCount val="48"/>
                <c:pt idx="24">
                  <c:v>92.969646799117001</c:v>
                </c:pt>
                <c:pt idx="25">
                  <c:v>92.969646799117001</c:v>
                </c:pt>
                <c:pt idx="26">
                  <c:v>92.969646799117001</c:v>
                </c:pt>
                <c:pt idx="27">
                  <c:v>92.969646799117001</c:v>
                </c:pt>
                <c:pt idx="28">
                  <c:v>92.969646799117001</c:v>
                </c:pt>
                <c:pt idx="29">
                  <c:v>92.969646799117001</c:v>
                </c:pt>
                <c:pt idx="30">
                  <c:v>92.969646799117001</c:v>
                </c:pt>
                <c:pt idx="31">
                  <c:v>92.969646799117001</c:v>
                </c:pt>
                <c:pt idx="32">
                  <c:v>92.969646799117001</c:v>
                </c:pt>
                <c:pt idx="33">
                  <c:v>92.969646799117001</c:v>
                </c:pt>
                <c:pt idx="34">
                  <c:v>92.969646799117001</c:v>
                </c:pt>
                <c:pt idx="35">
                  <c:v>92.969646799117001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CF-4D45-8146-6C0A4ACCBA6C}"/>
            </c:ext>
          </c:extLst>
        </c:ser>
        <c:ser>
          <c:idx val="5"/>
          <c:order val="4"/>
          <c:marker>
            <c:symbol val="none"/>
          </c:marker>
          <c:dLbls>
            <c:dLbl>
              <c:idx val="37"/>
              <c:layout>
                <c:manualLayout>
                  <c:x val="-2.717769736588687E-2"/>
                  <c:y val="4.2105263157894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CF-4D45-8146-6C0A4ACCBA6C}"/>
                </c:ext>
              </c:extLst>
            </c:dLbl>
            <c:dLbl>
              <c:idx val="59"/>
              <c:layout>
                <c:manualLayout>
                  <c:x val="-5.7413485386457491E-2"/>
                  <c:y val="-2.974834028099432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ICGN!$E$438:$FS$438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ICGN!$E$443:$AZ$443</c:f>
              <c:numCache>
                <c:formatCode>_(* #,##0.00_);_(* \(#,##0.00\);_(* "-"??_);_(@_)</c:formatCode>
                <c:ptCount val="48"/>
                <c:pt idx="36">
                  <c:v>105.16004415011037</c:v>
                </c:pt>
                <c:pt idx="37">
                  <c:v>105.16004415011037</c:v>
                </c:pt>
                <c:pt idx="38">
                  <c:v>105.16004415011037</c:v>
                </c:pt>
                <c:pt idx="39">
                  <c:v>105.16004415011037</c:v>
                </c:pt>
                <c:pt idx="40">
                  <c:v>105.16004415011037</c:v>
                </c:pt>
                <c:pt idx="41">
                  <c:v>105.16004415011037</c:v>
                </c:pt>
                <c:pt idx="42">
                  <c:v>105.16004415011037</c:v>
                </c:pt>
                <c:pt idx="43">
                  <c:v>105.16004415011037</c:v>
                </c:pt>
                <c:pt idx="44">
                  <c:v>105.16004415011037</c:v>
                </c:pt>
                <c:pt idx="45">
                  <c:v>105.16004415011037</c:v>
                </c:pt>
                <c:pt idx="46">
                  <c:v>105.16004415011037</c:v>
                </c:pt>
                <c:pt idx="47">
                  <c:v>105.16004415011037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3CF-4D45-8146-6C0A4ACCBA6C}"/>
            </c:ext>
          </c:extLst>
        </c:ser>
        <c:ser>
          <c:idx val="6"/>
          <c:order val="5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7.3170723677387806E-2"/>
                  <c:y val="4.210526315789473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CF-4D45-8146-6C0A4ACCBA6C}"/>
                </c:ext>
              </c:extLst>
            </c:dLbl>
            <c:dLbl>
              <c:idx val="61"/>
              <c:layout>
                <c:manualLayout>
                  <c:x val="-9.9791837337149802E-3"/>
                  <c:y val="3.296610029009531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ICGN!$E$438:$FS$438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ICGN!$E$444:$BL$444</c:f>
              <c:numCache>
                <c:formatCode>_(* #,##0.00_);_(* \(#,##0.00\);_(* "-"??_);_(@_)</c:formatCode>
                <c:ptCount val="60"/>
                <c:pt idx="48">
                  <c:v>106.68322295805739</c:v>
                </c:pt>
                <c:pt idx="49">
                  <c:v>106.68322295805739</c:v>
                </c:pt>
                <c:pt idx="50">
                  <c:v>106.68322295805739</c:v>
                </c:pt>
                <c:pt idx="51">
                  <c:v>106.68322295805739</c:v>
                </c:pt>
                <c:pt idx="52">
                  <c:v>106.68322295805739</c:v>
                </c:pt>
                <c:pt idx="53">
                  <c:v>106.68322295805739</c:v>
                </c:pt>
                <c:pt idx="54">
                  <c:v>106.68322295805739</c:v>
                </c:pt>
                <c:pt idx="55">
                  <c:v>106.68322295805739</c:v>
                </c:pt>
                <c:pt idx="56">
                  <c:v>106.68322295805739</c:v>
                </c:pt>
                <c:pt idx="57">
                  <c:v>106.68322295805739</c:v>
                </c:pt>
                <c:pt idx="58">
                  <c:v>106.68322295805739</c:v>
                </c:pt>
                <c:pt idx="59">
                  <c:v>106.68322295805739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CF-4D45-8146-6C0A4ACCBA6C}"/>
            </c:ext>
          </c:extLst>
        </c:ser>
        <c:ser>
          <c:idx val="7"/>
          <c:order val="6"/>
          <c:tx>
            <c:strRef>
              <c:f>ICGN!$A$445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60"/>
              <c:layout>
                <c:manualLayout>
                  <c:x val="0"/>
                  <c:y val="4.6315789473684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CF-4D45-8146-6C0A4ACCBA6C}"/>
                </c:ext>
              </c:extLst>
            </c:dLbl>
            <c:dLbl>
              <c:idx val="73"/>
              <c:layout>
                <c:manualLayout>
                  <c:x val="-2.4439916965863211E-3"/>
                  <c:y val="2.9473684210526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CF-4D45-8146-6C0A4ACCBA6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ICGN!$E$438:$FS$438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ICGN!$E$445:$BX$445</c:f>
              <c:numCache>
                <c:formatCode>_(* #,##0.00_);_(* \(#,##0.00\);_(* "-"??_);_(@_)</c:formatCode>
                <c:ptCount val="72"/>
                <c:pt idx="60">
                  <c:v>103.44486910256781</c:v>
                </c:pt>
                <c:pt idx="61">
                  <c:v>103.44486910256781</c:v>
                </c:pt>
                <c:pt idx="62">
                  <c:v>103.44486910256781</c:v>
                </c:pt>
                <c:pt idx="63">
                  <c:v>103.44486910256781</c:v>
                </c:pt>
                <c:pt idx="64">
                  <c:v>103.44486910256781</c:v>
                </c:pt>
                <c:pt idx="65">
                  <c:v>103.44486910256781</c:v>
                </c:pt>
                <c:pt idx="66">
                  <c:v>103.44486910256781</c:v>
                </c:pt>
                <c:pt idx="67">
                  <c:v>103.44486910256781</c:v>
                </c:pt>
                <c:pt idx="68">
                  <c:v>103.44486910256781</c:v>
                </c:pt>
                <c:pt idx="69">
                  <c:v>103.44486910256781</c:v>
                </c:pt>
                <c:pt idx="70">
                  <c:v>103.44486910256781</c:v>
                </c:pt>
                <c:pt idx="71">
                  <c:v>103.44486910256781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CF-4D45-8146-6C0A4ACCBA6C}"/>
            </c:ext>
          </c:extLst>
        </c:ser>
        <c:ser>
          <c:idx val="8"/>
          <c:order val="7"/>
          <c:tx>
            <c:strRef>
              <c:f>ICGN!$A$446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2.0905921050682974E-3"/>
                  <c:y val="4.210526315789473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ICGN!$E$438:$FS$438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ICGN!$E$446:$CJ$446</c:f>
              <c:numCache>
                <c:formatCode>_(* #,##0.00_);_(* \(#,##0.00\);_(* "-"??_);_(@_)</c:formatCode>
                <c:ptCount val="84"/>
                <c:pt idx="72">
                  <c:v>93.361616997792495</c:v>
                </c:pt>
                <c:pt idx="73">
                  <c:v>93.361616997792495</c:v>
                </c:pt>
                <c:pt idx="74">
                  <c:v>93.361616997792495</c:v>
                </c:pt>
                <c:pt idx="75">
                  <c:v>93.361616997792495</c:v>
                </c:pt>
                <c:pt idx="76">
                  <c:v>93.361616997792495</c:v>
                </c:pt>
                <c:pt idx="77">
                  <c:v>93.361616997792495</c:v>
                </c:pt>
                <c:pt idx="78">
                  <c:v>93.361616997792495</c:v>
                </c:pt>
                <c:pt idx="79">
                  <c:v>93.361616997792495</c:v>
                </c:pt>
                <c:pt idx="80">
                  <c:v>93.361616997792495</c:v>
                </c:pt>
                <c:pt idx="81">
                  <c:v>93.361616997792495</c:v>
                </c:pt>
                <c:pt idx="82">
                  <c:v>93.361616997792495</c:v>
                </c:pt>
                <c:pt idx="83">
                  <c:v>93.361616997792495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3CF-4D45-8146-6C0A4ACCBA6C}"/>
            </c:ext>
          </c:extLst>
        </c:ser>
        <c:ser>
          <c:idx val="9"/>
          <c:order val="8"/>
          <c:tx>
            <c:strRef>
              <c:f>ICGN!$A$447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-7.4634138150937012E-3"/>
                  <c:y val="4.167360132615002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ICGN!$E$438:$FS$438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ICGN!$E$447:$CV$447</c:f>
              <c:numCache>
                <c:formatCode>_(* #,##0.00_);_(* \(#,##0.00\);_(* "-"??_);_(@_)</c:formatCode>
                <c:ptCount val="96"/>
                <c:pt idx="84">
                  <c:v>82.597080072245646</c:v>
                </c:pt>
                <c:pt idx="85">
                  <c:v>82.597080072245646</c:v>
                </c:pt>
                <c:pt idx="86">
                  <c:v>82.597080072245646</c:v>
                </c:pt>
                <c:pt idx="87">
                  <c:v>82.597080072245646</c:v>
                </c:pt>
                <c:pt idx="88">
                  <c:v>82.597080072245646</c:v>
                </c:pt>
                <c:pt idx="89">
                  <c:v>82.597080072245646</c:v>
                </c:pt>
                <c:pt idx="90">
                  <c:v>82.597080072245646</c:v>
                </c:pt>
                <c:pt idx="91">
                  <c:v>82.597080072245646</c:v>
                </c:pt>
                <c:pt idx="92">
                  <c:v>82.597080072245646</c:v>
                </c:pt>
                <c:pt idx="93">
                  <c:v>82.597080072245646</c:v>
                </c:pt>
                <c:pt idx="94">
                  <c:v>82.597080072245646</c:v>
                </c:pt>
                <c:pt idx="95">
                  <c:v>82.597080072245646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CF-4D45-8146-6C0A4ACCBA6C}"/>
            </c:ext>
          </c:extLst>
        </c:ser>
        <c:ser>
          <c:idx val="10"/>
          <c:order val="9"/>
          <c:tx>
            <c:strRef>
              <c:f>ICGN!$A$448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6.2717763152046625E-3"/>
                  <c:y val="5.052631578947368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ICGN!$E$438:$FS$438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ICGN!$E$448:$DH$448</c:f>
              <c:numCache>
                <c:formatCode>_(* #,##0.00_);_(* \(#,##0.00\);_(* "-"??_);_(@_)</c:formatCode>
                <c:ptCount val="108"/>
                <c:pt idx="96">
                  <c:v>101.54111479028698</c:v>
                </c:pt>
                <c:pt idx="97">
                  <c:v>101.54111479028698</c:v>
                </c:pt>
                <c:pt idx="98">
                  <c:v>101.54111479028698</c:v>
                </c:pt>
                <c:pt idx="99">
                  <c:v>101.54111479028698</c:v>
                </c:pt>
                <c:pt idx="100">
                  <c:v>101.54111479028698</c:v>
                </c:pt>
                <c:pt idx="101">
                  <c:v>101.54111479028698</c:v>
                </c:pt>
                <c:pt idx="102">
                  <c:v>101.54111479028698</c:v>
                </c:pt>
                <c:pt idx="103">
                  <c:v>101.54111479028698</c:v>
                </c:pt>
                <c:pt idx="104">
                  <c:v>101.54111479028698</c:v>
                </c:pt>
                <c:pt idx="105">
                  <c:v>101.54111479028698</c:v>
                </c:pt>
                <c:pt idx="106">
                  <c:v>101.54111479028698</c:v>
                </c:pt>
                <c:pt idx="107">
                  <c:v>101.54111479028698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CF-4D45-8146-6C0A4ACCBA6C}"/>
            </c:ext>
          </c:extLst>
        </c:ser>
        <c:ser>
          <c:idx val="11"/>
          <c:order val="10"/>
          <c:tx>
            <c:strRef>
              <c:f>ICGN!$A$449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6.2717763152046625E-3"/>
                  <c:y val="3.78947368421052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ICGN!$E$438:$FS$438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ICGN!$E$449:$DT$449</c:f>
              <c:numCache>
                <c:formatCode>_(* #,##0.00_);_(* \(#,##0.00\);_(* "-"??_);_(@_)</c:formatCode>
                <c:ptCount val="120"/>
                <c:pt idx="108">
                  <c:v>98.550634657836653</c:v>
                </c:pt>
                <c:pt idx="109">
                  <c:v>98.550634657836653</c:v>
                </c:pt>
                <c:pt idx="110">
                  <c:v>98.550634657836653</c:v>
                </c:pt>
                <c:pt idx="111">
                  <c:v>98.550634657836653</c:v>
                </c:pt>
                <c:pt idx="112">
                  <c:v>98.550634657836653</c:v>
                </c:pt>
                <c:pt idx="113">
                  <c:v>98.550634657836653</c:v>
                </c:pt>
                <c:pt idx="114">
                  <c:v>98.550634657836653</c:v>
                </c:pt>
                <c:pt idx="115">
                  <c:v>98.550634657836653</c:v>
                </c:pt>
                <c:pt idx="116">
                  <c:v>98.550634657836653</c:v>
                </c:pt>
                <c:pt idx="117">
                  <c:v>98.550634657836653</c:v>
                </c:pt>
                <c:pt idx="118">
                  <c:v>98.550634657836653</c:v>
                </c:pt>
                <c:pt idx="119">
                  <c:v>98.550634657836653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3CF-4D45-8146-6C0A4ACCBA6C}"/>
            </c:ext>
          </c:extLst>
        </c:ser>
        <c:ser>
          <c:idx val="12"/>
          <c:order val="11"/>
          <c:tx>
            <c:strRef>
              <c:f>ICGN!$A$450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1B-23CF-4D45-8146-6C0A4ACCBA6C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C-23CF-4D45-8146-6C0A4ACCBA6C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D-23CF-4D45-8146-6C0A4ACCBA6C}"/>
              </c:ext>
            </c:extLst>
          </c:dPt>
          <c:dLbls>
            <c:dLbl>
              <c:idx val="131"/>
              <c:layout>
                <c:manualLayout>
                  <c:x val="-5.2264880928541105E-2"/>
                  <c:y val="3.503759398496240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CF-4D45-8146-6C0A4ACCBA6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ICGN!$E$438:$FS$438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ICGN!$E$450:$EF$450</c:f>
              <c:numCache>
                <c:formatCode>_(* #,##0.00_);_(* \(#,##0.00\);_(* "-"??_);_(@_)</c:formatCode>
                <c:ptCount val="132"/>
                <c:pt idx="120">
                  <c:v>88.296081677704194</c:v>
                </c:pt>
                <c:pt idx="121">
                  <c:v>88.296081677704194</c:v>
                </c:pt>
                <c:pt idx="122">
                  <c:v>88.296081677704194</c:v>
                </c:pt>
                <c:pt idx="123">
                  <c:v>88.296081677704194</c:v>
                </c:pt>
                <c:pt idx="124">
                  <c:v>88.296081677704194</c:v>
                </c:pt>
                <c:pt idx="125">
                  <c:v>88.296081677704194</c:v>
                </c:pt>
                <c:pt idx="126">
                  <c:v>88.296081677704194</c:v>
                </c:pt>
                <c:pt idx="127">
                  <c:v>88.296081677704194</c:v>
                </c:pt>
                <c:pt idx="128">
                  <c:v>88.296081677704194</c:v>
                </c:pt>
                <c:pt idx="129">
                  <c:v>88.296081677704194</c:v>
                </c:pt>
                <c:pt idx="130">
                  <c:v>88.296081677704194</c:v>
                </c:pt>
                <c:pt idx="131">
                  <c:v>88.296081677704194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3CF-4D45-8146-6C0A4ACCBA6C}"/>
            </c:ext>
          </c:extLst>
        </c:ser>
        <c:ser>
          <c:idx val="1"/>
          <c:order val="12"/>
          <c:tx>
            <c:strRef>
              <c:f>ICGN!$A$451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3CF-4D45-8146-6C0A4ACCBA6C}"/>
                </c:ext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3CF-4D45-8146-6C0A4ACCBA6C}"/>
                </c:ext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3CF-4D45-8146-6C0A4ACCBA6C}"/>
                </c:ext>
              </c:extLst>
            </c:dLbl>
            <c:dLbl>
              <c:idx val="1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3CF-4D45-8146-6C0A4ACCBA6C}"/>
                </c:ext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3CF-4D45-8146-6C0A4ACCBA6C}"/>
                </c:ext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3CF-4D45-8146-6C0A4ACCBA6C}"/>
                </c:ext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3CF-4D45-8146-6C0A4ACCBA6C}"/>
                </c:ext>
              </c:extLst>
            </c:dLbl>
            <c:dLbl>
              <c:idx val="139"/>
              <c:layout>
                <c:manualLayout>
                  <c:x val="-2.7177697365887023E-2"/>
                  <c:y val="3.3684210526315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3CF-4D45-8146-6C0A4ACCBA6C}"/>
                </c:ext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3CF-4D45-8146-6C0A4ACCBA6C}"/>
                </c:ext>
              </c:extLst>
            </c:dLbl>
            <c:dLbl>
              <c:idx val="1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3CF-4D45-8146-6C0A4ACCBA6C}"/>
                </c:ext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3CF-4D45-8146-6C0A4ACCBA6C}"/>
                </c:ext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3CF-4D45-8146-6C0A4ACCBA6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ICGN!$E$438:$FS$438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ICGN!$E$451:$ER$451</c:f>
              <c:numCache>
                <c:formatCode>_(* #,##0.00_);_(* \(#,##0.00\);_(* "-"??_);_(@_)</c:formatCode>
                <c:ptCount val="144"/>
                <c:pt idx="132">
                  <c:v>95.419426048565143</c:v>
                </c:pt>
                <c:pt idx="133">
                  <c:v>95.419426048565143</c:v>
                </c:pt>
                <c:pt idx="134">
                  <c:v>95.419426048565143</c:v>
                </c:pt>
                <c:pt idx="135">
                  <c:v>95.419426048565143</c:v>
                </c:pt>
                <c:pt idx="136">
                  <c:v>95.419426048565143</c:v>
                </c:pt>
                <c:pt idx="137">
                  <c:v>95.419426048565143</c:v>
                </c:pt>
                <c:pt idx="138">
                  <c:v>95.419426048565143</c:v>
                </c:pt>
                <c:pt idx="139">
                  <c:v>95.419426048565143</c:v>
                </c:pt>
                <c:pt idx="140">
                  <c:v>95.419426048565143</c:v>
                </c:pt>
                <c:pt idx="141">
                  <c:v>95.419426048565143</c:v>
                </c:pt>
                <c:pt idx="142">
                  <c:v>95.419426048565143</c:v>
                </c:pt>
                <c:pt idx="143">
                  <c:v>95.419426048565143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3CF-4D45-8146-6C0A4ACCBA6C}"/>
            </c:ext>
          </c:extLst>
        </c:ser>
        <c:ser>
          <c:idx val="13"/>
          <c:order val="13"/>
          <c:tx>
            <c:strRef>
              <c:f>ICGN!$A$452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3CF-4D45-8146-6C0A4ACCBA6C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3CF-4D45-8146-6C0A4ACCBA6C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3CF-4D45-8146-6C0A4ACCBA6C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3CF-4D45-8146-6C0A4ACCBA6C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3CF-4D45-8146-6C0A4ACCBA6C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3CF-4D45-8146-6C0A4ACCBA6C}"/>
                </c:ext>
              </c:extLst>
            </c:dLbl>
            <c:dLbl>
              <c:idx val="150"/>
              <c:layout>
                <c:manualLayout>
                  <c:x val="-2.926828947095509E-2"/>
                  <c:y val="3.789473684210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3CF-4D45-8146-6C0A4ACCBA6C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3CF-4D45-8146-6C0A4ACCBA6C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3CF-4D45-8146-6C0A4ACCBA6C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3CF-4D45-8146-6C0A4ACCBA6C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3CF-4D45-8146-6C0A4ACCBA6C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3CF-4D45-8146-6C0A4ACCBA6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ICGN!$E$438:$FS$438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ICGN!$E$452:$FD$452</c:f>
              <c:numCache>
                <c:formatCode>_(* #,##0.00_);_(* \(#,##0.00\);_(* "-"??_);_(@_)</c:formatCode>
                <c:ptCount val="156"/>
                <c:pt idx="144">
                  <c:v>157.70226269315674</c:v>
                </c:pt>
                <c:pt idx="145">
                  <c:v>157.70226269315674</c:v>
                </c:pt>
                <c:pt idx="146">
                  <c:v>157.70226269315674</c:v>
                </c:pt>
                <c:pt idx="147">
                  <c:v>157.70226269315674</c:v>
                </c:pt>
                <c:pt idx="148">
                  <c:v>157.70226269315674</c:v>
                </c:pt>
                <c:pt idx="149">
                  <c:v>157.70226269315674</c:v>
                </c:pt>
                <c:pt idx="150">
                  <c:v>157.70226269315674</c:v>
                </c:pt>
                <c:pt idx="151">
                  <c:v>157.70226269315674</c:v>
                </c:pt>
                <c:pt idx="152">
                  <c:v>157.70226269315674</c:v>
                </c:pt>
                <c:pt idx="153">
                  <c:v>157.70226269315674</c:v>
                </c:pt>
                <c:pt idx="154">
                  <c:v>157.70226269315674</c:v>
                </c:pt>
                <c:pt idx="155">
                  <c:v>157.70226269315674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23CF-4D45-8146-6C0A4ACCBA6C}"/>
            </c:ext>
          </c:extLst>
        </c:ser>
        <c:ser>
          <c:idx val="14"/>
          <c:order val="14"/>
          <c:tx>
            <c:strRef>
              <c:f>ICGN!$A$453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3CF-4D45-8146-6C0A4ACCBA6C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3CF-4D45-8146-6C0A4ACCBA6C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3CF-4D45-8146-6C0A4ACCBA6C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D6-4404-AA87-2C18E2DE07B8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A-4A17-8FD4-D2E353B22568}"/>
                </c:ext>
              </c:extLst>
            </c:dLbl>
            <c:dLbl>
              <c:idx val="161"/>
              <c:layout>
                <c:manualLayout>
                  <c:x val="-3.2553407934893183E-2"/>
                  <c:y val="4.1353383458646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0C-4ED5-8F52-C72CB5C93D35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7E-4DB1-9014-10B5B2397FA9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89-494C-9F2B-8941BBA7E5C2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E6-468D-BD99-D93AAF3B281E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4B-433E-ADF9-29C2F50492CE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DF-49AC-A97C-1B6BD744BC76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45-404E-B931-63D45554A81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ICGN!$E$438:$FS$438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ICGN!$E$453:$FP$453</c:f>
              <c:numCache>
                <c:formatCode>_(* #,##0.00_);_(* \(#,##0.00\);_(* "-"??_);_(@_)</c:formatCode>
                <c:ptCount val="168"/>
                <c:pt idx="156">
                  <c:v>148.71839253461769</c:v>
                </c:pt>
                <c:pt idx="157">
                  <c:v>148.71839253461769</c:v>
                </c:pt>
                <c:pt idx="158">
                  <c:v>148.71839253461769</c:v>
                </c:pt>
                <c:pt idx="159">
                  <c:v>148.71839253461769</c:v>
                </c:pt>
                <c:pt idx="160">
                  <c:v>148.71839253461769</c:v>
                </c:pt>
                <c:pt idx="161">
                  <c:v>148.71839253461769</c:v>
                </c:pt>
                <c:pt idx="162">
                  <c:v>148.71839253461769</c:v>
                </c:pt>
                <c:pt idx="163">
                  <c:v>148.71839253461769</c:v>
                </c:pt>
                <c:pt idx="164">
                  <c:v>148.71839253461769</c:v>
                </c:pt>
                <c:pt idx="165">
                  <c:v>148.71839253461769</c:v>
                </c:pt>
                <c:pt idx="166">
                  <c:v>148.71839253461769</c:v>
                </c:pt>
                <c:pt idx="167">
                  <c:v>148.71839253461769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23CF-4D45-8146-6C0A4ACCBA6C}"/>
            </c:ext>
          </c:extLst>
        </c:ser>
        <c:ser>
          <c:idx val="15"/>
          <c:order val="15"/>
          <c:tx>
            <c:strRef>
              <c:f>ICGN!$A$454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layout>
                <c:manualLayout>
                  <c:x val="-2.8484231943031537E-2"/>
                  <c:y val="2.631578947368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59-4CF4-A953-3EFE87A026C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ICGN!$E$438:$FS$438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ICGN!$E$454:$FS$454</c:f>
              <c:numCache>
                <c:formatCode>_(* #,##0.00_);_(* \(#,##0.00\);_(* "-"??_);_(@_)</c:formatCode>
                <c:ptCount val="171"/>
                <c:pt idx="168">
                  <c:v>107.92052980132451</c:v>
                </c:pt>
                <c:pt idx="169">
                  <c:v>107.92052980132451</c:v>
                </c:pt>
                <c:pt idx="170">
                  <c:v>107.92052980132451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59-4CF4-A953-3EFE87A02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341184"/>
        <c:axId val="173337656"/>
      </c:lineChart>
      <c:dateAx>
        <c:axId val="173341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3337656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3337656"/>
        <c:scaling>
          <c:orientation val="minMax"/>
          <c:max val="198"/>
          <c:min val="58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3341184"/>
        <c:crosses val="autoZero"/>
        <c:crossBetween val="between"/>
        <c:majorUnit val="20"/>
        <c:minorUnit val="20"/>
      </c:valAx>
    </c:plotArea>
    <c:plotVisOnly val="1"/>
    <c:dispBlanksAs val="gap"/>
    <c:showDLblsOverMax val="0"/>
  </c:chart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ICGN!$E$514:$FS$514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ICGN!$E$515:$FS$515</c:f>
              <c:numCache>
                <c:formatCode>_(* #,##0.00_);_(* \(#,##0.00\);_(* "-"??_);_(@_)</c:formatCode>
                <c:ptCount val="171"/>
                <c:pt idx="0">
                  <c:v>54.455393829653872</c:v>
                </c:pt>
                <c:pt idx="1">
                  <c:v>50.404844201875946</c:v>
                </c:pt>
                <c:pt idx="2">
                  <c:v>52.440977783968243</c:v>
                </c:pt>
                <c:pt idx="3">
                  <c:v>53.934980218147587</c:v>
                </c:pt>
                <c:pt idx="4">
                  <c:v>58.217842468138457</c:v>
                </c:pt>
                <c:pt idx="5">
                  <c:v>57.448923386662813</c:v>
                </c:pt>
                <c:pt idx="6">
                  <c:v>46.238026198329848</c:v>
                </c:pt>
                <c:pt idx="7">
                  <c:v>45.56624516231733</c:v>
                </c:pt>
                <c:pt idx="8">
                  <c:v>44.904639200899396</c:v>
                </c:pt>
                <c:pt idx="9">
                  <c:v>51.815775978322108</c:v>
                </c:pt>
                <c:pt idx="10">
                  <c:v>54.312626227453187</c:v>
                </c:pt>
                <c:pt idx="11">
                  <c:v>55.087401629639942</c:v>
                </c:pt>
                <c:pt idx="12">
                  <c:v>53.745862671861786</c:v>
                </c:pt>
                <c:pt idx="13">
                  <c:v>50.529468039483774</c:v>
                </c:pt>
                <c:pt idx="14">
                  <c:v>50.643892483732365</c:v>
                </c:pt>
                <c:pt idx="15">
                  <c:v>49.310371129439318</c:v>
                </c:pt>
                <c:pt idx="16">
                  <c:v>50.76258792395015</c:v>
                </c:pt>
                <c:pt idx="17">
                  <c:v>48.301983551652761</c:v>
                </c:pt>
                <c:pt idx="18">
                  <c:v>52.208835341365457</c:v>
                </c:pt>
                <c:pt idx="19">
                  <c:v>56.913940575755475</c:v>
                </c:pt>
                <c:pt idx="20">
                  <c:v>67.248349301417065</c:v>
                </c:pt>
                <c:pt idx="21">
                  <c:v>75.986854105107454</c:v>
                </c:pt>
                <c:pt idx="22">
                  <c:v>76.920398356431534</c:v>
                </c:pt>
                <c:pt idx="23">
                  <c:v>81.562719612026683</c:v>
                </c:pt>
                <c:pt idx="24">
                  <c:v>88.479350929730487</c:v>
                </c:pt>
                <c:pt idx="25">
                  <c:v>96.169283156355291</c:v>
                </c:pt>
                <c:pt idx="26">
                  <c:v>95.225839270628683</c:v>
                </c:pt>
                <c:pt idx="27">
                  <c:v>104.89588411449269</c:v>
                </c:pt>
                <c:pt idx="28">
                  <c:v>100.54918269278603</c:v>
                </c:pt>
                <c:pt idx="29">
                  <c:v>99.885089490911611</c:v>
                </c:pt>
                <c:pt idx="30">
                  <c:v>93.065324883348438</c:v>
                </c:pt>
                <c:pt idx="31">
                  <c:v>99.365039953732989</c:v>
                </c:pt>
                <c:pt idx="32">
                  <c:v>96.06054274903083</c:v>
                </c:pt>
                <c:pt idx="33">
                  <c:v>88.044995838017641</c:v>
                </c:pt>
                <c:pt idx="34">
                  <c:v>87.336961388079175</c:v>
                </c:pt>
                <c:pt idx="35">
                  <c:v>83.851508428428829</c:v>
                </c:pt>
                <c:pt idx="36">
                  <c:v>87.869977017898179</c:v>
                </c:pt>
                <c:pt idx="37">
                  <c:v>89.196671077373082</c:v>
                </c:pt>
                <c:pt idx="38">
                  <c:v>90.646347871781401</c:v>
                </c:pt>
                <c:pt idx="39">
                  <c:v>88.300020892819859</c:v>
                </c:pt>
                <c:pt idx="40">
                  <c:v>85.940715040930954</c:v>
                </c:pt>
                <c:pt idx="41">
                  <c:v>84.015666298555104</c:v>
                </c:pt>
                <c:pt idx="42">
                  <c:v>108.27455155054571</c:v>
                </c:pt>
                <c:pt idx="43">
                  <c:v>111.92192746860781</c:v>
                </c:pt>
                <c:pt idx="44">
                  <c:v>106.31146429343785</c:v>
                </c:pt>
                <c:pt idx="45">
                  <c:v>104.4807528682208</c:v>
                </c:pt>
                <c:pt idx="46">
                  <c:v>103.08616795837355</c:v>
                </c:pt>
                <c:pt idx="47">
                  <c:v>100</c:v>
                </c:pt>
                <c:pt idx="48">
                  <c:v>99.541021227768226</c:v>
                </c:pt>
                <c:pt idx="49">
                  <c:v>98.476656855593987</c:v>
                </c:pt>
                <c:pt idx="50">
                  <c:v>101.15432829584232</c:v>
                </c:pt>
                <c:pt idx="51">
                  <c:v>90.326624416742149</c:v>
                </c:pt>
                <c:pt idx="52">
                  <c:v>93.549183597237118</c:v>
                </c:pt>
                <c:pt idx="53">
                  <c:v>92.243540636534576</c:v>
                </c:pt>
                <c:pt idx="54">
                  <c:v>82.072377792831858</c:v>
                </c:pt>
                <c:pt idx="55">
                  <c:v>67.298621707006717</c:v>
                </c:pt>
                <c:pt idx="56">
                  <c:v>64.907026951737606</c:v>
                </c:pt>
                <c:pt idx="57">
                  <c:v>61.169028968348904</c:v>
                </c:pt>
                <c:pt idx="58">
                  <c:v>58.917751932585851</c:v>
                </c:pt>
                <c:pt idx="59">
                  <c:v>59.385353138400021</c:v>
                </c:pt>
                <c:pt idx="60">
                  <c:v>59.506398840614338</c:v>
                </c:pt>
                <c:pt idx="61">
                  <c:v>62.300922582939009</c:v>
                </c:pt>
                <c:pt idx="62">
                  <c:v>67.195288171679294</c:v>
                </c:pt>
                <c:pt idx="63">
                  <c:v>69.949492437130857</c:v>
                </c:pt>
                <c:pt idx="64">
                  <c:v>68.069138652048338</c:v>
                </c:pt>
                <c:pt idx="65">
                  <c:v>62.214174617545325</c:v>
                </c:pt>
                <c:pt idx="66">
                  <c:v>53.38748583403504</c:v>
                </c:pt>
                <c:pt idx="67">
                  <c:v>50.051568785463928</c:v>
                </c:pt>
                <c:pt idx="68">
                  <c:v>46.715350253201073</c:v>
                </c:pt>
                <c:pt idx="69">
                  <c:v>48.668158434189131</c:v>
                </c:pt>
                <c:pt idx="70">
                  <c:v>51.977303799927419</c:v>
                </c:pt>
                <c:pt idx="71">
                  <c:v>55.128554153555896</c:v>
                </c:pt>
                <c:pt idx="72">
                  <c:v>54.056689184483609</c:v>
                </c:pt>
                <c:pt idx="73">
                  <c:v>53.441633891819173</c:v>
                </c:pt>
                <c:pt idx="74">
                  <c:v>53.338419363212189</c:v>
                </c:pt>
                <c:pt idx="75">
                  <c:v>52.087789639151168</c:v>
                </c:pt>
                <c:pt idx="76">
                  <c:v>50.036562434709943</c:v>
                </c:pt>
                <c:pt idx="77">
                  <c:v>50.755307092795775</c:v>
                </c:pt>
                <c:pt idx="78">
                  <c:v>56.598965488860323</c:v>
                </c:pt>
                <c:pt idx="79">
                  <c:v>51.217255479390744</c:v>
                </c:pt>
                <c:pt idx="80">
                  <c:v>52.064575394890888</c:v>
                </c:pt>
                <c:pt idx="81">
                  <c:v>53.35424725702601</c:v>
                </c:pt>
                <c:pt idx="82">
                  <c:v>51.022007103558749</c:v>
                </c:pt>
                <c:pt idx="83">
                  <c:v>51.440654894934454</c:v>
                </c:pt>
                <c:pt idx="84">
                  <c:v>50.399346091393262</c:v>
                </c:pt>
                <c:pt idx="85">
                  <c:v>50.598927501915178</c:v>
                </c:pt>
                <c:pt idx="86">
                  <c:v>50.628683942285171</c:v>
                </c:pt>
                <c:pt idx="87">
                  <c:v>51.908708326286167</c:v>
                </c:pt>
                <c:pt idx="88">
                  <c:v>54.240081714139791</c:v>
                </c:pt>
                <c:pt idx="89">
                  <c:v>57.143445036055965</c:v>
                </c:pt>
                <c:pt idx="90">
                  <c:v>47.816700327320852</c:v>
                </c:pt>
                <c:pt idx="91">
                  <c:v>44.995261266226024</c:v>
                </c:pt>
                <c:pt idx="92">
                  <c:v>45.811652887354555</c:v>
                </c:pt>
                <c:pt idx="93">
                  <c:v>48.678612053498881</c:v>
                </c:pt>
                <c:pt idx="94">
                  <c:v>48.050169298167084</c:v>
                </c:pt>
                <c:pt idx="95">
                  <c:v>48.705142618367766</c:v>
                </c:pt>
                <c:pt idx="96">
                  <c:v>50.395222508531248</c:v>
                </c:pt>
                <c:pt idx="97">
                  <c:v>51.425660048163458</c:v>
                </c:pt>
                <c:pt idx="98">
                  <c:v>50.530344549850582</c:v>
                </c:pt>
                <c:pt idx="99">
                  <c:v>50.562456702379954</c:v>
                </c:pt>
                <c:pt idx="100">
                  <c:v>51.063951022165391</c:v>
                </c:pt>
                <c:pt idx="101">
                  <c:v>51.853762923475308</c:v>
                </c:pt>
                <c:pt idx="102">
                  <c:v>52.594191796086101</c:v>
                </c:pt>
                <c:pt idx="103">
                  <c:v>49.184423040238364</c:v>
                </c:pt>
                <c:pt idx="104">
                  <c:v>48.464377742182606</c:v>
                </c:pt>
                <c:pt idx="105">
                  <c:v>48.664442319989362</c:v>
                </c:pt>
                <c:pt idx="106">
                  <c:v>47.799787092216938</c:v>
                </c:pt>
                <c:pt idx="107">
                  <c:v>47.990807159272933</c:v>
                </c:pt>
                <c:pt idx="108">
                  <c:v>49.12963165627</c:v>
                </c:pt>
                <c:pt idx="109">
                  <c:v>50.967484174605339</c:v>
                </c:pt>
                <c:pt idx="110">
                  <c:v>52.873757623391995</c:v>
                </c:pt>
                <c:pt idx="111">
                  <c:v>53.692888813718945</c:v>
                </c:pt>
                <c:pt idx="112">
                  <c:v>55.467271081171788</c:v>
                </c:pt>
                <c:pt idx="113">
                  <c:v>50.820955166661697</c:v>
                </c:pt>
                <c:pt idx="114">
                  <c:v>48.632183564978334</c:v>
                </c:pt>
                <c:pt idx="115">
                  <c:v>49.911129817081857</c:v>
                </c:pt>
                <c:pt idx="116">
                  <c:v>49.07613416855741</c:v>
                </c:pt>
                <c:pt idx="117">
                  <c:v>51.278246941018658</c:v>
                </c:pt>
                <c:pt idx="118">
                  <c:v>50.95029167039754</c:v>
                </c:pt>
                <c:pt idx="119">
                  <c:v>52.458388467163466</c:v>
                </c:pt>
                <c:pt idx="120">
                  <c:v>52.746079279960469</c:v>
                </c:pt>
                <c:pt idx="121">
                  <c:v>52.063440864156362</c:v>
                </c:pt>
                <c:pt idx="122">
                  <c:v>51.066362891698915</c:v>
                </c:pt>
                <c:pt idx="123">
                  <c:v>49.822742663469739</c:v>
                </c:pt>
                <c:pt idx="124">
                  <c:v>52.895238336425066</c:v>
                </c:pt>
                <c:pt idx="125">
                  <c:v>60.620516749077247</c:v>
                </c:pt>
                <c:pt idx="126">
                  <c:v>59.481224952358033</c:v>
                </c:pt>
                <c:pt idx="127">
                  <c:v>52.404573628196452</c:v>
                </c:pt>
                <c:pt idx="128">
                  <c:v>50.443972421477824</c:v>
                </c:pt>
                <c:pt idx="129">
                  <c:v>54.289538147563889</c:v>
                </c:pt>
                <c:pt idx="130">
                  <c:v>52.040532070478463</c:v>
                </c:pt>
                <c:pt idx="131">
                  <c:v>52.638298860180612</c:v>
                </c:pt>
                <c:pt idx="132">
                  <c:v>53.727710180109376</c:v>
                </c:pt>
                <c:pt idx="133">
                  <c:v>52.572932435553</c:v>
                </c:pt>
                <c:pt idx="134">
                  <c:v>50.133270865912415</c:v>
                </c:pt>
                <c:pt idx="135">
                  <c:v>44.697369162861193</c:v>
                </c:pt>
                <c:pt idx="136">
                  <c:v>44.390277874503809</c:v>
                </c:pt>
                <c:pt idx="137">
                  <c:v>45.631817865260309</c:v>
                </c:pt>
                <c:pt idx="138">
                  <c:v>46.252271302762281</c:v>
                </c:pt>
                <c:pt idx="139">
                  <c:v>45.289332391498299</c:v>
                </c:pt>
                <c:pt idx="140">
                  <c:v>50.474399663061831</c:v>
                </c:pt>
                <c:pt idx="141">
                  <c:v>55.560655654673354</c:v>
                </c:pt>
                <c:pt idx="142">
                  <c:v>57.885298419109979</c:v>
                </c:pt>
                <c:pt idx="143">
                  <c:v>60.654071883962565</c:v>
                </c:pt>
                <c:pt idx="144">
                  <c:v>71.786995869086311</c:v>
                </c:pt>
                <c:pt idx="145">
                  <c:v>76.603340651929273</c:v>
                </c:pt>
                <c:pt idx="146">
                  <c:v>76.997610951471131</c:v>
                </c:pt>
                <c:pt idx="147">
                  <c:v>85.45321591146508</c:v>
                </c:pt>
                <c:pt idx="148">
                  <c:v>97.135942614388199</c:v>
                </c:pt>
                <c:pt idx="149">
                  <c:v>93.656813275171075</c:v>
                </c:pt>
                <c:pt idx="150">
                  <c:v>84.279313786939696</c:v>
                </c:pt>
                <c:pt idx="151">
                  <c:v>76.917232777668758</c:v>
                </c:pt>
                <c:pt idx="152">
                  <c:v>72.232779176159639</c:v>
                </c:pt>
                <c:pt idx="153">
                  <c:v>74.743233876878278</c:v>
                </c:pt>
                <c:pt idx="154">
                  <c:v>79.517077392974059</c:v>
                </c:pt>
                <c:pt idx="155">
                  <c:v>82.441167718694004</c:v>
                </c:pt>
                <c:pt idx="156">
                  <c:v>84.877080576641831</c:v>
                </c:pt>
                <c:pt idx="157">
                  <c:v>90.586868312923144</c:v>
                </c:pt>
                <c:pt idx="158">
                  <c:v>104.10528770018502</c:v>
                </c:pt>
                <c:pt idx="159">
                  <c:v>109.48708127306918</c:v>
                </c:pt>
                <c:pt idx="160">
                  <c:v>109.89789048846089</c:v>
                </c:pt>
                <c:pt idx="161">
                  <c:v>105.63476034609121</c:v>
                </c:pt>
                <c:pt idx="162">
                  <c:v>92.367156487220583</c:v>
                </c:pt>
                <c:pt idx="163">
                  <c:v>88.039012042136903</c:v>
                </c:pt>
                <c:pt idx="164">
                  <c:v>94.94460086423318</c:v>
                </c:pt>
                <c:pt idx="165">
                  <c:v>95.48681928374107</c:v>
                </c:pt>
                <c:pt idx="166">
                  <c:v>93.075854201280777</c:v>
                </c:pt>
                <c:pt idx="167">
                  <c:v>90.654940156994613</c:v>
                </c:pt>
                <c:pt idx="168">
                  <c:v>93.37523504422316</c:v>
                </c:pt>
                <c:pt idx="169">
                  <c:v>93.473376316339312</c:v>
                </c:pt>
                <c:pt idx="170">
                  <c:v>88.779344571046195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56-41A3-B4DF-FB53EA8F4158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0653148900584287E-2"/>
                  <c:y val="-2.817505180273518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ICGN!$E$514:$FS$514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56-41A3-B4DF-FB53EA8F4158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7.2164960169650183E-2"/>
                  <c:y val="5.473684210526300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56-41A3-B4DF-FB53EA8F4158}"/>
                </c:ext>
              </c:extLst>
            </c:dLbl>
            <c:dLbl>
              <c:idx val="23"/>
              <c:layout>
                <c:manualLayout>
                  <c:x val="-5.2319239841545052E-2"/>
                  <c:y val="-4.471985893404191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ICGN!$E$514:$FS$514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ICGN!$E$516:$AZ$516</c:f>
              <c:numCache>
                <c:formatCode>_(* #,##0.00_);_(* \(#,##0.00\);_(* "-"??_);_(@_)</c:formatCode>
                <c:ptCount val="48"/>
                <c:pt idx="0">
                  <c:v>52.068973023784075</c:v>
                </c:pt>
                <c:pt idx="1">
                  <c:v>52.068973023784075</c:v>
                </c:pt>
                <c:pt idx="2">
                  <c:v>52.068973023784075</c:v>
                </c:pt>
                <c:pt idx="3">
                  <c:v>52.068973023784075</c:v>
                </c:pt>
                <c:pt idx="4">
                  <c:v>52.068973023784075</c:v>
                </c:pt>
                <c:pt idx="5">
                  <c:v>52.068973023784075</c:v>
                </c:pt>
                <c:pt idx="6">
                  <c:v>52.068973023784075</c:v>
                </c:pt>
                <c:pt idx="7">
                  <c:v>52.068973023784075</c:v>
                </c:pt>
                <c:pt idx="8">
                  <c:v>52.068973023784075</c:v>
                </c:pt>
                <c:pt idx="9">
                  <c:v>52.068973023784075</c:v>
                </c:pt>
                <c:pt idx="10">
                  <c:v>52.068973023784075</c:v>
                </c:pt>
                <c:pt idx="11">
                  <c:v>52.068973023784075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56-41A3-B4DF-FB53EA8F4158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-6.1855680145414798E-3"/>
                  <c:y val="4.210526315789473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56-41A3-B4DF-FB53EA8F4158}"/>
                </c:ext>
              </c:extLst>
            </c:dLbl>
            <c:dLbl>
              <c:idx val="35"/>
              <c:layout>
                <c:manualLayout>
                  <c:x val="-7.1643651537243572E-2"/>
                  <c:y val="-3.566879403232498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ICGN!$E$514:$FS$514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ICGN!$E$517:$AZ$517</c:f>
              <c:numCache>
                <c:formatCode>_(* #,##0.00_);_(* \(#,##0.00\);_(* "-"??_);_(@_)</c:formatCode>
                <c:ptCount val="48"/>
                <c:pt idx="12">
                  <c:v>59.511271924351981</c:v>
                </c:pt>
                <c:pt idx="13">
                  <c:v>59.511271924351981</c:v>
                </c:pt>
                <c:pt idx="14">
                  <c:v>59.511271924351981</c:v>
                </c:pt>
                <c:pt idx="15">
                  <c:v>59.511271924351981</c:v>
                </c:pt>
                <c:pt idx="16">
                  <c:v>59.511271924351981</c:v>
                </c:pt>
                <c:pt idx="17">
                  <c:v>59.511271924351981</c:v>
                </c:pt>
                <c:pt idx="18">
                  <c:v>59.511271924351981</c:v>
                </c:pt>
                <c:pt idx="19">
                  <c:v>59.511271924351981</c:v>
                </c:pt>
                <c:pt idx="20">
                  <c:v>59.511271924351981</c:v>
                </c:pt>
                <c:pt idx="21">
                  <c:v>59.511271924351981</c:v>
                </c:pt>
                <c:pt idx="22">
                  <c:v>59.511271924351981</c:v>
                </c:pt>
                <c:pt idx="23">
                  <c:v>59.511271924351981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56-41A3-B4DF-FB53EA8F4158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4"/>
              <c:layout>
                <c:manualLayout>
                  <c:x val="-6.1855680145414427E-2"/>
                  <c:y val="4.210526315789473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56-41A3-B4DF-FB53EA8F4158}"/>
                </c:ext>
              </c:extLst>
            </c:dLbl>
            <c:dLbl>
              <c:idx val="47"/>
              <c:layout>
                <c:manualLayout>
                  <c:x val="-7.2635825585462235E-2"/>
                  <c:y val="4.291265449403963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ICGN!$E$514:$FS$514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ICGN!$E$518:$AZ$518</c:f>
              <c:numCache>
                <c:formatCode>_(* #,##0.00_);_(* \(#,##0.00\);_(* "-"??_);_(@_)</c:formatCode>
                <c:ptCount val="48"/>
                <c:pt idx="24">
                  <c:v>94.410750241295219</c:v>
                </c:pt>
                <c:pt idx="25">
                  <c:v>94.410750241295219</c:v>
                </c:pt>
                <c:pt idx="26">
                  <c:v>94.410750241295219</c:v>
                </c:pt>
                <c:pt idx="27">
                  <c:v>94.410750241295219</c:v>
                </c:pt>
                <c:pt idx="28">
                  <c:v>94.410750241295219</c:v>
                </c:pt>
                <c:pt idx="29">
                  <c:v>94.410750241295219</c:v>
                </c:pt>
                <c:pt idx="30">
                  <c:v>94.410750241295219</c:v>
                </c:pt>
                <c:pt idx="31">
                  <c:v>94.410750241295219</c:v>
                </c:pt>
                <c:pt idx="32">
                  <c:v>94.410750241295219</c:v>
                </c:pt>
                <c:pt idx="33">
                  <c:v>94.410750241295219</c:v>
                </c:pt>
                <c:pt idx="34">
                  <c:v>94.410750241295219</c:v>
                </c:pt>
                <c:pt idx="35">
                  <c:v>94.410750241295219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56-41A3-B4DF-FB53EA8F4158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3.2989696077554358E-2"/>
                  <c:y val="2.526315789473684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56-41A3-B4DF-FB53EA8F4158}"/>
                </c:ext>
              </c:extLst>
            </c:dLbl>
            <c:dLbl>
              <c:idx val="59"/>
              <c:layout>
                <c:manualLayout>
                  <c:x val="-8.9602861031668618E-2"/>
                  <c:y val="-3.401932343596373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ICGN!$E$514:$FS$514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ICGN!$E$519:$AZ$519</c:f>
              <c:numCache>
                <c:formatCode>_(* #,##0.00_);_(* \(#,##0.00\);_(* "-"??_);_(@_)</c:formatCode>
                <c:ptCount val="48"/>
                <c:pt idx="36">
                  <c:v>96.670355194878695</c:v>
                </c:pt>
                <c:pt idx="37">
                  <c:v>96.670355194878695</c:v>
                </c:pt>
                <c:pt idx="38">
                  <c:v>96.670355194878695</c:v>
                </c:pt>
                <c:pt idx="39">
                  <c:v>96.670355194878695</c:v>
                </c:pt>
                <c:pt idx="40">
                  <c:v>96.670355194878695</c:v>
                </c:pt>
                <c:pt idx="41">
                  <c:v>96.670355194878695</c:v>
                </c:pt>
                <c:pt idx="42">
                  <c:v>96.670355194878695</c:v>
                </c:pt>
                <c:pt idx="43">
                  <c:v>96.670355194878695</c:v>
                </c:pt>
                <c:pt idx="44">
                  <c:v>96.670355194878695</c:v>
                </c:pt>
                <c:pt idx="45">
                  <c:v>96.670355194878695</c:v>
                </c:pt>
                <c:pt idx="46">
                  <c:v>96.670355194878695</c:v>
                </c:pt>
                <c:pt idx="47">
                  <c:v>96.670355194878695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D56-41A3-B4DF-FB53EA8F4158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3.9175264092095805E-2"/>
                  <c:y val="3.368421052631578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56-41A3-B4DF-FB53EA8F4158}"/>
                </c:ext>
              </c:extLst>
            </c:dLbl>
            <c:dLbl>
              <c:idx val="60"/>
              <c:layout>
                <c:manualLayout>
                  <c:x val="-7.5396080635557194E-3"/>
                  <c:y val="-4.1272843990476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ICGN!$E$514:$FS$514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ICGN!$E$520:$BL$520</c:f>
              <c:numCache>
                <c:formatCode>_(* #,##0.00_);_(* \(#,##0.00\);_(* "-"??_);_(@_)</c:formatCode>
                <c:ptCount val="60"/>
                <c:pt idx="48">
                  <c:v>80.753459626719106</c:v>
                </c:pt>
                <c:pt idx="49">
                  <c:v>80.753459626719106</c:v>
                </c:pt>
                <c:pt idx="50">
                  <c:v>80.753459626719106</c:v>
                </c:pt>
                <c:pt idx="51">
                  <c:v>80.753459626719106</c:v>
                </c:pt>
                <c:pt idx="52">
                  <c:v>80.753459626719106</c:v>
                </c:pt>
                <c:pt idx="53">
                  <c:v>80.753459626719106</c:v>
                </c:pt>
                <c:pt idx="54">
                  <c:v>80.753459626719106</c:v>
                </c:pt>
                <c:pt idx="55">
                  <c:v>80.753459626719106</c:v>
                </c:pt>
                <c:pt idx="56">
                  <c:v>80.753459626719106</c:v>
                </c:pt>
                <c:pt idx="57">
                  <c:v>80.753459626719106</c:v>
                </c:pt>
                <c:pt idx="58">
                  <c:v>80.753459626719106</c:v>
                </c:pt>
                <c:pt idx="59">
                  <c:v>80.753459626719106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D56-41A3-B4DF-FB53EA8F4158}"/>
            </c:ext>
          </c:extLst>
        </c:ser>
        <c:ser>
          <c:idx val="7"/>
          <c:order val="7"/>
          <c:tx>
            <c:strRef>
              <c:f>ICGN!$A$521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61"/>
              <c:layout>
                <c:manualLayout>
                  <c:x val="-1.6494848038777255E-2"/>
                  <c:y val="4.6315789473684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56-41A3-B4DF-FB53EA8F4158}"/>
                </c:ext>
              </c:extLst>
            </c:dLbl>
            <c:dLbl>
              <c:idx val="73"/>
              <c:layout>
                <c:manualLayout>
                  <c:x val="-1.3019403039110736E-2"/>
                  <c:y val="3.7894736842105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56-41A3-B4DF-FB53EA8F415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ICGN!$E$514:$FS$514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ICGN!$E$521:$BX$521</c:f>
              <c:numCache>
                <c:formatCode>_(* #,##0.00_);_(* \(#,##0.00\);_(* "-"??_);_(@_)</c:formatCode>
                <c:ptCount val="72"/>
                <c:pt idx="60">
                  <c:v>57.930319713527467</c:v>
                </c:pt>
                <c:pt idx="61">
                  <c:v>57.930319713527467</c:v>
                </c:pt>
                <c:pt idx="62">
                  <c:v>57.930319713527467</c:v>
                </c:pt>
                <c:pt idx="63">
                  <c:v>57.930319713527467</c:v>
                </c:pt>
                <c:pt idx="64">
                  <c:v>57.930319713527467</c:v>
                </c:pt>
                <c:pt idx="65">
                  <c:v>57.930319713527467</c:v>
                </c:pt>
                <c:pt idx="66">
                  <c:v>57.930319713527467</c:v>
                </c:pt>
                <c:pt idx="67">
                  <c:v>57.930319713527467</c:v>
                </c:pt>
                <c:pt idx="68">
                  <c:v>57.930319713527467</c:v>
                </c:pt>
                <c:pt idx="69">
                  <c:v>57.930319713527467</c:v>
                </c:pt>
                <c:pt idx="70">
                  <c:v>57.930319713527467</c:v>
                </c:pt>
                <c:pt idx="71">
                  <c:v>57.930319713527467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56-41A3-B4DF-FB53EA8F4158}"/>
            </c:ext>
          </c:extLst>
        </c:ser>
        <c:ser>
          <c:idx val="8"/>
          <c:order val="8"/>
          <c:tx>
            <c:strRef>
              <c:f>ICGN!$A$522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0"/>
                  <c:y val="5.47368421052631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ICGN!$E$514:$FS$514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ICGN!$E$522:$CJ$522</c:f>
              <c:numCache>
                <c:formatCode>_(* #,##0.00_);_(* \(#,##0.00\);_(* "-"??_);_(@_)</c:formatCode>
                <c:ptCount val="84"/>
                <c:pt idx="72">
                  <c:v>52.451175602069419</c:v>
                </c:pt>
                <c:pt idx="73">
                  <c:v>52.451175602069419</c:v>
                </c:pt>
                <c:pt idx="74">
                  <c:v>52.451175602069419</c:v>
                </c:pt>
                <c:pt idx="75">
                  <c:v>52.451175602069419</c:v>
                </c:pt>
                <c:pt idx="76">
                  <c:v>52.451175602069419</c:v>
                </c:pt>
                <c:pt idx="77">
                  <c:v>52.451175602069419</c:v>
                </c:pt>
                <c:pt idx="78">
                  <c:v>52.451175602069419</c:v>
                </c:pt>
                <c:pt idx="79">
                  <c:v>52.451175602069419</c:v>
                </c:pt>
                <c:pt idx="80">
                  <c:v>52.451175602069419</c:v>
                </c:pt>
                <c:pt idx="81">
                  <c:v>52.451175602069419</c:v>
                </c:pt>
                <c:pt idx="82">
                  <c:v>52.451175602069419</c:v>
                </c:pt>
                <c:pt idx="83">
                  <c:v>52.451175602069419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56-41A3-B4DF-FB53EA8F4158}"/>
            </c:ext>
          </c:extLst>
        </c:ser>
        <c:ser>
          <c:idx val="9"/>
          <c:order val="9"/>
          <c:tx>
            <c:strRef>
              <c:f>ICGN!$A$523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-5.2989699324573203E-3"/>
                  <c:y val="4.58841276419394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ICGN!$E$514:$FS$514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ICGN!$E$523:$CV$523</c:f>
              <c:numCache>
                <c:formatCode>_(* #,##0.00_);_(* \(#,##0.00\);_(* "-"??_);_(@_)</c:formatCode>
                <c:ptCount val="96"/>
                <c:pt idx="84">
                  <c:v>50.024689858603914</c:v>
                </c:pt>
                <c:pt idx="85">
                  <c:v>50.024689858603914</c:v>
                </c:pt>
                <c:pt idx="86">
                  <c:v>50.024689858603914</c:v>
                </c:pt>
                <c:pt idx="87">
                  <c:v>50.024689858603914</c:v>
                </c:pt>
                <c:pt idx="88">
                  <c:v>50.024689858603914</c:v>
                </c:pt>
                <c:pt idx="89">
                  <c:v>50.024689858603914</c:v>
                </c:pt>
                <c:pt idx="90">
                  <c:v>50.024689858603914</c:v>
                </c:pt>
                <c:pt idx="91">
                  <c:v>50.024689858603914</c:v>
                </c:pt>
                <c:pt idx="92">
                  <c:v>50.024689858603914</c:v>
                </c:pt>
                <c:pt idx="93">
                  <c:v>50.024689858603914</c:v>
                </c:pt>
                <c:pt idx="94">
                  <c:v>50.024689858603914</c:v>
                </c:pt>
                <c:pt idx="95">
                  <c:v>50.024689858603914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56-41A3-B4DF-FB53EA8F4158}"/>
            </c:ext>
          </c:extLst>
        </c:ser>
        <c:ser>
          <c:idx val="10"/>
          <c:order val="10"/>
          <c:tx>
            <c:strRef>
              <c:f>ICGN!$A$524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6.1855680145414425E-3"/>
                  <c:y val="3.78947368421052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ICGN!$E$514:$FS$514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ICGN!$E$524:$DH$524</c:f>
              <c:numCache>
                <c:formatCode>_(* #,##0.00_);_(* \(#,##0.00\);_(* "-"??_);_(@_)</c:formatCode>
                <c:ptCount val="108"/>
                <c:pt idx="96">
                  <c:v>50.044118908712676</c:v>
                </c:pt>
                <c:pt idx="97">
                  <c:v>50.044118908712676</c:v>
                </c:pt>
                <c:pt idx="98">
                  <c:v>50.044118908712676</c:v>
                </c:pt>
                <c:pt idx="99">
                  <c:v>50.044118908712676</c:v>
                </c:pt>
                <c:pt idx="100">
                  <c:v>50.044118908712676</c:v>
                </c:pt>
                <c:pt idx="101">
                  <c:v>50.044118908712676</c:v>
                </c:pt>
                <c:pt idx="102">
                  <c:v>50.044118908712676</c:v>
                </c:pt>
                <c:pt idx="103">
                  <c:v>50.044118908712676</c:v>
                </c:pt>
                <c:pt idx="104">
                  <c:v>50.044118908712676</c:v>
                </c:pt>
                <c:pt idx="105">
                  <c:v>50.044118908712676</c:v>
                </c:pt>
                <c:pt idx="106">
                  <c:v>50.044118908712676</c:v>
                </c:pt>
                <c:pt idx="107">
                  <c:v>50.044118908712676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56-41A3-B4DF-FB53EA8F4158}"/>
            </c:ext>
          </c:extLst>
        </c:ser>
        <c:ser>
          <c:idx val="11"/>
          <c:order val="11"/>
          <c:tx>
            <c:strRef>
              <c:f>ICGN!$A$525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1.5120102700162441E-16"/>
                  <c:y val="4.631578947368421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ICGN!$E$514:$FS$514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ICGN!$E$525:$DT$525</c:f>
              <c:numCache>
                <c:formatCode>_(* #,##0.00_);_(* \(#,##0.00\);_(* "-"??_);_(@_)</c:formatCode>
                <c:ptCount val="120"/>
                <c:pt idx="108">
                  <c:v>51.271530262084752</c:v>
                </c:pt>
                <c:pt idx="109">
                  <c:v>51.271530262084752</c:v>
                </c:pt>
                <c:pt idx="110">
                  <c:v>51.271530262084752</c:v>
                </c:pt>
                <c:pt idx="111">
                  <c:v>51.271530262084752</c:v>
                </c:pt>
                <c:pt idx="112">
                  <c:v>51.271530262084752</c:v>
                </c:pt>
                <c:pt idx="113">
                  <c:v>51.271530262084752</c:v>
                </c:pt>
                <c:pt idx="114">
                  <c:v>51.271530262084752</c:v>
                </c:pt>
                <c:pt idx="115">
                  <c:v>51.271530262084752</c:v>
                </c:pt>
                <c:pt idx="116">
                  <c:v>51.271530262084752</c:v>
                </c:pt>
                <c:pt idx="117">
                  <c:v>51.271530262084752</c:v>
                </c:pt>
                <c:pt idx="118">
                  <c:v>51.271530262084752</c:v>
                </c:pt>
                <c:pt idx="119">
                  <c:v>51.271530262084752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D56-41A3-B4DF-FB53EA8F4158}"/>
            </c:ext>
          </c:extLst>
        </c:ser>
        <c:ser>
          <c:idx val="12"/>
          <c:order val="12"/>
          <c:tx>
            <c:strRef>
              <c:f>ICGN!$A$526</c:f>
              <c:strCache>
                <c:ptCount val="1"/>
                <c:pt idx="0">
                  <c:v>Promedio 2019 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D-CD56-41A3-B4DF-FB53EA8F4158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E-CD56-41A3-B4DF-FB53EA8F4158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D56-41A3-B4DF-FB53EA8F4158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56-41A3-B4DF-FB53EA8F4158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56-41A3-B4DF-FB53EA8F4158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56-41A3-B4DF-FB53EA8F4158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56-41A3-B4DF-FB53EA8F4158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56-41A3-B4DF-FB53EA8F4158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D56-41A3-B4DF-FB53EA8F4158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D56-41A3-B4DF-FB53EA8F4158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D56-41A3-B4DF-FB53EA8F4158}"/>
                </c:ext>
              </c:extLst>
            </c:dLbl>
            <c:dLbl>
              <c:idx val="129"/>
              <c:layout>
                <c:manualLayout>
                  <c:x val="-4.948454411633154E-2"/>
                  <c:y val="4.21052631578947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D56-41A3-B4DF-FB53EA8F4158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D56-41A3-B4DF-FB53EA8F4158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D56-41A3-B4DF-FB53EA8F415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ICGN!$E$514:$FS$514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ICGN!$E$526:$EF$526</c:f>
              <c:numCache>
                <c:formatCode>_(* #,##0.00_);_(* \(#,##0.00\);_(* "-"??_);_(@_)</c:formatCode>
                <c:ptCount val="132"/>
                <c:pt idx="120">
                  <c:v>53.376043405420255</c:v>
                </c:pt>
                <c:pt idx="121">
                  <c:v>53.376043405420255</c:v>
                </c:pt>
                <c:pt idx="122">
                  <c:v>53.376043405420255</c:v>
                </c:pt>
                <c:pt idx="123">
                  <c:v>53.376043405420255</c:v>
                </c:pt>
                <c:pt idx="124">
                  <c:v>53.376043405420255</c:v>
                </c:pt>
                <c:pt idx="125">
                  <c:v>53.376043405420255</c:v>
                </c:pt>
                <c:pt idx="126">
                  <c:v>53.376043405420255</c:v>
                </c:pt>
                <c:pt idx="127">
                  <c:v>53.376043405420255</c:v>
                </c:pt>
                <c:pt idx="128">
                  <c:v>53.376043405420255</c:v>
                </c:pt>
                <c:pt idx="129">
                  <c:v>53.376043405420255</c:v>
                </c:pt>
                <c:pt idx="130">
                  <c:v>53.376043405420255</c:v>
                </c:pt>
                <c:pt idx="131">
                  <c:v>53.376043405420255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D56-41A3-B4DF-FB53EA8F4158}"/>
            </c:ext>
          </c:extLst>
        </c:ser>
        <c:ser>
          <c:idx val="13"/>
          <c:order val="13"/>
          <c:tx>
            <c:strRef>
              <c:f>ICGN!$A$527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6.1855680145414425E-3"/>
                  <c:y val="-3.3684210526315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D56-41A3-B4DF-FB53EA8F415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ICGN!$E$514:$FS$514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ICGN!$E$527:$ER$527</c:f>
              <c:numCache>
                <c:formatCode>_(* #,##0.00_);_(* \(#,##0.00\);_(* "-"??_);_(@_)</c:formatCode>
                <c:ptCount val="144"/>
                <c:pt idx="132">
                  <c:v>50.605783974939037</c:v>
                </c:pt>
                <c:pt idx="133">
                  <c:v>50.605783974939037</c:v>
                </c:pt>
                <c:pt idx="134">
                  <c:v>50.605783974939037</c:v>
                </c:pt>
                <c:pt idx="135">
                  <c:v>50.605783974939037</c:v>
                </c:pt>
                <c:pt idx="136">
                  <c:v>50.605783974939037</c:v>
                </c:pt>
                <c:pt idx="137">
                  <c:v>50.605783974939037</c:v>
                </c:pt>
                <c:pt idx="138">
                  <c:v>50.605783974939037</c:v>
                </c:pt>
                <c:pt idx="139">
                  <c:v>50.605783974939037</c:v>
                </c:pt>
                <c:pt idx="140">
                  <c:v>50.605783974939037</c:v>
                </c:pt>
                <c:pt idx="141">
                  <c:v>50.605783974939037</c:v>
                </c:pt>
                <c:pt idx="142">
                  <c:v>50.605783974939037</c:v>
                </c:pt>
                <c:pt idx="143">
                  <c:v>50.605783974939037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D56-41A3-B4DF-FB53EA8F4158}"/>
            </c:ext>
          </c:extLst>
        </c:ser>
        <c:ser>
          <c:idx val="14"/>
          <c:order val="14"/>
          <c:tx>
            <c:strRef>
              <c:f>ICGN!$A$528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D56-41A3-B4DF-FB53EA8F4158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D56-41A3-B4DF-FB53EA8F4158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D56-41A3-B4DF-FB53EA8F4158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D56-41A3-B4DF-FB53EA8F4158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D56-41A3-B4DF-FB53EA8F4158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D56-41A3-B4DF-FB53EA8F4158}"/>
                </c:ext>
              </c:extLst>
            </c:dLbl>
            <c:dLbl>
              <c:idx val="150"/>
              <c:layout>
                <c:manualLayout>
                  <c:x val="-1.3305247348959742E-2"/>
                  <c:y val="-2.7734452661891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D56-41A3-B4DF-FB53EA8F4158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D56-41A3-B4DF-FB53EA8F4158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D56-41A3-B4DF-FB53EA8F4158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D56-41A3-B4DF-FB53EA8F4158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D56-41A3-B4DF-FB53EA8F4158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D56-41A3-B4DF-FB53EA8F415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ICGN!$E$514:$FS$514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ICGN!$E$528:$FD$528</c:f>
              <c:numCache>
                <c:formatCode>_(* #,##0.00_);_(* \(#,##0.00\);_(* "-"??_);_(@_)</c:formatCode>
                <c:ptCount val="156"/>
                <c:pt idx="144">
                  <c:v>80.980393666902145</c:v>
                </c:pt>
                <c:pt idx="145">
                  <c:v>80.980393666902145</c:v>
                </c:pt>
                <c:pt idx="146">
                  <c:v>80.980393666902145</c:v>
                </c:pt>
                <c:pt idx="147">
                  <c:v>80.980393666902145</c:v>
                </c:pt>
                <c:pt idx="148">
                  <c:v>80.980393666902145</c:v>
                </c:pt>
                <c:pt idx="149">
                  <c:v>80.980393666902145</c:v>
                </c:pt>
                <c:pt idx="150">
                  <c:v>80.980393666902145</c:v>
                </c:pt>
                <c:pt idx="151">
                  <c:v>80.980393666902145</c:v>
                </c:pt>
                <c:pt idx="152">
                  <c:v>80.980393666902145</c:v>
                </c:pt>
                <c:pt idx="153">
                  <c:v>80.980393666902145</c:v>
                </c:pt>
                <c:pt idx="154">
                  <c:v>80.980393666902145</c:v>
                </c:pt>
                <c:pt idx="155">
                  <c:v>80.980393666902145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D56-41A3-B4DF-FB53EA8F4158}"/>
            </c:ext>
          </c:extLst>
        </c:ser>
        <c:ser>
          <c:idx val="15"/>
          <c:order val="15"/>
          <c:tx>
            <c:strRef>
              <c:f>ICGN!$A$529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D56-41A3-B4DF-FB53EA8F4158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D56-41A3-B4DF-FB53EA8F4158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D56-41A3-B4DF-FB53EA8F4158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5D-4BAD-930D-2E623831790A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24-4D1B-92C1-05A7A38B779C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E-42F0-B432-DC22F3F8D7A6}"/>
                </c:ext>
              </c:extLst>
            </c:dLbl>
            <c:dLbl>
              <c:idx val="162"/>
              <c:layout>
                <c:manualLayout>
                  <c:x val="-1.0036804249914846E-2"/>
                  <c:y val="-3.007518796992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95-462E-B9F1-FFB510A47468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99-435D-857F-0FFC2A5B8C72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71-4265-8A33-74488EAF2F91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2E-455C-AE60-DE8A74FA5F28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9B-4C03-9098-EF282413803B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D7-4324-932A-800009BE6BD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ICGN!$E$514:$FS$514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ICGN!$E$529:$FP$529</c:f>
              <c:numCache>
                <c:formatCode>_(* #,##0.00_);_(* \(#,##0.00\);_(* "-"??_);_(@_)</c:formatCode>
                <c:ptCount val="168"/>
                <c:pt idx="156">
                  <c:v>97.13658287054399</c:v>
                </c:pt>
                <c:pt idx="157">
                  <c:v>97.13658287054399</c:v>
                </c:pt>
                <c:pt idx="158">
                  <c:v>97.13658287054399</c:v>
                </c:pt>
                <c:pt idx="159">
                  <c:v>97.13658287054399</c:v>
                </c:pt>
                <c:pt idx="160">
                  <c:v>97.13658287054399</c:v>
                </c:pt>
                <c:pt idx="161">
                  <c:v>97.13658287054399</c:v>
                </c:pt>
                <c:pt idx="162">
                  <c:v>97.13658287054399</c:v>
                </c:pt>
                <c:pt idx="163">
                  <c:v>97.13658287054399</c:v>
                </c:pt>
                <c:pt idx="164">
                  <c:v>97.13658287054399</c:v>
                </c:pt>
                <c:pt idx="165">
                  <c:v>97.13658287054399</c:v>
                </c:pt>
                <c:pt idx="166">
                  <c:v>97.13658287054399</c:v>
                </c:pt>
                <c:pt idx="167">
                  <c:v>97.13658287054399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D56-41A3-B4DF-FB53EA8F4158}"/>
            </c:ext>
          </c:extLst>
        </c:ser>
        <c:ser>
          <c:idx val="16"/>
          <c:order val="16"/>
          <c:tx>
            <c:strRef>
              <c:f>ICGN!$A$530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layout>
                <c:manualLayout>
                  <c:x val="-1.0036804249914993E-2"/>
                  <c:y val="-2.6315789473684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6-469C-BAF3-6400E0BD41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ICGN!$E$514:$FS$514</c:f>
              <c:strCache>
                <c:ptCount val="169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68">
                  <c:v>2023</c:v>
                </c:pt>
              </c:strCache>
            </c:strRef>
          </c:cat>
          <c:val>
            <c:numRef>
              <c:f>ICGN!$E$530:$FS$530</c:f>
              <c:numCache>
                <c:formatCode>_(* #,##0.00_);_(* \(#,##0.00\);_(* "-"??_);_(@_)</c:formatCode>
                <c:ptCount val="171"/>
                <c:pt idx="168">
                  <c:v>91.875985310536223</c:v>
                </c:pt>
                <c:pt idx="169">
                  <c:v>91.875985310536223</c:v>
                </c:pt>
                <c:pt idx="170">
                  <c:v>91.875985310536223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6-469C-BAF3-6400E0BD4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319296"/>
        <c:axId val="173320472"/>
      </c:lineChart>
      <c:dateAx>
        <c:axId val="173319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3320472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3320472"/>
        <c:scaling>
          <c:orientation val="minMax"/>
          <c:min val="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3319296"/>
        <c:crosses val="autoZero"/>
        <c:crossBetween val="between"/>
        <c:minorUnit val="2"/>
      </c:valAx>
    </c:plotArea>
    <c:plotVisOnly val="1"/>
    <c:dispBlanksAs val="gap"/>
    <c:showDLblsOverMax val="0"/>
  </c:chart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4" Type="http://schemas.openxmlformats.org/officeDocument/2006/relationships/chart" Target="../charts/chart5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212</xdr:row>
      <xdr:rowOff>21168</xdr:rowOff>
    </xdr:from>
    <xdr:to>
      <xdr:col>3</xdr:col>
      <xdr:colOff>1354667</xdr:colOff>
      <xdr:row>231</xdr:row>
      <xdr:rowOff>148167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148167</xdr:colOff>
      <xdr:row>834</xdr:row>
      <xdr:rowOff>158749</xdr:rowOff>
    </xdr:from>
    <xdr:to>
      <xdr:col>3</xdr:col>
      <xdr:colOff>1047749</xdr:colOff>
      <xdr:row>854</xdr:row>
      <xdr:rowOff>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84669</xdr:colOff>
      <xdr:row>254</xdr:row>
      <xdr:rowOff>10584</xdr:rowOff>
    </xdr:from>
    <xdr:to>
      <xdr:col>3</xdr:col>
      <xdr:colOff>1090084</xdr:colOff>
      <xdr:row>276</xdr:row>
      <xdr:rowOff>84668</xdr:rowOff>
    </xdr:to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137583</xdr:colOff>
      <xdr:row>341</xdr:row>
      <xdr:rowOff>0</xdr:rowOff>
    </xdr:from>
    <xdr:to>
      <xdr:col>3</xdr:col>
      <xdr:colOff>1291166</xdr:colOff>
      <xdr:row>359</xdr:row>
      <xdr:rowOff>148167</xdr:rowOff>
    </xdr:to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126999</xdr:colOff>
      <xdr:row>417</xdr:row>
      <xdr:rowOff>0</xdr:rowOff>
    </xdr:from>
    <xdr:to>
      <xdr:col>3</xdr:col>
      <xdr:colOff>1111249</xdr:colOff>
      <xdr:row>436</xdr:row>
      <xdr:rowOff>0</xdr:rowOff>
    </xdr:to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148166</xdr:colOff>
      <xdr:row>378</xdr:row>
      <xdr:rowOff>137583</xdr:rowOff>
    </xdr:from>
    <xdr:to>
      <xdr:col>3</xdr:col>
      <xdr:colOff>1291166</xdr:colOff>
      <xdr:row>397</xdr:row>
      <xdr:rowOff>148168</xdr:rowOff>
    </xdr:to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137583</xdr:colOff>
      <xdr:row>492</xdr:row>
      <xdr:rowOff>148166</xdr:rowOff>
    </xdr:from>
    <xdr:to>
      <xdr:col>3</xdr:col>
      <xdr:colOff>1068915</xdr:colOff>
      <xdr:row>512</xdr:row>
      <xdr:rowOff>0</xdr:rowOff>
    </xdr:to>
    <xdr:graphicFrame macro="">
      <xdr:nvGraphicFramePr>
        <xdr:cNvPr id="29" name="28 Gráfico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148166</xdr:colOff>
      <xdr:row>455</xdr:row>
      <xdr:rowOff>0</xdr:rowOff>
    </xdr:from>
    <xdr:to>
      <xdr:col>3</xdr:col>
      <xdr:colOff>1090083</xdr:colOff>
      <xdr:row>474</xdr:row>
      <xdr:rowOff>0</xdr:rowOff>
    </xdr:to>
    <xdr:graphicFrame macro="">
      <xdr:nvGraphicFramePr>
        <xdr:cNvPr id="32" name="31 Gráfico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137584</xdr:colOff>
      <xdr:row>530</xdr:row>
      <xdr:rowOff>148168</xdr:rowOff>
    </xdr:from>
    <xdr:to>
      <xdr:col>3</xdr:col>
      <xdr:colOff>1164166</xdr:colOff>
      <xdr:row>549</xdr:row>
      <xdr:rowOff>148168</xdr:rowOff>
    </xdr:to>
    <xdr:graphicFrame macro="">
      <xdr:nvGraphicFramePr>
        <xdr:cNvPr id="34" name="33 Gráfico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137584</xdr:colOff>
      <xdr:row>568</xdr:row>
      <xdr:rowOff>148167</xdr:rowOff>
    </xdr:from>
    <xdr:to>
      <xdr:col>3</xdr:col>
      <xdr:colOff>1058333</xdr:colOff>
      <xdr:row>588</xdr:row>
      <xdr:rowOff>0</xdr:rowOff>
    </xdr:to>
    <xdr:graphicFrame macro="">
      <xdr:nvGraphicFramePr>
        <xdr:cNvPr id="36" name="35 Gráfico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137585</xdr:colOff>
      <xdr:row>607</xdr:row>
      <xdr:rowOff>0</xdr:rowOff>
    </xdr:from>
    <xdr:to>
      <xdr:col>3</xdr:col>
      <xdr:colOff>952500</xdr:colOff>
      <xdr:row>626</xdr:row>
      <xdr:rowOff>0</xdr:rowOff>
    </xdr:to>
    <xdr:graphicFrame macro="">
      <xdr:nvGraphicFramePr>
        <xdr:cNvPr id="38" name="37 Gráfico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127001</xdr:colOff>
      <xdr:row>645</xdr:row>
      <xdr:rowOff>0</xdr:rowOff>
    </xdr:from>
    <xdr:to>
      <xdr:col>3</xdr:col>
      <xdr:colOff>1100666</xdr:colOff>
      <xdr:row>663</xdr:row>
      <xdr:rowOff>148167</xdr:rowOff>
    </xdr:to>
    <xdr:graphicFrame macro="">
      <xdr:nvGraphicFramePr>
        <xdr:cNvPr id="40" name="39 Gráfico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116417</xdr:colOff>
      <xdr:row>683</xdr:row>
      <xdr:rowOff>0</xdr:rowOff>
    </xdr:from>
    <xdr:to>
      <xdr:col>3</xdr:col>
      <xdr:colOff>1206499</xdr:colOff>
      <xdr:row>701</xdr:row>
      <xdr:rowOff>148167</xdr:rowOff>
    </xdr:to>
    <xdr:graphicFrame macro="">
      <xdr:nvGraphicFramePr>
        <xdr:cNvPr id="42" name="41 Gráfico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127000</xdr:colOff>
      <xdr:row>721</xdr:row>
      <xdr:rowOff>0</xdr:rowOff>
    </xdr:from>
    <xdr:to>
      <xdr:col>3</xdr:col>
      <xdr:colOff>1016000</xdr:colOff>
      <xdr:row>740</xdr:row>
      <xdr:rowOff>0</xdr:rowOff>
    </xdr:to>
    <xdr:graphicFrame macro="">
      <xdr:nvGraphicFramePr>
        <xdr:cNvPr id="45" name="44 Gráfico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148168</xdr:colOff>
      <xdr:row>797</xdr:row>
      <xdr:rowOff>0</xdr:rowOff>
    </xdr:from>
    <xdr:to>
      <xdr:col>3</xdr:col>
      <xdr:colOff>1079500</xdr:colOff>
      <xdr:row>815</xdr:row>
      <xdr:rowOff>158749</xdr:rowOff>
    </xdr:to>
    <xdr:graphicFrame macro="">
      <xdr:nvGraphicFramePr>
        <xdr:cNvPr id="47" name="46 Gráfico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148167</xdr:colOff>
      <xdr:row>759</xdr:row>
      <xdr:rowOff>0</xdr:rowOff>
    </xdr:from>
    <xdr:to>
      <xdr:col>3</xdr:col>
      <xdr:colOff>1016000</xdr:colOff>
      <xdr:row>778</xdr:row>
      <xdr:rowOff>0</xdr:rowOff>
    </xdr:to>
    <xdr:graphicFrame macro="">
      <xdr:nvGraphicFramePr>
        <xdr:cNvPr id="48" name="47 Gráfico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158749</xdr:colOff>
      <xdr:row>873</xdr:row>
      <xdr:rowOff>10583</xdr:rowOff>
    </xdr:from>
    <xdr:to>
      <xdr:col>3</xdr:col>
      <xdr:colOff>1037165</xdr:colOff>
      <xdr:row>892</xdr:row>
      <xdr:rowOff>0</xdr:rowOff>
    </xdr:to>
    <xdr:graphicFrame macro="">
      <xdr:nvGraphicFramePr>
        <xdr:cNvPr id="52" name="51 Gráfico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313267</xdr:colOff>
      <xdr:row>300</xdr:row>
      <xdr:rowOff>117475</xdr:rowOff>
    </xdr:from>
    <xdr:to>
      <xdr:col>3</xdr:col>
      <xdr:colOff>425131</xdr:colOff>
      <xdr:row>320</xdr:row>
      <xdr:rowOff>3618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222250</xdr:colOff>
      <xdr:row>278</xdr:row>
      <xdr:rowOff>31750</xdr:rowOff>
    </xdr:from>
    <xdr:to>
      <xdr:col>3</xdr:col>
      <xdr:colOff>687916</xdr:colOff>
      <xdr:row>298</xdr:row>
      <xdr:rowOff>127001</xdr:rowOff>
    </xdr:to>
    <xdr:graphicFrame macro="">
      <xdr:nvGraphicFramePr>
        <xdr:cNvPr id="23" name="4 Gráfico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63500</xdr:colOff>
      <xdr:row>233</xdr:row>
      <xdr:rowOff>10583</xdr:rowOff>
    </xdr:from>
    <xdr:to>
      <xdr:col>3</xdr:col>
      <xdr:colOff>1365250</xdr:colOff>
      <xdr:row>252</xdr:row>
      <xdr:rowOff>158749</xdr:rowOff>
    </xdr:to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MAÍZ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TRIGO SUAVE - CHICAGO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TRIGO DURO - KANSAS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ACEITE DE SOYA - CHICAGO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ACEITE DE PALMA - FOB</a:t>
          </a:r>
          <a:r>
            <a:rPr lang="es-CO" sz="1100" b="1" baseline="0"/>
            <a:t> MALASIA</a:t>
          </a:r>
          <a:endParaRPr lang="es-CO" sz="1100" b="1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AZÚCAR- NEW</a:t>
          </a:r>
          <a:r>
            <a:rPr lang="es-CO" sz="1100" b="1" baseline="0"/>
            <a:t> YORK</a:t>
          </a:r>
          <a:endParaRPr lang="es-CO" sz="1100" b="1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CACAO- NEW</a:t>
          </a:r>
          <a:r>
            <a:rPr lang="es-CO" sz="1100" b="1" baseline="0"/>
            <a:t> YORK</a:t>
          </a:r>
          <a:endParaRPr lang="es-CO" sz="1100" b="1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AZÚCAR- LONDRES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CAFÉ- LONDRES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5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7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9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USD VS.</a:t>
          </a:r>
          <a:r>
            <a:rPr lang="es-CO" sz="1100" b="1" baseline="0"/>
            <a:t> MARGEN EBITDA GN</a:t>
          </a:r>
          <a:endParaRPr lang="es-CO" sz="1100" b="1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5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7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9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108</xdr:row>
      <xdr:rowOff>5907</xdr:rowOff>
    </xdr:from>
    <xdr:to>
      <xdr:col>3</xdr:col>
      <xdr:colOff>762000</xdr:colOff>
      <xdr:row>127</xdr:row>
      <xdr:rowOff>50800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129</xdr:row>
      <xdr:rowOff>21167</xdr:rowOff>
    </xdr:from>
    <xdr:to>
      <xdr:col>3</xdr:col>
      <xdr:colOff>751416</xdr:colOff>
      <xdr:row>148</xdr:row>
      <xdr:rowOff>66060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275167</xdr:colOff>
      <xdr:row>150</xdr:row>
      <xdr:rowOff>10583</xdr:rowOff>
    </xdr:from>
    <xdr:to>
      <xdr:col>3</xdr:col>
      <xdr:colOff>740833</xdr:colOff>
      <xdr:row>170</xdr:row>
      <xdr:rowOff>105834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179916</xdr:colOff>
      <xdr:row>173</xdr:row>
      <xdr:rowOff>31749</xdr:rowOff>
    </xdr:from>
    <xdr:to>
      <xdr:col>3</xdr:col>
      <xdr:colOff>291780</xdr:colOff>
      <xdr:row>192</xdr:row>
      <xdr:rowOff>76642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98</xdr:row>
      <xdr:rowOff>5907</xdr:rowOff>
    </xdr:from>
    <xdr:to>
      <xdr:col>3</xdr:col>
      <xdr:colOff>730250</xdr:colOff>
      <xdr:row>117</xdr:row>
      <xdr:rowOff>50800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328083</xdr:colOff>
      <xdr:row>119</xdr:row>
      <xdr:rowOff>21167</xdr:rowOff>
    </xdr:from>
    <xdr:to>
      <xdr:col>3</xdr:col>
      <xdr:colOff>687916</xdr:colOff>
      <xdr:row>138</xdr:row>
      <xdr:rowOff>66060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285751</xdr:colOff>
      <xdr:row>140</xdr:row>
      <xdr:rowOff>10583</xdr:rowOff>
    </xdr:from>
    <xdr:to>
      <xdr:col>3</xdr:col>
      <xdr:colOff>730250</xdr:colOff>
      <xdr:row>160</xdr:row>
      <xdr:rowOff>105834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179916</xdr:colOff>
      <xdr:row>163</xdr:row>
      <xdr:rowOff>31749</xdr:rowOff>
    </xdr:from>
    <xdr:to>
      <xdr:col>3</xdr:col>
      <xdr:colOff>291780</xdr:colOff>
      <xdr:row>182</xdr:row>
      <xdr:rowOff>76642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CAFÉ- NEW</a:t>
          </a:r>
          <a:r>
            <a:rPr lang="es-CO" sz="1100" b="1" baseline="0"/>
            <a:t> YORK</a:t>
          </a:r>
          <a:endParaRPr lang="es-CO" sz="1100" b="1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222248</xdr:colOff>
      <xdr:row>71</xdr:row>
      <xdr:rowOff>1</xdr:rowOff>
    </xdr:from>
    <xdr:to>
      <xdr:col>3</xdr:col>
      <xdr:colOff>857249</xdr:colOff>
      <xdr:row>90</xdr:row>
      <xdr:rowOff>74084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190499</xdr:colOff>
      <xdr:row>92</xdr:row>
      <xdr:rowOff>21168</xdr:rowOff>
    </xdr:from>
    <xdr:to>
      <xdr:col>3</xdr:col>
      <xdr:colOff>719666</xdr:colOff>
      <xdr:row>111</xdr:row>
      <xdr:rowOff>63500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275167</xdr:colOff>
      <xdr:row>113</xdr:row>
      <xdr:rowOff>10583</xdr:rowOff>
    </xdr:from>
    <xdr:to>
      <xdr:col>3</xdr:col>
      <xdr:colOff>804333</xdr:colOff>
      <xdr:row>133</xdr:row>
      <xdr:rowOff>116416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179916</xdr:colOff>
      <xdr:row>136</xdr:row>
      <xdr:rowOff>31750</xdr:rowOff>
    </xdr:from>
    <xdr:to>
      <xdr:col>3</xdr:col>
      <xdr:colOff>529166</xdr:colOff>
      <xdr:row>155</xdr:row>
      <xdr:rowOff>21168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80</xdr:row>
      <xdr:rowOff>37657</xdr:rowOff>
    </xdr:from>
    <xdr:to>
      <xdr:col>3</xdr:col>
      <xdr:colOff>497416</xdr:colOff>
      <xdr:row>99</xdr:row>
      <xdr:rowOff>74083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122</xdr:row>
      <xdr:rowOff>10583</xdr:rowOff>
    </xdr:from>
    <xdr:to>
      <xdr:col>3</xdr:col>
      <xdr:colOff>740833</xdr:colOff>
      <xdr:row>143</xdr:row>
      <xdr:rowOff>10583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338667</xdr:colOff>
      <xdr:row>145</xdr:row>
      <xdr:rowOff>21166</xdr:rowOff>
    </xdr:from>
    <xdr:to>
      <xdr:col>3</xdr:col>
      <xdr:colOff>518584</xdr:colOff>
      <xdr:row>164</xdr:row>
      <xdr:rowOff>52917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101</xdr:row>
      <xdr:rowOff>0</xdr:rowOff>
    </xdr:from>
    <xdr:to>
      <xdr:col>3</xdr:col>
      <xdr:colOff>465666</xdr:colOff>
      <xdr:row>120</xdr:row>
      <xdr:rowOff>36426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COP VS</a:t>
          </a:r>
          <a:r>
            <a:rPr lang="es-CO" sz="1100" b="1" baseline="0"/>
            <a:t> MARGEN BRUTO GN</a:t>
          </a:r>
          <a:endParaRPr lang="es-CO" sz="1100" b="1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301624</xdr:colOff>
      <xdr:row>98</xdr:row>
      <xdr:rowOff>27074</xdr:rowOff>
    </xdr:from>
    <xdr:to>
      <xdr:col>3</xdr:col>
      <xdr:colOff>783166</xdr:colOff>
      <xdr:row>117</xdr:row>
      <xdr:rowOff>52917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275167</xdr:colOff>
      <xdr:row>140</xdr:row>
      <xdr:rowOff>10584</xdr:rowOff>
    </xdr:from>
    <xdr:to>
      <xdr:col>3</xdr:col>
      <xdr:colOff>719665</xdr:colOff>
      <xdr:row>160</xdr:row>
      <xdr:rowOff>105834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391582</xdr:colOff>
      <xdr:row>163</xdr:row>
      <xdr:rowOff>21166</xdr:rowOff>
    </xdr:from>
    <xdr:to>
      <xdr:col>3</xdr:col>
      <xdr:colOff>645582</xdr:colOff>
      <xdr:row>182</xdr:row>
      <xdr:rowOff>66059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285750</xdr:colOff>
      <xdr:row>118</xdr:row>
      <xdr:rowOff>155863</xdr:rowOff>
    </xdr:from>
    <xdr:to>
      <xdr:col>3</xdr:col>
      <xdr:colOff>767292</xdr:colOff>
      <xdr:row>138</xdr:row>
      <xdr:rowOff>17184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70</xdr:row>
      <xdr:rowOff>143491</xdr:rowOff>
    </xdr:from>
    <xdr:to>
      <xdr:col>3</xdr:col>
      <xdr:colOff>497416</xdr:colOff>
      <xdr:row>90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370417</xdr:colOff>
      <xdr:row>112</xdr:row>
      <xdr:rowOff>63501</xdr:rowOff>
    </xdr:from>
    <xdr:to>
      <xdr:col>3</xdr:col>
      <xdr:colOff>772583</xdr:colOff>
      <xdr:row>133</xdr:row>
      <xdr:rowOff>10585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136</xdr:row>
      <xdr:rowOff>31749</xdr:rowOff>
    </xdr:from>
    <xdr:to>
      <xdr:col>3</xdr:col>
      <xdr:colOff>539750</xdr:colOff>
      <xdr:row>155</xdr:row>
      <xdr:rowOff>76642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3</xdr:col>
      <xdr:colOff>465666</xdr:colOff>
      <xdr:row>111</xdr:row>
      <xdr:rowOff>44894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BOVINO</a:t>
          </a:r>
          <a:r>
            <a:rPr lang="es-CO" sz="1100" b="1" baseline="0"/>
            <a:t> MACHO EN PIE</a:t>
          </a:r>
          <a:endParaRPr lang="es-CO" sz="1100" b="1"/>
        </a:p>
      </cdr:txBody>
    </cdr:sp>
  </cdr:relSizeAnchor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5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BOVINO</a:t>
          </a:r>
          <a:r>
            <a:rPr lang="es-CO" sz="1100" b="1" baseline="0"/>
            <a:t> MACHO EN PIE</a:t>
          </a:r>
          <a:endParaRPr lang="es-CO" sz="1100" b="1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386291</xdr:colOff>
      <xdr:row>83</xdr:row>
      <xdr:rowOff>5907</xdr:rowOff>
    </xdr:from>
    <xdr:to>
      <xdr:col>3</xdr:col>
      <xdr:colOff>677333</xdr:colOff>
      <xdr:row>102</xdr:row>
      <xdr:rowOff>50800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306917</xdr:colOff>
      <xdr:row>125</xdr:row>
      <xdr:rowOff>10583</xdr:rowOff>
    </xdr:from>
    <xdr:to>
      <xdr:col>3</xdr:col>
      <xdr:colOff>656165</xdr:colOff>
      <xdr:row>145</xdr:row>
      <xdr:rowOff>105834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402167</xdr:colOff>
      <xdr:row>148</xdr:row>
      <xdr:rowOff>21165</xdr:rowOff>
    </xdr:from>
    <xdr:to>
      <xdr:col>3</xdr:col>
      <xdr:colOff>709083</xdr:colOff>
      <xdr:row>167</xdr:row>
      <xdr:rowOff>66058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412750</xdr:colOff>
      <xdr:row>103</xdr:row>
      <xdr:rowOff>137583</xdr:rowOff>
    </xdr:from>
    <xdr:to>
      <xdr:col>3</xdr:col>
      <xdr:colOff>703792</xdr:colOff>
      <xdr:row>123</xdr:row>
      <xdr:rowOff>23726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58208</xdr:colOff>
      <xdr:row>100</xdr:row>
      <xdr:rowOff>164658</xdr:rowOff>
    </xdr:from>
    <xdr:to>
      <xdr:col>3</xdr:col>
      <xdr:colOff>359833</xdr:colOff>
      <xdr:row>120</xdr:row>
      <xdr:rowOff>40217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148168</xdr:colOff>
      <xdr:row>143</xdr:row>
      <xdr:rowOff>10584</xdr:rowOff>
    </xdr:from>
    <xdr:to>
      <xdr:col>3</xdr:col>
      <xdr:colOff>762001</xdr:colOff>
      <xdr:row>163</xdr:row>
      <xdr:rowOff>105834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211667</xdr:colOff>
      <xdr:row>166</xdr:row>
      <xdr:rowOff>31749</xdr:rowOff>
    </xdr:from>
    <xdr:to>
      <xdr:col>3</xdr:col>
      <xdr:colOff>571500</xdr:colOff>
      <xdr:row>185</xdr:row>
      <xdr:rowOff>76642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49137</xdr:colOff>
      <xdr:row>122</xdr:row>
      <xdr:rowOff>1512</xdr:rowOff>
    </xdr:from>
    <xdr:to>
      <xdr:col>3</xdr:col>
      <xdr:colOff>350762</xdr:colOff>
      <xdr:row>141</xdr:row>
      <xdr:rowOff>41869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CERDO - CORTE NACIONAL</a:t>
          </a:r>
        </a:p>
        <a:p xmlns:a="http://schemas.openxmlformats.org/drawingml/2006/main">
          <a:pPr algn="ctr"/>
          <a:endParaRPr lang="es-CO" sz="1100" b="1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CERDO - CORTE IMPORTADO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HARINA DE SOYA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POLLO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17"/>
  <sheetViews>
    <sheetView showGridLines="0" zoomScaleNormal="100" workbookViewId="0"/>
  </sheetViews>
  <sheetFormatPr baseColWidth="10" defaultColWidth="11.44140625" defaultRowHeight="14.4" x14ac:dyDescent="0.3"/>
  <cols>
    <col min="1" max="1" width="1.5546875" style="33" customWidth="1"/>
    <col min="2" max="2" width="22.21875" style="33" customWidth="1"/>
    <col min="3" max="3" width="11.44140625" style="33" hidden="1" customWidth="1"/>
    <col min="4" max="4" width="44.5546875" style="33" bestFit="1" customWidth="1"/>
    <col min="5" max="5" width="17.21875" style="33" customWidth="1"/>
    <col min="6" max="12" width="11.44140625" style="33" hidden="1" customWidth="1"/>
    <col min="13" max="13" width="11.44140625" style="41" hidden="1" customWidth="1"/>
    <col min="14" max="14" width="13.44140625" style="41" hidden="1" customWidth="1"/>
    <col min="15" max="15" width="16.77734375" style="33" hidden="1" customWidth="1"/>
    <col min="16" max="16" width="12.21875" style="32" customWidth="1"/>
    <col min="17" max="17" width="11.77734375" style="33" bestFit="1" customWidth="1"/>
    <col min="18" max="18" width="11.21875" style="32" bestFit="1" customWidth="1"/>
    <col min="19" max="19" width="11.44140625" style="32"/>
    <col min="20" max="20" width="13.21875" style="33" bestFit="1" customWidth="1"/>
    <col min="21" max="21" width="14.44140625" style="32" bestFit="1" customWidth="1"/>
    <col min="22" max="16384" width="11.44140625" style="33"/>
  </cols>
  <sheetData>
    <row r="2" spans="2:21" ht="33" customHeight="1" x14ac:dyDescent="0.3">
      <c r="B2" s="445" t="s">
        <v>55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7"/>
    </row>
    <row r="3" spans="2:21" s="47" customFormat="1" ht="15" customHeight="1" x14ac:dyDescent="0.3">
      <c r="B3" s="42" t="s">
        <v>56</v>
      </c>
      <c r="C3" s="4">
        <v>2011</v>
      </c>
      <c r="D3" s="4" t="s">
        <v>57</v>
      </c>
      <c r="E3" s="4" t="s">
        <v>58</v>
      </c>
      <c r="F3" s="4" t="s">
        <v>0</v>
      </c>
      <c r="G3" s="4">
        <v>2011</v>
      </c>
      <c r="H3" s="4">
        <v>2012</v>
      </c>
      <c r="I3" s="4" t="s">
        <v>0</v>
      </c>
      <c r="J3" s="43">
        <v>2011</v>
      </c>
      <c r="K3" s="43">
        <v>2012</v>
      </c>
      <c r="L3" s="43" t="s">
        <v>0</v>
      </c>
      <c r="M3" s="44" t="s">
        <v>1</v>
      </c>
      <c r="N3" s="44" t="s">
        <v>2</v>
      </c>
      <c r="O3" s="45"/>
      <c r="P3" s="46" t="s">
        <v>59</v>
      </c>
      <c r="S3" s="46" t="s">
        <v>60</v>
      </c>
      <c r="T3" s="4" t="s">
        <v>61</v>
      </c>
      <c r="U3" s="46" t="s">
        <v>62</v>
      </c>
    </row>
    <row r="4" spans="2:21" x14ac:dyDescent="0.3">
      <c r="B4" s="48" t="s">
        <v>63</v>
      </c>
      <c r="C4" s="1">
        <v>141553.45577450708</v>
      </c>
      <c r="D4" s="1" t="s">
        <v>64</v>
      </c>
      <c r="E4" s="1">
        <v>158936.88052790408</v>
      </c>
      <c r="F4" s="1">
        <v>183782.89958267676</v>
      </c>
      <c r="G4" s="2">
        <v>4.9109873062047747E-2</v>
      </c>
      <c r="H4" s="49">
        <v>5.5547940985921633E-2</v>
      </c>
      <c r="I4" s="2">
        <v>6.1711362381734497E-2</v>
      </c>
      <c r="J4" s="1">
        <v>989.75112526876717</v>
      </c>
      <c r="K4" s="1">
        <v>1074.6757307718667</v>
      </c>
      <c r="L4" s="1">
        <v>1243.5927989974352</v>
      </c>
      <c r="M4" s="2">
        <v>0.8641701139136968</v>
      </c>
      <c r="N4" s="2">
        <v>8.5803999950026064E-2</v>
      </c>
      <c r="O4" s="50"/>
      <c r="P4" s="51">
        <f>+E4/$P$17</f>
        <v>0.11871797679856352</v>
      </c>
      <c r="S4" s="62">
        <v>0.01</v>
      </c>
      <c r="T4" s="1">
        <f>+S4*E4</f>
        <v>1589.3688052790408</v>
      </c>
      <c r="U4" s="51">
        <f>+T4/$T$17</f>
        <v>1.5284150613590853E-3</v>
      </c>
    </row>
    <row r="5" spans="2:21" x14ac:dyDescent="0.3">
      <c r="B5" s="48" t="s">
        <v>65</v>
      </c>
      <c r="C5" s="1">
        <v>235177.43223181373</v>
      </c>
      <c r="D5" s="1" t="s">
        <v>66</v>
      </c>
      <c r="E5" s="1">
        <v>247403.60486025535</v>
      </c>
      <c r="F5" s="1">
        <v>242035.5346006878</v>
      </c>
      <c r="G5" s="2">
        <v>8.1591323791917691E-2</v>
      </c>
      <c r="H5" s="2">
        <v>8.646678352334318E-2</v>
      </c>
      <c r="I5" s="2">
        <v>8.1271666835796147E-2</v>
      </c>
      <c r="J5" s="1">
        <v>1644.3761610458457</v>
      </c>
      <c r="K5" s="1">
        <v>1672.8568533979094</v>
      </c>
      <c r="L5" s="1">
        <v>1637.7674343716867</v>
      </c>
      <c r="M5" s="2">
        <v>1.0214251537121841</v>
      </c>
      <c r="N5" s="2">
        <v>1.7320059136560068E-2</v>
      </c>
      <c r="O5" s="3"/>
      <c r="P5" s="52">
        <f>+E5/$P$17</f>
        <v>0.18479823766595285</v>
      </c>
      <c r="S5" s="63">
        <v>1</v>
      </c>
      <c r="T5" s="1">
        <f>+S5*E5</f>
        <v>247403.60486025535</v>
      </c>
      <c r="U5" s="52">
        <f>+T5/$T$17</f>
        <v>0.23791545086765306</v>
      </c>
    </row>
    <row r="6" spans="2:21" x14ac:dyDescent="0.3">
      <c r="B6" s="53" t="s">
        <v>67</v>
      </c>
      <c r="C6" s="54">
        <v>94436.431951127161</v>
      </c>
      <c r="D6" s="54"/>
      <c r="E6" s="54">
        <v>100803.64987029806</v>
      </c>
      <c r="F6" s="1">
        <v>107729.40277215006</v>
      </c>
      <c r="G6" s="2">
        <v>3.2763320119435738E-2</v>
      </c>
      <c r="H6" s="2">
        <v>3.5230559298524471E-2</v>
      </c>
      <c r="I6" s="2">
        <v>3.6173812845134982E-2</v>
      </c>
      <c r="J6" s="1">
        <v>660.30577832652671</v>
      </c>
      <c r="K6" s="1">
        <v>681.59910858332569</v>
      </c>
      <c r="L6" s="1">
        <v>728.96613249630218</v>
      </c>
      <c r="M6" s="2">
        <v>0.93502163982465014</v>
      </c>
      <c r="N6" s="2">
        <v>3.2247681234540478E-2</v>
      </c>
      <c r="O6" s="3"/>
      <c r="P6" s="55"/>
      <c r="S6" s="64"/>
      <c r="T6" s="54"/>
      <c r="U6" s="55"/>
    </row>
    <row r="7" spans="2:21" x14ac:dyDescent="0.3">
      <c r="B7" s="53" t="s">
        <v>68</v>
      </c>
      <c r="C7" s="54">
        <v>34632.579086502592</v>
      </c>
      <c r="D7" s="54"/>
      <c r="E7" s="54">
        <v>39110.76168958097</v>
      </c>
      <c r="F7" s="1">
        <v>37883.321660993824</v>
      </c>
      <c r="G7" s="2">
        <v>1.2015259913250212E-2</v>
      </c>
      <c r="H7" s="2">
        <v>1.3669088477333396E-2</v>
      </c>
      <c r="I7" s="2">
        <v>1.2720614358321747E-2</v>
      </c>
      <c r="J7" s="1">
        <v>242.15328360777971</v>
      </c>
      <c r="K7" s="1">
        <v>264.45332423908638</v>
      </c>
      <c r="L7" s="1">
        <v>256.34281604378475</v>
      </c>
      <c r="M7" s="2">
        <v>1.0316393036499854</v>
      </c>
      <c r="N7" s="2">
        <v>9.2090597736541421E-2</v>
      </c>
      <c r="O7" s="3"/>
      <c r="P7" s="55"/>
      <c r="S7" s="64"/>
      <c r="T7" s="54"/>
      <c r="U7" s="55"/>
    </row>
    <row r="8" spans="2:21" x14ac:dyDescent="0.3">
      <c r="B8" s="48" t="s">
        <v>69</v>
      </c>
      <c r="C8" s="1">
        <v>33559.665840854475</v>
      </c>
      <c r="D8" s="1" t="s">
        <v>70</v>
      </c>
      <c r="E8" s="1">
        <v>33659.024569572124</v>
      </c>
      <c r="F8" s="1">
        <v>34493.072706260617</v>
      </c>
      <c r="G8" s="2">
        <v>1.1643028567769645E-2</v>
      </c>
      <c r="H8" s="2">
        <v>1.1763723461943893E-2</v>
      </c>
      <c r="I8" s="2">
        <v>1.1582222906859643E-2</v>
      </c>
      <c r="J8" s="1">
        <v>234.65140323060538</v>
      </c>
      <c r="K8" s="1">
        <v>227.59058002288168</v>
      </c>
      <c r="L8" s="1">
        <v>233.40222039267442</v>
      </c>
      <c r="M8" s="2">
        <v>0.97510032098231425</v>
      </c>
      <c r="N8" s="2">
        <v>-3.0090692450641877E-2</v>
      </c>
      <c r="O8" s="3"/>
      <c r="P8" s="52">
        <f t="shared" ref="P8:P13" si="0">+E8/$P$17</f>
        <v>2.5141624050002601E-2</v>
      </c>
      <c r="S8" s="63">
        <v>1</v>
      </c>
      <c r="T8" s="1">
        <f t="shared" ref="T8:T13" si="1">+S8*E8</f>
        <v>33659.024569572124</v>
      </c>
      <c r="U8" s="52">
        <f t="shared" ref="U8:U13" si="2">+T8/$T$17</f>
        <v>3.2368170264772185E-2</v>
      </c>
    </row>
    <row r="9" spans="2:21" x14ac:dyDescent="0.3">
      <c r="B9" s="48" t="s">
        <v>71</v>
      </c>
      <c r="C9" s="1">
        <v>97742.474158804427</v>
      </c>
      <c r="D9" s="1" t="s">
        <v>72</v>
      </c>
      <c r="E9" s="1">
        <v>103215.38572604237</v>
      </c>
      <c r="F9" s="1">
        <v>92261.370548200721</v>
      </c>
      <c r="G9" s="2">
        <v>3.3910302453907595E-2</v>
      </c>
      <c r="H9" s="2">
        <v>3.6073453411857692E-2</v>
      </c>
      <c r="I9" s="2">
        <v>3.0979894672813035E-2</v>
      </c>
      <c r="J9" s="1">
        <v>683.42184410769084</v>
      </c>
      <c r="K9" s="1">
        <v>697.90642495062843</v>
      </c>
      <c r="L9" s="1">
        <v>624.2995202486801</v>
      </c>
      <c r="M9" s="2">
        <v>1.1179031895982046</v>
      </c>
      <c r="N9" s="2">
        <v>2.119420233318613E-2</v>
      </c>
      <c r="O9" s="3"/>
      <c r="P9" s="52">
        <f t="shared" si="0"/>
        <v>7.7096780351919442E-2</v>
      </c>
      <c r="S9" s="63">
        <v>1</v>
      </c>
      <c r="T9" s="1">
        <f t="shared" si="1"/>
        <v>103215.38572604237</v>
      </c>
      <c r="U9" s="52">
        <f t="shared" si="2"/>
        <v>9.9256981503405034E-2</v>
      </c>
    </row>
    <row r="10" spans="2:21" x14ac:dyDescent="0.3">
      <c r="B10" s="48" t="s">
        <v>73</v>
      </c>
      <c r="C10" s="1">
        <v>75928.129707955959</v>
      </c>
      <c r="D10" s="1" t="s">
        <v>74</v>
      </c>
      <c r="E10" s="1">
        <v>66602.542136723336</v>
      </c>
      <c r="F10" s="1">
        <v>80613.41465632178</v>
      </c>
      <c r="G10" s="2">
        <v>2.634213902722643E-2</v>
      </c>
      <c r="H10" s="2">
        <v>2.3277379471868601E-2</v>
      </c>
      <c r="I10" s="2">
        <v>2.7068697120252738E-2</v>
      </c>
      <c r="J10" s="1">
        <v>530.89450488383181</v>
      </c>
      <c r="K10" s="1">
        <v>450.3431513460514</v>
      </c>
      <c r="L10" s="1">
        <v>545.48199096237113</v>
      </c>
      <c r="M10" s="2">
        <v>0.82558756990589144</v>
      </c>
      <c r="N10" s="2">
        <v>-0.15172760839821903</v>
      </c>
      <c r="O10" s="3"/>
      <c r="P10" s="52">
        <f t="shared" si="0"/>
        <v>4.974879981191449E-2</v>
      </c>
      <c r="S10" s="63">
        <v>1</v>
      </c>
      <c r="T10" s="1">
        <f t="shared" si="1"/>
        <v>66602.542136723336</v>
      </c>
      <c r="U10" s="52">
        <f t="shared" si="2"/>
        <v>6.404827387353873E-2</v>
      </c>
    </row>
    <row r="11" spans="2:21" x14ac:dyDescent="0.3">
      <c r="B11" s="48" t="s">
        <v>75</v>
      </c>
      <c r="C11" s="1">
        <v>87684.07156888883</v>
      </c>
      <c r="D11" s="1" t="s">
        <v>76</v>
      </c>
      <c r="E11" s="1">
        <v>88156.548116423684</v>
      </c>
      <c r="F11" s="1">
        <v>85340.63763749029</v>
      </c>
      <c r="G11" s="2">
        <v>3.0420688783262841E-2</v>
      </c>
      <c r="H11" s="2">
        <v>3.0810436923316403E-2</v>
      </c>
      <c r="I11" s="2">
        <v>2.8656023096241694E-2</v>
      </c>
      <c r="J11" s="1">
        <v>613.09282792574788</v>
      </c>
      <c r="K11" s="1">
        <v>596.08381927887194</v>
      </c>
      <c r="L11" s="1">
        <v>577.46940911708225</v>
      </c>
      <c r="M11" s="2">
        <v>1.0322344523673559</v>
      </c>
      <c r="N11" s="2">
        <v>-2.7742958116834984E-2</v>
      </c>
      <c r="O11" s="3"/>
      <c r="P11" s="52">
        <f t="shared" si="0"/>
        <v>6.5848574598704246E-2</v>
      </c>
      <c r="S11" s="63">
        <v>1</v>
      </c>
      <c r="T11" s="1">
        <f t="shared" si="1"/>
        <v>88156.548116423684</v>
      </c>
      <c r="U11" s="52">
        <f t="shared" si="2"/>
        <v>8.4775664056721559E-2</v>
      </c>
    </row>
    <row r="12" spans="2:21" x14ac:dyDescent="0.3">
      <c r="B12" s="48" t="s">
        <v>7</v>
      </c>
      <c r="C12" s="1">
        <v>132644.85445917447</v>
      </c>
      <c r="D12" s="1" t="s">
        <v>77</v>
      </c>
      <c r="E12" s="1">
        <v>126537.3203212329</v>
      </c>
      <c r="F12" s="1">
        <v>136430.43177851837</v>
      </c>
      <c r="G12" s="2">
        <v>4.6019165898717809E-2</v>
      </c>
      <c r="H12" s="2">
        <v>4.422439636649636E-2</v>
      </c>
      <c r="I12" s="2">
        <v>4.5811159985497646E-2</v>
      </c>
      <c r="J12" s="1">
        <v>927.46159564776588</v>
      </c>
      <c r="K12" s="1">
        <v>855.60120932573591</v>
      </c>
      <c r="L12" s="1">
        <v>923.1756758062852</v>
      </c>
      <c r="M12" s="2">
        <v>0.92680215883988604</v>
      </c>
      <c r="N12" s="2">
        <v>-7.7480713658920411E-2</v>
      </c>
      <c r="O12" s="3"/>
      <c r="P12" s="52">
        <f t="shared" si="0"/>
        <v>9.4517110239942803E-2</v>
      </c>
      <c r="S12" s="63">
        <v>1</v>
      </c>
      <c r="T12" s="1">
        <f t="shared" si="1"/>
        <v>126537.3203212329</v>
      </c>
      <c r="U12" s="52">
        <f t="shared" si="2"/>
        <v>0.12168449862650757</v>
      </c>
    </row>
    <row r="13" spans="2:21" x14ac:dyDescent="0.3">
      <c r="B13" s="48" t="s">
        <v>8</v>
      </c>
      <c r="C13" s="1">
        <v>149765.42145421432</v>
      </c>
      <c r="D13" s="1" t="s">
        <v>78</v>
      </c>
      <c r="E13" s="1">
        <v>109839.86983210366</v>
      </c>
      <c r="F13" s="1">
        <v>134618.20098581366</v>
      </c>
      <c r="G13" s="2">
        <v>5.195889281867417E-2</v>
      </c>
      <c r="H13" s="2">
        <v>3.8388689818684388E-2</v>
      </c>
      <c r="I13" s="2">
        <v>4.5202641829445653E-2</v>
      </c>
      <c r="J13" s="1">
        <v>1047.1697324492675</v>
      </c>
      <c r="K13" s="1">
        <v>742.69887509827151</v>
      </c>
      <c r="L13" s="1">
        <v>910.91296165253914</v>
      </c>
      <c r="M13" s="2">
        <v>0.81533462181820215</v>
      </c>
      <c r="N13" s="2">
        <v>-0.29075597576608408</v>
      </c>
      <c r="O13" s="3"/>
      <c r="P13" s="52">
        <f t="shared" si="0"/>
        <v>8.2044941834601648E-2</v>
      </c>
      <c r="S13" s="63">
        <v>1</v>
      </c>
      <c r="T13" s="1">
        <f t="shared" si="1"/>
        <v>109839.86983210366</v>
      </c>
      <c r="U13" s="52">
        <f t="shared" si="2"/>
        <v>0.10562741059941359</v>
      </c>
    </row>
    <row r="14" spans="2:21" x14ac:dyDescent="0.3">
      <c r="B14" s="53" t="s">
        <v>79</v>
      </c>
      <c r="C14" s="54">
        <v>50810.462423766134</v>
      </c>
      <c r="D14" s="54"/>
      <c r="E14" s="54">
        <v>51484.555439953852</v>
      </c>
      <c r="F14" s="1">
        <v>58075.492858538229</v>
      </c>
      <c r="G14" s="2">
        <v>1.7627936712686667E-2</v>
      </c>
      <c r="H14" s="2">
        <v>1.7993690562983396E-2</v>
      </c>
      <c r="I14" s="2">
        <v>1.9500822946145878E-2</v>
      </c>
      <c r="J14" s="1">
        <v>355.27011392402767</v>
      </c>
      <c r="K14" s="1">
        <v>348.1206001849464</v>
      </c>
      <c r="L14" s="1">
        <v>392.97597807577915</v>
      </c>
      <c r="M14" s="2">
        <v>0.88585720147458191</v>
      </c>
      <c r="N14" s="2">
        <v>-2.0124163161695473E-2</v>
      </c>
      <c r="O14" s="3"/>
      <c r="P14" s="55"/>
      <c r="S14" s="64"/>
      <c r="T14" s="54"/>
      <c r="U14" s="55"/>
    </row>
    <row r="15" spans="2:21" x14ac:dyDescent="0.3">
      <c r="B15" s="79" t="s">
        <v>89</v>
      </c>
      <c r="C15" s="1">
        <v>179076.89119799997</v>
      </c>
      <c r="D15" s="1" t="s">
        <v>80</v>
      </c>
      <c r="E15" s="1">
        <f>124817.074981+279608.61165765</f>
        <v>404425.68663864996</v>
      </c>
      <c r="F15" s="1">
        <v>172701.54061627164</v>
      </c>
      <c r="G15" s="2">
        <v>6.2128072726739744E-2</v>
      </c>
      <c r="H15" s="2">
        <v>4.36231760183734E-2</v>
      </c>
      <c r="I15" s="2">
        <v>5.7990419027316074E-2</v>
      </c>
      <c r="J15" s="1">
        <v>1252.1174675890404</v>
      </c>
      <c r="K15" s="1">
        <v>843.96951055336001</v>
      </c>
      <c r="L15" s="1">
        <v>1168.6092273755951</v>
      </c>
      <c r="M15" s="2">
        <v>0.72219993714126751</v>
      </c>
      <c r="N15" s="2">
        <v>-0.32596618735905963</v>
      </c>
      <c r="O15" s="3"/>
      <c r="P15" s="52">
        <f>+E15/$P$17</f>
        <v>0.30208595464839855</v>
      </c>
      <c r="S15" s="63">
        <v>0.65</v>
      </c>
      <c r="T15" s="1">
        <f>+S15*E15</f>
        <v>262876.69631512248</v>
      </c>
      <c r="U15" s="52">
        <f>+T15/$T$17</f>
        <v>0.2527951351466291</v>
      </c>
    </row>
    <row r="16" spans="2:21" x14ac:dyDescent="0.3">
      <c r="B16" s="56" t="s">
        <v>81</v>
      </c>
      <c r="C16" s="54">
        <v>284922.25561914244</v>
      </c>
      <c r="D16" s="54"/>
      <c r="E16" s="54">
        <f>308281.968509355+10901.0372133672</f>
        <v>319183.00572272216</v>
      </c>
      <c r="F16" s="1">
        <v>305535.5242349258</v>
      </c>
      <c r="G16" s="2">
        <v>9.8849552838174995E-2</v>
      </c>
      <c r="H16" s="2">
        <v>0.10774358057678694</v>
      </c>
      <c r="I16" s="2">
        <v>0.10259394916158994</v>
      </c>
      <c r="J16" s="1">
        <v>1992.1952563446241</v>
      </c>
      <c r="K16" s="1">
        <v>2084.4951070586449</v>
      </c>
      <c r="L16" s="1">
        <v>2067.4490316523165</v>
      </c>
      <c r="M16" s="2">
        <v>1.0082449797529978</v>
      </c>
      <c r="N16" s="2">
        <v>4.633072507329275E-2</v>
      </c>
      <c r="O16" s="3"/>
      <c r="P16" s="57"/>
      <c r="S16" s="65"/>
      <c r="T16" s="54"/>
      <c r="U16" s="57"/>
    </row>
    <row r="17" spans="2:21" x14ac:dyDescent="0.3">
      <c r="B17" s="58" t="s">
        <v>3</v>
      </c>
      <c r="C17" s="59">
        <v>1906721.9898919144</v>
      </c>
      <c r="D17" s="59"/>
      <c r="E17" s="60">
        <v>1849358.8354514623</v>
      </c>
      <c r="F17" s="61">
        <v>1977359.3633597395</v>
      </c>
      <c r="G17" s="60">
        <v>0.66150892873553424</v>
      </c>
      <c r="H17" s="60">
        <v>0.6463451095317988</v>
      </c>
      <c r="I17" s="60">
        <v>0.66396569271840322</v>
      </c>
      <c r="J17" s="60">
        <v>3394.8857281762635</v>
      </c>
      <c r="K17" s="60">
        <v>3169.4955601046536</v>
      </c>
      <c r="L17" s="60">
        <v>3549.536439539434</v>
      </c>
      <c r="M17" s="60">
        <v>0.8929322501943121</v>
      </c>
      <c r="N17" s="60">
        <v>-6.6391091223176379E-2</v>
      </c>
      <c r="O17" s="60" t="s">
        <v>82</v>
      </c>
      <c r="P17" s="60">
        <f>+SUM(E4:E16)-E6-E7-E14-E16</f>
        <v>1338776.8627289073</v>
      </c>
      <c r="S17" s="60"/>
      <c r="T17" s="60">
        <f>+SUM(T4:T16)</f>
        <v>1039880.360682755</v>
      </c>
      <c r="U17" s="60"/>
    </row>
  </sheetData>
  <mergeCells count="1">
    <mergeCell ref="B2:P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D194"/>
  <sheetViews>
    <sheetView zoomScale="90" zoomScaleNormal="90" workbookViewId="0">
      <pane xSplit="4" ySplit="3" topLeftCell="EJ77" activePane="bottomRight" state="frozen"/>
      <selection activeCell="ES89" sqref="ES89"/>
      <selection pane="topRight" activeCell="ES89" sqref="ES89"/>
      <selection pane="bottomLeft" activeCell="ES89" sqref="ES89"/>
      <selection pane="bottomRight" activeCell="ES89" sqref="ES89"/>
    </sheetView>
  </sheetViews>
  <sheetFormatPr baseColWidth="10" defaultColWidth="11.44140625" defaultRowHeight="13.8" x14ac:dyDescent="0.3"/>
  <cols>
    <col min="1" max="1" width="33.77734375" style="5" customWidth="1"/>
    <col min="2" max="2" width="9.44140625" style="5" bestFit="1" customWidth="1"/>
    <col min="3" max="3" width="34" style="5" customWidth="1"/>
    <col min="4" max="4" width="14.77734375" style="20" customWidth="1"/>
    <col min="5" max="5" width="9" style="5" bestFit="1" customWidth="1"/>
    <col min="6" max="17" width="11.44140625" style="5"/>
    <col min="18" max="19" width="9" style="5" bestFit="1" customWidth="1"/>
    <col min="20" max="21" width="12" style="5" bestFit="1" customWidth="1"/>
    <col min="22" max="22" width="9" style="5" bestFit="1" customWidth="1"/>
    <col min="23" max="23" width="12" style="5" bestFit="1" customWidth="1"/>
    <col min="24" max="24" width="9" style="5" bestFit="1" customWidth="1"/>
    <col min="25" max="25" width="12" style="5" bestFit="1" customWidth="1"/>
    <col min="26" max="26" width="9" style="5" bestFit="1" customWidth="1"/>
    <col min="27" max="28" width="12" style="5" bestFit="1" customWidth="1"/>
    <col min="29" max="64" width="11.44140625" style="5"/>
    <col min="65" max="88" width="12.5546875" style="7" bestFit="1" customWidth="1"/>
    <col min="89" max="16384" width="11.44140625" style="7"/>
  </cols>
  <sheetData>
    <row r="1" spans="1:160" x14ac:dyDescent="0.3">
      <c r="E1" s="5">
        <v>2009</v>
      </c>
      <c r="F1" s="5">
        <v>2010</v>
      </c>
      <c r="G1" s="5">
        <v>2011</v>
      </c>
      <c r="H1" s="5">
        <v>2012</v>
      </c>
    </row>
    <row r="2" spans="1:160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</row>
    <row r="3" spans="1:160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0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0" s="155" customFormat="1" x14ac:dyDescent="0.3">
      <c r="A5" s="155" t="s">
        <v>14</v>
      </c>
      <c r="B5" s="155" t="s">
        <v>16</v>
      </c>
      <c r="C5" s="155" t="s">
        <v>22</v>
      </c>
      <c r="D5" s="156" t="s">
        <v>10</v>
      </c>
      <c r="E5" s="157">
        <v>5.8890000000000002</v>
      </c>
      <c r="F5" s="157">
        <v>5.3451315789473695</v>
      </c>
      <c r="G5" s="157">
        <v>5.2112499999999988</v>
      </c>
      <c r="H5" s="157">
        <v>5.2638095238095248</v>
      </c>
      <c r="I5" s="157">
        <v>5.8568750000000005</v>
      </c>
      <c r="J5" s="157">
        <v>5.8040909090909087</v>
      </c>
      <c r="K5" s="157">
        <v>5.146477272727271</v>
      </c>
      <c r="L5" s="157">
        <v>4.8647638095238097</v>
      </c>
      <c r="M5" s="157">
        <v>4.512380952380953</v>
      </c>
      <c r="N5" s="157">
        <v>4.9490909090909083</v>
      </c>
      <c r="O5" s="157">
        <v>5.3674999999999997</v>
      </c>
      <c r="P5" s="157">
        <v>5.3276136363636368</v>
      </c>
      <c r="Q5" s="157">
        <v>5.2211842105263155</v>
      </c>
      <c r="R5" s="157">
        <v>4.8878947368421048</v>
      </c>
      <c r="S5" s="157">
        <v>4.794999999999999</v>
      </c>
      <c r="T5" s="157">
        <v>4.7670238095238107</v>
      </c>
      <c r="U5" s="157">
        <v>4.7673749999999995</v>
      </c>
      <c r="V5" s="157">
        <v>4.493977272727272</v>
      </c>
      <c r="W5" s="157">
        <v>5.6455952380952388</v>
      </c>
      <c r="X5" s="157">
        <v>6.8709090909090937</v>
      </c>
      <c r="Y5" s="157">
        <v>7.0308333333333337</v>
      </c>
      <c r="Z5" s="157">
        <v>6.8657142857142857</v>
      </c>
      <c r="AA5" s="157">
        <v>6.7503571428571423</v>
      </c>
      <c r="AB5" s="157">
        <v>7.5698863636363622</v>
      </c>
      <c r="AC5" s="157">
        <v>8.0406250000000004</v>
      </c>
      <c r="AD5" s="157">
        <v>8.3231578947368412</v>
      </c>
      <c r="AE5" s="157">
        <v>7.3268478260869569</v>
      </c>
      <c r="AF5" s="157">
        <v>7.7776250000000005</v>
      </c>
      <c r="AG5" s="157">
        <v>7.6630333333333329</v>
      </c>
      <c r="AH5" s="157">
        <v>6.9590909090909072</v>
      </c>
      <c r="AI5" s="157">
        <v>6.6868749999999988</v>
      </c>
      <c r="AJ5" s="157">
        <v>7.1740217391304348</v>
      </c>
      <c r="AK5" s="157">
        <v>6.7898809523809529</v>
      </c>
      <c r="AL5" s="157">
        <v>6.2660714285714274</v>
      </c>
      <c r="AM5" s="157">
        <v>6.1247619047619066</v>
      </c>
      <c r="AN5" s="157">
        <v>6.0597619047619062</v>
      </c>
      <c r="AO5" s="157">
        <v>6.3050000000000006</v>
      </c>
      <c r="AP5" s="157">
        <v>6.4863749999999998</v>
      </c>
      <c r="AQ5" s="157">
        <v>6.4915909090909079</v>
      </c>
      <c r="AR5" s="157">
        <v>6.308625000000001</v>
      </c>
      <c r="AS5" s="157">
        <v>6.3622727272727273</v>
      </c>
      <c r="AT5" s="157">
        <v>6.5590476190476181</v>
      </c>
      <c r="AU5" s="157">
        <v>8.6090476190476188</v>
      </c>
      <c r="AV5" s="157">
        <v>8.7692391304347854</v>
      </c>
      <c r="AW5" s="157">
        <v>8.7609210526315788</v>
      </c>
      <c r="AX5" s="157">
        <v>8.6666304347826078</v>
      </c>
      <c r="AY5" s="157">
        <v>8.6151190476190465</v>
      </c>
      <c r="AZ5" s="157">
        <v>8.0721249999999998</v>
      </c>
      <c r="BA5" s="157" t="e">
        <f>+#REF!</f>
        <v>#REF!</v>
      </c>
      <c r="BB5" s="157" t="e">
        <f>+#REF!</f>
        <v>#REF!</v>
      </c>
      <c r="BC5" s="157" t="e">
        <f>+#REF!</f>
        <v>#REF!</v>
      </c>
      <c r="BD5" s="157" t="e">
        <f>+#REF!</f>
        <v>#REF!</v>
      </c>
      <c r="BE5" s="157" t="e">
        <f>+#REF!</f>
        <v>#REF!</v>
      </c>
      <c r="BF5" s="157" t="e">
        <f>+#REF!</f>
        <v>#REF!</v>
      </c>
      <c r="BG5" s="157" t="e">
        <f>+#REF!</f>
        <v>#REF!</v>
      </c>
      <c r="BH5" s="157" t="e">
        <f>+#REF!</f>
        <v>#REF!</v>
      </c>
      <c r="BI5" s="157" t="e">
        <f>+#REF!</f>
        <v>#REF!</v>
      </c>
      <c r="BJ5" s="157" t="e">
        <f>+#REF!</f>
        <v>#REF!</v>
      </c>
      <c r="BK5" s="157" t="e">
        <f>+#REF!</f>
        <v>#REF!</v>
      </c>
      <c r="BL5" s="157" t="e">
        <f>+#REF!</f>
        <v>#REF!</v>
      </c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</row>
    <row r="6" spans="1:160" s="155" customFormat="1" x14ac:dyDescent="0.3">
      <c r="A6" s="155" t="s">
        <v>174</v>
      </c>
      <c r="B6" s="155" t="s">
        <v>15</v>
      </c>
      <c r="C6" s="155" t="s">
        <v>23</v>
      </c>
      <c r="D6" s="156" t="s">
        <v>10</v>
      </c>
      <c r="E6" s="157">
        <v>6.1615000000000011</v>
      </c>
      <c r="F6" s="157">
        <v>5.6934210526315789</v>
      </c>
      <c r="G6" s="157">
        <v>5.7244318181818183</v>
      </c>
      <c r="H6" s="157">
        <v>5.7533333333333339</v>
      </c>
      <c r="I6" s="157">
        <v>6.3733750000000011</v>
      </c>
      <c r="J6" s="157">
        <v>6.3542045454545448</v>
      </c>
      <c r="K6" s="157">
        <v>5.5347727272727276</v>
      </c>
      <c r="L6" s="157">
        <v>5.1765476190476178</v>
      </c>
      <c r="M6" s="157">
        <v>4.736071428571428</v>
      </c>
      <c r="N6" s="157">
        <v>5.0743181818181808</v>
      </c>
      <c r="O6" s="157">
        <v>5.3968750000000005</v>
      </c>
      <c r="P6" s="157">
        <v>5.293636363636363</v>
      </c>
      <c r="Q6" s="157">
        <v>5.2271052631578954</v>
      </c>
      <c r="R6" s="157">
        <v>4.9767105263157889</v>
      </c>
      <c r="S6" s="157">
        <v>4.8886956521739133</v>
      </c>
      <c r="T6" s="157">
        <v>4.9204761904761911</v>
      </c>
      <c r="U6" s="157">
        <v>4.9653749999999999</v>
      </c>
      <c r="V6" s="157">
        <v>4.7912500000000007</v>
      </c>
      <c r="W6" s="157">
        <v>5.8269047619047623</v>
      </c>
      <c r="X6" s="157">
        <v>7.0669318181818177</v>
      </c>
      <c r="Y6" s="157">
        <v>7.4105952380952367</v>
      </c>
      <c r="Z6" s="157">
        <v>7.2973809523809523</v>
      </c>
      <c r="AA6" s="157">
        <v>7.3883333333333345</v>
      </c>
      <c r="AB6" s="157">
        <v>8.2544318181818159</v>
      </c>
      <c r="AC6" s="157">
        <v>8.8126250000000006</v>
      </c>
      <c r="AD6" s="157">
        <v>9.3471052631578946</v>
      </c>
      <c r="AE6" s="157">
        <v>8.5441304347826108</v>
      </c>
      <c r="AF6" s="157">
        <v>9.1440000000000001</v>
      </c>
      <c r="AG6" s="157">
        <v>9.0388095238095243</v>
      </c>
      <c r="AH6" s="157">
        <v>8.2604545454545431</v>
      </c>
      <c r="AI6" s="157">
        <v>7.5737499999999986</v>
      </c>
      <c r="AJ6" s="157">
        <v>8.141521739130436</v>
      </c>
      <c r="AK6" s="157">
        <v>7.7938095238095242</v>
      </c>
      <c r="AL6" s="157">
        <v>7.1288095238095215</v>
      </c>
      <c r="AM6" s="157">
        <v>6.8734523809523811</v>
      </c>
      <c r="AN6" s="157">
        <v>6.6567857142857125</v>
      </c>
      <c r="AO6" s="157">
        <v>6.8813750000000011</v>
      </c>
      <c r="AP6" s="157">
        <v>6.9333749999999998</v>
      </c>
      <c r="AQ6" s="157">
        <v>6.8731818181818172</v>
      </c>
      <c r="AR6" s="157">
        <v>6.469875</v>
      </c>
      <c r="AS6" s="157">
        <v>6.5177272727272717</v>
      </c>
      <c r="AT6" s="157">
        <v>6.753333333333333</v>
      </c>
      <c r="AU6" s="157">
        <v>8.6458333333333321</v>
      </c>
      <c r="AV6" s="157">
        <v>8.8520652173913046</v>
      </c>
      <c r="AW6" s="157">
        <v>8.9923684210526318</v>
      </c>
      <c r="AX6" s="157">
        <v>8.991847826086957</v>
      </c>
      <c r="AY6" s="157">
        <v>9.0038095238095242</v>
      </c>
      <c r="AZ6" s="157">
        <v>8.5961249999999989</v>
      </c>
      <c r="BA6" s="157" t="e">
        <f>+#REF!</f>
        <v>#REF!</v>
      </c>
      <c r="BB6" s="157" t="e">
        <f>+#REF!</f>
        <v>#REF!</v>
      </c>
      <c r="BC6" s="157" t="e">
        <f>+#REF!</f>
        <v>#REF!</v>
      </c>
      <c r="BD6" s="157" t="e">
        <f>+#REF!</f>
        <v>#REF!</v>
      </c>
      <c r="BE6" s="157" t="e">
        <f>+#REF!</f>
        <v>#REF!</v>
      </c>
      <c r="BF6" s="157" t="e">
        <f>+#REF!</f>
        <v>#REF!</v>
      </c>
      <c r="BG6" s="157" t="e">
        <f>+#REF!</f>
        <v>#REF!</v>
      </c>
      <c r="BH6" s="157" t="e">
        <f>+#REF!</f>
        <v>#REF!</v>
      </c>
      <c r="BI6" s="157" t="e">
        <f>+#REF!</f>
        <v>#REF!</v>
      </c>
      <c r="BJ6" s="157" t="e">
        <f>+#REF!</f>
        <v>#REF!</v>
      </c>
      <c r="BK6" s="157" t="e">
        <f>+#REF!</f>
        <v>#REF!</v>
      </c>
      <c r="BL6" s="157" t="e">
        <f>+#REF!</f>
        <v>#REF!</v>
      </c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7"/>
      <c r="CO6" s="157"/>
      <c r="CP6" s="157"/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7"/>
      <c r="DB6" s="157"/>
      <c r="DC6" s="157"/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7"/>
      <c r="DO6" s="157"/>
      <c r="DP6" s="157"/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7"/>
      <c r="EB6" s="157"/>
      <c r="EC6" s="157"/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7"/>
      <c r="EO6" s="157"/>
      <c r="EP6" s="157"/>
      <c r="EQ6" s="157"/>
      <c r="ER6" s="157"/>
    </row>
    <row r="7" spans="1:160" s="155" customFormat="1" x14ac:dyDescent="0.3">
      <c r="A7" s="155" t="s">
        <v>6</v>
      </c>
      <c r="B7" s="155" t="s">
        <v>32</v>
      </c>
      <c r="C7" s="155" t="s">
        <v>34</v>
      </c>
      <c r="D7" s="156" t="s">
        <v>11</v>
      </c>
      <c r="E7" s="157">
        <v>556</v>
      </c>
      <c r="F7" s="157">
        <v>569.0526315789474</v>
      </c>
      <c r="G7" s="157">
        <v>594.18421052631584</v>
      </c>
      <c r="H7" s="157">
        <v>686.84210526315792</v>
      </c>
      <c r="I7" s="157">
        <v>787.38095238095241</v>
      </c>
      <c r="J7" s="157">
        <v>724.72500000000002</v>
      </c>
      <c r="K7" s="157">
        <v>637.71739130434787</v>
      </c>
      <c r="L7" s="157">
        <v>713.69047619047615</v>
      </c>
      <c r="M7" s="157">
        <v>672.84090909090912</v>
      </c>
      <c r="N7" s="157">
        <v>678.63636363636363</v>
      </c>
      <c r="O7" s="157">
        <v>723.21428571428567</v>
      </c>
      <c r="P7" s="157">
        <v>773.06818181818187</v>
      </c>
      <c r="Q7" s="157">
        <v>787.75</v>
      </c>
      <c r="R7" s="157">
        <v>793.125</v>
      </c>
      <c r="S7" s="157">
        <v>828.36956521739125</v>
      </c>
      <c r="T7" s="157">
        <v>823.28947368421052</v>
      </c>
      <c r="U7" s="157">
        <v>814.47368421052636</v>
      </c>
      <c r="V7" s="157">
        <v>801.13636363636363</v>
      </c>
      <c r="W7" s="157">
        <v>804.2045454545455</v>
      </c>
      <c r="X7" s="157">
        <v>906.66666666666663</v>
      </c>
      <c r="Y7" s="157">
        <v>918.09523809523807</v>
      </c>
      <c r="Z7" s="157">
        <v>990</v>
      </c>
      <c r="AA7" s="157">
        <v>1113.409090909091</v>
      </c>
      <c r="AB7" s="157">
        <v>1225.2272727272727</v>
      </c>
      <c r="AC7" s="157">
        <v>1267.1428571428571</v>
      </c>
      <c r="AD7" s="157">
        <v>1278.875</v>
      </c>
      <c r="AE7" s="157">
        <v>1173.4782608695652</v>
      </c>
      <c r="AF7" s="157">
        <v>1145</v>
      </c>
      <c r="AG7" s="157">
        <v>1153.8636363636363</v>
      </c>
      <c r="AH7" s="157">
        <v>1127.125</v>
      </c>
      <c r="AI7" s="157">
        <v>1082.375</v>
      </c>
      <c r="AJ7" s="157">
        <v>1084.3478260869565</v>
      </c>
      <c r="AK7" s="157">
        <v>1065.2272727272727</v>
      </c>
      <c r="AL7" s="157">
        <v>997.02380952380952</v>
      </c>
      <c r="AM7" s="157">
        <v>1048.840909090909</v>
      </c>
      <c r="AN7" s="157">
        <v>1021.9047619047619</v>
      </c>
      <c r="AO7" s="157">
        <v>1057.6190476190477</v>
      </c>
      <c r="AP7" s="157">
        <v>1103.452380952381</v>
      </c>
      <c r="AQ7" s="157">
        <v>1147.7045454545455</v>
      </c>
      <c r="AR7" s="157">
        <v>1176.4473684210527</v>
      </c>
      <c r="AS7" s="157">
        <v>1085.8333333333333</v>
      </c>
      <c r="AT7" s="157">
        <v>995.95238095238096</v>
      </c>
      <c r="AU7" s="157">
        <v>1013.8157894736842</v>
      </c>
      <c r="AV7" s="157">
        <v>994.56521739130437</v>
      </c>
      <c r="AW7" s="157">
        <v>965</v>
      </c>
      <c r="AX7" s="157">
        <v>836.95652173913038</v>
      </c>
      <c r="AY7" s="157">
        <v>818.86363636363637</v>
      </c>
      <c r="AZ7" s="157">
        <v>788.19444444444446</v>
      </c>
      <c r="BA7" s="157" t="e">
        <f>+#REF!</f>
        <v>#REF!</v>
      </c>
      <c r="BB7" s="157" t="e">
        <f>+#REF!</f>
        <v>#REF!</v>
      </c>
      <c r="BC7" s="157" t="e">
        <f>+#REF!</f>
        <v>#REF!</v>
      </c>
      <c r="BD7" s="157" t="e">
        <f>+#REF!</f>
        <v>#REF!</v>
      </c>
      <c r="BE7" s="157" t="e">
        <f>+#REF!</f>
        <v>#REF!</v>
      </c>
      <c r="BF7" s="157" t="e">
        <f>+#REF!</f>
        <v>#REF!</v>
      </c>
      <c r="BG7" s="157" t="e">
        <f>+#REF!</f>
        <v>#REF!</v>
      </c>
      <c r="BH7" s="157" t="e">
        <f>+#REF!</f>
        <v>#REF!</v>
      </c>
      <c r="BI7" s="157" t="e">
        <f>+#REF!</f>
        <v>#REF!</v>
      </c>
      <c r="BJ7" s="157" t="e">
        <f>+#REF!</f>
        <v>#REF!</v>
      </c>
      <c r="BK7" s="157" t="e">
        <f>+#REF!</f>
        <v>#REF!</v>
      </c>
      <c r="BL7" s="157" t="e">
        <f>+#REF!</f>
        <v>#REF!</v>
      </c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  <c r="DZ7" s="157"/>
      <c r="EA7" s="157"/>
      <c r="EB7" s="157"/>
      <c r="EC7" s="157"/>
      <c r="ED7" s="157"/>
      <c r="EE7" s="157"/>
      <c r="EF7" s="157"/>
      <c r="EG7" s="157"/>
      <c r="EH7" s="157"/>
      <c r="EI7" s="157"/>
      <c r="EJ7" s="157"/>
      <c r="EK7" s="157"/>
      <c r="EL7" s="157"/>
      <c r="EM7" s="157"/>
      <c r="EN7" s="157"/>
      <c r="EO7" s="157"/>
      <c r="EP7" s="157"/>
      <c r="EQ7" s="157"/>
      <c r="ER7" s="157"/>
    </row>
    <row r="8" spans="1:160" s="155" customFormat="1" x14ac:dyDescent="0.3">
      <c r="A8" s="155" t="s">
        <v>7</v>
      </c>
      <c r="B8" s="155" t="s">
        <v>24</v>
      </c>
      <c r="C8" s="155" t="s">
        <v>27</v>
      </c>
      <c r="D8" s="156" t="s">
        <v>12</v>
      </c>
      <c r="E8" s="157">
        <v>12.243999999999998</v>
      </c>
      <c r="F8" s="157">
        <v>13.014210526315789</v>
      </c>
      <c r="G8" s="157">
        <v>12.92818181818182</v>
      </c>
      <c r="H8" s="157">
        <v>13.118095238095236</v>
      </c>
      <c r="I8" s="157">
        <v>15.467999999999995</v>
      </c>
      <c r="J8" s="157">
        <v>15.538636363636364</v>
      </c>
      <c r="K8" s="157">
        <v>17.816363636363636</v>
      </c>
      <c r="L8" s="157">
        <v>21.72</v>
      </c>
      <c r="M8" s="157">
        <v>22.249523809523811</v>
      </c>
      <c r="N8" s="157">
        <v>23.16090909090909</v>
      </c>
      <c r="O8" s="157">
        <v>22.768999999999998</v>
      </c>
      <c r="P8" s="157">
        <v>24.902727272727272</v>
      </c>
      <c r="Q8" s="157">
        <v>28.380000000000003</v>
      </c>
      <c r="R8" s="157">
        <v>26.603157894736846</v>
      </c>
      <c r="S8" s="157">
        <v>19.263913043478254</v>
      </c>
      <c r="T8" s="157">
        <v>16.121428571428574</v>
      </c>
      <c r="U8" s="157">
        <v>14.602</v>
      </c>
      <c r="V8" s="157">
        <v>15.810454545454547</v>
      </c>
      <c r="W8" s="157">
        <v>17.622380952380954</v>
      </c>
      <c r="X8" s="157">
        <v>19.215454545454541</v>
      </c>
      <c r="Y8" s="157">
        <v>23.718095238095234</v>
      </c>
      <c r="Z8" s="157">
        <v>26.94380952380952</v>
      </c>
      <c r="AA8" s="157">
        <v>28.897619047619042</v>
      </c>
      <c r="AB8" s="157">
        <v>31.085909090909091</v>
      </c>
      <c r="AC8" s="157">
        <v>32.092999999999996</v>
      </c>
      <c r="AD8" s="157">
        <v>31.766842105263155</v>
      </c>
      <c r="AE8" s="157">
        <v>28.15</v>
      </c>
      <c r="AF8" s="157">
        <v>25.425499999999996</v>
      </c>
      <c r="AG8" s="157">
        <v>21.85</v>
      </c>
      <c r="AH8" s="157">
        <v>26.065454545454546</v>
      </c>
      <c r="AI8" s="157">
        <v>29.470999999999997</v>
      </c>
      <c r="AJ8" s="157">
        <v>28.874347826086954</v>
      </c>
      <c r="AK8" s="157">
        <v>27.700476190476188</v>
      </c>
      <c r="AL8" s="157">
        <v>26.298571428571432</v>
      </c>
      <c r="AM8" s="157">
        <v>24.517619047619043</v>
      </c>
      <c r="AN8" s="157">
        <v>23.415238095238095</v>
      </c>
      <c r="AO8" s="157">
        <v>24.047999999999998</v>
      </c>
      <c r="AP8" s="157">
        <v>24.883499999999998</v>
      </c>
      <c r="AQ8" s="157">
        <v>24.732727272727278</v>
      </c>
      <c r="AR8" s="157">
        <v>22.9785</v>
      </c>
      <c r="AS8" s="157">
        <v>20.249090909090906</v>
      </c>
      <c r="AT8" s="157">
        <v>20.443809523809524</v>
      </c>
      <c r="AU8" s="157">
        <v>22.757142857142856</v>
      </c>
      <c r="AV8" s="157">
        <v>20.529565217391301</v>
      </c>
      <c r="AW8" s="157">
        <v>19.470526315789478</v>
      </c>
      <c r="AX8" s="157">
        <v>20.388695652173919</v>
      </c>
      <c r="AY8" s="157">
        <v>19.313333333333329</v>
      </c>
      <c r="AZ8" s="157">
        <v>19.202000000000002</v>
      </c>
      <c r="BA8" s="157" t="e">
        <f>+#REF!</f>
        <v>#REF!</v>
      </c>
      <c r="BB8" s="157" t="e">
        <f>+#REF!</f>
        <v>#REF!</v>
      </c>
      <c r="BC8" s="157" t="e">
        <f>+#REF!</f>
        <v>#REF!</v>
      </c>
      <c r="BD8" s="157" t="e">
        <f>+#REF!</f>
        <v>#REF!</v>
      </c>
      <c r="BE8" s="157" t="e">
        <f>+#REF!</f>
        <v>#REF!</v>
      </c>
      <c r="BF8" s="157" t="e">
        <f>+#REF!</f>
        <v>#REF!</v>
      </c>
      <c r="BG8" s="157" t="e">
        <f>+#REF!</f>
        <v>#REF!</v>
      </c>
      <c r="BH8" s="157" t="e">
        <f>+#REF!</f>
        <v>#REF!</v>
      </c>
      <c r="BI8" s="157" t="e">
        <f>+#REF!</f>
        <v>#REF!</v>
      </c>
      <c r="BJ8" s="157" t="e">
        <f>+#REF!</f>
        <v>#REF!</v>
      </c>
      <c r="BK8" s="157" t="e">
        <f>+#REF!</f>
        <v>#REF!</v>
      </c>
      <c r="BL8" s="157" t="e">
        <f>+#REF!</f>
        <v>#REF!</v>
      </c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  <c r="ER8" s="157"/>
    </row>
    <row r="9" spans="1:160" s="16" customFormat="1" x14ac:dyDescent="0.3">
      <c r="A9" s="14"/>
      <c r="B9" s="14"/>
      <c r="C9" s="14"/>
      <c r="D9" s="2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160" s="16" customFormat="1" x14ac:dyDescent="0.3">
      <c r="A10" s="18" t="s">
        <v>104</v>
      </c>
      <c r="B10" s="14"/>
      <c r="C10" s="14"/>
      <c r="D10" s="2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160" s="279" customFormat="1" x14ac:dyDescent="0.3">
      <c r="A11" s="155" t="s">
        <v>14</v>
      </c>
      <c r="B11" s="279" t="s">
        <v>16</v>
      </c>
      <c r="C11" s="279" t="s">
        <v>22</v>
      </c>
      <c r="D11" s="156" t="s">
        <v>10</v>
      </c>
      <c r="E11" s="280">
        <f>ICGN!E27</f>
        <v>5.8890000000000002</v>
      </c>
      <c r="F11" s="280">
        <f>ICGN!F27</f>
        <v>5.3451315789473695</v>
      </c>
      <c r="G11" s="280">
        <f>ICGN!G27</f>
        <v>5.2112499999999988</v>
      </c>
      <c r="H11" s="280">
        <f>ICGN!H27</f>
        <v>5.2638095238095248</v>
      </c>
      <c r="I11" s="280">
        <f>ICGN!I27</f>
        <v>5.8568750000000005</v>
      </c>
      <c r="J11" s="280">
        <f>ICGN!J27</f>
        <v>5.8040909090909087</v>
      </c>
      <c r="K11" s="280">
        <f>ICGN!K27</f>
        <v>5.146477272727271</v>
      </c>
      <c r="L11" s="280">
        <f>ICGN!L27</f>
        <v>4.8647638095238097</v>
      </c>
      <c r="M11" s="280">
        <f>ICGN!M27</f>
        <v>4.512380952380953</v>
      </c>
      <c r="N11" s="280">
        <f>ICGN!N27</f>
        <v>4.9490909090909083</v>
      </c>
      <c r="O11" s="280">
        <f>ICGN!O27</f>
        <v>5.3674999999999997</v>
      </c>
      <c r="P11" s="280">
        <f>ICGN!P27</f>
        <v>5.3276136363636368</v>
      </c>
      <c r="Q11" s="280">
        <f>ICGN!Q27</f>
        <v>5.2211842105263155</v>
      </c>
      <c r="R11" s="280">
        <f>ICGN!R27</f>
        <v>4.8878947368421048</v>
      </c>
      <c r="S11" s="280">
        <f>ICGN!S27</f>
        <v>4.794999999999999</v>
      </c>
      <c r="T11" s="280">
        <f>ICGN!T27</f>
        <v>4.7670238095238107</v>
      </c>
      <c r="U11" s="280">
        <f>ICGN!U27</f>
        <v>4.7673749999999995</v>
      </c>
      <c r="V11" s="280">
        <f>ICGN!V27</f>
        <v>4.493977272727272</v>
      </c>
      <c r="W11" s="280">
        <f>ICGN!W27</f>
        <v>5.6455952380952388</v>
      </c>
      <c r="X11" s="280">
        <f>ICGN!X27</f>
        <v>6.8709090909090937</v>
      </c>
      <c r="Y11" s="280">
        <f>ICGN!Y27</f>
        <v>7.0308333333333337</v>
      </c>
      <c r="Z11" s="280">
        <f>ICGN!Z27</f>
        <v>6.8657142857142857</v>
      </c>
      <c r="AA11" s="280">
        <f>ICGN!AA27</f>
        <v>6.7503571428571423</v>
      </c>
      <c r="AB11" s="280">
        <f>ICGN!AB27</f>
        <v>7.5698863636363622</v>
      </c>
      <c r="AC11" s="280">
        <f>ICGN!AC27</f>
        <v>8.0406250000000004</v>
      </c>
      <c r="AD11" s="280">
        <f>ICGN!AD27</f>
        <v>8.3231578947368412</v>
      </c>
      <c r="AE11" s="280">
        <f>ICGN!AE27</f>
        <v>7.3268478260869569</v>
      </c>
      <c r="AF11" s="280">
        <f>ICGN!AF27</f>
        <v>7.7776250000000005</v>
      </c>
      <c r="AG11" s="280">
        <f>ICGN!AG27</f>
        <v>7.6630333333333329</v>
      </c>
      <c r="AH11" s="280">
        <f>ICGN!AH27</f>
        <v>6.9590909090909072</v>
      </c>
      <c r="AI11" s="280">
        <f>ICGN!AI27</f>
        <v>6.6868749999999988</v>
      </c>
      <c r="AJ11" s="280">
        <f>ICGN!AJ27</f>
        <v>7.1740217391304348</v>
      </c>
      <c r="AK11" s="280">
        <f>ICGN!AK27</f>
        <v>6.7898809523809529</v>
      </c>
      <c r="AL11" s="280">
        <f>ICGN!AL27</f>
        <v>6.2660714285714274</v>
      </c>
      <c r="AM11" s="280">
        <f>ICGN!AM27</f>
        <v>6.1247619047619066</v>
      </c>
      <c r="AN11" s="280">
        <f>ICGN!AN27</f>
        <v>6.0597619047619062</v>
      </c>
      <c r="AO11" s="280">
        <f>ICGN!AO27</f>
        <v>6.3050000000000006</v>
      </c>
      <c r="AP11" s="280">
        <f>ICGN!AP27</f>
        <v>6.4863749999999998</v>
      </c>
      <c r="AQ11" s="280">
        <f>ICGN!AQ27</f>
        <v>6.4915909090909079</v>
      </c>
      <c r="AR11" s="280">
        <f>ICGN!AR27</f>
        <v>6.308625000000001</v>
      </c>
      <c r="AS11" s="280">
        <f>ICGN!AS27</f>
        <v>6.3622727272727273</v>
      </c>
      <c r="AT11" s="280">
        <f>ICGN!AT27</f>
        <v>6.5590476190476181</v>
      </c>
      <c r="AU11" s="280">
        <f>ICGN!AU27</f>
        <v>8.6090476190476188</v>
      </c>
      <c r="AV11" s="280">
        <f>ICGN!AV27</f>
        <v>8.7692391304347854</v>
      </c>
      <c r="AW11" s="280">
        <f>ICGN!AW27</f>
        <v>8.7609210526315788</v>
      </c>
      <c r="AX11" s="280">
        <f>ICGN!AX27</f>
        <v>8.6666304347826078</v>
      </c>
      <c r="AY11" s="280">
        <f>ICGN!AY27</f>
        <v>8.6151190476190465</v>
      </c>
      <c r="AZ11" s="280">
        <f>ICGN!AZ27</f>
        <v>8.0721249999999998</v>
      </c>
      <c r="BA11" s="280">
        <f>ICGN!BA27</f>
        <v>7.6826190476190463</v>
      </c>
      <c r="BB11" s="280">
        <f>ICGN!BB27</f>
        <v>7.3507894736842099</v>
      </c>
      <c r="BC11" s="280">
        <f>ICGN!BC27</f>
        <v>7.1049999999999995</v>
      </c>
      <c r="BD11" s="280">
        <f>ICGN!BD27</f>
        <v>6.9911363636363628</v>
      </c>
      <c r="BE11" s="280">
        <f>ICGN!BE27</f>
        <v>6.9846590909090907</v>
      </c>
      <c r="BF11" s="280">
        <f>ICGN!BF27</f>
        <v>6.8781250000000016</v>
      </c>
      <c r="BG11" s="280">
        <f>ICGN!BG27</f>
        <v>6.6079545454545459</v>
      </c>
      <c r="BH11" s="280">
        <f>ICGN!BH27</f>
        <v>6.4139772727272737</v>
      </c>
      <c r="BI11" s="280">
        <f>ICGN!BI27</f>
        <v>6.4779999999999998</v>
      </c>
      <c r="BJ11" s="280">
        <f>ICGN!BJ27</f>
        <v>6.8894565217391319</v>
      </c>
      <c r="BK11" s="280">
        <f>ICGN!BK27</f>
        <v>6.5060000000000002</v>
      </c>
      <c r="BL11" s="280">
        <f>ICGN!BL27</f>
        <v>6.2288095238095238</v>
      </c>
      <c r="BM11" s="280">
        <f>ICGN!BM27</f>
        <v>5.7422619047619055</v>
      </c>
      <c r="BN11" s="280">
        <f>ICGN!BN27</f>
        <v>5.9590789473684209</v>
      </c>
      <c r="BO11" s="280">
        <f>ICGN!BO27</f>
        <v>6.7902380952380952</v>
      </c>
      <c r="BP11" s="280">
        <f>ICGN!BP27</f>
        <v>6.8271428571428574</v>
      </c>
      <c r="BQ11" s="280">
        <f>ICGN!BQ27</f>
        <v>6.8235714285714284</v>
      </c>
      <c r="BR11" s="280">
        <f>ICGN!BR27</f>
        <v>5.9204761904761902</v>
      </c>
      <c r="BS11" s="280">
        <f>ICGN!BS27</f>
        <v>5.3834090909090904</v>
      </c>
      <c r="BT11" s="280">
        <f>ICGN!BT27</f>
        <v>5.4641666666666664</v>
      </c>
      <c r="BU11" s="280">
        <f>ICGN!BU27</f>
        <v>5.0020238095238101</v>
      </c>
      <c r="BV11" s="280">
        <f>ICGN!BV27</f>
        <v>5.1121739130434785</v>
      </c>
      <c r="BW11" s="280">
        <f>ICGN!BW27</f>
        <v>5.4177631578947363</v>
      </c>
      <c r="BX11" s="280">
        <f>ICGN!BX27</f>
        <v>6.1492045454545456</v>
      </c>
      <c r="BY11" s="280">
        <f>ICGN!BY27</f>
        <v>5.4358750000000002</v>
      </c>
      <c r="BZ11" s="280">
        <f>ICGN!BZ27</f>
        <v>5.1748684210526328</v>
      </c>
      <c r="CA11" s="280">
        <f>ICGN!CA27</f>
        <v>5.0857954545454556</v>
      </c>
      <c r="CB11" s="280">
        <f>ICGN!CB27</f>
        <v>5.0176190476190481</v>
      </c>
      <c r="CC11" s="280">
        <f>ICGN!CC27</f>
        <v>4.8998749999999998</v>
      </c>
      <c r="CD11" s="280">
        <f>ICGN!CD27</f>
        <v>5.1888636363636369</v>
      </c>
      <c r="CE11" s="280">
        <f>ICGN!CE27</f>
        <v>5.4696590909090927</v>
      </c>
      <c r="CF11" s="280">
        <f>ICGN!CF27</f>
        <v>4.9882142857142853</v>
      </c>
      <c r="CG11" s="280">
        <f>ICGN!CG27</f>
        <v>4.8598809523809523</v>
      </c>
      <c r="CH11" s="280">
        <f>ICGN!CH27</f>
        <v>5.069886363636364</v>
      </c>
      <c r="CI11" s="280">
        <f>ICGN!CI27</f>
        <v>4.9547499999999989</v>
      </c>
      <c r="CJ11" s="280">
        <f>ICGN!CJ27</f>
        <v>4.7440909090909091</v>
      </c>
      <c r="CK11" s="280">
        <f>ICGN!CK27</f>
        <v>4.7319736842105256</v>
      </c>
      <c r="CL11" s="280">
        <f>ICGN!CL27</f>
        <v>4.6012499999999994</v>
      </c>
      <c r="CM11" s="280">
        <f>ICGN!CM27</f>
        <v>4.6376136363636355</v>
      </c>
      <c r="CN11" s="280">
        <f>ICGN!CN27</f>
        <v>4.7096428571428559</v>
      </c>
      <c r="CO11" s="280">
        <f>ICGN!CO27</f>
        <v>4.6510714285714281</v>
      </c>
      <c r="CP11" s="280">
        <f>ICGN!CP27</f>
        <v>4.7526136363636375</v>
      </c>
      <c r="CQ11" s="280">
        <f>ICGN!CQ27</f>
        <v>4.1887500000000006</v>
      </c>
      <c r="CR11" s="280">
        <f>ICGN!CR27</f>
        <v>4.0709782608695653</v>
      </c>
      <c r="CS11" s="280">
        <f>ICGN!CS27</f>
        <v>3.9097619047619041</v>
      </c>
      <c r="CT11" s="280">
        <f>ICGN!CT27</f>
        <v>4.0877380952380955</v>
      </c>
      <c r="CU11" s="280">
        <f>ICGN!CU27</f>
        <v>4.0322619047619055</v>
      </c>
      <c r="CV11" s="280">
        <f>ICGN!CV27</f>
        <v>3.9744047619047613</v>
      </c>
      <c r="CW11" s="280"/>
      <c r="CX11" s="280"/>
      <c r="CY11" s="280"/>
      <c r="CZ11" s="280"/>
      <c r="DA11" s="280"/>
      <c r="DB11" s="280"/>
      <c r="DC11" s="280"/>
      <c r="DD11" s="280"/>
      <c r="DE11" s="280"/>
      <c r="DF11" s="280"/>
      <c r="DG11" s="280"/>
      <c r="DH11" s="280"/>
      <c r="DI11" s="280"/>
      <c r="DJ11" s="280"/>
      <c r="DK11" s="280"/>
      <c r="DL11" s="280"/>
      <c r="DM11" s="280"/>
      <c r="DN11" s="280"/>
      <c r="DO11" s="280"/>
      <c r="DP11" s="280"/>
      <c r="DQ11" s="280"/>
      <c r="DR11" s="280"/>
      <c r="DS11" s="280"/>
      <c r="DT11" s="280"/>
      <c r="DU11" s="280"/>
      <c r="DV11" s="280"/>
      <c r="DW11" s="280"/>
      <c r="DX11" s="280"/>
      <c r="DY11" s="280"/>
      <c r="DZ11" s="280"/>
      <c r="EA11" s="280"/>
      <c r="EB11" s="280"/>
      <c r="EC11" s="280"/>
      <c r="ED11" s="280"/>
      <c r="EE11" s="280"/>
      <c r="EF11" s="280"/>
      <c r="EG11" s="280"/>
      <c r="EH11" s="280"/>
      <c r="EI11" s="280"/>
      <c r="EJ11" s="280"/>
      <c r="EK11" s="280"/>
      <c r="EL11" s="280"/>
      <c r="EM11" s="280"/>
      <c r="EN11" s="280"/>
      <c r="EO11" s="280"/>
      <c r="EP11" s="280"/>
      <c r="EQ11" s="280"/>
      <c r="ER11" s="280"/>
    </row>
    <row r="12" spans="1:160" s="281" customFormat="1" x14ac:dyDescent="0.3">
      <c r="A12" s="275" t="s">
        <v>174</v>
      </c>
      <c r="B12" s="281" t="s">
        <v>15</v>
      </c>
      <c r="C12" s="281" t="s">
        <v>23</v>
      </c>
      <c r="D12" s="282" t="s">
        <v>10</v>
      </c>
      <c r="E12" s="283">
        <f>ICGN!E28</f>
        <v>6.1615000000000011</v>
      </c>
      <c r="F12" s="283">
        <f>ICGN!F28</f>
        <v>5.6934210526315789</v>
      </c>
      <c r="G12" s="283">
        <f>ICGN!G28</f>
        <v>5.7244318181818183</v>
      </c>
      <c r="H12" s="283">
        <f>ICGN!H28</f>
        <v>5.7533333333333339</v>
      </c>
      <c r="I12" s="283">
        <f>ICGN!I28</f>
        <v>6.3733750000000011</v>
      </c>
      <c r="J12" s="283">
        <f>ICGN!J28</f>
        <v>6.3542045454545448</v>
      </c>
      <c r="K12" s="283">
        <f>ICGN!K28</f>
        <v>5.5347727272727276</v>
      </c>
      <c r="L12" s="283">
        <f>ICGN!L28</f>
        <v>5.1765476190476178</v>
      </c>
      <c r="M12" s="283">
        <f>ICGN!M28</f>
        <v>4.736071428571428</v>
      </c>
      <c r="N12" s="283">
        <f>ICGN!N28</f>
        <v>5.0743181818181808</v>
      </c>
      <c r="O12" s="283">
        <f>ICGN!O28</f>
        <v>5.3968750000000005</v>
      </c>
      <c r="P12" s="283">
        <f>ICGN!P28</f>
        <v>5.293636363636363</v>
      </c>
      <c r="Q12" s="283">
        <f>ICGN!Q28</f>
        <v>5.2271052631578954</v>
      </c>
      <c r="R12" s="283">
        <f>ICGN!R28</f>
        <v>4.9767105263157889</v>
      </c>
      <c r="S12" s="283">
        <f>ICGN!S28</f>
        <v>4.8886956521739133</v>
      </c>
      <c r="T12" s="283">
        <f>ICGN!T28</f>
        <v>4.9204761904761911</v>
      </c>
      <c r="U12" s="283">
        <f>ICGN!U28</f>
        <v>4.9653749999999999</v>
      </c>
      <c r="V12" s="283">
        <f>ICGN!V28</f>
        <v>4.7912500000000007</v>
      </c>
      <c r="W12" s="283">
        <f>ICGN!W28</f>
        <v>5.8269047619047623</v>
      </c>
      <c r="X12" s="283">
        <f>ICGN!X28</f>
        <v>7.0669318181818177</v>
      </c>
      <c r="Y12" s="283">
        <f>ICGN!Y28</f>
        <v>7.4105952380952367</v>
      </c>
      <c r="Z12" s="283">
        <f>ICGN!Z28</f>
        <v>7.2973809523809523</v>
      </c>
      <c r="AA12" s="283">
        <f>ICGN!AA28</f>
        <v>7.3883333333333345</v>
      </c>
      <c r="AB12" s="283">
        <f>ICGN!AB28</f>
        <v>8.2544318181818159</v>
      </c>
      <c r="AC12" s="283">
        <f>ICGN!AC28</f>
        <v>8.8126250000000006</v>
      </c>
      <c r="AD12" s="283">
        <f>ICGN!AD28</f>
        <v>9.3471052631578946</v>
      </c>
      <c r="AE12" s="283">
        <f>ICGN!AE28</f>
        <v>8.5441304347826108</v>
      </c>
      <c r="AF12" s="283">
        <f>ICGN!AF28</f>
        <v>9.1440000000000001</v>
      </c>
      <c r="AG12" s="283">
        <f>ICGN!AG28</f>
        <v>9.0388095238095243</v>
      </c>
      <c r="AH12" s="283">
        <f>ICGN!AH28</f>
        <v>8.2604545454545431</v>
      </c>
      <c r="AI12" s="283">
        <f>ICGN!AI28</f>
        <v>7.5737499999999986</v>
      </c>
      <c r="AJ12" s="283">
        <f>ICGN!AJ28</f>
        <v>8.141521739130436</v>
      </c>
      <c r="AK12" s="283">
        <f>ICGN!AK28</f>
        <v>7.7938095238095242</v>
      </c>
      <c r="AL12" s="283">
        <f>ICGN!AL28</f>
        <v>7.1288095238095215</v>
      </c>
      <c r="AM12" s="283">
        <f>ICGN!AM28</f>
        <v>6.8734523809523811</v>
      </c>
      <c r="AN12" s="283">
        <f>ICGN!AN28</f>
        <v>6.6567857142857125</v>
      </c>
      <c r="AO12" s="283">
        <f>ICGN!AO28</f>
        <v>6.8813750000000011</v>
      </c>
      <c r="AP12" s="283">
        <f>ICGN!AP28</f>
        <v>6.9333749999999998</v>
      </c>
      <c r="AQ12" s="283">
        <f>ICGN!AQ28</f>
        <v>6.8731818181818172</v>
      </c>
      <c r="AR12" s="283">
        <f>ICGN!AR28</f>
        <v>6.469875</v>
      </c>
      <c r="AS12" s="283">
        <f>ICGN!AS28</f>
        <v>6.5177272727272717</v>
      </c>
      <c r="AT12" s="283">
        <f>ICGN!AT28</f>
        <v>6.753333333333333</v>
      </c>
      <c r="AU12" s="283">
        <f>ICGN!AU28</f>
        <v>8.6458333333333321</v>
      </c>
      <c r="AV12" s="283">
        <f>ICGN!AV28</f>
        <v>8.8520652173913046</v>
      </c>
      <c r="AW12" s="283">
        <f>ICGN!AW28</f>
        <v>8.9923684210526318</v>
      </c>
      <c r="AX12" s="283">
        <f>ICGN!AX28</f>
        <v>8.991847826086957</v>
      </c>
      <c r="AY12" s="283">
        <f>ICGN!AY28</f>
        <v>9.0038095238095242</v>
      </c>
      <c r="AZ12" s="283">
        <f>ICGN!AZ28</f>
        <v>8.5961249999999989</v>
      </c>
      <c r="BA12" s="283">
        <f>ICGN!BA28</f>
        <v>8.2317857142857136</v>
      </c>
      <c r="BB12" s="283">
        <f>ICGN!BB28</f>
        <v>7.7657894736842099</v>
      </c>
      <c r="BC12" s="283">
        <f>ICGN!BC28</f>
        <v>7.4731250000000005</v>
      </c>
      <c r="BD12" s="283">
        <f>ICGN!BD28</f>
        <v>7.4288636363636353</v>
      </c>
      <c r="BE12" s="283">
        <f>ICGN!BE28</f>
        <v>7.6038636363636378</v>
      </c>
      <c r="BF12" s="283">
        <f>ICGN!BF28</f>
        <v>7.2223750000000013</v>
      </c>
      <c r="BG12" s="283">
        <f>ICGN!BG28</f>
        <v>6.9705681818181811</v>
      </c>
      <c r="BH12" s="283">
        <f>ICGN!BH28</f>
        <v>7.0084090909090895</v>
      </c>
      <c r="BI12" s="283">
        <f>ICGN!BI28</f>
        <v>7.0532500000000002</v>
      </c>
      <c r="BJ12" s="283">
        <f>ICGN!BJ28</f>
        <v>7.5603260869565228</v>
      </c>
      <c r="BK12" s="283">
        <f>ICGN!BK28</f>
        <v>7.0768749999999994</v>
      </c>
      <c r="BL12" s="283">
        <f>ICGN!BL28</f>
        <v>6.7174999999999994</v>
      </c>
      <c r="BM12" s="283">
        <f>ICGN!BM28</f>
        <v>6.2738095238095237</v>
      </c>
      <c r="BN12" s="283">
        <f>ICGN!BN28</f>
        <v>6.6889473684210534</v>
      </c>
      <c r="BO12" s="283">
        <f>ICGN!BO28</f>
        <v>7.4711904761904737</v>
      </c>
      <c r="BP12" s="283">
        <f>ICGN!BP28</f>
        <v>7.5203571428571436</v>
      </c>
      <c r="BQ12" s="283">
        <f>ICGN!BQ28</f>
        <v>7.8728571428571419</v>
      </c>
      <c r="BR12" s="283">
        <f>ICGN!BR28</f>
        <v>7.1722619047619034</v>
      </c>
      <c r="BS12" s="283">
        <f>ICGN!BS28</f>
        <v>6.454431818181817</v>
      </c>
      <c r="BT12" s="283">
        <f>ICGN!BT28</f>
        <v>6.2685714285714278</v>
      </c>
      <c r="BU12" s="283">
        <f>ICGN!BU28</f>
        <v>5.8467857142857156</v>
      </c>
      <c r="BV12" s="283">
        <f>ICGN!BV28</f>
        <v>5.8989130434782604</v>
      </c>
      <c r="BW12" s="283">
        <f>ICGN!BW28</f>
        <v>5.9705263157894732</v>
      </c>
      <c r="BX12" s="283">
        <f>ICGN!BX28</f>
        <v>6.4443181818181809</v>
      </c>
      <c r="BY12" s="283">
        <f>ICGN!BY28</f>
        <v>5.8010000000000002</v>
      </c>
      <c r="BZ12" s="283">
        <f>ICGN!BZ28</f>
        <v>5.4792105263157884</v>
      </c>
      <c r="CA12" s="283">
        <f>ICGN!CA28</f>
        <v>5.456818181818182</v>
      </c>
      <c r="CB12" s="283">
        <f>ICGN!CB28</f>
        <v>5.2772619047619047</v>
      </c>
      <c r="CC12" s="283">
        <f>ICGN!CC28</f>
        <v>5.1890000000000018</v>
      </c>
      <c r="CD12" s="283">
        <f>ICGN!CD28</f>
        <v>5.3073863636363647</v>
      </c>
      <c r="CE12" s="283">
        <f>ICGN!CE28</f>
        <v>5.372272727272728</v>
      </c>
      <c r="CF12" s="283">
        <f>ICGN!CF28</f>
        <v>4.7941666666666656</v>
      </c>
      <c r="CG12" s="283">
        <f>ICGN!CG28</f>
        <v>4.7547619047619039</v>
      </c>
      <c r="CH12" s="283">
        <f>ICGN!CH28</f>
        <v>4.9339772727272724</v>
      </c>
      <c r="CI12" s="283">
        <f>ICGN!CI28</f>
        <v>4.6813750000000001</v>
      </c>
      <c r="CJ12" s="283">
        <f>ICGN!CJ28</f>
        <v>4.6893181818181811</v>
      </c>
      <c r="CK12" s="283">
        <f>ICGN!CK28</f>
        <v>4.6892105263157884</v>
      </c>
      <c r="CL12" s="283">
        <f>ICGN!CL28</f>
        <v>4.5146250000000006</v>
      </c>
      <c r="CM12" s="283">
        <f>ICGN!CM28</f>
        <v>4.6861363636363631</v>
      </c>
      <c r="CN12" s="283">
        <f>ICGN!CN28</f>
        <v>4.6496428571428581</v>
      </c>
      <c r="CO12" s="283">
        <f>ICGN!CO28</f>
        <v>4.4726190476190473</v>
      </c>
      <c r="CP12" s="283">
        <f>ICGN!CP28</f>
        <v>4.4951136363636373</v>
      </c>
      <c r="CQ12" s="283">
        <f>ICGN!CQ28</f>
        <v>4.0825000000000005</v>
      </c>
      <c r="CR12" s="283">
        <f>ICGN!CR28</f>
        <v>4.0538043478260875</v>
      </c>
      <c r="CS12" s="283">
        <f>ICGN!CS28</f>
        <v>4.0608333333333331</v>
      </c>
      <c r="CT12" s="283">
        <f>ICGN!CT28</f>
        <v>4.1314285714285717</v>
      </c>
      <c r="CU12" s="283">
        <f>ICGN!CU28</f>
        <v>4.097142857142857</v>
      </c>
      <c r="CV12" s="283">
        <f>ICGN!CV28</f>
        <v>4.0251190476190475</v>
      </c>
      <c r="CW12" s="283"/>
      <c r="CX12" s="283"/>
      <c r="CY12" s="283"/>
      <c r="CZ12" s="283"/>
      <c r="DA12" s="283"/>
      <c r="DB12" s="283"/>
      <c r="DC12" s="283"/>
      <c r="DD12" s="283"/>
      <c r="DE12" s="283"/>
      <c r="DF12" s="283"/>
      <c r="DG12" s="283"/>
      <c r="DH12" s="283"/>
      <c r="DI12" s="283"/>
      <c r="DJ12" s="283"/>
      <c r="DK12" s="283"/>
      <c r="DL12" s="283"/>
      <c r="DM12" s="283"/>
      <c r="DN12" s="283"/>
      <c r="DO12" s="283"/>
      <c r="DP12" s="283"/>
      <c r="DQ12" s="283"/>
      <c r="DR12" s="283"/>
      <c r="DS12" s="283"/>
      <c r="DT12" s="283"/>
      <c r="DU12" s="283"/>
      <c r="DV12" s="283"/>
      <c r="DW12" s="283"/>
      <c r="DX12" s="283"/>
      <c r="DY12" s="283"/>
      <c r="DZ12" s="283"/>
      <c r="EA12" s="283"/>
      <c r="EB12" s="283"/>
      <c r="EC12" s="283"/>
      <c r="ED12" s="283"/>
      <c r="EE12" s="283"/>
      <c r="EF12" s="283"/>
      <c r="EG12" s="283"/>
      <c r="EH12" s="283"/>
      <c r="EI12" s="283"/>
      <c r="EJ12" s="283"/>
      <c r="EK12" s="283"/>
      <c r="EL12" s="283"/>
      <c r="EM12" s="283"/>
      <c r="EN12" s="283"/>
      <c r="EO12" s="283"/>
      <c r="EP12" s="283"/>
      <c r="EQ12" s="283"/>
      <c r="ER12" s="283"/>
    </row>
    <row r="13" spans="1:160" s="275" customFormat="1" x14ac:dyDescent="0.3">
      <c r="A13" s="275" t="s">
        <v>6</v>
      </c>
      <c r="B13" s="275" t="s">
        <v>155</v>
      </c>
      <c r="C13" s="275" t="s">
        <v>96</v>
      </c>
      <c r="D13" s="277" t="s">
        <v>11</v>
      </c>
      <c r="E13" s="284">
        <f>ICGN!E30</f>
        <v>522.15</v>
      </c>
      <c r="F13" s="284">
        <f>ICGN!F30</f>
        <v>529.4</v>
      </c>
      <c r="G13" s="284">
        <f>ICGN!G30</f>
        <v>557.21</v>
      </c>
      <c r="H13" s="284">
        <f>ICGN!H30</f>
        <v>693.21</v>
      </c>
      <c r="I13" s="284">
        <f>ICGN!I30</f>
        <v>772.39</v>
      </c>
      <c r="J13" s="284">
        <f>ICGN!J30</f>
        <v>690.82</v>
      </c>
      <c r="K13" s="284">
        <f>ICGN!K30</f>
        <v>601.95000000000005</v>
      </c>
      <c r="L13" s="284">
        <f>ICGN!L30</f>
        <v>686.79</v>
      </c>
      <c r="M13" s="284">
        <f>ICGN!M30</f>
        <v>636.41999999999996</v>
      </c>
      <c r="N13" s="284">
        <f>ICGN!N30</f>
        <v>636.55999999999995</v>
      </c>
      <c r="O13" s="284">
        <f>ICGN!O30</f>
        <v>674.33</v>
      </c>
      <c r="P13" s="284">
        <f>ICGN!P30</f>
        <v>727.6</v>
      </c>
      <c r="Q13" s="284">
        <f>ICGN!Q30</f>
        <v>742</v>
      </c>
      <c r="R13" s="284">
        <f>ICGN!R30</f>
        <v>754.32</v>
      </c>
      <c r="S13" s="284">
        <f>ICGN!S30</f>
        <v>793.9</v>
      </c>
      <c r="T13" s="284">
        <f>ICGN!T30</f>
        <v>798.53</v>
      </c>
      <c r="U13" s="284">
        <f>ICGN!U30</f>
        <v>775.57</v>
      </c>
      <c r="V13" s="284">
        <f>ICGN!V30</f>
        <v>764.91</v>
      </c>
      <c r="W13" s="284">
        <f>ICGN!W30</f>
        <v>774.5</v>
      </c>
      <c r="X13" s="284">
        <f>ICGN!X30</f>
        <v>865.23</v>
      </c>
      <c r="Y13" s="284">
        <f>ICGN!Y30</f>
        <v>884.89</v>
      </c>
      <c r="Z13" s="284">
        <f>ICGN!Z30</f>
        <v>935.22</v>
      </c>
      <c r="AA13" s="284">
        <f>ICGN!AA30</f>
        <v>1059.01</v>
      </c>
      <c r="AB13" s="284">
        <f>ICGN!AB30</f>
        <v>1171.22</v>
      </c>
      <c r="AC13" s="284">
        <f>ICGN!AC30</f>
        <v>1238.57</v>
      </c>
      <c r="AD13" s="284">
        <f>ICGN!AD30</f>
        <v>1248.55</v>
      </c>
      <c r="AE13" s="284">
        <f>ICGN!AE30</f>
        <v>1142.23</v>
      </c>
      <c r="AF13" s="284">
        <f>ICGN!AF30</f>
        <v>1123.79</v>
      </c>
      <c r="AG13" s="284">
        <f>ICGN!AG30</f>
        <v>1143.44</v>
      </c>
      <c r="AH13" s="284">
        <f>ICGN!AH30</f>
        <v>1075.9100000000001</v>
      </c>
      <c r="AI13" s="284">
        <f>ICGN!AI30</f>
        <v>1033.57</v>
      </c>
      <c r="AJ13" s="284">
        <f>ICGN!AJ30</f>
        <v>1047.51</v>
      </c>
      <c r="AK13" s="284">
        <f>ICGN!AK30</f>
        <v>995.18</v>
      </c>
      <c r="AL13" s="284">
        <f>ICGN!AL30</f>
        <v>914.44</v>
      </c>
      <c r="AM13" s="284">
        <f>ICGN!AM30</f>
        <v>985.77</v>
      </c>
      <c r="AN13" s="284">
        <f>ICGN!AN30</f>
        <v>969.07</v>
      </c>
      <c r="AO13" s="284">
        <f>ICGN!AO30</f>
        <v>1020.54</v>
      </c>
      <c r="AP13" s="284">
        <f>ICGN!AP30</f>
        <v>1047.69</v>
      </c>
      <c r="AQ13" s="284">
        <f>ICGN!AQ30</f>
        <v>1105.74</v>
      </c>
      <c r="AR13" s="284">
        <f>ICGN!AR30</f>
        <v>1157.45</v>
      </c>
      <c r="AS13" s="284">
        <f>ICGN!AS30</f>
        <v>1031.1199999999999</v>
      </c>
      <c r="AT13" s="284">
        <f>ICGN!AT30</f>
        <v>927.63</v>
      </c>
      <c r="AU13" s="284">
        <f>ICGN!AU30</f>
        <v>952.54</v>
      </c>
      <c r="AV13" s="284">
        <f>ICGN!AV30</f>
        <v>930.61</v>
      </c>
      <c r="AW13" s="284">
        <f>ICGN!AW30</f>
        <v>879.53</v>
      </c>
      <c r="AX13" s="284">
        <f>ICGN!AX30</f>
        <v>768.09</v>
      </c>
      <c r="AY13" s="284">
        <f>ICGN!AY30</f>
        <v>743.13</v>
      </c>
      <c r="AZ13" s="284">
        <f>ICGN!AZ30</f>
        <v>713.94</v>
      </c>
      <c r="BA13" s="284">
        <f>ICGN!BA30</f>
        <v>776.54</v>
      </c>
      <c r="BB13" s="284">
        <f>ICGN!BB30</f>
        <v>792.38</v>
      </c>
      <c r="BC13" s="284">
        <f>ICGN!BC30</f>
        <v>771.87</v>
      </c>
      <c r="BD13" s="284">
        <f>ICGN!BD30</f>
        <v>756.46</v>
      </c>
      <c r="BE13" s="284">
        <f>ICGN!BE30</f>
        <v>763.38</v>
      </c>
      <c r="BF13" s="284">
        <f>ICGN!BF30</f>
        <v>770.125</v>
      </c>
      <c r="BG13" s="284">
        <f>ICGN!BG30</f>
        <v>714.66304347826087</v>
      </c>
      <c r="BH13" s="284">
        <f>ICGN!BH30</f>
        <v>708.17499999999995</v>
      </c>
      <c r="BI13" s="284">
        <f>ICGN!BI30</f>
        <v>722.71249999999998</v>
      </c>
      <c r="BJ13" s="284">
        <f>ICGN!BJ30</f>
        <v>759.18181818181813</v>
      </c>
      <c r="BK13" s="284">
        <f>ICGN!BK30</f>
        <v>812.03750000000002</v>
      </c>
      <c r="BL13" s="284">
        <f>ICGN!BL30</f>
        <v>806.97619047619048</v>
      </c>
      <c r="BM13" s="284">
        <f>ICGN!BM30</f>
        <v>777.28947368421052</v>
      </c>
      <c r="BN13" s="284">
        <f>ICGN!BN30</f>
        <v>806.78947368421052</v>
      </c>
      <c r="BO13" s="284">
        <f>ICGN!BO30</f>
        <v>837.59523809523807</v>
      </c>
      <c r="BP13" s="284">
        <f>ICGN!BP30</f>
        <v>825.5</v>
      </c>
      <c r="BQ13" s="284">
        <f>ICGN!BQ30</f>
        <v>800.08749999999998</v>
      </c>
      <c r="BR13" s="284">
        <f>ICGN!BR30</f>
        <v>758.36904761904759</v>
      </c>
      <c r="BS13" s="284">
        <f>ICGN!BS30</f>
        <v>754.27499999999998</v>
      </c>
      <c r="BT13" s="284">
        <f>ICGN!BT30</f>
        <v>678.33333333333337</v>
      </c>
      <c r="BU13" s="284">
        <f>ICGN!BU30</f>
        <v>655.91250000000002</v>
      </c>
      <c r="BV13" s="284">
        <f>ICGN!BV30</f>
        <v>673.35714285714289</v>
      </c>
      <c r="BW13" s="284">
        <f>ICGN!BW30</f>
        <v>661.92499999999995</v>
      </c>
      <c r="BX13" s="284">
        <f>ICGN!BX30</f>
        <v>624.85227272727275</v>
      </c>
      <c r="BY13" s="284">
        <f>ICGN!BY30</f>
        <v>641.03571428571433</v>
      </c>
      <c r="BZ13" s="284">
        <f>ICGN!BZ30</f>
        <v>634.9375</v>
      </c>
      <c r="CA13" s="284">
        <f>ICGN!CA30</f>
        <v>607.80681818181813</v>
      </c>
      <c r="CB13" s="284">
        <f>ICGN!CB30</f>
        <v>591.88636363636363</v>
      </c>
      <c r="CC13" s="284">
        <f>ICGN!CC30</f>
        <v>600.64473684210532</v>
      </c>
      <c r="CD13" s="284">
        <f>ICGN!CD30</f>
        <v>606.59090909090912</v>
      </c>
      <c r="CE13" s="284">
        <f>ICGN!CE30</f>
        <v>575.43181818181813</v>
      </c>
      <c r="CF13" s="284">
        <f>ICGN!CF30</f>
        <v>485.1875</v>
      </c>
      <c r="CG13" s="284">
        <f>ICGN!CG30</f>
        <v>483.4375</v>
      </c>
      <c r="CH13" s="284">
        <f>ICGN!CH30</f>
        <v>530.59523809523807</v>
      </c>
      <c r="CI13" s="284">
        <f>ICGN!CI30</f>
        <v>503.47500000000002</v>
      </c>
      <c r="CJ13" s="284">
        <f>ICGN!CJ30</f>
        <v>520.86904761904759</v>
      </c>
      <c r="CK13" s="284">
        <f>ICGN!CK30</f>
        <v>532.34210526315792</v>
      </c>
      <c r="CL13" s="284">
        <f>ICGN!CL30</f>
        <v>595.44444444444446</v>
      </c>
      <c r="CM13" s="284">
        <f>ICGN!CM30</f>
        <v>634.33695652173913</v>
      </c>
      <c r="CN13" s="284">
        <f>ICGN!CN30</f>
        <v>681.04761904761904</v>
      </c>
      <c r="CO13" s="284">
        <f>ICGN!CO30</f>
        <v>644.40476190476193</v>
      </c>
      <c r="CP13" s="284">
        <f>ICGN!CP30</f>
        <v>621.04761904761904</v>
      </c>
      <c r="CQ13" s="284">
        <f>ICGN!CQ30</f>
        <v>584.06578947368416</v>
      </c>
      <c r="CR13" s="284">
        <f>ICGN!CR30</f>
        <v>664.5454545454545</v>
      </c>
      <c r="CS13" s="284">
        <f>ICGN!CS30</f>
        <v>693.32500000000005</v>
      </c>
      <c r="CT13" s="284">
        <f>ICGN!CT30</f>
        <v>651.5</v>
      </c>
      <c r="CU13" s="284">
        <f>ICGN!CU30</f>
        <v>670.28409090909088</v>
      </c>
      <c r="CV13" s="284">
        <f>ICGN!CV30</f>
        <v>711.66250000000002</v>
      </c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</row>
    <row r="14" spans="1:160" s="155" customFormat="1" x14ac:dyDescent="0.3">
      <c r="A14" s="155" t="s">
        <v>97</v>
      </c>
      <c r="B14" s="155" t="s">
        <v>24</v>
      </c>
      <c r="C14" s="155" t="s">
        <v>27</v>
      </c>
      <c r="D14" s="156" t="s">
        <v>12</v>
      </c>
      <c r="E14" s="280">
        <f>ICGN!E31</f>
        <v>12.243999999999998</v>
      </c>
      <c r="F14" s="280">
        <f>ICGN!F31</f>
        <v>13.014210526315789</v>
      </c>
      <c r="G14" s="280">
        <f>ICGN!G31</f>
        <v>12.92818181818182</v>
      </c>
      <c r="H14" s="280">
        <f>ICGN!H31</f>
        <v>13.118095238095236</v>
      </c>
      <c r="I14" s="280">
        <f>ICGN!I31</f>
        <v>15.467999999999995</v>
      </c>
      <c r="J14" s="280">
        <f>ICGN!J31</f>
        <v>15.538636363636364</v>
      </c>
      <c r="K14" s="280">
        <f>ICGN!K31</f>
        <v>17.816363636363636</v>
      </c>
      <c r="L14" s="280">
        <f>ICGN!L31</f>
        <v>21.72</v>
      </c>
      <c r="M14" s="280">
        <f>ICGN!M31</f>
        <v>22.249523809523811</v>
      </c>
      <c r="N14" s="280">
        <f>ICGN!N31</f>
        <v>23.16090909090909</v>
      </c>
      <c r="O14" s="280">
        <f>ICGN!O31</f>
        <v>22.768999999999998</v>
      </c>
      <c r="P14" s="280">
        <f>ICGN!P31</f>
        <v>24.902727272727272</v>
      </c>
      <c r="Q14" s="280">
        <f>ICGN!Q31</f>
        <v>28.380000000000003</v>
      </c>
      <c r="R14" s="280">
        <f>ICGN!R31</f>
        <v>26.603157894736846</v>
      </c>
      <c r="S14" s="280">
        <f>ICGN!S31</f>
        <v>19.263913043478254</v>
      </c>
      <c r="T14" s="280">
        <f>ICGN!T31</f>
        <v>16.121428571428574</v>
      </c>
      <c r="U14" s="280">
        <f>ICGN!U31</f>
        <v>14.602</v>
      </c>
      <c r="V14" s="280">
        <f>ICGN!V31</f>
        <v>15.810454545454547</v>
      </c>
      <c r="W14" s="280">
        <f>ICGN!W31</f>
        <v>17.622380952380954</v>
      </c>
      <c r="X14" s="280">
        <f>ICGN!X31</f>
        <v>19.215454545454541</v>
      </c>
      <c r="Y14" s="280">
        <f>ICGN!Y31</f>
        <v>23.718095238095234</v>
      </c>
      <c r="Z14" s="280">
        <f>ICGN!Z31</f>
        <v>26.94380952380952</v>
      </c>
      <c r="AA14" s="280">
        <f>ICGN!AA31</f>
        <v>28.897619047619042</v>
      </c>
      <c r="AB14" s="280">
        <f>ICGN!AB31</f>
        <v>31.085909090909091</v>
      </c>
      <c r="AC14" s="280">
        <f>ICGN!AC31</f>
        <v>32.092999999999996</v>
      </c>
      <c r="AD14" s="280">
        <f>ICGN!AD31</f>
        <v>31.766842105263155</v>
      </c>
      <c r="AE14" s="280">
        <f>ICGN!AE31</f>
        <v>28.15</v>
      </c>
      <c r="AF14" s="280">
        <f>ICGN!AF31</f>
        <v>25.425499999999996</v>
      </c>
      <c r="AG14" s="280">
        <f>ICGN!AG31</f>
        <v>21.85</v>
      </c>
      <c r="AH14" s="280">
        <f>ICGN!AH31</f>
        <v>26.065454545454546</v>
      </c>
      <c r="AI14" s="280">
        <f>ICGN!AI31</f>
        <v>29.470999999999997</v>
      </c>
      <c r="AJ14" s="280">
        <f>ICGN!AJ31</f>
        <v>28.874347826086954</v>
      </c>
      <c r="AK14" s="280">
        <f>ICGN!AK31</f>
        <v>27.700476190476188</v>
      </c>
      <c r="AL14" s="280">
        <f>ICGN!AL31</f>
        <v>26.298571428571432</v>
      </c>
      <c r="AM14" s="280">
        <f>ICGN!AM31</f>
        <v>24.517619047619043</v>
      </c>
      <c r="AN14" s="280">
        <f>ICGN!AN31</f>
        <v>23.415238095238095</v>
      </c>
      <c r="AO14" s="280">
        <f>ICGN!AO31</f>
        <v>24.047999999999998</v>
      </c>
      <c r="AP14" s="280">
        <f>ICGN!AP31</f>
        <v>24.883499999999998</v>
      </c>
      <c r="AQ14" s="280">
        <f>ICGN!AQ31</f>
        <v>24.732727272727278</v>
      </c>
      <c r="AR14" s="280">
        <f>ICGN!AR31</f>
        <v>22.9785</v>
      </c>
      <c r="AS14" s="280">
        <f>ICGN!AS31</f>
        <v>20.249090909090906</v>
      </c>
      <c r="AT14" s="280">
        <f>ICGN!AT31</f>
        <v>20.443809523809524</v>
      </c>
      <c r="AU14" s="280">
        <f>ICGN!AU31</f>
        <v>22.757142857142856</v>
      </c>
      <c r="AV14" s="280">
        <f>ICGN!AV31</f>
        <v>20.529565217391301</v>
      </c>
      <c r="AW14" s="280">
        <f>ICGN!AW31</f>
        <v>19.470526315789478</v>
      </c>
      <c r="AX14" s="280">
        <f>ICGN!AX31</f>
        <v>20.388695652173919</v>
      </c>
      <c r="AY14" s="280">
        <f>ICGN!AY31</f>
        <v>19.313333333333329</v>
      </c>
      <c r="AZ14" s="280">
        <f>ICGN!AZ31</f>
        <v>19.202000000000002</v>
      </c>
      <c r="BA14" s="280">
        <f>ICGN!BA31</f>
        <v>18.70809523809524</v>
      </c>
      <c r="BB14" s="280">
        <f>ICGN!BB31</f>
        <v>18.226842105263156</v>
      </c>
      <c r="BC14" s="280">
        <f>ICGN!BC31</f>
        <v>18.334499999999998</v>
      </c>
      <c r="BD14" s="280">
        <f>ICGN!BD31</f>
        <v>17.706363636363637</v>
      </c>
      <c r="BE14" s="280">
        <f>ICGN!BE31</f>
        <v>17.07863636363636</v>
      </c>
      <c r="BF14" s="280">
        <f>ICGN!BF31</f>
        <v>16.586000000000002</v>
      </c>
      <c r="BG14" s="280">
        <f>ICGN!BG31</f>
        <v>16.375</v>
      </c>
      <c r="BH14" s="280">
        <f>ICGN!BH31</f>
        <v>16.699545454545451</v>
      </c>
      <c r="BI14" s="280">
        <f>ICGN!BI31</f>
        <v>17.045000000000002</v>
      </c>
      <c r="BJ14" s="280">
        <f>ICGN!BJ31</f>
        <v>18.81260869565217</v>
      </c>
      <c r="BK14" s="280">
        <f>ICGN!BK31</f>
        <v>17.738999999999997</v>
      </c>
      <c r="BL14" s="280">
        <f>ICGN!BL31</f>
        <v>16.412380952380957</v>
      </c>
      <c r="BM14" s="280">
        <f>ICGN!BM31</f>
        <v>15.418571428571427</v>
      </c>
      <c r="BN14" s="280">
        <f>ICGN!BN31</f>
        <v>16.278947368421051</v>
      </c>
      <c r="BO14" s="280">
        <f>ICGN!BO31</f>
        <v>17.584285714285713</v>
      </c>
      <c r="BP14" s="280">
        <f>ICGN!BP31</f>
        <v>17.01047619047619</v>
      </c>
      <c r="BQ14" s="280">
        <f>ICGN!BQ31</f>
        <v>17.504761904761907</v>
      </c>
      <c r="BR14" s="280">
        <f>ICGN!BR31</f>
        <v>17.220476190476194</v>
      </c>
      <c r="BS14" s="280">
        <f>ICGN!BS31</f>
        <v>17.184090909090909</v>
      </c>
      <c r="BT14" s="280">
        <f>ICGN!BT31</f>
        <v>15.887142857142857</v>
      </c>
      <c r="BU14" s="280">
        <f>ICGN!BU31</f>
        <v>14.597142857142861</v>
      </c>
      <c r="BV14" s="280">
        <f>ICGN!BV31</f>
        <v>16.475652173913048</v>
      </c>
      <c r="BW14" s="280">
        <f>ICGN!BW31</f>
        <v>15.878947368421052</v>
      </c>
      <c r="BX14" s="280">
        <f>ICGN!BX31</f>
        <v>14.992272727272727</v>
      </c>
      <c r="BY14" s="280">
        <f>ICGN!BY31</f>
        <v>15.062500000000004</v>
      </c>
      <c r="BZ14" s="280">
        <f>ICGN!BZ31</f>
        <v>14.515789473684212</v>
      </c>
      <c r="CA14" s="280">
        <f>ICGN!CA31</f>
        <v>12.840909090909092</v>
      </c>
      <c r="CB14" s="280">
        <f>ICGN!CB31</f>
        <v>12.927142857142858</v>
      </c>
      <c r="CC14" s="280">
        <f>ICGN!CC31</f>
        <v>12.703500000000002</v>
      </c>
      <c r="CD14" s="280">
        <f>ICGN!CD31</f>
        <v>11.745909090909089</v>
      </c>
      <c r="CE14" s="280">
        <f>ICGN!CE31</f>
        <v>11.878636363636366</v>
      </c>
      <c r="CF14" s="280">
        <f>ICGN!CF31</f>
        <v>10.674761904761905</v>
      </c>
      <c r="CG14" s="280">
        <f>ICGN!CG31</f>
        <v>11.318095238095237</v>
      </c>
      <c r="CH14" s="280">
        <f>ICGN!CH31</f>
        <v>14.141818181818183</v>
      </c>
      <c r="CI14" s="280">
        <f>ICGN!CI31</f>
        <v>14.888000000000002</v>
      </c>
      <c r="CJ14" s="280">
        <f>ICGN!CJ31</f>
        <v>14.999999999999998</v>
      </c>
      <c r="CK14" s="280">
        <f>ICGN!CK31</f>
        <v>14.291052631578946</v>
      </c>
      <c r="CL14" s="280">
        <f>ICGN!CL31</f>
        <v>13.314000000000002</v>
      </c>
      <c r="CM14" s="280">
        <f>ICGN!CM31</f>
        <v>15.430454545454545</v>
      </c>
      <c r="CN14" s="280">
        <f>ICGN!CN31</f>
        <v>14.998095238095237</v>
      </c>
      <c r="CO14" s="280">
        <f>ICGN!CO31</f>
        <v>16.684285714285714</v>
      </c>
      <c r="CP14" s="280">
        <f>ICGN!CP31</f>
        <v>19.33727272727273</v>
      </c>
      <c r="CQ14" s="280">
        <f>ICGN!CQ31</f>
        <v>19.687000000000001</v>
      </c>
      <c r="CR14" s="280">
        <f>ICGN!CR31</f>
        <v>20.014347826086954</v>
      </c>
      <c r="CS14" s="280">
        <f>ICGN!CS31</f>
        <v>21.352380952380951</v>
      </c>
      <c r="CT14" s="280">
        <f>ICGN!CT31</f>
        <v>22.916666666666664</v>
      </c>
      <c r="CU14" s="280">
        <f>ICGN!CU31</f>
        <v>20.868571428571425</v>
      </c>
      <c r="CV14" s="280">
        <f>ICGN!CV31</f>
        <v>18.830000000000002</v>
      </c>
      <c r="CW14" s="280"/>
      <c r="CX14" s="280"/>
      <c r="CY14" s="280"/>
      <c r="CZ14" s="280"/>
      <c r="DA14" s="280"/>
      <c r="DB14" s="280"/>
      <c r="DC14" s="280"/>
      <c r="DD14" s="280"/>
      <c r="DE14" s="280"/>
      <c r="DF14" s="280"/>
      <c r="DG14" s="280"/>
      <c r="DH14" s="280"/>
      <c r="DI14" s="280"/>
      <c r="DJ14" s="280"/>
      <c r="DK14" s="280"/>
      <c r="DL14" s="280"/>
      <c r="DM14" s="280"/>
      <c r="DN14" s="280"/>
      <c r="DO14" s="280"/>
      <c r="DP14" s="280"/>
      <c r="DQ14" s="280"/>
      <c r="DR14" s="280"/>
      <c r="DS14" s="280"/>
      <c r="DT14" s="280"/>
      <c r="DU14" s="280"/>
      <c r="DV14" s="280"/>
      <c r="DW14" s="280"/>
      <c r="DX14" s="280"/>
      <c r="DY14" s="280"/>
      <c r="DZ14" s="280"/>
      <c r="EA14" s="280"/>
      <c r="EB14" s="280"/>
      <c r="EC14" s="280"/>
      <c r="ED14" s="280"/>
      <c r="EE14" s="280"/>
      <c r="EF14" s="280"/>
      <c r="EG14" s="280"/>
      <c r="EH14" s="280"/>
      <c r="EI14" s="280"/>
      <c r="EJ14" s="280"/>
      <c r="EK14" s="280"/>
      <c r="EL14" s="280"/>
      <c r="EM14" s="280"/>
      <c r="EN14" s="280"/>
      <c r="EO14" s="280"/>
      <c r="EP14" s="280"/>
      <c r="EQ14" s="280"/>
      <c r="ER14" s="280"/>
    </row>
    <row r="15" spans="1:160" s="16" customFormat="1" x14ac:dyDescent="0.3">
      <c r="A15" s="14"/>
      <c r="B15" s="14"/>
      <c r="C15" s="14"/>
      <c r="D15" s="22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160" s="16" customFormat="1" x14ac:dyDescent="0.3">
      <c r="A16" s="18" t="s">
        <v>282</v>
      </c>
      <c r="B16" s="14"/>
      <c r="C16" s="14"/>
      <c r="D16" s="22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160" s="9" customFormat="1" x14ac:dyDescent="0.3">
      <c r="A17" s="14" t="s">
        <v>14</v>
      </c>
      <c r="B17" s="90" t="s">
        <v>16</v>
      </c>
      <c r="C17" s="90" t="s">
        <v>22</v>
      </c>
      <c r="D17" s="22" t="s">
        <v>10</v>
      </c>
      <c r="E17" s="91">
        <f>ICGN!E44</f>
        <v>5.8890000000000002</v>
      </c>
      <c r="F17" s="91">
        <f>ICGN!F44</f>
        <v>5.3451315789473695</v>
      </c>
      <c r="G17" s="91">
        <f>ICGN!G44</f>
        <v>5.2112499999999988</v>
      </c>
      <c r="H17" s="91">
        <f>ICGN!H44</f>
        <v>5.2638095238095248</v>
      </c>
      <c r="I17" s="91">
        <f>ICGN!I44</f>
        <v>5.8568750000000005</v>
      </c>
      <c r="J17" s="91">
        <f>ICGN!J44</f>
        <v>5.8040909090909087</v>
      </c>
      <c r="K17" s="91">
        <f>ICGN!K44</f>
        <v>5.146477272727271</v>
      </c>
      <c r="L17" s="91">
        <f>ICGN!L44</f>
        <v>4.8647638095238097</v>
      </c>
      <c r="M17" s="91">
        <f>ICGN!M44</f>
        <v>4.512380952380953</v>
      </c>
      <c r="N17" s="91">
        <f>ICGN!N44</f>
        <v>4.9490909090909083</v>
      </c>
      <c r="O17" s="91">
        <f>ICGN!O44</f>
        <v>5.3674999999999997</v>
      </c>
      <c r="P17" s="91">
        <f>ICGN!P44</f>
        <v>5.3276136363636368</v>
      </c>
      <c r="Q17" s="91">
        <f>ICGN!Q44</f>
        <v>5.2211842105263155</v>
      </c>
      <c r="R17" s="91">
        <f>ICGN!R44</f>
        <v>4.8878947368421048</v>
      </c>
      <c r="S17" s="91">
        <f>ICGN!S44</f>
        <v>4.794999999999999</v>
      </c>
      <c r="T17" s="91">
        <f>ICGN!T44</f>
        <v>4.7670238095238107</v>
      </c>
      <c r="U17" s="91">
        <f>ICGN!U44</f>
        <v>4.7673749999999995</v>
      </c>
      <c r="V17" s="91">
        <f>ICGN!V44</f>
        <v>4.493977272727272</v>
      </c>
      <c r="W17" s="91">
        <f>ICGN!W44</f>
        <v>5.6455952380952388</v>
      </c>
      <c r="X17" s="91">
        <f>ICGN!X44</f>
        <v>6.8709090909090937</v>
      </c>
      <c r="Y17" s="91">
        <f>ICGN!Y44</f>
        <v>7.0308333333333337</v>
      </c>
      <c r="Z17" s="91">
        <f>ICGN!Z44</f>
        <v>6.8657142857142857</v>
      </c>
      <c r="AA17" s="91">
        <f>ICGN!AA44</f>
        <v>6.7503571428571423</v>
      </c>
      <c r="AB17" s="91">
        <f>ICGN!AB44</f>
        <v>7.5698863636363622</v>
      </c>
      <c r="AC17" s="91">
        <f>ICGN!AC44</f>
        <v>8.0406250000000004</v>
      </c>
      <c r="AD17" s="91">
        <f>ICGN!AD44</f>
        <v>8.3231578947368412</v>
      </c>
      <c r="AE17" s="91">
        <f>ICGN!AE44</f>
        <v>7.3268478260869569</v>
      </c>
      <c r="AF17" s="91">
        <f>ICGN!AF44</f>
        <v>7.7776250000000005</v>
      </c>
      <c r="AG17" s="91">
        <f>ICGN!AG44</f>
        <v>7.6630333333333329</v>
      </c>
      <c r="AH17" s="91">
        <f>ICGN!AH44</f>
        <v>6.9590909090909072</v>
      </c>
      <c r="AI17" s="91">
        <f>ICGN!AI44</f>
        <v>6.6868749999999988</v>
      </c>
      <c r="AJ17" s="91">
        <f>ICGN!AJ44</f>
        <v>7.1740217391304348</v>
      </c>
      <c r="AK17" s="91">
        <f>ICGN!AK44</f>
        <v>6.7898809523809529</v>
      </c>
      <c r="AL17" s="91">
        <f>ICGN!AL44</f>
        <v>6.2660714285714274</v>
      </c>
      <c r="AM17" s="91">
        <f>ICGN!AM44</f>
        <v>6.1247619047619066</v>
      </c>
      <c r="AN17" s="91">
        <f>ICGN!AN44</f>
        <v>6.0597619047619062</v>
      </c>
      <c r="AO17" s="91">
        <f>ICGN!AO44</f>
        <v>6.3050000000000006</v>
      </c>
      <c r="AP17" s="91">
        <f>ICGN!AP44</f>
        <v>6.4863749999999998</v>
      </c>
      <c r="AQ17" s="91">
        <f>ICGN!AQ44</f>
        <v>6.4915909090909079</v>
      </c>
      <c r="AR17" s="91">
        <f>ICGN!AR44</f>
        <v>6.308625000000001</v>
      </c>
      <c r="AS17" s="91">
        <f>ICGN!AS44</f>
        <v>6.3622727272727273</v>
      </c>
      <c r="AT17" s="91">
        <f>ICGN!AT44</f>
        <v>6.5590476190476181</v>
      </c>
      <c r="AU17" s="91">
        <f>ICGN!AU44</f>
        <v>8.6090476190476188</v>
      </c>
      <c r="AV17" s="91">
        <f>ICGN!AV44</f>
        <v>8.7692391304347854</v>
      </c>
      <c r="AW17" s="91">
        <f>ICGN!AW44</f>
        <v>8.7609210526315788</v>
      </c>
      <c r="AX17" s="91">
        <f>ICGN!AX44</f>
        <v>8.6666304347826078</v>
      </c>
      <c r="AY17" s="91">
        <f>ICGN!AY44</f>
        <v>8.6151190476190465</v>
      </c>
      <c r="AZ17" s="91">
        <f>ICGN!AZ44</f>
        <v>8.0721249999999998</v>
      </c>
      <c r="BA17" s="91">
        <f>ICGN!BA44</f>
        <v>7.6826190476190463</v>
      </c>
      <c r="BB17" s="91">
        <f>ICGN!BB44</f>
        <v>7.3507894736842099</v>
      </c>
      <c r="BC17" s="91">
        <f>ICGN!BC44</f>
        <v>7.1049999999999995</v>
      </c>
      <c r="BD17" s="91">
        <f>ICGN!BD44</f>
        <v>6.9911363636363628</v>
      </c>
      <c r="BE17" s="91">
        <f>ICGN!BE44</f>
        <v>6.9846590909090907</v>
      </c>
      <c r="BF17" s="91">
        <f>ICGN!BF44</f>
        <v>6.8781250000000016</v>
      </c>
      <c r="BG17" s="91">
        <f>ICGN!BG44</f>
        <v>6.6079545454545459</v>
      </c>
      <c r="BH17" s="91">
        <f>ICGN!BH44</f>
        <v>6.4139772727272737</v>
      </c>
      <c r="BI17" s="91">
        <f>ICGN!BI44</f>
        <v>6.4779999999999998</v>
      </c>
      <c r="BJ17" s="91">
        <f>ICGN!BJ44</f>
        <v>6.8894565217391319</v>
      </c>
      <c r="BK17" s="91">
        <f>ICGN!BK44</f>
        <v>6.5060000000000002</v>
      </c>
      <c r="BL17" s="91">
        <f>ICGN!BL44</f>
        <v>6.2288095238095238</v>
      </c>
      <c r="BM17" s="91">
        <f>ICGN!BM44</f>
        <v>5.7422619047619055</v>
      </c>
      <c r="BN17" s="91">
        <f>ICGN!BN44</f>
        <v>5.9590789473684209</v>
      </c>
      <c r="BO17" s="91">
        <f>ICGN!BO44</f>
        <v>6.7902380952380952</v>
      </c>
      <c r="BP17" s="91">
        <f>ICGN!BP44</f>
        <v>6.8271428571428574</v>
      </c>
      <c r="BQ17" s="91">
        <f>ICGN!BQ44</f>
        <v>6.8235714285714284</v>
      </c>
      <c r="BR17" s="91">
        <f>ICGN!BR44</f>
        <v>5.9204761904761902</v>
      </c>
      <c r="BS17" s="91">
        <f>ICGN!BS44</f>
        <v>5.3834090909090904</v>
      </c>
      <c r="BT17" s="91">
        <f>ICGN!BT44</f>
        <v>5.4641666666666664</v>
      </c>
      <c r="BU17" s="91">
        <f>ICGN!BU44</f>
        <v>5.0020238095238101</v>
      </c>
      <c r="BV17" s="91">
        <f>ICGN!BV44</f>
        <v>5.1121739130434785</v>
      </c>
      <c r="BW17" s="91">
        <f>ICGN!BW44</f>
        <v>5.4177631578947363</v>
      </c>
      <c r="BX17" s="91">
        <f>ICGN!BX44</f>
        <v>6.1492045454545456</v>
      </c>
      <c r="BY17" s="91">
        <f>ICGN!BY44</f>
        <v>5.4358750000000002</v>
      </c>
      <c r="BZ17" s="91">
        <f>ICGN!BZ44</f>
        <v>5.1748684210526328</v>
      </c>
      <c r="CA17" s="91">
        <f>ICGN!CA44</f>
        <v>5.0857954545454556</v>
      </c>
      <c r="CB17" s="91">
        <f>ICGN!CB44</f>
        <v>5.0176190476190481</v>
      </c>
      <c r="CC17" s="91">
        <f>ICGN!CC44</f>
        <v>4.8998749999999998</v>
      </c>
      <c r="CD17" s="91">
        <f>ICGN!CD44</f>
        <v>5.1888636363636369</v>
      </c>
      <c r="CE17" s="91">
        <f>ICGN!CE44</f>
        <v>5.4696590909090927</v>
      </c>
      <c r="CF17" s="91">
        <f>ICGN!CF44</f>
        <v>4.9882142857142853</v>
      </c>
      <c r="CG17" s="91">
        <f>ICGN!CG44</f>
        <v>4.8598809523809523</v>
      </c>
      <c r="CH17" s="91">
        <f>ICGN!CH44</f>
        <v>5.069886363636364</v>
      </c>
      <c r="CI17" s="91">
        <f>ICGN!CI44</f>
        <v>4.9547499999999989</v>
      </c>
      <c r="CJ17" s="91">
        <f>ICGN!CJ44</f>
        <v>4.7440909090909091</v>
      </c>
      <c r="CK17" s="91">
        <f>ICGN!CK44</f>
        <v>4.7319736842105256</v>
      </c>
      <c r="CL17" s="91">
        <f>ICGN!CL44</f>
        <v>4.6012499999999994</v>
      </c>
      <c r="CM17" s="91">
        <f>ICGN!CM44</f>
        <v>4.6376136363636355</v>
      </c>
      <c r="CN17" s="91">
        <f>ICGN!CN44</f>
        <v>4.7096428571428559</v>
      </c>
      <c r="CO17" s="91">
        <f>ICGN!CO44</f>
        <v>4.6510714285714281</v>
      </c>
      <c r="CP17" s="91">
        <f>ICGN!CP44</f>
        <v>4.7526136363636375</v>
      </c>
      <c r="CQ17" s="91">
        <f>ICGN!CQ44</f>
        <v>4.1887500000000006</v>
      </c>
      <c r="CR17" s="91">
        <f>ICGN!CR44</f>
        <v>4.0709782608695653</v>
      </c>
      <c r="CS17" s="91">
        <f>ICGN!CS44</f>
        <v>3.9097619047619041</v>
      </c>
      <c r="CT17" s="91">
        <f>ICGN!CT44</f>
        <v>4.0877380952380955</v>
      </c>
      <c r="CU17" s="91">
        <f>ICGN!CU44</f>
        <v>4.0322619047619055</v>
      </c>
      <c r="CV17" s="91">
        <f>ICGN!CV44</f>
        <v>3.9744047619047613</v>
      </c>
      <c r="CW17" s="91">
        <f>ICGN!CW44</f>
        <v>4.2412499999999991</v>
      </c>
      <c r="CX17" s="91">
        <f>ICGN!CX44</f>
        <v>4.3747368421052624</v>
      </c>
      <c r="CY17" s="91">
        <f>ICGN!CY44</f>
        <v>4.2727173913043472</v>
      </c>
      <c r="CZ17" s="91">
        <f>ICGN!CZ44</f>
        <v>4.2007894736842113</v>
      </c>
      <c r="DA17" s="91">
        <f>ICGN!DA44</f>
        <v>4.2977272727272728</v>
      </c>
      <c r="DB17" s="91">
        <f>ICGN!DB44</f>
        <v>4.5369318181818183</v>
      </c>
      <c r="DC17" s="91">
        <f>ICGN!DC44</f>
        <v>5.0412499999999998</v>
      </c>
      <c r="DD17" s="91">
        <f>ICGN!DD44</f>
        <v>4.2886956521739128</v>
      </c>
      <c r="DE17" s="91">
        <f>ICGN!DE44</f>
        <v>4.3702499999999995</v>
      </c>
      <c r="DF17" s="91">
        <f>ICGN!DF44</f>
        <v>4.3481818181818177</v>
      </c>
      <c r="DG17" s="91">
        <f>ICGN!DG44</f>
        <v>4.222500000000001</v>
      </c>
      <c r="DH17" s="91">
        <f>ICGN!DH44</f>
        <v>4.1081249999999994</v>
      </c>
      <c r="DI17" s="91">
        <f>ICGN!DI44</f>
        <v>4.3248809523809522</v>
      </c>
      <c r="DJ17" s="91">
        <f>ICGN!DJ44</f>
        <v>4.5564473684210522</v>
      </c>
      <c r="DK17" s="91">
        <f>ICGN!DK44</f>
        <v>4.7471428571428573</v>
      </c>
      <c r="DL17" s="91">
        <f>ICGN!DL44</f>
        <v>4.7489285714285714</v>
      </c>
      <c r="DM17" s="91">
        <f>ICGN!DM44</f>
        <v>5.1676136363636367</v>
      </c>
      <c r="DN17" s="91">
        <f>ICGN!DN44</f>
        <v>5.0079761904761897</v>
      </c>
      <c r="DO17" s="91">
        <f>ICGN!DO44</f>
        <v>5.0735714285714284</v>
      </c>
      <c r="DP17" s="91">
        <f>ICGN!DP44</f>
        <v>5.3831521739130439</v>
      </c>
      <c r="DQ17" s="91">
        <f>ICGN!DQ44</f>
        <v>5.0380263157894731</v>
      </c>
      <c r="DR17" s="91">
        <f>ICGN!DR44</f>
        <v>5.1121739130434776</v>
      </c>
      <c r="DS17" s="91">
        <f>ICGN!DS44</f>
        <v>5.0532142857142865</v>
      </c>
      <c r="DT17" s="91">
        <f>ICGN!DT44</f>
        <v>5.1746250000000007</v>
      </c>
      <c r="DU17" s="91">
        <f>ICGN!DU44</f>
        <v>5.1678571428571445</v>
      </c>
      <c r="DV17" s="91">
        <f>ICGN!DV44</f>
        <v>4.9946052631578945</v>
      </c>
      <c r="DW17" s="91">
        <f>ICGN!DW44</f>
        <v>4.5333333333333332</v>
      </c>
      <c r="DX17" s="91">
        <f>ICGN!DX44</f>
        <v>4.5054761904761902</v>
      </c>
      <c r="DY17" s="91">
        <f>ICGN!DY44</f>
        <v>4.5773863636363634</v>
      </c>
      <c r="DZ17" s="91">
        <f>ICGN!DZ44</f>
        <v>5.2483750000000002</v>
      </c>
      <c r="EA17" s="91">
        <f>ICGN!EA44</f>
        <v>5.0627272727272734</v>
      </c>
      <c r="EB17" s="91">
        <f>ICGN!EB44</f>
        <v>4.7540909090909089</v>
      </c>
      <c r="EC17" s="91">
        <f>ICGN!EC44</f>
        <v>4.7898749999999994</v>
      </c>
      <c r="ED17" s="91">
        <f>ICGN!ED44</f>
        <v>5.0799999999999992</v>
      </c>
      <c r="EE17" s="91">
        <f>ICGN!EE44</f>
        <v>5.1594999999999995</v>
      </c>
      <c r="EF17" s="91">
        <f>ICGN!EF44</f>
        <v>5.4245238095238086</v>
      </c>
      <c r="EG17" s="91">
        <f>ICGN!EG44</f>
        <v>5.6504761904761907</v>
      </c>
      <c r="EH17" s="91">
        <f>ICGN!EH44</f>
        <v>5.4921052631578959</v>
      </c>
      <c r="EI17" s="91">
        <f>ICGN!EI44</f>
        <v>5.3515909090909082</v>
      </c>
      <c r="EJ17" s="91">
        <f>ICGN!EJ44</f>
        <v>5.4130952380952362</v>
      </c>
      <c r="EK17" s="91">
        <f>ICGN!EK44</f>
        <v>5.1514999999999995</v>
      </c>
      <c r="EL17" s="91">
        <f>ICGN!EL44</f>
        <v>4.9729545454545452</v>
      </c>
      <c r="EM17" s="91">
        <f>ICGN!EM44</f>
        <v>5.2355681818181816</v>
      </c>
      <c r="EN17" s="91">
        <f>ICGN!EN44</f>
        <v>5.1426190476190463</v>
      </c>
      <c r="EO17" s="91">
        <f>ICGN!EO44</f>
        <v>5.4861904761904761</v>
      </c>
      <c r="EP17" s="91">
        <f>ICGN!EP44</f>
        <v>6.062045454545455</v>
      </c>
      <c r="EQ17" s="91">
        <f>ICGN!EQ44</f>
        <v>5.98475</v>
      </c>
      <c r="ER17" s="91">
        <f>ICGN!ER44</f>
        <v>6</v>
      </c>
      <c r="ES17" s="91">
        <f>ICGN!ES44</f>
        <v>6.5513157894736835</v>
      </c>
      <c r="ET17" s="91">
        <f>ICGN!ET44</f>
        <v>6.5185526315789462</v>
      </c>
      <c r="EU17" s="91">
        <f>ICGN!EU44</f>
        <v>6.3578260869565213</v>
      </c>
      <c r="EV17" s="91">
        <f>ICGN!EV44</f>
        <v>6.6525000000000007</v>
      </c>
      <c r="EW17" s="91">
        <f>ICGN!EW44</f>
        <v>7.1001250000000002</v>
      </c>
      <c r="EX17" s="91">
        <f>ICGN!EX44</f>
        <v>6.6711363636363643</v>
      </c>
      <c r="EY17" s="91">
        <f>ICGN!EY44</f>
        <v>6.651190476190477</v>
      </c>
      <c r="EZ17" s="91">
        <f>ICGN!EZ44</f>
        <v>7.2573863636363649</v>
      </c>
      <c r="FA17" s="91">
        <f>ICGN!FA44</f>
        <v>7.0377380952380948</v>
      </c>
      <c r="FB17" s="91">
        <f>ICGN!FB44</f>
        <v>7.4554761904761904</v>
      </c>
      <c r="FC17" s="91">
        <f>ICGN!FC44</f>
        <v>8.0647619047619052</v>
      </c>
      <c r="FD17" s="91">
        <f>ICGN!FD44</f>
        <v>7.8755681818181822</v>
      </c>
    </row>
    <row r="18" spans="1:160" s="9" customFormat="1" x14ac:dyDescent="0.3">
      <c r="A18" s="14" t="s">
        <v>174</v>
      </c>
      <c r="B18" s="90" t="s">
        <v>15</v>
      </c>
      <c r="C18" s="90" t="s">
        <v>23</v>
      </c>
      <c r="D18" s="22" t="s">
        <v>10</v>
      </c>
      <c r="E18" s="91">
        <f>ICGN!E45</f>
        <v>6.1615000000000011</v>
      </c>
      <c r="F18" s="91">
        <f>ICGN!F45</f>
        <v>5.6934210526315789</v>
      </c>
      <c r="G18" s="91">
        <f>ICGN!G45</f>
        <v>5.7244318181818183</v>
      </c>
      <c r="H18" s="91">
        <f>ICGN!H45</f>
        <v>5.7533333333333339</v>
      </c>
      <c r="I18" s="91">
        <f>ICGN!I45</f>
        <v>6.3733750000000011</v>
      </c>
      <c r="J18" s="91">
        <f>ICGN!J45</f>
        <v>6.3542045454545448</v>
      </c>
      <c r="K18" s="91">
        <f>ICGN!K45</f>
        <v>5.5347727272727276</v>
      </c>
      <c r="L18" s="91">
        <f>ICGN!L45</f>
        <v>5.1765476190476178</v>
      </c>
      <c r="M18" s="91">
        <f>ICGN!M45</f>
        <v>4.736071428571428</v>
      </c>
      <c r="N18" s="91">
        <f>ICGN!N45</f>
        <v>5.0743181818181808</v>
      </c>
      <c r="O18" s="91">
        <f>ICGN!O45</f>
        <v>5.3968750000000005</v>
      </c>
      <c r="P18" s="91">
        <f>ICGN!P45</f>
        <v>5.293636363636363</v>
      </c>
      <c r="Q18" s="91">
        <f>ICGN!Q45</f>
        <v>5.2271052631578954</v>
      </c>
      <c r="R18" s="91">
        <f>ICGN!R45</f>
        <v>4.9767105263157889</v>
      </c>
      <c r="S18" s="91">
        <f>ICGN!S45</f>
        <v>4.8886956521739133</v>
      </c>
      <c r="T18" s="91">
        <f>ICGN!T45</f>
        <v>4.9204761904761911</v>
      </c>
      <c r="U18" s="91">
        <f>ICGN!U45</f>
        <v>4.9653749999999999</v>
      </c>
      <c r="V18" s="91">
        <f>ICGN!V45</f>
        <v>4.7912500000000007</v>
      </c>
      <c r="W18" s="91">
        <f>ICGN!W45</f>
        <v>5.8269047619047623</v>
      </c>
      <c r="X18" s="91">
        <f>ICGN!X45</f>
        <v>7.0669318181818177</v>
      </c>
      <c r="Y18" s="91">
        <f>ICGN!Y45</f>
        <v>7.4105952380952367</v>
      </c>
      <c r="Z18" s="91">
        <f>ICGN!Z45</f>
        <v>7.2973809523809523</v>
      </c>
      <c r="AA18" s="91">
        <f>ICGN!AA45</f>
        <v>7.3883333333333345</v>
      </c>
      <c r="AB18" s="91">
        <f>ICGN!AB45</f>
        <v>8.2544318181818159</v>
      </c>
      <c r="AC18" s="91">
        <f>ICGN!AC45</f>
        <v>8.8126250000000006</v>
      </c>
      <c r="AD18" s="91">
        <f>ICGN!AD45</f>
        <v>9.3471052631578946</v>
      </c>
      <c r="AE18" s="91">
        <f>ICGN!AE45</f>
        <v>8.5441304347826108</v>
      </c>
      <c r="AF18" s="91">
        <f>ICGN!AF45</f>
        <v>9.1440000000000001</v>
      </c>
      <c r="AG18" s="91">
        <f>ICGN!AG45</f>
        <v>9.0388095238095243</v>
      </c>
      <c r="AH18" s="91">
        <f>ICGN!AH45</f>
        <v>8.2604545454545431</v>
      </c>
      <c r="AI18" s="91">
        <f>ICGN!AI45</f>
        <v>7.5737499999999986</v>
      </c>
      <c r="AJ18" s="91">
        <f>ICGN!AJ45</f>
        <v>8.141521739130436</v>
      </c>
      <c r="AK18" s="91">
        <f>ICGN!AK45</f>
        <v>7.7938095238095242</v>
      </c>
      <c r="AL18" s="91">
        <f>ICGN!AL45</f>
        <v>7.1288095238095215</v>
      </c>
      <c r="AM18" s="91">
        <f>ICGN!AM45</f>
        <v>6.8734523809523811</v>
      </c>
      <c r="AN18" s="91">
        <f>ICGN!AN45</f>
        <v>6.6567857142857125</v>
      </c>
      <c r="AO18" s="91">
        <f>ICGN!AO45</f>
        <v>6.8813750000000011</v>
      </c>
      <c r="AP18" s="91">
        <f>ICGN!AP45</f>
        <v>6.9333749999999998</v>
      </c>
      <c r="AQ18" s="91">
        <f>ICGN!AQ45</f>
        <v>6.8731818181818172</v>
      </c>
      <c r="AR18" s="91">
        <f>ICGN!AR45</f>
        <v>6.469875</v>
      </c>
      <c r="AS18" s="91">
        <f>ICGN!AS45</f>
        <v>6.5177272727272717</v>
      </c>
      <c r="AT18" s="91">
        <f>ICGN!AT45</f>
        <v>6.753333333333333</v>
      </c>
      <c r="AU18" s="91">
        <f>ICGN!AU45</f>
        <v>8.6458333333333321</v>
      </c>
      <c r="AV18" s="91">
        <f>ICGN!AV45</f>
        <v>8.8520652173913046</v>
      </c>
      <c r="AW18" s="91">
        <f>ICGN!AW45</f>
        <v>8.9923684210526318</v>
      </c>
      <c r="AX18" s="91">
        <f>ICGN!AX45</f>
        <v>8.991847826086957</v>
      </c>
      <c r="AY18" s="91">
        <f>ICGN!AY45</f>
        <v>9.0038095238095242</v>
      </c>
      <c r="AZ18" s="91">
        <f>ICGN!AZ45</f>
        <v>8.5961249999999989</v>
      </c>
      <c r="BA18" s="91">
        <f>ICGN!BA45</f>
        <v>8.2317857142857136</v>
      </c>
      <c r="BB18" s="91">
        <f>ICGN!BB45</f>
        <v>7.7657894736842099</v>
      </c>
      <c r="BC18" s="91">
        <f>ICGN!BC45</f>
        <v>7.4731250000000005</v>
      </c>
      <c r="BD18" s="91">
        <f>ICGN!BD45</f>
        <v>7.4288636363636353</v>
      </c>
      <c r="BE18" s="91">
        <f>ICGN!BE45</f>
        <v>7.6038636363636378</v>
      </c>
      <c r="BF18" s="91">
        <f>ICGN!BF45</f>
        <v>7.2223750000000013</v>
      </c>
      <c r="BG18" s="91">
        <f>ICGN!BG45</f>
        <v>6.9705681818181811</v>
      </c>
      <c r="BH18" s="91">
        <f>ICGN!BH45</f>
        <v>7.0084090909090895</v>
      </c>
      <c r="BI18" s="91">
        <f>ICGN!BI45</f>
        <v>7.0532500000000002</v>
      </c>
      <c r="BJ18" s="91">
        <f>ICGN!BJ45</f>
        <v>7.5603260869565228</v>
      </c>
      <c r="BK18" s="91">
        <f>ICGN!BK45</f>
        <v>7.0768749999999994</v>
      </c>
      <c r="BL18" s="91">
        <f>ICGN!BL45</f>
        <v>6.7174999999999994</v>
      </c>
      <c r="BM18" s="91">
        <f>ICGN!BM45</f>
        <v>6.2738095238095237</v>
      </c>
      <c r="BN18" s="91">
        <f>ICGN!BN45</f>
        <v>6.6889473684210534</v>
      </c>
      <c r="BO18" s="91">
        <f>ICGN!BO45</f>
        <v>7.4711904761904737</v>
      </c>
      <c r="BP18" s="91">
        <f>ICGN!BP45</f>
        <v>7.5203571428571436</v>
      </c>
      <c r="BQ18" s="91">
        <f>ICGN!BQ45</f>
        <v>7.8728571428571419</v>
      </c>
      <c r="BR18" s="91">
        <f>ICGN!BR45</f>
        <v>7.1722619047619034</v>
      </c>
      <c r="BS18" s="91">
        <f>ICGN!BS45</f>
        <v>6.454431818181817</v>
      </c>
      <c r="BT18" s="91">
        <f>ICGN!BT45</f>
        <v>6.2685714285714278</v>
      </c>
      <c r="BU18" s="91">
        <f>ICGN!BU45</f>
        <v>5.8467857142857156</v>
      </c>
      <c r="BV18" s="91">
        <f>ICGN!BV45</f>
        <v>5.8989130434782604</v>
      </c>
      <c r="BW18" s="91">
        <f>ICGN!BW45</f>
        <v>5.9705263157894732</v>
      </c>
      <c r="BX18" s="91">
        <f>ICGN!BX45</f>
        <v>6.4443181818181809</v>
      </c>
      <c r="BY18" s="91">
        <f>ICGN!BY45</f>
        <v>5.8010000000000002</v>
      </c>
      <c r="BZ18" s="91">
        <f>ICGN!BZ45</f>
        <v>5.4792105263157884</v>
      </c>
      <c r="CA18" s="91">
        <f>ICGN!CA45</f>
        <v>5.456818181818182</v>
      </c>
      <c r="CB18" s="91">
        <f>ICGN!CB45</f>
        <v>5.2772619047619047</v>
      </c>
      <c r="CC18" s="91">
        <f>ICGN!CC45</f>
        <v>5.1890000000000018</v>
      </c>
      <c r="CD18" s="91">
        <f>ICGN!CD45</f>
        <v>5.3073863636363647</v>
      </c>
      <c r="CE18" s="91">
        <f>ICGN!CE45</f>
        <v>5.372272727272728</v>
      </c>
      <c r="CF18" s="91">
        <f>ICGN!CF45</f>
        <v>4.7941666666666656</v>
      </c>
      <c r="CG18" s="91">
        <f>ICGN!CG45</f>
        <v>4.7547619047619039</v>
      </c>
      <c r="CH18" s="91">
        <f>ICGN!CH45</f>
        <v>4.9339772727272724</v>
      </c>
      <c r="CI18" s="91">
        <f>ICGN!CI45</f>
        <v>4.6813750000000001</v>
      </c>
      <c r="CJ18" s="91">
        <f>ICGN!CJ45</f>
        <v>4.6893181818181811</v>
      </c>
      <c r="CK18" s="91">
        <f>ICGN!CK45</f>
        <v>4.6892105263157884</v>
      </c>
      <c r="CL18" s="91">
        <f>ICGN!CL45</f>
        <v>4.5146250000000006</v>
      </c>
      <c r="CM18" s="91">
        <f>ICGN!CM45</f>
        <v>4.6861363636363631</v>
      </c>
      <c r="CN18" s="91">
        <f>ICGN!CN45</f>
        <v>4.6496428571428581</v>
      </c>
      <c r="CO18" s="91">
        <f>ICGN!CO45</f>
        <v>4.4726190476190473</v>
      </c>
      <c r="CP18" s="91">
        <f>ICGN!CP45</f>
        <v>4.4951136363636373</v>
      </c>
      <c r="CQ18" s="91">
        <f>ICGN!CQ45</f>
        <v>4.0825000000000005</v>
      </c>
      <c r="CR18" s="91">
        <f>ICGN!CR45</f>
        <v>4.0538043478260875</v>
      </c>
      <c r="CS18" s="91">
        <f>ICGN!CS45</f>
        <v>4.0608333333333331</v>
      </c>
      <c r="CT18" s="91">
        <f>ICGN!CT45</f>
        <v>4.1314285714285717</v>
      </c>
      <c r="CU18" s="91">
        <f>ICGN!CU45</f>
        <v>4.097142857142857</v>
      </c>
      <c r="CV18" s="91">
        <f>ICGN!CV45</f>
        <v>4.0251190476190475</v>
      </c>
      <c r="CW18" s="91">
        <f>ICGN!CW45</f>
        <v>4.3771250000000004</v>
      </c>
      <c r="CX18" s="91">
        <f>ICGN!CX45</f>
        <v>4.5188157894736847</v>
      </c>
      <c r="CY18" s="91">
        <f>ICGN!CY45</f>
        <v>4.4198913043478267</v>
      </c>
      <c r="CZ18" s="91">
        <f>ICGN!CZ45</f>
        <v>4.1847368421052638</v>
      </c>
      <c r="DA18" s="91">
        <f>ICGN!DA45</f>
        <v>4.3413636363636359</v>
      </c>
      <c r="DB18" s="91">
        <f>ICGN!DB45</f>
        <v>4.5860227272727272</v>
      </c>
      <c r="DC18" s="91">
        <f>ICGN!DC45</f>
        <v>5.0699999999999994</v>
      </c>
      <c r="DD18" s="91">
        <f>ICGN!DD45</f>
        <v>4.2863043478260865</v>
      </c>
      <c r="DE18" s="91">
        <f>ICGN!DE45</f>
        <v>4.3447499999999994</v>
      </c>
      <c r="DF18" s="91">
        <f>ICGN!DF45</f>
        <v>4.309318181818182</v>
      </c>
      <c r="DG18" s="91">
        <f>ICGN!DG45</f>
        <v>4.2108333333333334</v>
      </c>
      <c r="DH18" s="91">
        <f>ICGN!DH45</f>
        <v>4.14025</v>
      </c>
      <c r="DI18" s="91">
        <f>ICGN!DI45</f>
        <v>4.3766666666666669</v>
      </c>
      <c r="DJ18" s="91">
        <f>ICGN!DJ45</f>
        <v>4.7434210526315779</v>
      </c>
      <c r="DK18" s="91">
        <f>ICGN!DK45</f>
        <v>4.9627380952380955</v>
      </c>
      <c r="DL18" s="91">
        <f>ICGN!DL45</f>
        <v>4.9754761904761908</v>
      </c>
      <c r="DM18" s="91">
        <f>ICGN!DM45</f>
        <v>5.3002272727272723</v>
      </c>
      <c r="DN18" s="91">
        <f>ICGN!DN45</f>
        <v>5.0705952380952386</v>
      </c>
      <c r="DO18" s="91">
        <f>ICGN!DO45</f>
        <v>4.980833333333333</v>
      </c>
      <c r="DP18" s="91">
        <f>ICGN!DP45</f>
        <v>5.4507608695652161</v>
      </c>
      <c r="DQ18" s="91">
        <f>ICGN!DQ45</f>
        <v>5.0702631578947361</v>
      </c>
      <c r="DR18" s="91">
        <f>ICGN!DR45</f>
        <v>5.1264130434782604</v>
      </c>
      <c r="DS18" s="91">
        <f>ICGN!DS45</f>
        <v>4.8328571428571419</v>
      </c>
      <c r="DT18" s="91">
        <f>ICGN!DT45</f>
        <v>4.9320000000000004</v>
      </c>
      <c r="DU18" s="91">
        <f>ICGN!DU45</f>
        <v>5.0346428571428561</v>
      </c>
      <c r="DV18" s="91">
        <f>ICGN!DV45</f>
        <v>4.7632894736842095</v>
      </c>
      <c r="DW18" s="91">
        <f>ICGN!DW45</f>
        <v>4.3627380952380959</v>
      </c>
      <c r="DX18" s="91">
        <f>ICGN!DX45</f>
        <v>4.2003571428571425</v>
      </c>
      <c r="DY18" s="91">
        <f>ICGN!DY45</f>
        <v>4.182500000000001</v>
      </c>
      <c r="DZ18" s="91">
        <f>ICGN!DZ45</f>
        <v>4.6267500000000004</v>
      </c>
      <c r="EA18" s="91">
        <f>ICGN!EA45</f>
        <v>4.387386363636363</v>
      </c>
      <c r="EB18" s="91">
        <f>ICGN!EB45</f>
        <v>3.9856818181818183</v>
      </c>
      <c r="EC18" s="91">
        <f>ICGN!EC45</f>
        <v>3.9398750000000007</v>
      </c>
      <c r="ED18" s="91">
        <f>ICGN!ED45</f>
        <v>4.1733695652173921</v>
      </c>
      <c r="EE18" s="91">
        <f>ICGN!EE45</f>
        <v>4.2628750000000011</v>
      </c>
      <c r="EF18" s="91">
        <f>ICGN!EF45</f>
        <v>4.4609523809523806</v>
      </c>
      <c r="EG18" s="91">
        <f>ICGN!EG45</f>
        <v>4.8526190476190472</v>
      </c>
      <c r="EH18" s="91">
        <f>ICGN!EH45</f>
        <v>4.6564473684210528</v>
      </c>
      <c r="EI18" s="91">
        <f>ICGN!EI45</f>
        <v>4.580000000000001</v>
      </c>
      <c r="EJ18" s="91">
        <f>ICGN!EJ45</f>
        <v>4.7967857142857149</v>
      </c>
      <c r="EK18" s="91">
        <f>ICGN!EK45</f>
        <v>4.6639999999999997</v>
      </c>
      <c r="EL18" s="91">
        <f>ICGN!EL45</f>
        <v>4.4371590909090912</v>
      </c>
      <c r="EM18" s="91">
        <f>ICGN!EM45</f>
        <v>4.4303409090909076</v>
      </c>
      <c r="EN18" s="91">
        <f>ICGN!EN45</f>
        <v>4.3455952380952381</v>
      </c>
      <c r="EO18" s="91">
        <f>ICGN!EO45</f>
        <v>4.8113095238095243</v>
      </c>
      <c r="EP18" s="91">
        <f>ICGN!EP45</f>
        <v>5.4356818181818181</v>
      </c>
      <c r="EQ18" s="91">
        <f>ICGN!EQ45</f>
        <v>5.5413749999999995</v>
      </c>
      <c r="ER18" s="91">
        <f>ICGN!ER45</f>
        <v>5.6764772727272721</v>
      </c>
      <c r="ES18" s="91">
        <f>ICGN!ES45</f>
        <v>6.2243421052631582</v>
      </c>
      <c r="ET18" s="91">
        <f>ICGN!ET45</f>
        <v>6.2997368421052631</v>
      </c>
      <c r="EU18" s="91">
        <f>ICGN!EU45</f>
        <v>5.948913043478262</v>
      </c>
      <c r="EV18" s="91">
        <f>ICGN!EV45</f>
        <v>6.2023863636363634</v>
      </c>
      <c r="EW18" s="91">
        <f>ICGN!EW45</f>
        <v>6.5771249999999997</v>
      </c>
      <c r="EX18" s="91">
        <f>ICGN!EX45</f>
        <v>6.2061363636363645</v>
      </c>
      <c r="EY18" s="91">
        <f>ICGN!EY45</f>
        <v>6.3309523809523807</v>
      </c>
      <c r="EZ18" s="91">
        <f>ICGN!EZ45</f>
        <v>7.1144318181818189</v>
      </c>
      <c r="FA18" s="91">
        <f>ICGN!FA45</f>
        <v>7.0433333333333348</v>
      </c>
      <c r="FB18" s="91">
        <f>ICGN!FB45</f>
        <v>7.5435714285714273</v>
      </c>
      <c r="FC18" s="91">
        <f>ICGN!FC45</f>
        <v>8.2464285714285701</v>
      </c>
      <c r="FD18" s="91">
        <f>ICGN!FD45</f>
        <v>8.1910227272727258</v>
      </c>
    </row>
    <row r="19" spans="1:160" s="16" customFormat="1" x14ac:dyDescent="0.3">
      <c r="A19" s="14" t="s">
        <v>6</v>
      </c>
      <c r="B19" s="14" t="s">
        <v>155</v>
      </c>
      <c r="C19" s="14" t="s">
        <v>96</v>
      </c>
      <c r="D19" s="22" t="s">
        <v>11</v>
      </c>
      <c r="E19" s="91">
        <f>ICGN!E47</f>
        <v>522.15</v>
      </c>
      <c r="F19" s="91">
        <f>ICGN!F47</f>
        <v>529.4</v>
      </c>
      <c r="G19" s="91">
        <f>ICGN!G47</f>
        <v>557.21</v>
      </c>
      <c r="H19" s="91">
        <f>ICGN!H47</f>
        <v>693.21</v>
      </c>
      <c r="I19" s="91">
        <f>ICGN!I47</f>
        <v>772.39</v>
      </c>
      <c r="J19" s="91">
        <f>ICGN!J47</f>
        <v>690.82</v>
      </c>
      <c r="K19" s="91">
        <f>ICGN!K47</f>
        <v>601.95000000000005</v>
      </c>
      <c r="L19" s="91">
        <f>ICGN!L47</f>
        <v>686.79</v>
      </c>
      <c r="M19" s="91">
        <f>ICGN!M47</f>
        <v>636.41999999999996</v>
      </c>
      <c r="N19" s="91">
        <f>ICGN!N47</f>
        <v>636.55999999999995</v>
      </c>
      <c r="O19" s="91">
        <f>ICGN!O47</f>
        <v>674.33</v>
      </c>
      <c r="P19" s="91">
        <f>ICGN!P47</f>
        <v>727.6</v>
      </c>
      <c r="Q19" s="91">
        <f>ICGN!Q47</f>
        <v>742</v>
      </c>
      <c r="R19" s="91">
        <f>ICGN!R47</f>
        <v>754.32</v>
      </c>
      <c r="S19" s="91">
        <f>ICGN!S47</f>
        <v>793.9</v>
      </c>
      <c r="T19" s="91">
        <f>ICGN!T47</f>
        <v>798.53</v>
      </c>
      <c r="U19" s="91">
        <f>ICGN!U47</f>
        <v>775.57</v>
      </c>
      <c r="V19" s="91">
        <f>ICGN!V47</f>
        <v>764.91</v>
      </c>
      <c r="W19" s="91">
        <f>ICGN!W47</f>
        <v>774.5</v>
      </c>
      <c r="X19" s="91">
        <f>ICGN!X47</f>
        <v>865.23</v>
      </c>
      <c r="Y19" s="91">
        <f>ICGN!Y47</f>
        <v>884.89</v>
      </c>
      <c r="Z19" s="91">
        <f>ICGN!Z47</f>
        <v>935.22</v>
      </c>
      <c r="AA19" s="91">
        <f>ICGN!AA47</f>
        <v>1059.01</v>
      </c>
      <c r="AB19" s="91">
        <f>ICGN!AB47</f>
        <v>1171.22</v>
      </c>
      <c r="AC19" s="91">
        <f>ICGN!AC47</f>
        <v>1238.57</v>
      </c>
      <c r="AD19" s="91">
        <f>ICGN!AD47</f>
        <v>1248.55</v>
      </c>
      <c r="AE19" s="91">
        <f>ICGN!AE47</f>
        <v>1142.23</v>
      </c>
      <c r="AF19" s="91">
        <f>ICGN!AF47</f>
        <v>1123.79</v>
      </c>
      <c r="AG19" s="91">
        <f>ICGN!AG47</f>
        <v>1143.44</v>
      </c>
      <c r="AH19" s="91">
        <f>ICGN!AH47</f>
        <v>1075.9100000000001</v>
      </c>
      <c r="AI19" s="91">
        <f>ICGN!AI47</f>
        <v>1033.57</v>
      </c>
      <c r="AJ19" s="91">
        <f>ICGN!AJ47</f>
        <v>1047.51</v>
      </c>
      <c r="AK19" s="91">
        <f>ICGN!AK47</f>
        <v>995.18</v>
      </c>
      <c r="AL19" s="91">
        <f>ICGN!AL47</f>
        <v>914.44</v>
      </c>
      <c r="AM19" s="91">
        <f>ICGN!AM47</f>
        <v>985.77</v>
      </c>
      <c r="AN19" s="91">
        <f>ICGN!AN47</f>
        <v>969.07</v>
      </c>
      <c r="AO19" s="91">
        <f>ICGN!AO47</f>
        <v>1020.54</v>
      </c>
      <c r="AP19" s="91">
        <f>ICGN!AP47</f>
        <v>1047.69</v>
      </c>
      <c r="AQ19" s="91">
        <f>ICGN!AQ47</f>
        <v>1105.74</v>
      </c>
      <c r="AR19" s="91">
        <f>ICGN!AR47</f>
        <v>1157.45</v>
      </c>
      <c r="AS19" s="91">
        <f>ICGN!AS47</f>
        <v>1031.1199999999999</v>
      </c>
      <c r="AT19" s="91">
        <f>ICGN!AT47</f>
        <v>927.63</v>
      </c>
      <c r="AU19" s="91">
        <f>ICGN!AU47</f>
        <v>952.54</v>
      </c>
      <c r="AV19" s="91">
        <f>ICGN!AV47</f>
        <v>930.61</v>
      </c>
      <c r="AW19" s="91">
        <f>ICGN!AW47</f>
        <v>879.53</v>
      </c>
      <c r="AX19" s="91">
        <f>ICGN!AX47</f>
        <v>768.09</v>
      </c>
      <c r="AY19" s="91">
        <f>ICGN!AY47</f>
        <v>743.13</v>
      </c>
      <c r="AZ19" s="91">
        <f>ICGN!AZ47</f>
        <v>713.94</v>
      </c>
      <c r="BA19" s="91">
        <f>ICGN!BA47</f>
        <v>776.54</v>
      </c>
      <c r="BB19" s="91">
        <f>ICGN!BB47</f>
        <v>792.38</v>
      </c>
      <c r="BC19" s="91">
        <f>ICGN!BC47</f>
        <v>771.87</v>
      </c>
      <c r="BD19" s="91">
        <f>ICGN!BD47</f>
        <v>756.46</v>
      </c>
      <c r="BE19" s="91">
        <f>ICGN!BE47</f>
        <v>763.38</v>
      </c>
      <c r="BF19" s="91">
        <f>ICGN!BF47</f>
        <v>770.125</v>
      </c>
      <c r="BG19" s="91">
        <f>ICGN!BG47</f>
        <v>714.66304347826087</v>
      </c>
      <c r="BH19" s="91">
        <f>ICGN!BH47</f>
        <v>708.17499999999995</v>
      </c>
      <c r="BI19" s="91">
        <f>ICGN!BI47</f>
        <v>722.71249999999998</v>
      </c>
      <c r="BJ19" s="91">
        <f>ICGN!BJ47</f>
        <v>759.18181818181813</v>
      </c>
      <c r="BK19" s="91">
        <f>ICGN!BK47</f>
        <v>812.03750000000002</v>
      </c>
      <c r="BL19" s="91">
        <f>ICGN!BL47</f>
        <v>806.97619047619048</v>
      </c>
      <c r="BM19" s="91">
        <f>ICGN!BM47</f>
        <v>777.28947368421052</v>
      </c>
      <c r="BN19" s="91">
        <f>ICGN!BN47</f>
        <v>806.78947368421052</v>
      </c>
      <c r="BO19" s="91">
        <f>ICGN!BO47</f>
        <v>837.59523809523807</v>
      </c>
      <c r="BP19" s="91">
        <f>ICGN!BP47</f>
        <v>825.5</v>
      </c>
      <c r="BQ19" s="91">
        <f>ICGN!BQ47</f>
        <v>800.08749999999998</v>
      </c>
      <c r="BR19" s="91">
        <f>ICGN!BR47</f>
        <v>758.36904761904759</v>
      </c>
      <c r="BS19" s="91">
        <f>ICGN!BS47</f>
        <v>754.27499999999998</v>
      </c>
      <c r="BT19" s="91">
        <f>ICGN!BT47</f>
        <v>678.33333333333337</v>
      </c>
      <c r="BU19" s="91">
        <f>ICGN!BU47</f>
        <v>655.91250000000002</v>
      </c>
      <c r="BV19" s="91">
        <f>ICGN!BV47</f>
        <v>673.35714285714289</v>
      </c>
      <c r="BW19" s="91">
        <f>ICGN!BW47</f>
        <v>661.92499999999995</v>
      </c>
      <c r="BX19" s="91">
        <f>ICGN!BX47</f>
        <v>624.85227272727275</v>
      </c>
      <c r="BY19" s="91">
        <f>ICGN!BY47</f>
        <v>641.03571428571433</v>
      </c>
      <c r="BZ19" s="91">
        <f>ICGN!BZ47</f>
        <v>634.9375</v>
      </c>
      <c r="CA19" s="91">
        <f>ICGN!CA47</f>
        <v>607.80681818181813</v>
      </c>
      <c r="CB19" s="91">
        <f>ICGN!CB47</f>
        <v>591.88636363636363</v>
      </c>
      <c r="CC19" s="91">
        <f>ICGN!CC47</f>
        <v>600.64473684210532</v>
      </c>
      <c r="CD19" s="91">
        <f>ICGN!CD47</f>
        <v>606.59090909090912</v>
      </c>
      <c r="CE19" s="91">
        <f>ICGN!CE47</f>
        <v>575.43181818181813</v>
      </c>
      <c r="CF19" s="91">
        <f>ICGN!CF47</f>
        <v>485.1875</v>
      </c>
      <c r="CG19" s="91">
        <f>ICGN!CG47</f>
        <v>483.4375</v>
      </c>
      <c r="CH19" s="91">
        <f>ICGN!CH47</f>
        <v>530.59523809523807</v>
      </c>
      <c r="CI19" s="91">
        <f>ICGN!CI47</f>
        <v>503.47500000000002</v>
      </c>
      <c r="CJ19" s="91">
        <f>ICGN!CJ47</f>
        <v>520.86904761904759</v>
      </c>
      <c r="CK19" s="91">
        <f>ICGN!CK47</f>
        <v>532.34210526315792</v>
      </c>
      <c r="CL19" s="91">
        <f>ICGN!CL47</f>
        <v>595.44444444444446</v>
      </c>
      <c r="CM19" s="91">
        <f>ICGN!CM47</f>
        <v>634.33695652173913</v>
      </c>
      <c r="CN19" s="91">
        <f>ICGN!CN47</f>
        <v>681.04761904761904</v>
      </c>
      <c r="CO19" s="91">
        <f>ICGN!CO47</f>
        <v>644.40476190476193</v>
      </c>
      <c r="CP19" s="91">
        <f>ICGN!CP47</f>
        <v>621.04761904761904</v>
      </c>
      <c r="CQ19" s="91">
        <f>ICGN!CQ47</f>
        <v>584.06578947368416</v>
      </c>
      <c r="CR19" s="91">
        <f>ICGN!CR47</f>
        <v>664.5454545454545</v>
      </c>
      <c r="CS19" s="91">
        <f>ICGN!CS47</f>
        <v>693.32500000000005</v>
      </c>
      <c r="CT19" s="91">
        <f>ICGN!CT47</f>
        <v>651.5</v>
      </c>
      <c r="CU19" s="91">
        <f>ICGN!CU47</f>
        <v>670.28409090909088</v>
      </c>
      <c r="CV19" s="91">
        <f>ICGN!CV47</f>
        <v>711.66250000000002</v>
      </c>
      <c r="CW19" s="91">
        <f>ICGN!CW47</f>
        <v>726.17499999999995</v>
      </c>
      <c r="CX19" s="91">
        <f>ICGN!CX47</f>
        <v>705.55555555555554</v>
      </c>
      <c r="CY19" s="91">
        <f>ICGN!CY47</f>
        <v>663.28260869565213</v>
      </c>
      <c r="CZ19" s="91">
        <f>ICGN!CZ47</f>
        <v>623.88157894736844</v>
      </c>
      <c r="DA19" s="91">
        <f>ICGN!DA47</f>
        <v>654.92857142857144</v>
      </c>
      <c r="DB19" s="91">
        <f>ICGN!DB47</f>
        <v>621.26315789473688</v>
      </c>
      <c r="DC19" s="91">
        <f>ICGN!DC47</f>
        <v>617.73809523809518</v>
      </c>
      <c r="DD19" s="91">
        <f>ICGN!DD47</f>
        <v>622.23863636363637</v>
      </c>
      <c r="DE19" s="91">
        <f>ICGN!DE47</f>
        <v>661.38888888888891</v>
      </c>
      <c r="DF19" s="91">
        <f>ICGN!DF47</f>
        <v>648.21428571428567</v>
      </c>
      <c r="DG19" s="91">
        <f>ICGN!DG47</f>
        <v>641.4545454545455</v>
      </c>
      <c r="DH19" s="91">
        <f>ICGN!DH47</f>
        <v>602.67105263157896</v>
      </c>
      <c r="DI19" s="91">
        <f>ICGN!DI47</f>
        <v>634.58333333333337</v>
      </c>
      <c r="DJ19" s="91">
        <f>ICGN!DJ47</f>
        <v>643.29166666666663</v>
      </c>
      <c r="DK19" s="91">
        <f>ICGN!DK47</f>
        <v>624.23863636363637</v>
      </c>
      <c r="DL19" s="91">
        <f>ICGN!DL47</f>
        <v>618.16666666666663</v>
      </c>
      <c r="DM19" s="91">
        <f>ICGN!DM47</f>
        <v>606.05555555555554</v>
      </c>
      <c r="DN19" s="91">
        <f>ICGN!DN47</f>
        <v>583.27499999999998</v>
      </c>
      <c r="DO19" s="91">
        <f>ICGN!DO47</f>
        <v>538.43181818181813</v>
      </c>
      <c r="DP19" s="91">
        <f>ICGN!DP47</f>
        <v>534.52380952380952</v>
      </c>
      <c r="DQ19" s="91">
        <f>ICGN!DQ47</f>
        <v>526.69117647058829</v>
      </c>
      <c r="DR19" s="91">
        <f>ICGN!DR47</f>
        <v>509.76086956521738</v>
      </c>
      <c r="DS19" s="91">
        <f>ICGN!DS47</f>
        <v>457.52499999999998</v>
      </c>
      <c r="DT19" s="91">
        <f>ICGN!DT47</f>
        <v>477.48750000000001</v>
      </c>
      <c r="DU19" s="91">
        <f>ICGN!DU47</f>
        <v>526.59523809523807</v>
      </c>
      <c r="DV19" s="91">
        <f>ICGN!DV47</f>
        <v>526.95588235294122</v>
      </c>
      <c r="DW19" s="91">
        <f>ICGN!DW47</f>
        <v>492.75</v>
      </c>
      <c r="DX19" s="91">
        <f>ICGN!DX47</f>
        <v>502.86363636363637</v>
      </c>
      <c r="DY19" s="91">
        <f>ICGN!DY47</f>
        <v>471.95</v>
      </c>
      <c r="DZ19" s="91">
        <f>ICGN!DZ47</f>
        <v>474.30555555555554</v>
      </c>
      <c r="EA19" s="91">
        <f>ICGN!EA47</f>
        <v>466.19318181818181</v>
      </c>
      <c r="EB19" s="91">
        <f>ICGN!EB47</f>
        <v>508.35714285714283</v>
      </c>
      <c r="EC19" s="91">
        <f>ICGN!EC47</f>
        <v>506.90277777777777</v>
      </c>
      <c r="ED19" s="91">
        <f>ICGN!ED47</f>
        <v>523.81818181818187</v>
      </c>
      <c r="EE19" s="91">
        <f>ICGN!EE47</f>
        <v>613.25</v>
      </c>
      <c r="EF19" s="91">
        <f>ICGN!EF47</f>
        <v>685.44047619047615</v>
      </c>
      <c r="EG19" s="91">
        <f>ICGN!EG47</f>
        <v>727.21428571428567</v>
      </c>
      <c r="EH19" s="91">
        <f>ICGN!EH47</f>
        <v>643.0625</v>
      </c>
      <c r="EI19" s="91">
        <f>ICGN!EI47</f>
        <v>558.26136363636363</v>
      </c>
      <c r="EJ19" s="91">
        <f>ICGN!EJ47</f>
        <v>519.40909090909088</v>
      </c>
      <c r="EK19" s="91">
        <f>ICGN!EK47</f>
        <v>498.203125</v>
      </c>
      <c r="EL19" s="91">
        <f>ICGN!EL47</f>
        <v>573.71428571428567</v>
      </c>
      <c r="EM19" s="91">
        <f>ICGN!EM47</f>
        <v>609.76136363636363</v>
      </c>
      <c r="EN19" s="91">
        <f>ICGN!EN47</f>
        <v>675.5</v>
      </c>
      <c r="EO19" s="91">
        <f>ICGN!EO47</f>
        <v>707.35714285714289</v>
      </c>
      <c r="EP19" s="91">
        <f>ICGN!EP47</f>
        <v>731.13095238095241</v>
      </c>
      <c r="EQ19" s="91">
        <f>ICGN!EQ47</f>
        <v>841.45238095238096</v>
      </c>
      <c r="ER19" s="91">
        <f>ICGN!ER47</f>
        <v>909.60227272727275</v>
      </c>
      <c r="ES19" s="91">
        <f>ICGN!ES47</f>
        <v>936.96052631578948</v>
      </c>
      <c r="ET19" s="91">
        <f>ICGN!ET47</f>
        <v>968.61111111111109</v>
      </c>
      <c r="EU19" s="91">
        <f>ICGN!EU47</f>
        <v>994.695652173913</v>
      </c>
      <c r="EV19" s="91">
        <f>ICGN!EV47</f>
        <v>1036.9642857142858</v>
      </c>
      <c r="EW19" s="91">
        <f>ICGN!EW47</f>
        <v>1105.0972222222222</v>
      </c>
      <c r="EX19" s="91">
        <f>ICGN!EX47</f>
        <v>924.19047619047615</v>
      </c>
      <c r="EY19" s="91">
        <f>ICGN!EY47</f>
        <v>1008.2857142857143</v>
      </c>
      <c r="EZ19" s="91">
        <f>ICGN!EZ47</f>
        <v>1078.3499999999999</v>
      </c>
      <c r="FA19" s="91">
        <f>ICGN!FA47</f>
        <v>1104.702380952381</v>
      </c>
      <c r="FB19" s="91">
        <f>ICGN!FB47</f>
        <v>1238.1624999999999</v>
      </c>
      <c r="FC19" s="91">
        <f>ICGN!FC47</f>
        <v>1278.952380952381</v>
      </c>
      <c r="FD19" s="91">
        <f>ICGN!FD47</f>
        <v>1212.840909090909</v>
      </c>
    </row>
    <row r="20" spans="1:160" s="16" customFormat="1" x14ac:dyDescent="0.3">
      <c r="A20" s="14" t="s">
        <v>97</v>
      </c>
      <c r="B20" s="14" t="s">
        <v>24</v>
      </c>
      <c r="C20" s="14" t="s">
        <v>27</v>
      </c>
      <c r="D20" s="22" t="s">
        <v>12</v>
      </c>
      <c r="E20" s="91">
        <f>ICGN!E48</f>
        <v>12.243999999999998</v>
      </c>
      <c r="F20" s="91">
        <f>ICGN!F48</f>
        <v>13.014210526315789</v>
      </c>
      <c r="G20" s="91">
        <f>ICGN!G48</f>
        <v>12.92818181818182</v>
      </c>
      <c r="H20" s="91">
        <f>ICGN!H48</f>
        <v>13.118095238095236</v>
      </c>
      <c r="I20" s="91">
        <f>ICGN!I48</f>
        <v>15.467999999999995</v>
      </c>
      <c r="J20" s="91">
        <f>ICGN!J48</f>
        <v>15.538636363636364</v>
      </c>
      <c r="K20" s="91">
        <f>ICGN!K48</f>
        <v>17.816363636363636</v>
      </c>
      <c r="L20" s="91">
        <f>ICGN!L48</f>
        <v>21.72</v>
      </c>
      <c r="M20" s="91">
        <f>ICGN!M48</f>
        <v>22.249523809523811</v>
      </c>
      <c r="N20" s="91">
        <f>ICGN!N48</f>
        <v>23.16090909090909</v>
      </c>
      <c r="O20" s="91">
        <f>ICGN!O48</f>
        <v>22.768999999999998</v>
      </c>
      <c r="P20" s="91">
        <f>ICGN!P48</f>
        <v>24.902727272727272</v>
      </c>
      <c r="Q20" s="91">
        <f>ICGN!Q48</f>
        <v>28.380000000000003</v>
      </c>
      <c r="R20" s="91">
        <f>ICGN!R48</f>
        <v>26.603157894736846</v>
      </c>
      <c r="S20" s="91">
        <f>ICGN!S48</f>
        <v>19.263913043478254</v>
      </c>
      <c r="T20" s="91">
        <f>ICGN!T48</f>
        <v>16.121428571428574</v>
      </c>
      <c r="U20" s="91">
        <f>ICGN!U48</f>
        <v>14.602</v>
      </c>
      <c r="V20" s="91">
        <f>ICGN!V48</f>
        <v>15.810454545454547</v>
      </c>
      <c r="W20" s="91">
        <f>ICGN!W48</f>
        <v>17.622380952380954</v>
      </c>
      <c r="X20" s="91">
        <f>ICGN!X48</f>
        <v>19.215454545454541</v>
      </c>
      <c r="Y20" s="91">
        <f>ICGN!Y48</f>
        <v>23.718095238095234</v>
      </c>
      <c r="Z20" s="91">
        <f>ICGN!Z48</f>
        <v>26.94380952380952</v>
      </c>
      <c r="AA20" s="91">
        <f>ICGN!AA48</f>
        <v>28.897619047619042</v>
      </c>
      <c r="AB20" s="91">
        <f>ICGN!AB48</f>
        <v>31.085909090909091</v>
      </c>
      <c r="AC20" s="91">
        <f>ICGN!AC48</f>
        <v>32.092999999999996</v>
      </c>
      <c r="AD20" s="91">
        <f>ICGN!AD48</f>
        <v>31.766842105263155</v>
      </c>
      <c r="AE20" s="91">
        <f>ICGN!AE48</f>
        <v>28.15</v>
      </c>
      <c r="AF20" s="91">
        <f>ICGN!AF48</f>
        <v>25.425499999999996</v>
      </c>
      <c r="AG20" s="91">
        <f>ICGN!AG48</f>
        <v>21.85</v>
      </c>
      <c r="AH20" s="91">
        <f>ICGN!AH48</f>
        <v>26.065454545454546</v>
      </c>
      <c r="AI20" s="91">
        <f>ICGN!AI48</f>
        <v>29.470999999999997</v>
      </c>
      <c r="AJ20" s="91">
        <f>ICGN!AJ48</f>
        <v>28.874347826086954</v>
      </c>
      <c r="AK20" s="91">
        <f>ICGN!AK48</f>
        <v>27.700476190476188</v>
      </c>
      <c r="AL20" s="91">
        <f>ICGN!AL48</f>
        <v>26.298571428571432</v>
      </c>
      <c r="AM20" s="91">
        <f>ICGN!AM48</f>
        <v>24.517619047619043</v>
      </c>
      <c r="AN20" s="91">
        <f>ICGN!AN48</f>
        <v>23.415238095238095</v>
      </c>
      <c r="AO20" s="91">
        <f>ICGN!AO48</f>
        <v>24.047999999999998</v>
      </c>
      <c r="AP20" s="91">
        <f>ICGN!AP48</f>
        <v>24.883499999999998</v>
      </c>
      <c r="AQ20" s="91">
        <f>ICGN!AQ48</f>
        <v>24.732727272727278</v>
      </c>
      <c r="AR20" s="91">
        <f>ICGN!AR48</f>
        <v>22.9785</v>
      </c>
      <c r="AS20" s="91">
        <f>ICGN!AS48</f>
        <v>20.249090909090906</v>
      </c>
      <c r="AT20" s="91">
        <f>ICGN!AT48</f>
        <v>20.443809523809524</v>
      </c>
      <c r="AU20" s="91">
        <f>ICGN!AU48</f>
        <v>22.757142857142856</v>
      </c>
      <c r="AV20" s="91">
        <f>ICGN!AV48</f>
        <v>20.529565217391301</v>
      </c>
      <c r="AW20" s="91">
        <f>ICGN!AW48</f>
        <v>19.470526315789478</v>
      </c>
      <c r="AX20" s="91">
        <f>ICGN!AX48</f>
        <v>20.388695652173919</v>
      </c>
      <c r="AY20" s="91">
        <f>ICGN!AY48</f>
        <v>19.313333333333329</v>
      </c>
      <c r="AZ20" s="91">
        <f>ICGN!AZ48</f>
        <v>19.202000000000002</v>
      </c>
      <c r="BA20" s="91">
        <f>ICGN!BA48</f>
        <v>18.70809523809524</v>
      </c>
      <c r="BB20" s="91">
        <f>ICGN!BB48</f>
        <v>18.226842105263156</v>
      </c>
      <c r="BC20" s="91">
        <f>ICGN!BC48</f>
        <v>18.334499999999998</v>
      </c>
      <c r="BD20" s="91">
        <f>ICGN!BD48</f>
        <v>17.706363636363637</v>
      </c>
      <c r="BE20" s="91">
        <f>ICGN!BE48</f>
        <v>17.07863636363636</v>
      </c>
      <c r="BF20" s="91">
        <f>ICGN!BF48</f>
        <v>16.586000000000002</v>
      </c>
      <c r="BG20" s="91">
        <f>ICGN!BG48</f>
        <v>16.375</v>
      </c>
      <c r="BH20" s="91">
        <f>ICGN!BH48</f>
        <v>16.699545454545451</v>
      </c>
      <c r="BI20" s="91">
        <f>ICGN!BI48</f>
        <v>17.045000000000002</v>
      </c>
      <c r="BJ20" s="91">
        <f>ICGN!BJ48</f>
        <v>18.81260869565217</v>
      </c>
      <c r="BK20" s="91">
        <f>ICGN!BK48</f>
        <v>17.738999999999997</v>
      </c>
      <c r="BL20" s="91">
        <f>ICGN!BL48</f>
        <v>16.412380952380957</v>
      </c>
      <c r="BM20" s="91">
        <f>ICGN!BM48</f>
        <v>15.418571428571427</v>
      </c>
      <c r="BN20" s="91">
        <f>ICGN!BN48</f>
        <v>16.278947368421051</v>
      </c>
      <c r="BO20" s="91">
        <f>ICGN!BO48</f>
        <v>17.584285714285713</v>
      </c>
      <c r="BP20" s="91">
        <f>ICGN!BP48</f>
        <v>17.01047619047619</v>
      </c>
      <c r="BQ20" s="91">
        <f>ICGN!BQ48</f>
        <v>17.504761904761907</v>
      </c>
      <c r="BR20" s="91">
        <f>ICGN!BR48</f>
        <v>17.220476190476194</v>
      </c>
      <c r="BS20" s="91">
        <f>ICGN!BS48</f>
        <v>17.184090909090909</v>
      </c>
      <c r="BT20" s="91">
        <f>ICGN!BT48</f>
        <v>15.887142857142857</v>
      </c>
      <c r="BU20" s="91">
        <f>ICGN!BU48</f>
        <v>14.597142857142861</v>
      </c>
      <c r="BV20" s="91">
        <f>ICGN!BV48</f>
        <v>16.475652173913048</v>
      </c>
      <c r="BW20" s="91">
        <f>ICGN!BW48</f>
        <v>15.878947368421052</v>
      </c>
      <c r="BX20" s="91">
        <f>ICGN!BX48</f>
        <v>14.992272727272727</v>
      </c>
      <c r="BY20" s="91">
        <f>ICGN!BY48</f>
        <v>15.062500000000004</v>
      </c>
      <c r="BZ20" s="91">
        <f>ICGN!BZ48</f>
        <v>14.515789473684212</v>
      </c>
      <c r="CA20" s="91">
        <f>ICGN!CA48</f>
        <v>12.840909090909092</v>
      </c>
      <c r="CB20" s="91">
        <f>ICGN!CB48</f>
        <v>12.927142857142858</v>
      </c>
      <c r="CC20" s="91">
        <f>ICGN!CC48</f>
        <v>12.703500000000002</v>
      </c>
      <c r="CD20" s="91">
        <f>ICGN!CD48</f>
        <v>11.745909090909089</v>
      </c>
      <c r="CE20" s="91">
        <f>ICGN!CE48</f>
        <v>11.878636363636366</v>
      </c>
      <c r="CF20" s="91">
        <f>ICGN!CF48</f>
        <v>10.674761904761905</v>
      </c>
      <c r="CG20" s="91">
        <f>ICGN!CG48</f>
        <v>11.318095238095237</v>
      </c>
      <c r="CH20" s="91">
        <f>ICGN!CH48</f>
        <v>14.141818181818183</v>
      </c>
      <c r="CI20" s="91">
        <f>ICGN!CI48</f>
        <v>14.888000000000002</v>
      </c>
      <c r="CJ20" s="91">
        <f>ICGN!CJ48</f>
        <v>14.999999999999998</v>
      </c>
      <c r="CK20" s="91">
        <f>ICGN!CK48</f>
        <v>14.291052631578946</v>
      </c>
      <c r="CL20" s="91">
        <f>ICGN!CL48</f>
        <v>13.314000000000002</v>
      </c>
      <c r="CM20" s="91">
        <f>ICGN!CM48</f>
        <v>15.430454545454545</v>
      </c>
      <c r="CN20" s="91">
        <f>ICGN!CN48</f>
        <v>14.998095238095237</v>
      </c>
      <c r="CO20" s="91">
        <f>ICGN!CO48</f>
        <v>16.684285714285714</v>
      </c>
      <c r="CP20" s="91">
        <f>ICGN!CP48</f>
        <v>19.33727272727273</v>
      </c>
      <c r="CQ20" s="91">
        <f>ICGN!CQ48</f>
        <v>19.687000000000001</v>
      </c>
      <c r="CR20" s="91">
        <f>ICGN!CR48</f>
        <v>20.014347826086954</v>
      </c>
      <c r="CS20" s="91">
        <f>ICGN!CS48</f>
        <v>21.352380952380951</v>
      </c>
      <c r="CT20" s="91">
        <f>ICGN!CT48</f>
        <v>22.916666666666664</v>
      </c>
      <c r="CU20" s="91">
        <f>ICGN!CU48</f>
        <v>20.868571428571425</v>
      </c>
      <c r="CV20" s="91">
        <f>ICGN!CV48</f>
        <v>18.830000000000002</v>
      </c>
      <c r="CW20" s="91">
        <f>ICGN!CW48</f>
        <v>20.537499999999998</v>
      </c>
      <c r="CX20" s="91">
        <f>ICGN!CX48</f>
        <v>20.405789473684212</v>
      </c>
      <c r="CY20" s="91">
        <f>ICGN!CY48</f>
        <v>18.059565217391306</v>
      </c>
      <c r="CZ20" s="91">
        <f>ICGN!CZ48</f>
        <v>16.316842105263156</v>
      </c>
      <c r="DA20" s="91">
        <f>ICGN!DA48</f>
        <v>15.689090909090908</v>
      </c>
      <c r="DB20" s="91">
        <f>ICGN!DB48</f>
        <v>13.530000000000001</v>
      </c>
      <c r="DC20" s="91">
        <f>ICGN!DC48</f>
        <v>14.119</v>
      </c>
      <c r="DD20" s="91">
        <f>ICGN!DD48</f>
        <v>13.796086956521739</v>
      </c>
      <c r="DE20" s="91">
        <f>ICGN!DE48</f>
        <v>13.922380952380955</v>
      </c>
      <c r="DF20" s="91">
        <f>ICGN!DF48</f>
        <v>14.236363636363638</v>
      </c>
      <c r="DG20" s="91">
        <f>ICGN!DG48</f>
        <v>14.966666666666665</v>
      </c>
      <c r="DH20" s="91">
        <f>ICGN!DH48</f>
        <v>14.432499999999999</v>
      </c>
      <c r="DI20" s="91">
        <f>ICGN!DI48</f>
        <v>13.979523809523812</v>
      </c>
      <c r="DJ20" s="91">
        <f>ICGN!DJ48</f>
        <v>13.572631578947368</v>
      </c>
      <c r="DK20" s="91">
        <f>ICGN!DK48</f>
        <v>12.825714285714284</v>
      </c>
      <c r="DL20" s="91">
        <f>ICGN!DL48</f>
        <v>11.824285714285717</v>
      </c>
      <c r="DM20" s="91">
        <f>ICGN!DM48</f>
        <v>11.827272727272726</v>
      </c>
      <c r="DN20" s="91">
        <f>ICGN!DN48</f>
        <v>12.061904761904762</v>
      </c>
      <c r="DO20" s="91">
        <f>ICGN!DO48</f>
        <v>11.155238095238095</v>
      </c>
      <c r="DP20" s="91">
        <f>ICGN!DP48</f>
        <v>10.455217391304346</v>
      </c>
      <c r="DQ20" s="91">
        <f>ICGN!DQ48</f>
        <v>10.783684210526316</v>
      </c>
      <c r="DR20" s="91">
        <f>ICGN!DR48</f>
        <v>13.184782608695652</v>
      </c>
      <c r="DS20" s="91">
        <f>ICGN!DS48</f>
        <v>12.792380952380954</v>
      </c>
      <c r="DT20" s="91">
        <f>ICGN!DT48</f>
        <v>12.553500000000001</v>
      </c>
      <c r="DU20" s="91">
        <f>ICGN!DU48</f>
        <v>12.680952380952379</v>
      </c>
      <c r="DV20" s="91">
        <f>ICGN!DV48</f>
        <v>12.928947368421051</v>
      </c>
      <c r="DW20" s="91">
        <f>ICGN!DW48</f>
        <v>12.473809523809523</v>
      </c>
      <c r="DX20" s="91">
        <f>ICGN!DX48</f>
        <v>12.535714285714283</v>
      </c>
      <c r="DY20" s="91">
        <f>ICGN!DY48</f>
        <v>11.825000000000001</v>
      </c>
      <c r="DZ20" s="91">
        <f>ICGN!DZ48</f>
        <v>12.439500000000002</v>
      </c>
      <c r="EA20" s="91">
        <f>ICGN!EA48</f>
        <v>12.128636363636362</v>
      </c>
      <c r="EB20" s="91">
        <f>ICGN!EB48</f>
        <v>11.55545454545455</v>
      </c>
      <c r="EC20" s="91">
        <f>ICGN!EC48</f>
        <v>11.158000000000001</v>
      </c>
      <c r="ED20" s="91">
        <f>ICGN!ED48</f>
        <v>12.457391304347828</v>
      </c>
      <c r="EE20" s="91">
        <f>ICGN!EE48</f>
        <v>12.686999999999999</v>
      </c>
      <c r="EF20" s="91">
        <f>ICGN!EF48</f>
        <v>13.335238095238097</v>
      </c>
      <c r="EG20" s="91">
        <f>ICGN!EG48</f>
        <v>14.166666666666666</v>
      </c>
      <c r="EH20" s="91">
        <f>ICGN!EH48</f>
        <v>15.071052631578949</v>
      </c>
      <c r="EI20" s="91">
        <f>ICGN!EI48</f>
        <v>11.805</v>
      </c>
      <c r="EJ20" s="91">
        <f>ICGN!EJ48</f>
        <v>10.051904761904764</v>
      </c>
      <c r="EK20" s="91">
        <f>ICGN!EK48</f>
        <v>10.641000000000002</v>
      </c>
      <c r="EL20" s="91">
        <f>ICGN!EL48</f>
        <v>11.828181818181816</v>
      </c>
      <c r="EM20" s="91">
        <f>ICGN!EM48</f>
        <v>11.901818181818179</v>
      </c>
      <c r="EN20" s="91">
        <f>ICGN!EN48</f>
        <v>12.814285714285718</v>
      </c>
      <c r="EO20" s="91">
        <f>ICGN!EO48</f>
        <v>12.441428571428574</v>
      </c>
      <c r="EP20" s="91">
        <f>ICGN!EP48</f>
        <v>14.287727272727272</v>
      </c>
      <c r="EQ20" s="91">
        <f>ICGN!EQ48</f>
        <v>14.933499999999999</v>
      </c>
      <c r="ER20" s="91">
        <f>ICGN!ER48</f>
        <v>14.667727272727275</v>
      </c>
      <c r="ES20" s="91">
        <f>ICGN!ES48</f>
        <v>15.916315789473686</v>
      </c>
      <c r="ET20" s="91">
        <f>ICGN!ET48</f>
        <v>17.000526315789472</v>
      </c>
      <c r="EU20" s="91">
        <f>ICGN!EU48</f>
        <v>15.805652173913042</v>
      </c>
      <c r="EV20" s="91">
        <f>ICGN!EV48</f>
        <v>16.237619047619045</v>
      </c>
      <c r="EW20" s="91">
        <f>ICGN!EW48</f>
        <v>17.195499999999999</v>
      </c>
      <c r="EX20" s="91">
        <f>ICGN!EX48</f>
        <v>17.21409090909091</v>
      </c>
      <c r="EY20" s="91">
        <f>ICGN!EY48</f>
        <v>17.714761904761911</v>
      </c>
      <c r="EZ20" s="91">
        <f>ICGN!EZ48</f>
        <v>19.383636363636363</v>
      </c>
      <c r="FA20" s="91">
        <f>ICGN!FA48</f>
        <v>19.264285714285716</v>
      </c>
      <c r="FB20" s="91">
        <f>ICGN!FB48</f>
        <v>19.61904761904762</v>
      </c>
      <c r="FC20" s="91">
        <f>ICGN!FC48</f>
        <v>19.746190476190481</v>
      </c>
      <c r="FD20" s="91">
        <f>ICGN!FD48</f>
        <v>19.167272727272724</v>
      </c>
    </row>
    <row r="21" spans="1:160" s="16" customFormat="1" x14ac:dyDescent="0.3">
      <c r="A21" s="14"/>
      <c r="B21" s="14"/>
      <c r="C21" s="14"/>
      <c r="D21" s="22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</row>
    <row r="22" spans="1:160" s="16" customFormat="1" x14ac:dyDescent="0.3">
      <c r="A22" s="16" t="s">
        <v>37</v>
      </c>
      <c r="D22" s="22"/>
      <c r="E22" s="253">
        <f>ICGN!E54</f>
        <v>2252.9815000000003</v>
      </c>
      <c r="F22" s="253">
        <f>ICGN!F54</f>
        <v>2513.7445000000007</v>
      </c>
      <c r="G22" s="253">
        <f>ICGN!G54</f>
        <v>2477.2114285714283</v>
      </c>
      <c r="H22" s="253">
        <f>ICGN!H54</f>
        <v>2379.3645000000001</v>
      </c>
      <c r="I22" s="253">
        <f>ICGN!I54</f>
        <v>2229.9499999999998</v>
      </c>
      <c r="J22" s="253">
        <f>ICGN!J54</f>
        <v>2090.0421052631582</v>
      </c>
      <c r="K22" s="253">
        <f>ICGN!K54</f>
        <v>2052.6840909090906</v>
      </c>
      <c r="L22" s="253">
        <f>ICGN!L54</f>
        <v>2018.9652631578945</v>
      </c>
      <c r="M22" s="253">
        <f>ICGN!M54</f>
        <v>1978.0329999999994</v>
      </c>
      <c r="N22" s="253">
        <f>ICGN!N54</f>
        <v>1901.4003225806453</v>
      </c>
      <c r="O22" s="253">
        <f>ICGN!O54</f>
        <v>1976.8793333333335</v>
      </c>
      <c r="P22" s="253">
        <f>ICGN!P54</f>
        <v>2018.0125806451613</v>
      </c>
      <c r="Q22" s="253">
        <f>ICGN!Q54</f>
        <v>1983.4267</v>
      </c>
      <c r="R22" s="253">
        <f>ICGN!R54</f>
        <v>1951.7239285714293</v>
      </c>
      <c r="S22" s="253">
        <f>ICGN!S54</f>
        <v>1908.991935483871</v>
      </c>
      <c r="T22" s="253">
        <f>ICGN!T54</f>
        <v>1937.4490000000003</v>
      </c>
      <c r="U22" s="253">
        <f>ICGN!U54</f>
        <v>1983.5932258064518</v>
      </c>
      <c r="V22" s="253">
        <f>ICGN!V54</f>
        <v>1926.8460000000002</v>
      </c>
      <c r="W22" s="253">
        <f>ICGN!W54</f>
        <v>1874.4112903225807</v>
      </c>
      <c r="X22" s="253">
        <f>ICGN!X54</f>
        <v>1821.2006451612901</v>
      </c>
      <c r="Y22" s="253">
        <f>ICGN!Y54</f>
        <v>1805.7723000000001</v>
      </c>
      <c r="Z22" s="253">
        <f>ICGN!Z54</f>
        <v>1808.6070999999999</v>
      </c>
      <c r="AA22" s="253">
        <f>ICGN!AA54</f>
        <v>1862.9940000000001</v>
      </c>
      <c r="AB22" s="253">
        <f>ICGN!AB54</f>
        <v>1922.3312903225806</v>
      </c>
      <c r="AC22" s="253">
        <f>ICGN!AC54</f>
        <v>1867.0767741935488</v>
      </c>
      <c r="AD22" s="253">
        <f>ICGN!AD54</f>
        <v>1882.3714285714284</v>
      </c>
      <c r="AE22" s="253">
        <f>ICGN!AE54</f>
        <v>1881.8148387096778</v>
      </c>
      <c r="AF22" s="253">
        <f>ICGN!AF54</f>
        <v>1809.8339999999994</v>
      </c>
      <c r="AG22" s="253">
        <f>ICGN!AG54</f>
        <v>1800.5087096774189</v>
      </c>
      <c r="AH22" s="253">
        <f>ICGN!AH54</f>
        <v>1783.159333333334</v>
      </c>
      <c r="AI22" s="253">
        <f>ICGN!AI54</f>
        <v>1761.5938709677416</v>
      </c>
      <c r="AJ22" s="253">
        <f>ICGN!AJ54</f>
        <v>1785.56</v>
      </c>
      <c r="AK22" s="253">
        <f>ICGN!AK54</f>
        <v>1833.3196666666665</v>
      </c>
      <c r="AL22" s="253">
        <f>ICGN!AL54</f>
        <v>1907.609032258064</v>
      </c>
      <c r="AM22" s="253">
        <f>ICGN!AM54</f>
        <v>1919.4749999999999</v>
      </c>
      <c r="AN22" s="253">
        <f>ICGN!AN54</f>
        <v>1933.31064516129</v>
      </c>
      <c r="AO22" s="253">
        <f>ICGN!AO54</f>
        <v>1853.2822580645166</v>
      </c>
      <c r="AP22" s="253">
        <f>ICGN!AP54</f>
        <v>1782.7548275862066</v>
      </c>
      <c r="AQ22" s="253">
        <f>ICGN!AQ54</f>
        <v>1766.3316129032257</v>
      </c>
      <c r="AR22" s="253">
        <f>ICGN!AR54</f>
        <v>1774.2469999999992</v>
      </c>
      <c r="AS22" s="253">
        <f>ICGN!AS54</f>
        <v>1793.2767741935484</v>
      </c>
      <c r="AT22" s="253">
        <f>ICGN!AT54</f>
        <v>1792.5466666666664</v>
      </c>
      <c r="AU22" s="253">
        <f>ICGN!AU54</f>
        <v>1783.8203225806458</v>
      </c>
      <c r="AV22" s="253">
        <f>ICGN!AV54</f>
        <v>1805.5232258064516</v>
      </c>
      <c r="AW22" s="253">
        <f>ICGN!AW54</f>
        <v>1802.7463333333337</v>
      </c>
      <c r="AX22" s="253">
        <f>ICGN!AX54</f>
        <v>1804.4009677419353</v>
      </c>
      <c r="AY22" s="253">
        <f>ICGN!AY54</f>
        <v>1821.0136666666672</v>
      </c>
      <c r="AZ22" s="253">
        <f>ICGN!AZ54</f>
        <v>1792.6996774193553</v>
      </c>
      <c r="BA22" s="253">
        <f>ICGN!BA54</f>
        <v>1769.6725806451611</v>
      </c>
      <c r="BB22" s="253">
        <f>ICGN!BB54</f>
        <v>1790.5478571428569</v>
      </c>
      <c r="BC22" s="253">
        <f>ICGN!BC54</f>
        <v>1813.7487096774191</v>
      </c>
      <c r="BD22" s="253">
        <f>ICGN!BD54</f>
        <v>1830.2313333333329</v>
      </c>
      <c r="BE22" s="253">
        <f>ICGN!BE54</f>
        <v>1847.9212903225805</v>
      </c>
      <c r="BF22" s="253">
        <f>ICGN!BF54</f>
        <v>1909.8493333333331</v>
      </c>
      <c r="BG22" s="253">
        <f>ICGN!BG54</f>
        <v>1901.5425806451615</v>
      </c>
      <c r="BH22" s="253">
        <f>ICGN!BH54</f>
        <v>1902.1041935483875</v>
      </c>
      <c r="BI22" s="253">
        <f>ICGN!BI54</f>
        <v>1919.5123333333338</v>
      </c>
      <c r="BJ22" s="253">
        <f>ICGN!BJ54</f>
        <v>1885.1312903225801</v>
      </c>
      <c r="BK22" s="253">
        <f>ICGN!BK54</f>
        <v>1921.7529999999997</v>
      </c>
      <c r="BL22" s="253">
        <f>ICGN!BL54</f>
        <v>1932.9561290322579</v>
      </c>
      <c r="BM22" s="253">
        <f>ICGN!BM54</f>
        <v>1957.2870967741942</v>
      </c>
      <c r="BN22" s="253">
        <f>ICGN!BN54</f>
        <v>2038.4925000000001</v>
      </c>
      <c r="BO22" s="253">
        <f>ICGN!BO54</f>
        <v>2022.19</v>
      </c>
      <c r="BP22" s="253">
        <f>ICGN!BP54</f>
        <v>1939.27</v>
      </c>
      <c r="BQ22" s="253">
        <f>ICGN!BQ54</f>
        <v>1915.46</v>
      </c>
      <c r="BR22" s="253">
        <f>ICGN!BR54</f>
        <v>1888.1</v>
      </c>
      <c r="BS22" s="253">
        <f>ICGN!BS54</f>
        <v>1858.4</v>
      </c>
      <c r="BT22" s="253">
        <f>ICGN!BT54</f>
        <v>1899.07</v>
      </c>
      <c r="BU22" s="253">
        <f>ICGN!BU54</f>
        <v>1971.34</v>
      </c>
      <c r="BV22" s="253">
        <f>ICGN!BV54</f>
        <v>2047.03</v>
      </c>
      <c r="BW22" s="253">
        <f>ICGN!BW54</f>
        <v>2127.2456000000002</v>
      </c>
      <c r="BX22" s="253">
        <f>ICGN!BX54</f>
        <v>2344.23</v>
      </c>
      <c r="BY22" s="253">
        <f>ICGN!BY54</f>
        <v>2397.69</v>
      </c>
      <c r="BZ22" s="253">
        <f>ICGN!BZ54</f>
        <v>2420.38</v>
      </c>
      <c r="CA22" s="253">
        <f>ICGN!CA54</f>
        <v>2586.58</v>
      </c>
      <c r="CB22" s="253">
        <f>ICGN!CB54</f>
        <v>2495.36</v>
      </c>
      <c r="CC22" s="253">
        <f>ICGN!CC54</f>
        <v>2439.0863157894701</v>
      </c>
      <c r="CD22" s="253">
        <f>ICGN!CD54</f>
        <v>2554.94</v>
      </c>
      <c r="CE22" s="253">
        <f>ICGN!CE54</f>
        <v>2731.9</v>
      </c>
      <c r="CF22" s="253">
        <f>ICGN!CF54</f>
        <v>3023.29</v>
      </c>
      <c r="CG22" s="253">
        <f>ICGN!CG54</f>
        <v>3073.1154545454542</v>
      </c>
      <c r="CH22" s="253">
        <f>ICGN!CH54</f>
        <v>2937.85</v>
      </c>
      <c r="CI22" s="253">
        <f>ICGN!CI54</f>
        <v>2996.67</v>
      </c>
      <c r="CJ22" s="253">
        <f>ICGN!CJ54</f>
        <v>3244.51</v>
      </c>
      <c r="CK22" s="253">
        <f>ICGN!CK54</f>
        <v>3284.03</v>
      </c>
      <c r="CL22" s="253">
        <f>ICGN!CL54</f>
        <v>3357.5</v>
      </c>
      <c r="CM22" s="253">
        <f>ICGN!CM54</f>
        <v>3145.26</v>
      </c>
      <c r="CN22" s="253">
        <f>ICGN!CN54</f>
        <v>2998.71</v>
      </c>
      <c r="CO22" s="253">
        <f>ICGN!CO54</f>
        <v>2988.38</v>
      </c>
      <c r="CP22" s="253">
        <f>ICGN!CP54</f>
        <v>2991.68</v>
      </c>
      <c r="CQ22" s="253">
        <f>ICGN!CQ54</f>
        <v>2963.99</v>
      </c>
      <c r="CR22" s="253">
        <f>ICGN!CR54</f>
        <v>2963.82</v>
      </c>
      <c r="CS22" s="253">
        <f>ICGN!CS54</f>
        <v>2921.15</v>
      </c>
      <c r="CT22" s="253">
        <f>ICGN!CT54</f>
        <v>2932.61</v>
      </c>
      <c r="CU22" s="253">
        <f>ICGN!CU54</f>
        <v>3106.4</v>
      </c>
      <c r="CV22" s="253">
        <f>ICGN!CV54</f>
        <v>3009.53</v>
      </c>
      <c r="CW22" s="253">
        <f>ICGN!CW54</f>
        <v>2944.65</v>
      </c>
      <c r="CX22" s="253">
        <f>ICGN!CX54</f>
        <v>2881.68</v>
      </c>
      <c r="CY22" s="253">
        <f>ICGN!CY54</f>
        <v>2943.4945454545455</v>
      </c>
      <c r="CZ22" s="253">
        <f>ICGN!CZ54</f>
        <v>2873.5461111111113</v>
      </c>
      <c r="DA22" s="253">
        <f>ICGN!DA54</f>
        <v>2924</v>
      </c>
      <c r="DB22" s="253">
        <f>ICGN!DB54</f>
        <v>2958.36</v>
      </c>
      <c r="DC22" s="253">
        <f>ICGN!DC54</f>
        <v>3038.76</v>
      </c>
      <c r="DD22" s="253">
        <f>ICGN!DD54</f>
        <v>2972.62</v>
      </c>
      <c r="DE22" s="253">
        <f>ICGN!DE54</f>
        <v>2918.49</v>
      </c>
      <c r="DF22" s="253">
        <f>ICGN!DF54</f>
        <v>2955.06</v>
      </c>
      <c r="DG22" s="253">
        <f>ICGN!DG54</f>
        <v>3013.17</v>
      </c>
      <c r="DH22" s="253">
        <f>ICGN!DH54</f>
        <v>2991.42</v>
      </c>
      <c r="DI22" s="253">
        <f>ICGN!DI54</f>
        <v>2867.68</v>
      </c>
      <c r="DJ22" s="253">
        <f>ICGN!DJ54</f>
        <v>2859.9960000000001</v>
      </c>
      <c r="DK22" s="253">
        <f>ICGN!DK54</f>
        <v>2852.46</v>
      </c>
      <c r="DL22" s="253">
        <f>ICGN!DL54</f>
        <v>2765.96</v>
      </c>
      <c r="DM22" s="253">
        <f>ICGN!DM54</f>
        <v>2862.95</v>
      </c>
      <c r="DN22" s="253">
        <f>ICGN!DN54</f>
        <v>2893.22</v>
      </c>
      <c r="DO22" s="253">
        <f>ICGN!DO54</f>
        <v>2885.55</v>
      </c>
      <c r="DP22" s="253">
        <f>ICGN!DP54</f>
        <v>2959.57</v>
      </c>
      <c r="DQ22" s="253">
        <f>ICGN!DQ54</f>
        <v>3037.8</v>
      </c>
      <c r="DR22" s="253">
        <f>ICGN!DR54</f>
        <v>3080.48</v>
      </c>
      <c r="DS22" s="253">
        <f>ICGN!DS54</f>
        <v>3198.13</v>
      </c>
      <c r="DT22" s="253">
        <f>ICGN!DT54</f>
        <v>3212.48</v>
      </c>
      <c r="DU22" s="253">
        <f>ICGN!DU54</f>
        <v>3161.9114285714286</v>
      </c>
      <c r="DV22" s="253">
        <f>ICGN!DV54</f>
        <v>3115.15</v>
      </c>
      <c r="DW22" s="253">
        <f>ICGN!DW54</f>
        <v>3125.34</v>
      </c>
      <c r="DX22" s="253">
        <f>ICGN!DX54</f>
        <v>3155.22</v>
      </c>
      <c r="DY22" s="253">
        <f>ICGN!DY54</f>
        <v>3310.49</v>
      </c>
      <c r="DZ22" s="253">
        <f>ICGN!DZ54</f>
        <v>3256.0188888888897</v>
      </c>
      <c r="EA22" s="253">
        <f>ICGN!EA54</f>
        <v>3208.1081818181829</v>
      </c>
      <c r="EB22" s="253">
        <f>ICGN!EB54</f>
        <v>3412.6474999999991</v>
      </c>
      <c r="EC22" s="253">
        <f>ICGN!EC54</f>
        <v>3399.6219047619038</v>
      </c>
      <c r="ED22" s="253">
        <f>ICGN!ED54</f>
        <v>3437.7254545454548</v>
      </c>
      <c r="EE22" s="253">
        <f>ICGN!EE54</f>
        <v>3411.4236842105256</v>
      </c>
      <c r="EF22" s="253">
        <f>ICGN!EF54</f>
        <v>3383.0004761904761</v>
      </c>
      <c r="EG22" s="253">
        <f>ICGN!EG54</f>
        <v>3317.3704761904755</v>
      </c>
      <c r="EH22" s="253">
        <f>ICGN!EH54</f>
        <v>3408.2404999999999</v>
      </c>
      <c r="EI22" s="253">
        <f>ICGN!EI54</f>
        <v>3870.0076190476193</v>
      </c>
      <c r="EJ22" s="253">
        <f>ICGN!EJ54</f>
        <v>3986.5610000000001</v>
      </c>
      <c r="EK22" s="253">
        <f>ICGN!EK54</f>
        <v>3863.3421052631579</v>
      </c>
      <c r="EL22" s="253">
        <f>ICGN!EL54</f>
        <v>3693.0010526315782</v>
      </c>
      <c r="EM22" s="253">
        <f>ICGN!EM54</f>
        <v>3660.599090909091</v>
      </c>
      <c r="EN22" s="253">
        <f>ICGN!EN54</f>
        <v>3788.0989473684212</v>
      </c>
      <c r="EO22" s="253">
        <f>ICGN!EO54</f>
        <v>3749.8572727272726</v>
      </c>
      <c r="EP22" s="253">
        <f>ICGN!EP54</f>
        <v>3833.0595238095243</v>
      </c>
      <c r="EQ22" s="253">
        <f>ICGN!EQ54</f>
        <v>3680.6721052631583</v>
      </c>
      <c r="ER22" s="253">
        <f>ICGN!ER54</f>
        <v>3468.5038095238101</v>
      </c>
      <c r="ES22" s="253">
        <f>ICGN!ES54</f>
        <v>3494.532631578948</v>
      </c>
      <c r="ET22" s="253">
        <f>ICGN!ET54</f>
        <v>3552.4340000000002</v>
      </c>
      <c r="EU22" s="253">
        <f>ICGN!EU54</f>
        <v>3616.9990909090916</v>
      </c>
      <c r="EV22" s="253">
        <f>ICGN!EV54</f>
        <v>3651.8530000000005</v>
      </c>
      <c r="EW22" s="253">
        <f>ICGN!EW54</f>
        <v>3741.96</v>
      </c>
      <c r="EX22" s="253">
        <f>ICGN!EX54</f>
        <v>3693</v>
      </c>
      <c r="EY22" s="253">
        <f>ICGN!EY54</f>
        <v>3832.2439999999997</v>
      </c>
      <c r="EZ22" s="253">
        <f>ICGN!EZ54</f>
        <v>3887.6780952380955</v>
      </c>
      <c r="FA22" s="253">
        <f>ICGN!FA54</f>
        <v>3820.28</v>
      </c>
      <c r="FB22" s="253">
        <f>ICGN!FB54</f>
        <v>3771.68</v>
      </c>
      <c r="FC22" s="253">
        <f>ICGN!FC54</f>
        <v>3900.51</v>
      </c>
      <c r="FD22" s="253">
        <f>ICGN!FD54</f>
        <v>3967.77</v>
      </c>
    </row>
    <row r="23" spans="1:160" x14ac:dyDescent="0.3">
      <c r="D23" s="25"/>
    </row>
    <row r="24" spans="1:160" x14ac:dyDescent="0.3">
      <c r="A24" s="18" t="s">
        <v>39</v>
      </c>
      <c r="B24" s="18" t="s">
        <v>13</v>
      </c>
      <c r="C24" s="18" t="s">
        <v>33</v>
      </c>
      <c r="D24" s="21" t="s">
        <v>35</v>
      </c>
      <c r="E24" s="19">
        <v>39814</v>
      </c>
      <c r="F24" s="19">
        <v>39845</v>
      </c>
      <c r="G24" s="19">
        <v>39873</v>
      </c>
      <c r="H24" s="19">
        <v>39904</v>
      </c>
      <c r="I24" s="19">
        <v>39934</v>
      </c>
      <c r="J24" s="19">
        <v>39965</v>
      </c>
      <c r="K24" s="19">
        <v>39995</v>
      </c>
      <c r="L24" s="19">
        <v>40026</v>
      </c>
      <c r="M24" s="19">
        <v>40057</v>
      </c>
      <c r="N24" s="19">
        <v>40087</v>
      </c>
      <c r="O24" s="19">
        <v>40118</v>
      </c>
      <c r="P24" s="19">
        <v>40148</v>
      </c>
      <c r="Q24" s="19">
        <v>40179</v>
      </c>
      <c r="R24" s="19">
        <v>40210</v>
      </c>
      <c r="S24" s="19">
        <v>40238</v>
      </c>
      <c r="T24" s="19">
        <v>40269</v>
      </c>
      <c r="U24" s="19">
        <v>40299</v>
      </c>
      <c r="V24" s="19">
        <v>40330</v>
      </c>
      <c r="W24" s="19">
        <v>40360</v>
      </c>
      <c r="X24" s="19">
        <v>40391</v>
      </c>
      <c r="Y24" s="19">
        <v>40422</v>
      </c>
      <c r="Z24" s="19">
        <v>40452</v>
      </c>
      <c r="AA24" s="19">
        <v>40483</v>
      </c>
      <c r="AB24" s="19">
        <v>40513</v>
      </c>
      <c r="AC24" s="19">
        <v>40544</v>
      </c>
      <c r="AD24" s="19">
        <v>40575</v>
      </c>
      <c r="AE24" s="19">
        <v>40603</v>
      </c>
      <c r="AF24" s="19">
        <v>40634</v>
      </c>
      <c r="AG24" s="19">
        <v>40664</v>
      </c>
      <c r="AH24" s="19">
        <v>40695</v>
      </c>
      <c r="AI24" s="19">
        <v>40725</v>
      </c>
      <c r="AJ24" s="19">
        <v>40756</v>
      </c>
      <c r="AK24" s="19">
        <v>40787</v>
      </c>
      <c r="AL24" s="19">
        <v>40817</v>
      </c>
      <c r="AM24" s="19">
        <v>40848</v>
      </c>
      <c r="AN24" s="19">
        <v>40878</v>
      </c>
      <c r="AO24" s="19">
        <v>40909</v>
      </c>
      <c r="AP24" s="19">
        <v>40940</v>
      </c>
      <c r="AQ24" s="19">
        <v>40969</v>
      </c>
      <c r="AR24" s="19">
        <v>41000</v>
      </c>
      <c r="AS24" s="19">
        <v>41030</v>
      </c>
      <c r="AT24" s="19">
        <v>41061</v>
      </c>
      <c r="AU24" s="19">
        <v>41091</v>
      </c>
      <c r="AV24" s="19">
        <v>41122</v>
      </c>
      <c r="AW24" s="19">
        <v>41153</v>
      </c>
      <c r="AX24" s="19">
        <v>41183</v>
      </c>
      <c r="AY24" s="19">
        <v>41214</v>
      </c>
      <c r="AZ24" s="19">
        <v>41244</v>
      </c>
      <c r="BA24" s="19">
        <v>41275</v>
      </c>
      <c r="BB24" s="19">
        <v>41306</v>
      </c>
      <c r="BC24" s="19">
        <f t="shared" ref="BC24:BL24" si="0">+BC2</f>
        <v>41334</v>
      </c>
      <c r="BD24" s="19">
        <f t="shared" si="0"/>
        <v>41365</v>
      </c>
      <c r="BE24" s="19">
        <f t="shared" si="0"/>
        <v>41395</v>
      </c>
      <c r="BF24" s="19">
        <f t="shared" si="0"/>
        <v>41426</v>
      </c>
      <c r="BG24" s="19">
        <f t="shared" si="0"/>
        <v>41456</v>
      </c>
      <c r="BH24" s="19">
        <f t="shared" si="0"/>
        <v>41487</v>
      </c>
      <c r="BI24" s="19">
        <f t="shared" si="0"/>
        <v>41518</v>
      </c>
      <c r="BJ24" s="19">
        <f t="shared" si="0"/>
        <v>41548</v>
      </c>
      <c r="BK24" s="19">
        <f t="shared" si="0"/>
        <v>41579</v>
      </c>
      <c r="BL24" s="19">
        <f t="shared" si="0"/>
        <v>41609</v>
      </c>
      <c r="BM24" s="19">
        <v>41640</v>
      </c>
      <c r="BN24" s="19">
        <v>41671</v>
      </c>
      <c r="BO24" s="19">
        <v>41699</v>
      </c>
      <c r="BP24" s="19">
        <v>41730</v>
      </c>
      <c r="BQ24" s="19">
        <v>41760</v>
      </c>
      <c r="BR24" s="19">
        <v>41791</v>
      </c>
      <c r="BS24" s="19">
        <v>41821</v>
      </c>
      <c r="BT24" s="19">
        <v>41852</v>
      </c>
      <c r="BU24" s="19">
        <v>41883</v>
      </c>
      <c r="BV24" s="19">
        <v>41913</v>
      </c>
      <c r="BW24" s="19">
        <v>41944</v>
      </c>
      <c r="BX24" s="19">
        <v>41974</v>
      </c>
      <c r="BY24" s="19">
        <v>42005</v>
      </c>
      <c r="BZ24" s="19">
        <v>42036</v>
      </c>
      <c r="CA24" s="19">
        <v>42064</v>
      </c>
      <c r="CB24" s="19">
        <v>42095</v>
      </c>
      <c r="CC24" s="19">
        <v>42125</v>
      </c>
      <c r="CD24" s="19">
        <v>42156</v>
      </c>
      <c r="CE24" s="19">
        <v>42186</v>
      </c>
      <c r="CF24" s="19">
        <v>42217</v>
      </c>
      <c r="CG24" s="19">
        <v>42248</v>
      </c>
      <c r="CH24" s="19">
        <v>42278</v>
      </c>
      <c r="CI24" s="19">
        <v>42309</v>
      </c>
      <c r="CJ24" s="19">
        <v>42339</v>
      </c>
      <c r="CK24" s="19">
        <v>42370</v>
      </c>
      <c r="CL24" s="19">
        <v>42401</v>
      </c>
      <c r="CM24" s="19">
        <v>42430</v>
      </c>
      <c r="CN24" s="19">
        <v>42461</v>
      </c>
      <c r="CO24" s="19">
        <v>42491</v>
      </c>
      <c r="CP24" s="19">
        <v>42522</v>
      </c>
      <c r="CQ24" s="19">
        <v>42552</v>
      </c>
      <c r="CR24" s="19">
        <v>42583</v>
      </c>
      <c r="CS24" s="19">
        <v>42614</v>
      </c>
      <c r="CT24" s="19">
        <v>42644</v>
      </c>
      <c r="CU24" s="19">
        <v>42675</v>
      </c>
      <c r="CV24" s="19">
        <v>42705</v>
      </c>
      <c r="CW24" s="19">
        <v>42736</v>
      </c>
      <c r="CX24" s="19">
        <v>42767</v>
      </c>
      <c r="CY24" s="19">
        <v>42795</v>
      </c>
      <c r="CZ24" s="19">
        <v>42826</v>
      </c>
      <c r="DA24" s="19">
        <v>42856</v>
      </c>
      <c r="DB24" s="19">
        <v>42887</v>
      </c>
      <c r="DC24" s="19">
        <v>42917</v>
      </c>
      <c r="DD24" s="19">
        <v>42948</v>
      </c>
      <c r="DE24" s="19">
        <v>42979</v>
      </c>
      <c r="DF24" s="19">
        <v>43009</v>
      </c>
      <c r="DG24" s="19">
        <v>43040</v>
      </c>
      <c r="DH24" s="19">
        <v>43070</v>
      </c>
      <c r="DI24" s="19">
        <v>43101</v>
      </c>
      <c r="DJ24" s="19">
        <v>43132</v>
      </c>
      <c r="DK24" s="19">
        <v>43160</v>
      </c>
      <c r="DL24" s="19">
        <v>43191</v>
      </c>
      <c r="DM24" s="19">
        <v>43221</v>
      </c>
      <c r="DN24" s="19">
        <v>43252</v>
      </c>
      <c r="DO24" s="19">
        <v>43282</v>
      </c>
      <c r="DP24" s="19">
        <v>43313</v>
      </c>
      <c r="DQ24" s="19">
        <v>43344</v>
      </c>
      <c r="DR24" s="19">
        <v>43374</v>
      </c>
      <c r="DS24" s="19">
        <v>43405</v>
      </c>
      <c r="DT24" s="19">
        <v>43435</v>
      </c>
      <c r="DU24" s="19">
        <v>43466</v>
      </c>
      <c r="DV24" s="19">
        <v>43497</v>
      </c>
      <c r="DW24" s="19">
        <v>43525</v>
      </c>
      <c r="DX24" s="19">
        <v>43556</v>
      </c>
      <c r="DY24" s="19">
        <v>43586</v>
      </c>
      <c r="DZ24" s="19">
        <v>43617</v>
      </c>
      <c r="EA24" s="19">
        <v>43647</v>
      </c>
      <c r="EB24" s="19">
        <v>43678</v>
      </c>
      <c r="EC24" s="19">
        <v>43709</v>
      </c>
      <c r="ED24" s="19">
        <v>43739</v>
      </c>
      <c r="EE24" s="19">
        <v>43770</v>
      </c>
      <c r="EF24" s="19">
        <v>43800</v>
      </c>
      <c r="EG24" s="19">
        <v>43831</v>
      </c>
      <c r="EH24" s="19">
        <v>43862</v>
      </c>
      <c r="EI24" s="19">
        <v>43891</v>
      </c>
      <c r="EJ24" s="19">
        <v>43922</v>
      </c>
      <c r="EK24" s="19">
        <v>43952</v>
      </c>
      <c r="EL24" s="19">
        <v>43983</v>
      </c>
      <c r="EM24" s="19">
        <v>44013</v>
      </c>
      <c r="EN24" s="19">
        <v>44044</v>
      </c>
      <c r="EO24" s="19">
        <v>44075</v>
      </c>
      <c r="EP24" s="19">
        <v>44105</v>
      </c>
      <c r="EQ24" s="19">
        <v>44136</v>
      </c>
      <c r="ER24" s="19">
        <v>44166</v>
      </c>
      <c r="ES24" s="19">
        <v>44197</v>
      </c>
      <c r="ET24" s="359">
        <v>44228</v>
      </c>
      <c r="EU24" s="359">
        <v>44256</v>
      </c>
      <c r="EV24" s="359">
        <v>44287</v>
      </c>
      <c r="EW24" s="359">
        <v>44317</v>
      </c>
      <c r="EX24" s="359">
        <v>44348</v>
      </c>
      <c r="EY24" s="359">
        <v>44378</v>
      </c>
      <c r="EZ24" s="359">
        <v>44409</v>
      </c>
      <c r="FA24" s="359">
        <v>44440</v>
      </c>
      <c r="FB24" s="359">
        <v>44470</v>
      </c>
      <c r="FC24" s="359">
        <v>44501</v>
      </c>
      <c r="FD24" s="359">
        <v>44531</v>
      </c>
    </row>
    <row r="25" spans="1:160" x14ac:dyDescent="0.3">
      <c r="A25" s="83"/>
      <c r="B25" s="83"/>
      <c r="C25" s="83"/>
      <c r="D25" s="84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</row>
    <row r="26" spans="1:160" x14ac:dyDescent="0.3">
      <c r="A26" s="18" t="s">
        <v>103</v>
      </c>
      <c r="D26" s="25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</row>
    <row r="27" spans="1:160" s="154" customFormat="1" x14ac:dyDescent="0.3">
      <c r="A27" s="155" t="s">
        <v>14</v>
      </c>
      <c r="B27" s="154" t="s">
        <v>16</v>
      </c>
      <c r="C27" s="154" t="s">
        <v>22</v>
      </c>
      <c r="D27" s="216">
        <v>36.743699999999997</v>
      </c>
      <c r="E27" s="157">
        <f t="shared" ref="E27:X27" si="1">+$D$27*E5</f>
        <v>216.3836493</v>
      </c>
      <c r="F27" s="157">
        <f t="shared" si="1"/>
        <v>196.39991119736845</v>
      </c>
      <c r="G27" s="157">
        <f t="shared" si="1"/>
        <v>191.48060662499995</v>
      </c>
      <c r="H27" s="157">
        <f t="shared" si="1"/>
        <v>193.41183800000002</v>
      </c>
      <c r="I27" s="157">
        <f t="shared" si="1"/>
        <v>215.20325793750001</v>
      </c>
      <c r="J27" s="157">
        <f t="shared" si="1"/>
        <v>213.26377513636362</v>
      </c>
      <c r="K27" s="157">
        <f t="shared" si="1"/>
        <v>189.10061696590901</v>
      </c>
      <c r="L27" s="157">
        <f t="shared" si="1"/>
        <v>178.74942198799999</v>
      </c>
      <c r="M27" s="157">
        <f t="shared" si="1"/>
        <v>165.80157200000002</v>
      </c>
      <c r="N27" s="157">
        <f t="shared" si="1"/>
        <v>181.84791163636359</v>
      </c>
      <c r="O27" s="157">
        <f t="shared" si="1"/>
        <v>197.22180974999998</v>
      </c>
      <c r="P27" s="157">
        <f t="shared" si="1"/>
        <v>195.75623717045454</v>
      </c>
      <c r="Q27" s="157">
        <f t="shared" si="1"/>
        <v>191.84562627631576</v>
      </c>
      <c r="R27" s="157">
        <f t="shared" si="1"/>
        <v>179.59933784210523</v>
      </c>
      <c r="S27" s="157">
        <f t="shared" si="1"/>
        <v>176.18604149999996</v>
      </c>
      <c r="T27" s="157">
        <f t="shared" si="1"/>
        <v>175.15809275000004</v>
      </c>
      <c r="U27" s="157">
        <f t="shared" si="1"/>
        <v>175.17099678749997</v>
      </c>
      <c r="V27" s="157">
        <f t="shared" si="1"/>
        <v>165.12535271590906</v>
      </c>
      <c r="W27" s="157">
        <f t="shared" si="1"/>
        <v>207.44005774999999</v>
      </c>
      <c r="X27" s="157">
        <f t="shared" si="1"/>
        <v>252.46262236363646</v>
      </c>
      <c r="Y27" s="157">
        <f t="shared" ref="Y27:BD27" si="2">+$D$27*Y5</f>
        <v>258.33883075</v>
      </c>
      <c r="Z27" s="157">
        <f t="shared" si="2"/>
        <v>252.27174599999998</v>
      </c>
      <c r="AA27" s="157">
        <f t="shared" si="2"/>
        <v>248.03309774999997</v>
      </c>
      <c r="AB27" s="157">
        <f t="shared" si="2"/>
        <v>278.1456335795454</v>
      </c>
      <c r="AC27" s="157">
        <f t="shared" si="2"/>
        <v>295.44231281250001</v>
      </c>
      <c r="AD27" s="157">
        <f t="shared" si="2"/>
        <v>305.82361673684204</v>
      </c>
      <c r="AE27" s="157">
        <f t="shared" si="2"/>
        <v>269.21549846739128</v>
      </c>
      <c r="AF27" s="157">
        <f t="shared" si="2"/>
        <v>285.77871971249999</v>
      </c>
      <c r="AG27" s="157">
        <f t="shared" si="2"/>
        <v>281.56819788999996</v>
      </c>
      <c r="AH27" s="157">
        <f t="shared" si="2"/>
        <v>255.70274863636354</v>
      </c>
      <c r="AI27" s="157">
        <f t="shared" si="2"/>
        <v>245.70052893749994</v>
      </c>
      <c r="AJ27" s="157">
        <f t="shared" si="2"/>
        <v>263.60010257608695</v>
      </c>
      <c r="AK27" s="157">
        <f t="shared" si="2"/>
        <v>249.48534874999999</v>
      </c>
      <c r="AL27" s="157">
        <f t="shared" si="2"/>
        <v>230.23864874999992</v>
      </c>
      <c r="AM27" s="157">
        <f t="shared" si="2"/>
        <v>225.04641400000006</v>
      </c>
      <c r="AN27" s="157">
        <f t="shared" si="2"/>
        <v>222.65807350000003</v>
      </c>
      <c r="AO27" s="157">
        <f t="shared" si="2"/>
        <v>231.6690285</v>
      </c>
      <c r="AP27" s="157">
        <f t="shared" si="2"/>
        <v>238.33341708749998</v>
      </c>
      <c r="AQ27" s="157">
        <f t="shared" si="2"/>
        <v>238.52506888636358</v>
      </c>
      <c r="AR27" s="157">
        <f t="shared" si="2"/>
        <v>231.80222441250001</v>
      </c>
      <c r="AS27" s="157">
        <f t="shared" si="2"/>
        <v>233.77344040909088</v>
      </c>
      <c r="AT27" s="157">
        <f t="shared" si="2"/>
        <v>241.00367799999995</v>
      </c>
      <c r="AU27" s="157">
        <f t="shared" si="2"/>
        <v>316.32826299999999</v>
      </c>
      <c r="AV27" s="157">
        <f t="shared" si="2"/>
        <v>322.21429183695659</v>
      </c>
      <c r="AW27" s="157">
        <f t="shared" si="2"/>
        <v>321.90865488157891</v>
      </c>
      <c r="AX27" s="157">
        <f t="shared" si="2"/>
        <v>318.4440687065217</v>
      </c>
      <c r="AY27" s="157">
        <f t="shared" si="2"/>
        <v>316.55134974999993</v>
      </c>
      <c r="AZ27" s="157">
        <f t="shared" si="2"/>
        <v>296.59973936249997</v>
      </c>
      <c r="BA27" s="157" t="e">
        <f t="shared" si="2"/>
        <v>#REF!</v>
      </c>
      <c r="BB27" s="157" t="e">
        <f t="shared" si="2"/>
        <v>#REF!</v>
      </c>
      <c r="BC27" s="157" t="e">
        <f t="shared" si="2"/>
        <v>#REF!</v>
      </c>
      <c r="BD27" s="157" t="e">
        <f t="shared" si="2"/>
        <v>#REF!</v>
      </c>
      <c r="BE27" s="157" t="e">
        <f t="shared" ref="BE27:BL27" si="3">+$D$27*BE5</f>
        <v>#REF!</v>
      </c>
      <c r="BF27" s="157" t="e">
        <f t="shared" si="3"/>
        <v>#REF!</v>
      </c>
      <c r="BG27" s="157" t="e">
        <f t="shared" si="3"/>
        <v>#REF!</v>
      </c>
      <c r="BH27" s="157" t="e">
        <f t="shared" si="3"/>
        <v>#REF!</v>
      </c>
      <c r="BI27" s="157" t="e">
        <f t="shared" si="3"/>
        <v>#REF!</v>
      </c>
      <c r="BJ27" s="157" t="e">
        <f t="shared" si="3"/>
        <v>#REF!</v>
      </c>
      <c r="BK27" s="157" t="e">
        <f t="shared" si="3"/>
        <v>#REF!</v>
      </c>
      <c r="BL27" s="157" t="e">
        <f t="shared" si="3"/>
        <v>#REF!</v>
      </c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  <c r="EQ27" s="157"/>
      <c r="ER27" s="157"/>
    </row>
    <row r="28" spans="1:160" s="154" customFormat="1" x14ac:dyDescent="0.3">
      <c r="A28" s="155" t="s">
        <v>174</v>
      </c>
      <c r="B28" s="154" t="s">
        <v>15</v>
      </c>
      <c r="C28" s="154" t="s">
        <v>23</v>
      </c>
      <c r="D28" s="216">
        <v>36.743699999999997</v>
      </c>
      <c r="E28" s="157">
        <f t="shared" ref="E28:X28" si="4">+$D$28*E6</f>
        <v>226.39630755000002</v>
      </c>
      <c r="F28" s="157">
        <f t="shared" si="4"/>
        <v>209.19735513157892</v>
      </c>
      <c r="G28" s="157">
        <f t="shared" si="4"/>
        <v>210.33680539772726</v>
      </c>
      <c r="H28" s="157">
        <f t="shared" si="4"/>
        <v>211.398754</v>
      </c>
      <c r="I28" s="157">
        <f t="shared" si="4"/>
        <v>234.18137898750001</v>
      </c>
      <c r="J28" s="157">
        <f t="shared" si="4"/>
        <v>233.47698555681814</v>
      </c>
      <c r="K28" s="157">
        <f t="shared" si="4"/>
        <v>203.3680286590909</v>
      </c>
      <c r="L28" s="157">
        <f t="shared" si="4"/>
        <v>190.20551274999994</v>
      </c>
      <c r="M28" s="157">
        <f t="shared" si="4"/>
        <v>174.02078774999995</v>
      </c>
      <c r="N28" s="157">
        <f t="shared" si="4"/>
        <v>186.44922497727268</v>
      </c>
      <c r="O28" s="157">
        <f t="shared" si="4"/>
        <v>198.3011559375</v>
      </c>
      <c r="P28" s="157">
        <f t="shared" si="4"/>
        <v>194.50778645454542</v>
      </c>
      <c r="Q28" s="157">
        <f t="shared" si="4"/>
        <v>192.06318765789473</v>
      </c>
      <c r="R28" s="157">
        <f t="shared" si="4"/>
        <v>182.86275856578945</v>
      </c>
      <c r="S28" s="157">
        <f t="shared" si="4"/>
        <v>179.62876643478259</v>
      </c>
      <c r="T28" s="157">
        <f t="shared" si="4"/>
        <v>180.79650100000001</v>
      </c>
      <c r="U28" s="157">
        <f t="shared" si="4"/>
        <v>182.44624938749999</v>
      </c>
      <c r="V28" s="157">
        <f t="shared" si="4"/>
        <v>176.048252625</v>
      </c>
      <c r="W28" s="157">
        <f t="shared" si="4"/>
        <v>214.10204049999999</v>
      </c>
      <c r="X28" s="157">
        <f t="shared" si="4"/>
        <v>259.66522264772721</v>
      </c>
      <c r="Y28" s="157">
        <f t="shared" ref="Y28:BD28" si="5">+$D$28*Y6</f>
        <v>272.29268824999991</v>
      </c>
      <c r="Z28" s="157">
        <f t="shared" si="5"/>
        <v>268.13277649999998</v>
      </c>
      <c r="AA28" s="157">
        <f t="shared" si="5"/>
        <v>271.47470350000003</v>
      </c>
      <c r="AB28" s="157">
        <f t="shared" si="5"/>
        <v>303.29836639772714</v>
      </c>
      <c r="AC28" s="157">
        <f t="shared" si="5"/>
        <v>323.80844921250002</v>
      </c>
      <c r="AD28" s="157">
        <f t="shared" si="5"/>
        <v>343.44723165789469</v>
      </c>
      <c r="AE28" s="157">
        <f t="shared" si="5"/>
        <v>313.94296545652179</v>
      </c>
      <c r="AF28" s="157">
        <f t="shared" si="5"/>
        <v>335.98439279999997</v>
      </c>
      <c r="AG28" s="157">
        <f t="shared" si="5"/>
        <v>332.1193055</v>
      </c>
      <c r="AH28" s="157">
        <f t="shared" si="5"/>
        <v>303.51966368181809</v>
      </c>
      <c r="AI28" s="157">
        <f t="shared" si="5"/>
        <v>278.2875978749999</v>
      </c>
      <c r="AJ28" s="157">
        <f t="shared" si="5"/>
        <v>299.14963232608699</v>
      </c>
      <c r="AK28" s="157">
        <f t="shared" si="5"/>
        <v>286.37339900000001</v>
      </c>
      <c r="AL28" s="157">
        <f t="shared" si="5"/>
        <v>261.93883849999992</v>
      </c>
      <c r="AM28" s="157">
        <f t="shared" si="5"/>
        <v>252.55607224999997</v>
      </c>
      <c r="AN28" s="157">
        <f t="shared" si="5"/>
        <v>244.5949372499999</v>
      </c>
      <c r="AO28" s="157">
        <f t="shared" si="5"/>
        <v>252.84717858750003</v>
      </c>
      <c r="AP28" s="157">
        <f t="shared" si="5"/>
        <v>254.75785098749998</v>
      </c>
      <c r="AQ28" s="157">
        <f t="shared" si="5"/>
        <v>252.54613077272722</v>
      </c>
      <c r="AR28" s="157">
        <f t="shared" si="5"/>
        <v>237.72714603749998</v>
      </c>
      <c r="AS28" s="157">
        <f t="shared" si="5"/>
        <v>239.48541559090904</v>
      </c>
      <c r="AT28" s="157">
        <f t="shared" si="5"/>
        <v>248.14245399999996</v>
      </c>
      <c r="AU28" s="157">
        <f t="shared" si="5"/>
        <v>317.67990624999993</v>
      </c>
      <c r="AV28" s="157">
        <f t="shared" si="5"/>
        <v>325.25762872826084</v>
      </c>
      <c r="AW28" s="157">
        <f t="shared" si="5"/>
        <v>330.41288755263156</v>
      </c>
      <c r="AX28" s="157">
        <f t="shared" si="5"/>
        <v>330.39375896739131</v>
      </c>
      <c r="AY28" s="157">
        <f t="shared" si="5"/>
        <v>330.83327600000001</v>
      </c>
      <c r="AZ28" s="157">
        <f t="shared" si="5"/>
        <v>315.85343816249991</v>
      </c>
      <c r="BA28" s="157" t="e">
        <f t="shared" si="5"/>
        <v>#REF!</v>
      </c>
      <c r="BB28" s="157" t="e">
        <f t="shared" si="5"/>
        <v>#REF!</v>
      </c>
      <c r="BC28" s="157" t="e">
        <f t="shared" si="5"/>
        <v>#REF!</v>
      </c>
      <c r="BD28" s="157" t="e">
        <f t="shared" si="5"/>
        <v>#REF!</v>
      </c>
      <c r="BE28" s="157" t="e">
        <f t="shared" ref="BE28:BL28" si="6">+$D$28*BE6</f>
        <v>#REF!</v>
      </c>
      <c r="BF28" s="157" t="e">
        <f t="shared" si="6"/>
        <v>#REF!</v>
      </c>
      <c r="BG28" s="157" t="e">
        <f t="shared" si="6"/>
        <v>#REF!</v>
      </c>
      <c r="BH28" s="157" t="e">
        <f t="shared" si="6"/>
        <v>#REF!</v>
      </c>
      <c r="BI28" s="157" t="e">
        <f t="shared" si="6"/>
        <v>#REF!</v>
      </c>
      <c r="BJ28" s="157" t="e">
        <f t="shared" si="6"/>
        <v>#REF!</v>
      </c>
      <c r="BK28" s="157" t="e">
        <f t="shared" si="6"/>
        <v>#REF!</v>
      </c>
      <c r="BL28" s="157" t="e">
        <f t="shared" si="6"/>
        <v>#REF!</v>
      </c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  <c r="DZ28" s="157"/>
      <c r="EA28" s="157"/>
      <c r="EB28" s="157"/>
      <c r="EC28" s="157"/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7"/>
      <c r="EO28" s="157"/>
      <c r="EP28" s="157"/>
      <c r="EQ28" s="157"/>
      <c r="ER28" s="157"/>
    </row>
    <row r="29" spans="1:160" s="154" customFormat="1" x14ac:dyDescent="0.3">
      <c r="A29" s="155" t="s">
        <v>6</v>
      </c>
      <c r="B29" s="154" t="s">
        <v>32</v>
      </c>
      <c r="C29" s="154" t="s">
        <v>34</v>
      </c>
      <c r="D29" s="162"/>
      <c r="E29" s="157">
        <f t="shared" ref="E29:X29" si="7">+E7</f>
        <v>556</v>
      </c>
      <c r="F29" s="157">
        <f t="shared" si="7"/>
        <v>569.0526315789474</v>
      </c>
      <c r="G29" s="157">
        <f t="shared" si="7"/>
        <v>594.18421052631584</v>
      </c>
      <c r="H29" s="157">
        <f t="shared" si="7"/>
        <v>686.84210526315792</v>
      </c>
      <c r="I29" s="157">
        <f t="shared" si="7"/>
        <v>787.38095238095241</v>
      </c>
      <c r="J29" s="157">
        <f t="shared" si="7"/>
        <v>724.72500000000002</v>
      </c>
      <c r="K29" s="157">
        <f t="shared" si="7"/>
        <v>637.71739130434787</v>
      </c>
      <c r="L29" s="157">
        <f t="shared" si="7"/>
        <v>713.69047619047615</v>
      </c>
      <c r="M29" s="157">
        <f t="shared" si="7"/>
        <v>672.84090909090912</v>
      </c>
      <c r="N29" s="157">
        <f t="shared" si="7"/>
        <v>678.63636363636363</v>
      </c>
      <c r="O29" s="157">
        <f t="shared" si="7"/>
        <v>723.21428571428567</v>
      </c>
      <c r="P29" s="157">
        <f t="shared" si="7"/>
        <v>773.06818181818187</v>
      </c>
      <c r="Q29" s="157">
        <f t="shared" si="7"/>
        <v>787.75</v>
      </c>
      <c r="R29" s="157">
        <f t="shared" si="7"/>
        <v>793.125</v>
      </c>
      <c r="S29" s="157">
        <f t="shared" si="7"/>
        <v>828.36956521739125</v>
      </c>
      <c r="T29" s="157">
        <f t="shared" si="7"/>
        <v>823.28947368421052</v>
      </c>
      <c r="U29" s="157">
        <f t="shared" si="7"/>
        <v>814.47368421052636</v>
      </c>
      <c r="V29" s="157">
        <f t="shared" si="7"/>
        <v>801.13636363636363</v>
      </c>
      <c r="W29" s="157">
        <f t="shared" si="7"/>
        <v>804.2045454545455</v>
      </c>
      <c r="X29" s="157">
        <f t="shared" si="7"/>
        <v>906.66666666666663</v>
      </c>
      <c r="Y29" s="157">
        <f t="shared" ref="Y29:BD29" si="8">+Y7</f>
        <v>918.09523809523807</v>
      </c>
      <c r="Z29" s="157">
        <f t="shared" si="8"/>
        <v>990</v>
      </c>
      <c r="AA29" s="157">
        <f t="shared" si="8"/>
        <v>1113.409090909091</v>
      </c>
      <c r="AB29" s="157">
        <f t="shared" si="8"/>
        <v>1225.2272727272727</v>
      </c>
      <c r="AC29" s="157">
        <f t="shared" si="8"/>
        <v>1267.1428571428571</v>
      </c>
      <c r="AD29" s="157">
        <f t="shared" si="8"/>
        <v>1278.875</v>
      </c>
      <c r="AE29" s="157">
        <f t="shared" si="8"/>
        <v>1173.4782608695652</v>
      </c>
      <c r="AF29" s="157">
        <f t="shared" si="8"/>
        <v>1145</v>
      </c>
      <c r="AG29" s="157">
        <f t="shared" si="8"/>
        <v>1153.8636363636363</v>
      </c>
      <c r="AH29" s="157">
        <f t="shared" si="8"/>
        <v>1127.125</v>
      </c>
      <c r="AI29" s="157">
        <f t="shared" si="8"/>
        <v>1082.375</v>
      </c>
      <c r="AJ29" s="157">
        <f t="shared" si="8"/>
        <v>1084.3478260869565</v>
      </c>
      <c r="AK29" s="157">
        <f t="shared" si="8"/>
        <v>1065.2272727272727</v>
      </c>
      <c r="AL29" s="157">
        <f t="shared" si="8"/>
        <v>997.02380952380952</v>
      </c>
      <c r="AM29" s="157">
        <f t="shared" si="8"/>
        <v>1048.840909090909</v>
      </c>
      <c r="AN29" s="157">
        <f t="shared" si="8"/>
        <v>1021.9047619047619</v>
      </c>
      <c r="AO29" s="157">
        <f t="shared" si="8"/>
        <v>1057.6190476190477</v>
      </c>
      <c r="AP29" s="157">
        <f t="shared" si="8"/>
        <v>1103.452380952381</v>
      </c>
      <c r="AQ29" s="157">
        <f t="shared" si="8"/>
        <v>1147.7045454545455</v>
      </c>
      <c r="AR29" s="157">
        <f t="shared" si="8"/>
        <v>1176.4473684210527</v>
      </c>
      <c r="AS29" s="157">
        <f t="shared" si="8"/>
        <v>1085.8333333333333</v>
      </c>
      <c r="AT29" s="157">
        <f t="shared" si="8"/>
        <v>995.95238095238096</v>
      </c>
      <c r="AU29" s="157">
        <f t="shared" si="8"/>
        <v>1013.8157894736842</v>
      </c>
      <c r="AV29" s="157">
        <f t="shared" si="8"/>
        <v>994.56521739130437</v>
      </c>
      <c r="AW29" s="157">
        <f t="shared" si="8"/>
        <v>965</v>
      </c>
      <c r="AX29" s="157">
        <f t="shared" si="8"/>
        <v>836.95652173913038</v>
      </c>
      <c r="AY29" s="157">
        <f t="shared" si="8"/>
        <v>818.86363636363637</v>
      </c>
      <c r="AZ29" s="157">
        <f t="shared" si="8"/>
        <v>788.19444444444446</v>
      </c>
      <c r="BA29" s="157" t="e">
        <f t="shared" si="8"/>
        <v>#REF!</v>
      </c>
      <c r="BB29" s="157" t="e">
        <f t="shared" si="8"/>
        <v>#REF!</v>
      </c>
      <c r="BC29" s="157" t="e">
        <f t="shared" si="8"/>
        <v>#REF!</v>
      </c>
      <c r="BD29" s="157" t="e">
        <f t="shared" si="8"/>
        <v>#REF!</v>
      </c>
      <c r="BE29" s="157" t="e">
        <f t="shared" ref="BE29:BL29" si="9">+BE7</f>
        <v>#REF!</v>
      </c>
      <c r="BF29" s="157" t="e">
        <f t="shared" si="9"/>
        <v>#REF!</v>
      </c>
      <c r="BG29" s="157" t="e">
        <f t="shared" si="9"/>
        <v>#REF!</v>
      </c>
      <c r="BH29" s="157" t="e">
        <f t="shared" si="9"/>
        <v>#REF!</v>
      </c>
      <c r="BI29" s="157" t="e">
        <f t="shared" si="9"/>
        <v>#REF!</v>
      </c>
      <c r="BJ29" s="157" t="e">
        <f t="shared" si="9"/>
        <v>#REF!</v>
      </c>
      <c r="BK29" s="157" t="e">
        <f t="shared" si="9"/>
        <v>#REF!</v>
      </c>
      <c r="BL29" s="157" t="e">
        <f t="shared" si="9"/>
        <v>#REF!</v>
      </c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  <c r="EQ29" s="157"/>
      <c r="ER29" s="157"/>
    </row>
    <row r="30" spans="1:160" s="154" customFormat="1" x14ac:dyDescent="0.3">
      <c r="A30" s="155" t="s">
        <v>7</v>
      </c>
      <c r="B30" s="154" t="s">
        <v>24</v>
      </c>
      <c r="C30" s="154" t="s">
        <v>27</v>
      </c>
      <c r="D30" s="162">
        <f>2204.622/100</f>
        <v>22.046219999999998</v>
      </c>
      <c r="E30" s="157">
        <f t="shared" ref="E30:X30" si="10">+$D$30*E8</f>
        <v>269.93391767999992</v>
      </c>
      <c r="F30" s="157">
        <f t="shared" si="10"/>
        <v>286.91414838947367</v>
      </c>
      <c r="G30" s="157">
        <f t="shared" si="10"/>
        <v>285.01754056363637</v>
      </c>
      <c r="H30" s="157">
        <f t="shared" si="10"/>
        <v>289.20441359999995</v>
      </c>
      <c r="I30" s="157">
        <f t="shared" si="10"/>
        <v>341.01093095999983</v>
      </c>
      <c r="J30" s="157">
        <f t="shared" si="10"/>
        <v>342.56819577272728</v>
      </c>
      <c r="K30" s="157">
        <f t="shared" si="10"/>
        <v>392.7834723272727</v>
      </c>
      <c r="L30" s="157">
        <f t="shared" si="10"/>
        <v>478.84389839999994</v>
      </c>
      <c r="M30" s="157">
        <f t="shared" si="10"/>
        <v>490.51789680000002</v>
      </c>
      <c r="N30" s="157">
        <f t="shared" si="10"/>
        <v>510.61049721818176</v>
      </c>
      <c r="O30" s="157">
        <f t="shared" si="10"/>
        <v>501.97038317999994</v>
      </c>
      <c r="P30" s="157">
        <f t="shared" si="10"/>
        <v>549.01100405454542</v>
      </c>
      <c r="Q30" s="157">
        <f t="shared" si="10"/>
        <v>625.67172359999995</v>
      </c>
      <c r="R30" s="157">
        <f t="shared" si="10"/>
        <v>586.49907164210526</v>
      </c>
      <c r="S30" s="157">
        <f t="shared" si="10"/>
        <v>424.69646501739112</v>
      </c>
      <c r="T30" s="157">
        <f t="shared" si="10"/>
        <v>355.416561</v>
      </c>
      <c r="U30" s="157">
        <f t="shared" si="10"/>
        <v>321.91890444000001</v>
      </c>
      <c r="V30" s="157">
        <f t="shared" si="10"/>
        <v>348.56075920909092</v>
      </c>
      <c r="W30" s="157">
        <f t="shared" si="10"/>
        <v>388.50688739999998</v>
      </c>
      <c r="X30" s="157">
        <f t="shared" si="10"/>
        <v>423.62813830909079</v>
      </c>
      <c r="Y30" s="157">
        <f t="shared" ref="Y30:BD30" si="11">+$D$30*Y8</f>
        <v>522.89434559999984</v>
      </c>
      <c r="Z30" s="157">
        <f t="shared" si="11"/>
        <v>594.00915239999983</v>
      </c>
      <c r="AA30" s="157">
        <f t="shared" si="11"/>
        <v>637.08326699999986</v>
      </c>
      <c r="AB30" s="157">
        <f t="shared" si="11"/>
        <v>685.32679071818177</v>
      </c>
      <c r="AC30" s="157">
        <f t="shared" si="11"/>
        <v>707.52933845999985</v>
      </c>
      <c r="AD30" s="157">
        <f t="shared" si="11"/>
        <v>700.33878975789457</v>
      </c>
      <c r="AE30" s="157">
        <f t="shared" si="11"/>
        <v>620.60109299999988</v>
      </c>
      <c r="AF30" s="157">
        <f t="shared" si="11"/>
        <v>560.5361666099999</v>
      </c>
      <c r="AG30" s="157">
        <f t="shared" si="11"/>
        <v>481.70990699999999</v>
      </c>
      <c r="AH30" s="157">
        <f t="shared" si="11"/>
        <v>574.64474530909092</v>
      </c>
      <c r="AI30" s="157">
        <f t="shared" si="11"/>
        <v>649.72414961999982</v>
      </c>
      <c r="AJ30" s="157">
        <f t="shared" si="11"/>
        <v>636.57022453043464</v>
      </c>
      <c r="AK30" s="157">
        <f t="shared" si="11"/>
        <v>610.69079219999992</v>
      </c>
      <c r="AL30" s="157">
        <f t="shared" si="11"/>
        <v>579.78409139999997</v>
      </c>
      <c r="AM30" s="157">
        <f t="shared" si="11"/>
        <v>540.52082339999981</v>
      </c>
      <c r="AN30" s="157">
        <f t="shared" si="11"/>
        <v>516.21749039999997</v>
      </c>
      <c r="AO30" s="157">
        <f t="shared" si="11"/>
        <v>530.1674985599999</v>
      </c>
      <c r="AP30" s="157">
        <f t="shared" si="11"/>
        <v>548.58711536999988</v>
      </c>
      <c r="AQ30" s="157">
        <f t="shared" si="11"/>
        <v>545.26314665454549</v>
      </c>
      <c r="AR30" s="157">
        <f t="shared" si="11"/>
        <v>506.58906626999999</v>
      </c>
      <c r="AS30" s="157">
        <f t="shared" si="11"/>
        <v>446.41591298181811</v>
      </c>
      <c r="AT30" s="157">
        <f t="shared" si="11"/>
        <v>450.70872239999994</v>
      </c>
      <c r="AU30" s="157">
        <f t="shared" si="11"/>
        <v>501.70897799999995</v>
      </c>
      <c r="AV30" s="157">
        <f t="shared" si="11"/>
        <v>452.59931128695644</v>
      </c>
      <c r="AW30" s="157">
        <f t="shared" si="11"/>
        <v>429.25150667368428</v>
      </c>
      <c r="AX30" s="157">
        <f t="shared" si="11"/>
        <v>449.49366986086966</v>
      </c>
      <c r="AY30" s="157">
        <f t="shared" si="11"/>
        <v>425.78599559999986</v>
      </c>
      <c r="AZ30" s="157">
        <f t="shared" si="11"/>
        <v>423.33151644000003</v>
      </c>
      <c r="BA30" s="157" t="e">
        <f t="shared" si="11"/>
        <v>#REF!</v>
      </c>
      <c r="BB30" s="157" t="e">
        <f t="shared" si="11"/>
        <v>#REF!</v>
      </c>
      <c r="BC30" s="157" t="e">
        <f t="shared" si="11"/>
        <v>#REF!</v>
      </c>
      <c r="BD30" s="157" t="e">
        <f t="shared" si="11"/>
        <v>#REF!</v>
      </c>
      <c r="BE30" s="157" t="e">
        <f t="shared" ref="BE30:BL30" si="12">+$D$30*BE8</f>
        <v>#REF!</v>
      </c>
      <c r="BF30" s="157" t="e">
        <f t="shared" si="12"/>
        <v>#REF!</v>
      </c>
      <c r="BG30" s="157" t="e">
        <f t="shared" si="12"/>
        <v>#REF!</v>
      </c>
      <c r="BH30" s="157" t="e">
        <f t="shared" si="12"/>
        <v>#REF!</v>
      </c>
      <c r="BI30" s="157" t="e">
        <f t="shared" si="12"/>
        <v>#REF!</v>
      </c>
      <c r="BJ30" s="157" t="e">
        <f t="shared" si="12"/>
        <v>#REF!</v>
      </c>
      <c r="BK30" s="157" t="e">
        <f t="shared" si="12"/>
        <v>#REF!</v>
      </c>
      <c r="BL30" s="157" t="e">
        <f t="shared" si="12"/>
        <v>#REF!</v>
      </c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  <c r="ER30" s="157"/>
    </row>
    <row r="31" spans="1:160" x14ac:dyDescent="0.3">
      <c r="A31" s="14"/>
      <c r="D31" s="2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160" s="16" customFormat="1" x14ac:dyDescent="0.3">
      <c r="A32" s="18" t="s">
        <v>104</v>
      </c>
      <c r="B32" s="14"/>
      <c r="C32" s="14"/>
      <c r="D32" s="22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160" s="155" customFormat="1" x14ac:dyDescent="0.3">
      <c r="A33" s="155" t="s">
        <v>14</v>
      </c>
      <c r="B33" s="155" t="s">
        <v>16</v>
      </c>
      <c r="C33" s="155" t="s">
        <v>22</v>
      </c>
      <c r="D33" s="299">
        <v>36.743699999999997</v>
      </c>
      <c r="E33" s="157">
        <f t="shared" ref="E33:X33" si="13">+E11*$D$33</f>
        <v>216.3836493</v>
      </c>
      <c r="F33" s="157">
        <f t="shared" si="13"/>
        <v>196.39991119736845</v>
      </c>
      <c r="G33" s="157">
        <f t="shared" si="13"/>
        <v>191.48060662499995</v>
      </c>
      <c r="H33" s="157">
        <f t="shared" si="13"/>
        <v>193.41183800000002</v>
      </c>
      <c r="I33" s="157">
        <f t="shared" si="13"/>
        <v>215.20325793750001</v>
      </c>
      <c r="J33" s="157">
        <f t="shared" si="13"/>
        <v>213.26377513636362</v>
      </c>
      <c r="K33" s="157">
        <f t="shared" si="13"/>
        <v>189.10061696590901</v>
      </c>
      <c r="L33" s="157">
        <f t="shared" si="13"/>
        <v>178.74942198799999</v>
      </c>
      <c r="M33" s="157">
        <f t="shared" si="13"/>
        <v>165.80157200000002</v>
      </c>
      <c r="N33" s="157">
        <f t="shared" si="13"/>
        <v>181.84791163636359</v>
      </c>
      <c r="O33" s="157">
        <f t="shared" si="13"/>
        <v>197.22180974999998</v>
      </c>
      <c r="P33" s="157">
        <f t="shared" si="13"/>
        <v>195.75623717045454</v>
      </c>
      <c r="Q33" s="157">
        <f t="shared" si="13"/>
        <v>191.84562627631576</v>
      </c>
      <c r="R33" s="157">
        <f t="shared" si="13"/>
        <v>179.59933784210523</v>
      </c>
      <c r="S33" s="157">
        <f t="shared" si="13"/>
        <v>176.18604149999996</v>
      </c>
      <c r="T33" s="157">
        <f t="shared" si="13"/>
        <v>175.15809275000004</v>
      </c>
      <c r="U33" s="157">
        <f t="shared" si="13"/>
        <v>175.17099678749997</v>
      </c>
      <c r="V33" s="157">
        <f t="shared" si="13"/>
        <v>165.12535271590906</v>
      </c>
      <c r="W33" s="157">
        <f t="shared" si="13"/>
        <v>207.44005774999999</v>
      </c>
      <c r="X33" s="157">
        <f t="shared" si="13"/>
        <v>252.46262236363646</v>
      </c>
      <c r="Y33" s="157">
        <f t="shared" ref="Y33:BD33" si="14">+Y11*$D$33</f>
        <v>258.33883075</v>
      </c>
      <c r="Z33" s="157">
        <f t="shared" si="14"/>
        <v>252.27174599999998</v>
      </c>
      <c r="AA33" s="157">
        <f t="shared" si="14"/>
        <v>248.03309774999997</v>
      </c>
      <c r="AB33" s="157">
        <f t="shared" si="14"/>
        <v>278.1456335795454</v>
      </c>
      <c r="AC33" s="157">
        <f t="shared" si="14"/>
        <v>295.44231281250001</v>
      </c>
      <c r="AD33" s="157">
        <f t="shared" si="14"/>
        <v>305.82361673684204</v>
      </c>
      <c r="AE33" s="157">
        <f t="shared" si="14"/>
        <v>269.21549846739128</v>
      </c>
      <c r="AF33" s="157">
        <f t="shared" si="14"/>
        <v>285.77871971249999</v>
      </c>
      <c r="AG33" s="157">
        <f t="shared" si="14"/>
        <v>281.56819788999996</v>
      </c>
      <c r="AH33" s="157">
        <f t="shared" si="14"/>
        <v>255.70274863636354</v>
      </c>
      <c r="AI33" s="157">
        <f t="shared" si="14"/>
        <v>245.70052893749994</v>
      </c>
      <c r="AJ33" s="157">
        <f t="shared" si="14"/>
        <v>263.60010257608695</v>
      </c>
      <c r="AK33" s="157">
        <f t="shared" si="14"/>
        <v>249.48534874999999</v>
      </c>
      <c r="AL33" s="157">
        <f t="shared" si="14"/>
        <v>230.23864874999992</v>
      </c>
      <c r="AM33" s="157">
        <f t="shared" si="14"/>
        <v>225.04641400000006</v>
      </c>
      <c r="AN33" s="157">
        <f t="shared" si="14"/>
        <v>222.65807350000003</v>
      </c>
      <c r="AO33" s="157">
        <f t="shared" si="14"/>
        <v>231.6690285</v>
      </c>
      <c r="AP33" s="157">
        <f t="shared" si="14"/>
        <v>238.33341708749998</v>
      </c>
      <c r="AQ33" s="157">
        <f t="shared" si="14"/>
        <v>238.52506888636358</v>
      </c>
      <c r="AR33" s="157">
        <f t="shared" si="14"/>
        <v>231.80222441250001</v>
      </c>
      <c r="AS33" s="157">
        <f t="shared" si="14"/>
        <v>233.77344040909088</v>
      </c>
      <c r="AT33" s="157">
        <f t="shared" si="14"/>
        <v>241.00367799999995</v>
      </c>
      <c r="AU33" s="157">
        <f t="shared" si="14"/>
        <v>316.32826299999999</v>
      </c>
      <c r="AV33" s="157">
        <f t="shared" si="14"/>
        <v>322.21429183695659</v>
      </c>
      <c r="AW33" s="157">
        <f t="shared" si="14"/>
        <v>321.90865488157891</v>
      </c>
      <c r="AX33" s="157">
        <f t="shared" si="14"/>
        <v>318.4440687065217</v>
      </c>
      <c r="AY33" s="157">
        <f t="shared" si="14"/>
        <v>316.55134974999993</v>
      </c>
      <c r="AZ33" s="157">
        <f t="shared" si="14"/>
        <v>296.59973936249997</v>
      </c>
      <c r="BA33" s="157">
        <f t="shared" si="14"/>
        <v>282.28784949999994</v>
      </c>
      <c r="BB33" s="157">
        <f t="shared" si="14"/>
        <v>270.0952031842105</v>
      </c>
      <c r="BC33" s="157">
        <f t="shared" si="14"/>
        <v>261.06398849999994</v>
      </c>
      <c r="BD33" s="157">
        <f t="shared" si="14"/>
        <v>256.88021720454537</v>
      </c>
      <c r="BE33" s="157">
        <f t="shared" ref="BE33:CJ33" si="15">+BE11*$D$33</f>
        <v>256.64221823863636</v>
      </c>
      <c r="BF33" s="157">
        <f t="shared" si="15"/>
        <v>252.72776156250004</v>
      </c>
      <c r="BG33" s="157">
        <f t="shared" si="15"/>
        <v>242.80069943181817</v>
      </c>
      <c r="BH33" s="157">
        <f t="shared" si="15"/>
        <v>235.6732567159091</v>
      </c>
      <c r="BI33" s="157">
        <f t="shared" si="15"/>
        <v>238.02568859999997</v>
      </c>
      <c r="BJ33" s="157">
        <f t="shared" si="15"/>
        <v>253.14412359782611</v>
      </c>
      <c r="BK33" s="157">
        <f t="shared" si="15"/>
        <v>239.05451219999998</v>
      </c>
      <c r="BL33" s="157">
        <f t="shared" si="15"/>
        <v>228.86950849999997</v>
      </c>
      <c r="BM33" s="157">
        <f t="shared" si="15"/>
        <v>210.99194875000001</v>
      </c>
      <c r="BN33" s="157">
        <f t="shared" si="15"/>
        <v>218.95860911842104</v>
      </c>
      <c r="BO33" s="157">
        <f t="shared" si="15"/>
        <v>249.49847149999997</v>
      </c>
      <c r="BP33" s="157">
        <f t="shared" si="15"/>
        <v>250.854489</v>
      </c>
      <c r="BQ33" s="157">
        <f t="shared" si="15"/>
        <v>250.72326149999998</v>
      </c>
      <c r="BR33" s="157">
        <f t="shared" si="15"/>
        <v>217.54020099999997</v>
      </c>
      <c r="BS33" s="157">
        <f t="shared" si="15"/>
        <v>197.80636861363632</v>
      </c>
      <c r="BT33" s="157">
        <f t="shared" si="15"/>
        <v>200.77370074999996</v>
      </c>
      <c r="BU33" s="157">
        <f t="shared" si="15"/>
        <v>183.79286225000001</v>
      </c>
      <c r="BV33" s="157">
        <f t="shared" si="15"/>
        <v>187.84018460869564</v>
      </c>
      <c r="BW33" s="157">
        <f t="shared" si="15"/>
        <v>199.0686641447368</v>
      </c>
      <c r="BX33" s="157">
        <f t="shared" si="15"/>
        <v>225.94452705681817</v>
      </c>
      <c r="BY33" s="157">
        <f t="shared" si="15"/>
        <v>199.73416023749999</v>
      </c>
      <c r="BZ33" s="157">
        <f t="shared" si="15"/>
        <v>190.1438128026316</v>
      </c>
      <c r="CA33" s="157">
        <f t="shared" si="15"/>
        <v>186.87094244318183</v>
      </c>
      <c r="CB33" s="157">
        <f t="shared" si="15"/>
        <v>184.36588900000001</v>
      </c>
      <c r="CC33" s="157">
        <f t="shared" si="15"/>
        <v>180.03953703749997</v>
      </c>
      <c r="CD33" s="157">
        <f t="shared" si="15"/>
        <v>190.65804879545456</v>
      </c>
      <c r="CE33" s="157">
        <f t="shared" si="15"/>
        <v>200.97551273863641</v>
      </c>
      <c r="CF33" s="157">
        <f t="shared" si="15"/>
        <v>183.28544924999997</v>
      </c>
      <c r="CG33" s="157">
        <f t="shared" si="15"/>
        <v>178.57000774999997</v>
      </c>
      <c r="CH33" s="157">
        <f t="shared" si="15"/>
        <v>186.28638357954546</v>
      </c>
      <c r="CI33" s="157">
        <f t="shared" si="15"/>
        <v>182.05584757499994</v>
      </c>
      <c r="CJ33" s="157">
        <f t="shared" si="15"/>
        <v>174.31545313636363</v>
      </c>
      <c r="CK33" s="157">
        <f t="shared" ref="CK33:CS33" si="16">+CK11*$D$33</f>
        <v>173.87022146052627</v>
      </c>
      <c r="CL33" s="157">
        <f t="shared" si="16"/>
        <v>169.06694962499995</v>
      </c>
      <c r="CM33" s="157">
        <f>+CM11*$D$33</f>
        <v>170.40308417045449</v>
      </c>
      <c r="CN33" s="157">
        <f t="shared" si="16"/>
        <v>173.04970424999993</v>
      </c>
      <c r="CO33" s="157">
        <f t="shared" si="16"/>
        <v>170.89757324999997</v>
      </c>
      <c r="CP33" s="157">
        <f t="shared" si="16"/>
        <v>174.62860967045458</v>
      </c>
      <c r="CQ33" s="157">
        <f t="shared" si="16"/>
        <v>153.910173375</v>
      </c>
      <c r="CR33" s="157">
        <f t="shared" si="16"/>
        <v>149.58280392391302</v>
      </c>
      <c r="CS33" s="157">
        <f t="shared" si="16"/>
        <v>143.65911849999998</v>
      </c>
      <c r="CT33" s="157">
        <f>+CT11*$D$33</f>
        <v>150.19862225</v>
      </c>
      <c r="CU33" s="157">
        <f>+CU11*$D$33</f>
        <v>148.16022175000001</v>
      </c>
      <c r="CV33" s="157">
        <f>+CV11*$D$33</f>
        <v>146.03433624999997</v>
      </c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</row>
    <row r="34" spans="1:160" s="275" customFormat="1" x14ac:dyDescent="0.3">
      <c r="A34" s="275" t="s">
        <v>174</v>
      </c>
      <c r="B34" s="275" t="s">
        <v>15</v>
      </c>
      <c r="C34" s="275" t="s">
        <v>23</v>
      </c>
      <c r="D34" s="300">
        <v>36.743699999999997</v>
      </c>
      <c r="E34" s="278">
        <f t="shared" ref="E34:X34" si="17">+E12*$D$34</f>
        <v>226.39630755000002</v>
      </c>
      <c r="F34" s="278">
        <f t="shared" si="17"/>
        <v>209.19735513157892</v>
      </c>
      <c r="G34" s="278">
        <f t="shared" si="17"/>
        <v>210.33680539772726</v>
      </c>
      <c r="H34" s="278">
        <f t="shared" si="17"/>
        <v>211.398754</v>
      </c>
      <c r="I34" s="278">
        <f t="shared" si="17"/>
        <v>234.18137898750001</v>
      </c>
      <c r="J34" s="278">
        <f t="shared" si="17"/>
        <v>233.47698555681814</v>
      </c>
      <c r="K34" s="278">
        <f t="shared" si="17"/>
        <v>203.3680286590909</v>
      </c>
      <c r="L34" s="278">
        <f t="shared" si="17"/>
        <v>190.20551274999994</v>
      </c>
      <c r="M34" s="278">
        <f t="shared" si="17"/>
        <v>174.02078774999995</v>
      </c>
      <c r="N34" s="278">
        <f t="shared" si="17"/>
        <v>186.44922497727268</v>
      </c>
      <c r="O34" s="278">
        <f t="shared" si="17"/>
        <v>198.3011559375</v>
      </c>
      <c r="P34" s="278">
        <f t="shared" si="17"/>
        <v>194.50778645454542</v>
      </c>
      <c r="Q34" s="278">
        <f t="shared" si="17"/>
        <v>192.06318765789473</v>
      </c>
      <c r="R34" s="278">
        <f t="shared" si="17"/>
        <v>182.86275856578945</v>
      </c>
      <c r="S34" s="278">
        <f t="shared" si="17"/>
        <v>179.62876643478259</v>
      </c>
      <c r="T34" s="278">
        <f t="shared" si="17"/>
        <v>180.79650100000001</v>
      </c>
      <c r="U34" s="278">
        <f t="shared" si="17"/>
        <v>182.44624938749999</v>
      </c>
      <c r="V34" s="278">
        <f t="shared" si="17"/>
        <v>176.048252625</v>
      </c>
      <c r="W34" s="278">
        <f t="shared" si="17"/>
        <v>214.10204049999999</v>
      </c>
      <c r="X34" s="278">
        <f t="shared" si="17"/>
        <v>259.66522264772721</v>
      </c>
      <c r="Y34" s="278">
        <f t="shared" ref="Y34:BD34" si="18">+Y12*$D$34</f>
        <v>272.29268824999991</v>
      </c>
      <c r="Z34" s="278">
        <f t="shared" si="18"/>
        <v>268.13277649999998</v>
      </c>
      <c r="AA34" s="278">
        <f t="shared" si="18"/>
        <v>271.47470350000003</v>
      </c>
      <c r="AB34" s="278">
        <f t="shared" si="18"/>
        <v>303.29836639772714</v>
      </c>
      <c r="AC34" s="278">
        <f t="shared" si="18"/>
        <v>323.80844921250002</v>
      </c>
      <c r="AD34" s="278">
        <f t="shared" si="18"/>
        <v>343.44723165789469</v>
      </c>
      <c r="AE34" s="278">
        <f t="shared" si="18"/>
        <v>313.94296545652179</v>
      </c>
      <c r="AF34" s="278">
        <f t="shared" si="18"/>
        <v>335.98439279999997</v>
      </c>
      <c r="AG34" s="278">
        <f t="shared" si="18"/>
        <v>332.1193055</v>
      </c>
      <c r="AH34" s="278">
        <f t="shared" si="18"/>
        <v>303.51966368181809</v>
      </c>
      <c r="AI34" s="278">
        <f t="shared" si="18"/>
        <v>278.2875978749999</v>
      </c>
      <c r="AJ34" s="278">
        <f t="shared" si="18"/>
        <v>299.14963232608699</v>
      </c>
      <c r="AK34" s="278">
        <f t="shared" si="18"/>
        <v>286.37339900000001</v>
      </c>
      <c r="AL34" s="278">
        <f t="shared" si="18"/>
        <v>261.93883849999992</v>
      </c>
      <c r="AM34" s="278">
        <f t="shared" si="18"/>
        <v>252.55607224999997</v>
      </c>
      <c r="AN34" s="278">
        <f t="shared" si="18"/>
        <v>244.5949372499999</v>
      </c>
      <c r="AO34" s="278">
        <f t="shared" si="18"/>
        <v>252.84717858750003</v>
      </c>
      <c r="AP34" s="278">
        <f t="shared" si="18"/>
        <v>254.75785098749998</v>
      </c>
      <c r="AQ34" s="278">
        <f t="shared" si="18"/>
        <v>252.54613077272722</v>
      </c>
      <c r="AR34" s="278">
        <f t="shared" si="18"/>
        <v>237.72714603749998</v>
      </c>
      <c r="AS34" s="278">
        <f t="shared" si="18"/>
        <v>239.48541559090904</v>
      </c>
      <c r="AT34" s="278">
        <f t="shared" si="18"/>
        <v>248.14245399999996</v>
      </c>
      <c r="AU34" s="278">
        <f t="shared" si="18"/>
        <v>317.67990624999993</v>
      </c>
      <c r="AV34" s="278">
        <f t="shared" si="18"/>
        <v>325.25762872826084</v>
      </c>
      <c r="AW34" s="278">
        <f t="shared" si="18"/>
        <v>330.41288755263156</v>
      </c>
      <c r="AX34" s="278">
        <f t="shared" si="18"/>
        <v>330.39375896739131</v>
      </c>
      <c r="AY34" s="278">
        <f t="shared" si="18"/>
        <v>330.83327600000001</v>
      </c>
      <c r="AZ34" s="278">
        <f t="shared" si="18"/>
        <v>315.85343816249991</v>
      </c>
      <c r="BA34" s="278">
        <f t="shared" si="18"/>
        <v>302.46626474999994</v>
      </c>
      <c r="BB34" s="278">
        <f t="shared" si="18"/>
        <v>285.34383868421048</v>
      </c>
      <c r="BC34" s="278">
        <f t="shared" si="18"/>
        <v>274.59026306250001</v>
      </c>
      <c r="BD34" s="278">
        <f t="shared" si="18"/>
        <v>272.96393679545446</v>
      </c>
      <c r="BE34" s="278">
        <f t="shared" ref="BE34:CJ34" si="19">+BE12*$D$34</f>
        <v>279.39408429545455</v>
      </c>
      <c r="BF34" s="278">
        <f t="shared" si="19"/>
        <v>265.37678028750003</v>
      </c>
      <c r="BG34" s="278">
        <f t="shared" si="19"/>
        <v>256.12446610227266</v>
      </c>
      <c r="BH34" s="278">
        <f t="shared" si="19"/>
        <v>257.51488111363631</v>
      </c>
      <c r="BI34" s="278">
        <f t="shared" si="19"/>
        <v>259.16250202499998</v>
      </c>
      <c r="BJ34" s="278">
        <f t="shared" si="19"/>
        <v>277.79435364130438</v>
      </c>
      <c r="BK34" s="278">
        <f t="shared" si="19"/>
        <v>260.03057193749993</v>
      </c>
      <c r="BL34" s="278">
        <f t="shared" si="19"/>
        <v>246.82580474999995</v>
      </c>
      <c r="BM34" s="278">
        <f t="shared" si="19"/>
        <v>230.52297499999997</v>
      </c>
      <c r="BN34" s="278">
        <f t="shared" si="19"/>
        <v>245.77667542105263</v>
      </c>
      <c r="BO34" s="278">
        <f t="shared" si="19"/>
        <v>274.51918149999989</v>
      </c>
      <c r="BP34" s="278">
        <f t="shared" si="19"/>
        <v>276.32574675000001</v>
      </c>
      <c r="BQ34" s="278">
        <f t="shared" si="19"/>
        <v>289.27790099999993</v>
      </c>
      <c r="BR34" s="278">
        <f t="shared" si="19"/>
        <v>263.53543974999991</v>
      </c>
      <c r="BS34" s="278">
        <f t="shared" si="19"/>
        <v>237.15970639772721</v>
      </c>
      <c r="BT34" s="278">
        <f t="shared" si="19"/>
        <v>230.33050799999995</v>
      </c>
      <c r="BU34" s="278">
        <f t="shared" si="19"/>
        <v>214.83254025000002</v>
      </c>
      <c r="BV34" s="278">
        <f t="shared" si="19"/>
        <v>216.74789119565213</v>
      </c>
      <c r="BW34" s="278">
        <f t="shared" si="19"/>
        <v>219.37922778947365</v>
      </c>
      <c r="BX34" s="278">
        <f t="shared" si="19"/>
        <v>236.78809397727267</v>
      </c>
      <c r="BY34" s="278">
        <f t="shared" si="19"/>
        <v>213.15020369999999</v>
      </c>
      <c r="BZ34" s="278">
        <f t="shared" si="19"/>
        <v>201.32646781578941</v>
      </c>
      <c r="CA34" s="278">
        <f t="shared" si="19"/>
        <v>200.50369022727273</v>
      </c>
      <c r="CB34" s="278">
        <f t="shared" si="19"/>
        <v>193.90612824999999</v>
      </c>
      <c r="CC34" s="278">
        <f t="shared" si="19"/>
        <v>190.66305930000004</v>
      </c>
      <c r="CD34" s="278">
        <f t="shared" si="19"/>
        <v>195.01301232954549</v>
      </c>
      <c r="CE34" s="278">
        <f t="shared" si="19"/>
        <v>197.39717740909092</v>
      </c>
      <c r="CF34" s="278">
        <f t="shared" si="19"/>
        <v>176.15542174999993</v>
      </c>
      <c r="CG34" s="278">
        <f t="shared" si="19"/>
        <v>174.70754499999995</v>
      </c>
      <c r="CH34" s="278">
        <f t="shared" si="19"/>
        <v>181.29258071590905</v>
      </c>
      <c r="CI34" s="278">
        <f t="shared" si="19"/>
        <v>172.0110385875</v>
      </c>
      <c r="CJ34" s="278">
        <f t="shared" si="19"/>
        <v>172.30290047727269</v>
      </c>
      <c r="CK34" s="278">
        <f t="shared" ref="CK34:CS34" si="20">+CK12*$D$34</f>
        <v>172.29894481578941</v>
      </c>
      <c r="CL34" s="278">
        <f t="shared" si="20"/>
        <v>165.88402661250001</v>
      </c>
      <c r="CM34" s="278">
        <f t="shared" si="20"/>
        <v>172.18598870454542</v>
      </c>
      <c r="CN34" s="278">
        <f t="shared" si="20"/>
        <v>170.84508225000002</v>
      </c>
      <c r="CO34" s="278">
        <f t="shared" si="20"/>
        <v>164.34057249999998</v>
      </c>
      <c r="CP34" s="278">
        <f t="shared" si="20"/>
        <v>165.16710692045456</v>
      </c>
      <c r="CQ34" s="278">
        <f t="shared" si="20"/>
        <v>150.00615525000001</v>
      </c>
      <c r="CR34" s="278">
        <f t="shared" si="20"/>
        <v>148.9517708152174</v>
      </c>
      <c r="CS34" s="278">
        <f t="shared" si="20"/>
        <v>149.21004174999999</v>
      </c>
      <c r="CT34" s="278">
        <f>+CT12*$D$34</f>
        <v>151.80397199999999</v>
      </c>
      <c r="CU34" s="278">
        <f>+CU12*$D$34</f>
        <v>150.54418799999999</v>
      </c>
      <c r="CV34" s="278">
        <f>+CV12*$D$34</f>
        <v>147.89776674999999</v>
      </c>
      <c r="CW34" s="278"/>
      <c r="CX34" s="278"/>
      <c r="CY34" s="278"/>
      <c r="CZ34" s="278"/>
      <c r="DA34" s="278"/>
      <c r="DB34" s="278"/>
      <c r="DC34" s="278"/>
      <c r="DD34" s="278"/>
      <c r="DE34" s="278"/>
      <c r="DF34" s="278"/>
      <c r="DG34" s="278"/>
      <c r="DH34" s="278"/>
      <c r="DI34" s="278"/>
      <c r="DJ34" s="278"/>
      <c r="DK34" s="278"/>
      <c r="DL34" s="278"/>
      <c r="DM34" s="278"/>
      <c r="DN34" s="278"/>
      <c r="DO34" s="278"/>
      <c r="DP34" s="278"/>
      <c r="DQ34" s="278"/>
      <c r="DR34" s="278"/>
      <c r="DS34" s="278"/>
      <c r="DT34" s="278"/>
      <c r="DU34" s="278"/>
      <c r="DV34" s="278"/>
      <c r="DW34" s="278"/>
      <c r="DX34" s="278"/>
      <c r="DY34" s="278"/>
      <c r="DZ34" s="278"/>
      <c r="EA34" s="278"/>
      <c r="EB34" s="278"/>
      <c r="EC34" s="278"/>
      <c r="ED34" s="278"/>
      <c r="EE34" s="278"/>
      <c r="EF34" s="278"/>
      <c r="EG34" s="278"/>
      <c r="EH34" s="278"/>
      <c r="EI34" s="278"/>
      <c r="EJ34" s="278"/>
      <c r="EK34" s="278"/>
      <c r="EL34" s="278"/>
      <c r="EM34" s="278"/>
      <c r="EN34" s="278"/>
      <c r="EO34" s="278"/>
      <c r="EP34" s="278"/>
      <c r="EQ34" s="278"/>
      <c r="ER34" s="278"/>
    </row>
    <row r="35" spans="1:160" s="275" customFormat="1" x14ac:dyDescent="0.3">
      <c r="A35" s="275" t="s">
        <v>6</v>
      </c>
      <c r="B35" s="275" t="s">
        <v>155</v>
      </c>
      <c r="C35" s="275" t="s">
        <v>96</v>
      </c>
      <c r="D35" s="277"/>
      <c r="E35" s="278">
        <f t="shared" ref="E35:X35" si="21">+E13</f>
        <v>522.15</v>
      </c>
      <c r="F35" s="278">
        <f t="shared" si="21"/>
        <v>529.4</v>
      </c>
      <c r="G35" s="278">
        <f t="shared" si="21"/>
        <v>557.21</v>
      </c>
      <c r="H35" s="278">
        <f t="shared" si="21"/>
        <v>693.21</v>
      </c>
      <c r="I35" s="278">
        <f t="shared" si="21"/>
        <v>772.39</v>
      </c>
      <c r="J35" s="278">
        <f t="shared" si="21"/>
        <v>690.82</v>
      </c>
      <c r="K35" s="278">
        <f t="shared" si="21"/>
        <v>601.95000000000005</v>
      </c>
      <c r="L35" s="278">
        <f t="shared" si="21"/>
        <v>686.79</v>
      </c>
      <c r="M35" s="278">
        <f t="shared" si="21"/>
        <v>636.41999999999996</v>
      </c>
      <c r="N35" s="278">
        <f t="shared" si="21"/>
        <v>636.55999999999995</v>
      </c>
      <c r="O35" s="278">
        <f t="shared" si="21"/>
        <v>674.33</v>
      </c>
      <c r="P35" s="278">
        <f t="shared" si="21"/>
        <v>727.6</v>
      </c>
      <c r="Q35" s="278">
        <f t="shared" si="21"/>
        <v>742</v>
      </c>
      <c r="R35" s="278">
        <f t="shared" si="21"/>
        <v>754.32</v>
      </c>
      <c r="S35" s="278">
        <f t="shared" si="21"/>
        <v>793.9</v>
      </c>
      <c r="T35" s="278">
        <f t="shared" si="21"/>
        <v>798.53</v>
      </c>
      <c r="U35" s="278">
        <f t="shared" si="21"/>
        <v>775.57</v>
      </c>
      <c r="V35" s="278">
        <f t="shared" si="21"/>
        <v>764.91</v>
      </c>
      <c r="W35" s="278">
        <f t="shared" si="21"/>
        <v>774.5</v>
      </c>
      <c r="X35" s="278">
        <f t="shared" si="21"/>
        <v>865.23</v>
      </c>
      <c r="Y35" s="278">
        <f t="shared" ref="Y35:BD35" si="22">+Y13</f>
        <v>884.89</v>
      </c>
      <c r="Z35" s="278">
        <f t="shared" si="22"/>
        <v>935.22</v>
      </c>
      <c r="AA35" s="278">
        <f t="shared" si="22"/>
        <v>1059.01</v>
      </c>
      <c r="AB35" s="278">
        <f t="shared" si="22"/>
        <v>1171.22</v>
      </c>
      <c r="AC35" s="278">
        <f t="shared" si="22"/>
        <v>1238.57</v>
      </c>
      <c r="AD35" s="278">
        <f t="shared" si="22"/>
        <v>1248.55</v>
      </c>
      <c r="AE35" s="278">
        <f t="shared" si="22"/>
        <v>1142.23</v>
      </c>
      <c r="AF35" s="278">
        <f t="shared" si="22"/>
        <v>1123.79</v>
      </c>
      <c r="AG35" s="278">
        <f t="shared" si="22"/>
        <v>1143.44</v>
      </c>
      <c r="AH35" s="278">
        <f t="shared" si="22"/>
        <v>1075.9100000000001</v>
      </c>
      <c r="AI35" s="278">
        <f t="shared" si="22"/>
        <v>1033.57</v>
      </c>
      <c r="AJ35" s="278">
        <f t="shared" si="22"/>
        <v>1047.51</v>
      </c>
      <c r="AK35" s="278">
        <f t="shared" si="22"/>
        <v>995.18</v>
      </c>
      <c r="AL35" s="278">
        <f t="shared" si="22"/>
        <v>914.44</v>
      </c>
      <c r="AM35" s="278">
        <f t="shared" si="22"/>
        <v>985.77</v>
      </c>
      <c r="AN35" s="278">
        <f t="shared" si="22"/>
        <v>969.07</v>
      </c>
      <c r="AO35" s="278">
        <f t="shared" si="22"/>
        <v>1020.54</v>
      </c>
      <c r="AP35" s="278">
        <f t="shared" si="22"/>
        <v>1047.69</v>
      </c>
      <c r="AQ35" s="278">
        <f t="shared" si="22"/>
        <v>1105.74</v>
      </c>
      <c r="AR35" s="278">
        <f t="shared" si="22"/>
        <v>1157.45</v>
      </c>
      <c r="AS35" s="278">
        <f t="shared" si="22"/>
        <v>1031.1199999999999</v>
      </c>
      <c r="AT35" s="278">
        <f t="shared" si="22"/>
        <v>927.63</v>
      </c>
      <c r="AU35" s="278">
        <f t="shared" si="22"/>
        <v>952.54</v>
      </c>
      <c r="AV35" s="278">
        <f t="shared" si="22"/>
        <v>930.61</v>
      </c>
      <c r="AW35" s="278">
        <f t="shared" si="22"/>
        <v>879.53</v>
      </c>
      <c r="AX35" s="278">
        <f t="shared" si="22"/>
        <v>768.09</v>
      </c>
      <c r="AY35" s="278">
        <f t="shared" si="22"/>
        <v>743.13</v>
      </c>
      <c r="AZ35" s="278">
        <f t="shared" si="22"/>
        <v>713.94</v>
      </c>
      <c r="BA35" s="278">
        <f t="shared" si="22"/>
        <v>776.54</v>
      </c>
      <c r="BB35" s="278">
        <f t="shared" si="22"/>
        <v>792.38</v>
      </c>
      <c r="BC35" s="278">
        <f t="shared" si="22"/>
        <v>771.87</v>
      </c>
      <c r="BD35" s="278">
        <f t="shared" si="22"/>
        <v>756.46</v>
      </c>
      <c r="BE35" s="278">
        <f t="shared" ref="BE35:CJ35" si="23">+BE13</f>
        <v>763.38</v>
      </c>
      <c r="BF35" s="278">
        <f t="shared" si="23"/>
        <v>770.125</v>
      </c>
      <c r="BG35" s="278">
        <f t="shared" si="23"/>
        <v>714.66304347826087</v>
      </c>
      <c r="BH35" s="278">
        <f t="shared" si="23"/>
        <v>708.17499999999995</v>
      </c>
      <c r="BI35" s="278">
        <f t="shared" si="23"/>
        <v>722.71249999999998</v>
      </c>
      <c r="BJ35" s="278">
        <f t="shared" si="23"/>
        <v>759.18181818181813</v>
      </c>
      <c r="BK35" s="278">
        <f t="shared" si="23"/>
        <v>812.03750000000002</v>
      </c>
      <c r="BL35" s="278">
        <f t="shared" si="23"/>
        <v>806.97619047619048</v>
      </c>
      <c r="BM35" s="278">
        <f t="shared" si="23"/>
        <v>777.28947368421052</v>
      </c>
      <c r="BN35" s="278">
        <f t="shared" si="23"/>
        <v>806.78947368421052</v>
      </c>
      <c r="BO35" s="278">
        <f t="shared" si="23"/>
        <v>837.59523809523807</v>
      </c>
      <c r="BP35" s="278">
        <f t="shared" si="23"/>
        <v>825.5</v>
      </c>
      <c r="BQ35" s="278">
        <f t="shared" si="23"/>
        <v>800.08749999999998</v>
      </c>
      <c r="BR35" s="278">
        <f t="shared" si="23"/>
        <v>758.36904761904759</v>
      </c>
      <c r="BS35" s="278">
        <f t="shared" si="23"/>
        <v>754.27499999999998</v>
      </c>
      <c r="BT35" s="278">
        <f t="shared" si="23"/>
        <v>678.33333333333337</v>
      </c>
      <c r="BU35" s="278">
        <f t="shared" si="23"/>
        <v>655.91250000000002</v>
      </c>
      <c r="BV35" s="278">
        <f t="shared" si="23"/>
        <v>673.35714285714289</v>
      </c>
      <c r="BW35" s="278">
        <f t="shared" si="23"/>
        <v>661.92499999999995</v>
      </c>
      <c r="BX35" s="278">
        <f t="shared" si="23"/>
        <v>624.85227272727275</v>
      </c>
      <c r="BY35" s="278">
        <f t="shared" si="23"/>
        <v>641.03571428571433</v>
      </c>
      <c r="BZ35" s="278">
        <f t="shared" si="23"/>
        <v>634.9375</v>
      </c>
      <c r="CA35" s="278">
        <f t="shared" si="23"/>
        <v>607.80681818181813</v>
      </c>
      <c r="CB35" s="278">
        <f t="shared" si="23"/>
        <v>591.88636363636363</v>
      </c>
      <c r="CC35" s="278">
        <f t="shared" si="23"/>
        <v>600.64473684210532</v>
      </c>
      <c r="CD35" s="278">
        <f t="shared" si="23"/>
        <v>606.59090909090912</v>
      </c>
      <c r="CE35" s="278">
        <f t="shared" si="23"/>
        <v>575.43181818181813</v>
      </c>
      <c r="CF35" s="278">
        <f t="shared" si="23"/>
        <v>485.1875</v>
      </c>
      <c r="CG35" s="278">
        <f t="shared" si="23"/>
        <v>483.4375</v>
      </c>
      <c r="CH35" s="278">
        <f t="shared" si="23"/>
        <v>530.59523809523807</v>
      </c>
      <c r="CI35" s="278">
        <f t="shared" si="23"/>
        <v>503.47500000000002</v>
      </c>
      <c r="CJ35" s="278">
        <f t="shared" si="23"/>
        <v>520.86904761904759</v>
      </c>
      <c r="CK35" s="278">
        <f t="shared" ref="CK35:CS35" si="24">+CK13</f>
        <v>532.34210526315792</v>
      </c>
      <c r="CL35" s="278">
        <f t="shared" si="24"/>
        <v>595.44444444444446</v>
      </c>
      <c r="CM35" s="278">
        <f t="shared" si="24"/>
        <v>634.33695652173913</v>
      </c>
      <c r="CN35" s="278">
        <f t="shared" si="24"/>
        <v>681.04761904761904</v>
      </c>
      <c r="CO35" s="278">
        <f t="shared" si="24"/>
        <v>644.40476190476193</v>
      </c>
      <c r="CP35" s="278">
        <f t="shared" si="24"/>
        <v>621.04761904761904</v>
      </c>
      <c r="CQ35" s="278">
        <f t="shared" si="24"/>
        <v>584.06578947368416</v>
      </c>
      <c r="CR35" s="278">
        <f t="shared" si="24"/>
        <v>664.5454545454545</v>
      </c>
      <c r="CS35" s="278">
        <f t="shared" si="24"/>
        <v>693.32500000000005</v>
      </c>
      <c r="CT35" s="278">
        <f>+CT13</f>
        <v>651.5</v>
      </c>
      <c r="CU35" s="278">
        <f>+CU13</f>
        <v>670.28409090909088</v>
      </c>
      <c r="CV35" s="278">
        <f>+CV13</f>
        <v>711.66250000000002</v>
      </c>
      <c r="CW35" s="278"/>
      <c r="CX35" s="278"/>
      <c r="CY35" s="278"/>
      <c r="CZ35" s="278"/>
      <c r="DA35" s="278"/>
      <c r="DB35" s="278"/>
      <c r="DC35" s="278"/>
      <c r="DD35" s="278"/>
      <c r="DE35" s="278"/>
      <c r="DF35" s="278"/>
      <c r="DG35" s="278"/>
      <c r="DH35" s="278"/>
      <c r="DI35" s="278"/>
      <c r="DJ35" s="278"/>
      <c r="DK35" s="278"/>
      <c r="DL35" s="278"/>
      <c r="DM35" s="278"/>
      <c r="DN35" s="278"/>
      <c r="DO35" s="278"/>
      <c r="DP35" s="278"/>
      <c r="DQ35" s="278"/>
      <c r="DR35" s="278"/>
      <c r="DS35" s="278"/>
      <c r="DT35" s="278"/>
      <c r="DU35" s="278"/>
      <c r="DV35" s="278"/>
      <c r="DW35" s="278"/>
      <c r="DX35" s="278"/>
      <c r="DY35" s="278"/>
      <c r="DZ35" s="278"/>
      <c r="EA35" s="278"/>
      <c r="EB35" s="278"/>
      <c r="EC35" s="278"/>
      <c r="ED35" s="278"/>
      <c r="EE35" s="278"/>
      <c r="EF35" s="278"/>
      <c r="EG35" s="278"/>
      <c r="EH35" s="278"/>
      <c r="EI35" s="278"/>
      <c r="EJ35" s="278"/>
      <c r="EK35" s="278"/>
      <c r="EL35" s="278"/>
      <c r="EM35" s="278"/>
      <c r="EN35" s="278"/>
      <c r="EO35" s="278"/>
      <c r="EP35" s="278"/>
      <c r="EQ35" s="278"/>
      <c r="ER35" s="278"/>
    </row>
    <row r="36" spans="1:160" s="155" customFormat="1" x14ac:dyDescent="0.3">
      <c r="A36" s="155" t="s">
        <v>97</v>
      </c>
      <c r="B36" s="155" t="s">
        <v>24</v>
      </c>
      <c r="C36" s="155" t="s">
        <v>27</v>
      </c>
      <c r="D36" s="156">
        <f>2204.622/100</f>
        <v>22.046219999999998</v>
      </c>
      <c r="E36" s="157">
        <f t="shared" ref="E36:X36" si="25">+E14*$D$36</f>
        <v>269.93391767999992</v>
      </c>
      <c r="F36" s="157">
        <f t="shared" si="25"/>
        <v>286.91414838947367</v>
      </c>
      <c r="G36" s="157">
        <f t="shared" si="25"/>
        <v>285.01754056363637</v>
      </c>
      <c r="H36" s="157">
        <f t="shared" si="25"/>
        <v>289.20441359999995</v>
      </c>
      <c r="I36" s="157">
        <f t="shared" si="25"/>
        <v>341.01093095999983</v>
      </c>
      <c r="J36" s="157">
        <f t="shared" si="25"/>
        <v>342.56819577272728</v>
      </c>
      <c r="K36" s="157">
        <f t="shared" si="25"/>
        <v>392.7834723272727</v>
      </c>
      <c r="L36" s="157">
        <f t="shared" si="25"/>
        <v>478.84389839999994</v>
      </c>
      <c r="M36" s="157">
        <f t="shared" si="25"/>
        <v>490.51789680000002</v>
      </c>
      <c r="N36" s="157">
        <f t="shared" si="25"/>
        <v>510.61049721818176</v>
      </c>
      <c r="O36" s="157">
        <f t="shared" si="25"/>
        <v>501.97038317999994</v>
      </c>
      <c r="P36" s="157">
        <f t="shared" si="25"/>
        <v>549.01100405454542</v>
      </c>
      <c r="Q36" s="157">
        <f t="shared" si="25"/>
        <v>625.67172359999995</v>
      </c>
      <c r="R36" s="157">
        <f t="shared" si="25"/>
        <v>586.49907164210526</v>
      </c>
      <c r="S36" s="157">
        <f t="shared" si="25"/>
        <v>424.69646501739112</v>
      </c>
      <c r="T36" s="157">
        <f t="shared" si="25"/>
        <v>355.416561</v>
      </c>
      <c r="U36" s="157">
        <f t="shared" si="25"/>
        <v>321.91890444000001</v>
      </c>
      <c r="V36" s="157">
        <f t="shared" si="25"/>
        <v>348.56075920909092</v>
      </c>
      <c r="W36" s="157">
        <f t="shared" si="25"/>
        <v>388.50688739999998</v>
      </c>
      <c r="X36" s="157">
        <f t="shared" si="25"/>
        <v>423.62813830909079</v>
      </c>
      <c r="Y36" s="157">
        <f t="shared" ref="Y36:BD36" si="26">+Y14*$D$36</f>
        <v>522.89434559999984</v>
      </c>
      <c r="Z36" s="157">
        <f t="shared" si="26"/>
        <v>594.00915239999983</v>
      </c>
      <c r="AA36" s="157">
        <f t="shared" si="26"/>
        <v>637.08326699999986</v>
      </c>
      <c r="AB36" s="157">
        <f t="shared" si="26"/>
        <v>685.32679071818177</v>
      </c>
      <c r="AC36" s="157">
        <f t="shared" si="26"/>
        <v>707.52933845999985</v>
      </c>
      <c r="AD36" s="157">
        <f t="shared" si="26"/>
        <v>700.33878975789457</v>
      </c>
      <c r="AE36" s="157">
        <f t="shared" si="26"/>
        <v>620.60109299999988</v>
      </c>
      <c r="AF36" s="157">
        <f t="shared" si="26"/>
        <v>560.5361666099999</v>
      </c>
      <c r="AG36" s="157">
        <f t="shared" si="26"/>
        <v>481.70990699999999</v>
      </c>
      <c r="AH36" s="157">
        <f t="shared" si="26"/>
        <v>574.64474530909092</v>
      </c>
      <c r="AI36" s="157">
        <f t="shared" si="26"/>
        <v>649.72414961999982</v>
      </c>
      <c r="AJ36" s="157">
        <f t="shared" si="26"/>
        <v>636.57022453043464</v>
      </c>
      <c r="AK36" s="157">
        <f t="shared" si="26"/>
        <v>610.69079219999992</v>
      </c>
      <c r="AL36" s="157">
        <f t="shared" si="26"/>
        <v>579.78409139999997</v>
      </c>
      <c r="AM36" s="157">
        <f t="shared" si="26"/>
        <v>540.52082339999981</v>
      </c>
      <c r="AN36" s="157">
        <f t="shared" si="26"/>
        <v>516.21749039999997</v>
      </c>
      <c r="AO36" s="157">
        <f t="shared" si="26"/>
        <v>530.1674985599999</v>
      </c>
      <c r="AP36" s="157">
        <f t="shared" si="26"/>
        <v>548.58711536999988</v>
      </c>
      <c r="AQ36" s="157">
        <f t="shared" si="26"/>
        <v>545.26314665454549</v>
      </c>
      <c r="AR36" s="157">
        <f t="shared" si="26"/>
        <v>506.58906626999999</v>
      </c>
      <c r="AS36" s="157">
        <f t="shared" si="26"/>
        <v>446.41591298181811</v>
      </c>
      <c r="AT36" s="157">
        <f t="shared" si="26"/>
        <v>450.70872239999994</v>
      </c>
      <c r="AU36" s="157">
        <f t="shared" si="26"/>
        <v>501.70897799999995</v>
      </c>
      <c r="AV36" s="157">
        <f t="shared" si="26"/>
        <v>452.59931128695644</v>
      </c>
      <c r="AW36" s="157">
        <f t="shared" si="26"/>
        <v>429.25150667368428</v>
      </c>
      <c r="AX36" s="157">
        <f t="shared" si="26"/>
        <v>449.49366986086966</v>
      </c>
      <c r="AY36" s="157">
        <f t="shared" si="26"/>
        <v>425.78599559999986</v>
      </c>
      <c r="AZ36" s="157">
        <f t="shared" si="26"/>
        <v>423.33151644000003</v>
      </c>
      <c r="BA36" s="157">
        <f t="shared" si="26"/>
        <v>412.4427834</v>
      </c>
      <c r="BB36" s="157">
        <f t="shared" si="26"/>
        <v>401.83297095789464</v>
      </c>
      <c r="BC36" s="157">
        <f t="shared" si="26"/>
        <v>404.20642058999994</v>
      </c>
      <c r="BD36" s="157">
        <f t="shared" si="26"/>
        <v>390.35838812727269</v>
      </c>
      <c r="BE36" s="157">
        <f t="shared" ref="BE36:CJ36" si="27">+BE14*$D$36</f>
        <v>376.51937457272714</v>
      </c>
      <c r="BF36" s="157">
        <f t="shared" si="27"/>
        <v>365.65860492000002</v>
      </c>
      <c r="BG36" s="157">
        <f t="shared" si="27"/>
        <v>361.00685249999998</v>
      </c>
      <c r="BH36" s="157">
        <f t="shared" si="27"/>
        <v>368.16185299090898</v>
      </c>
      <c r="BI36" s="157">
        <f t="shared" si="27"/>
        <v>375.7778199</v>
      </c>
      <c r="BJ36" s="157">
        <f t="shared" si="27"/>
        <v>414.74691007826073</v>
      </c>
      <c r="BK36" s="157">
        <f t="shared" si="27"/>
        <v>391.0778965799999</v>
      </c>
      <c r="BL36" s="157">
        <f t="shared" si="27"/>
        <v>361.83096120000005</v>
      </c>
      <c r="BM36" s="157">
        <f t="shared" si="27"/>
        <v>339.92121779999997</v>
      </c>
      <c r="BN36" s="157">
        <f t="shared" si="27"/>
        <v>358.88925505263148</v>
      </c>
      <c r="BO36" s="157">
        <f t="shared" si="27"/>
        <v>387.66703139999993</v>
      </c>
      <c r="BP36" s="157">
        <f t="shared" si="27"/>
        <v>375.01670039999993</v>
      </c>
      <c r="BQ36" s="157">
        <f t="shared" si="27"/>
        <v>385.91383200000001</v>
      </c>
      <c r="BR36" s="157">
        <f t="shared" si="27"/>
        <v>379.64640660000003</v>
      </c>
      <c r="BS36" s="157">
        <f t="shared" si="27"/>
        <v>378.84424868181816</v>
      </c>
      <c r="BT36" s="157">
        <f t="shared" si="27"/>
        <v>350.25144659999995</v>
      </c>
      <c r="BU36" s="157">
        <f t="shared" si="27"/>
        <v>321.81182280000007</v>
      </c>
      <c r="BV36" s="157">
        <f t="shared" si="27"/>
        <v>363.22585246956527</v>
      </c>
      <c r="BW36" s="157">
        <f t="shared" si="27"/>
        <v>350.07076705263154</v>
      </c>
      <c r="BX36" s="157">
        <f t="shared" si="27"/>
        <v>330.52294284545451</v>
      </c>
      <c r="BY36" s="157">
        <f t="shared" si="27"/>
        <v>332.07118875000003</v>
      </c>
      <c r="BZ36" s="157">
        <f t="shared" si="27"/>
        <v>320.01828821052629</v>
      </c>
      <c r="CA36" s="157">
        <f t="shared" si="27"/>
        <v>283.09350681818182</v>
      </c>
      <c r="CB36" s="157">
        <f t="shared" si="27"/>
        <v>284.99463539999999</v>
      </c>
      <c r="CC36" s="157">
        <f t="shared" si="27"/>
        <v>280.06415577000001</v>
      </c>
      <c r="CD36" s="157">
        <f t="shared" si="27"/>
        <v>258.95289591818175</v>
      </c>
      <c r="CE36" s="157">
        <f t="shared" si="27"/>
        <v>261.87903057272729</v>
      </c>
      <c r="CF36" s="157">
        <f t="shared" si="27"/>
        <v>235.33814939999999</v>
      </c>
      <c r="CG36" s="157">
        <f t="shared" si="27"/>
        <v>249.52121759999997</v>
      </c>
      <c r="CH36" s="157">
        <f t="shared" si="27"/>
        <v>311.77363483636361</v>
      </c>
      <c r="CI36" s="157">
        <f t="shared" si="27"/>
        <v>328.22412336000002</v>
      </c>
      <c r="CJ36" s="157">
        <f t="shared" si="27"/>
        <v>330.69329999999991</v>
      </c>
      <c r="CK36" s="157">
        <f t="shared" ref="CK36:CS36" si="28">+CK14*$D$36</f>
        <v>315.06369034736838</v>
      </c>
      <c r="CL36" s="157">
        <f t="shared" si="28"/>
        <v>293.52337308</v>
      </c>
      <c r="CM36" s="157">
        <f t="shared" si="28"/>
        <v>340.18319560909089</v>
      </c>
      <c r="CN36" s="157">
        <f t="shared" si="28"/>
        <v>330.65130719999996</v>
      </c>
      <c r="CO36" s="157">
        <f t="shared" si="28"/>
        <v>367.82543339999995</v>
      </c>
      <c r="CP36" s="157">
        <f t="shared" si="28"/>
        <v>426.31376874545458</v>
      </c>
      <c r="CQ36" s="157">
        <f t="shared" si="28"/>
        <v>434.02393314</v>
      </c>
      <c r="CR36" s="157">
        <f t="shared" si="28"/>
        <v>441.24071533043468</v>
      </c>
      <c r="CS36" s="157">
        <f t="shared" si="28"/>
        <v>470.73928799999993</v>
      </c>
      <c r="CT36" s="157">
        <f>+CT14*$D$36</f>
        <v>505.22587499999992</v>
      </c>
      <c r="CU36" s="157">
        <f>+CU14*$D$36</f>
        <v>460.07311679999987</v>
      </c>
      <c r="CV36" s="157">
        <f>+CV14*$D$36</f>
        <v>415.1303226</v>
      </c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  <c r="DZ36" s="157"/>
      <c r="EA36" s="157"/>
      <c r="EB36" s="157"/>
      <c r="EC36" s="157"/>
      <c r="ED36" s="157"/>
      <c r="EE36" s="157"/>
      <c r="EF36" s="157"/>
      <c r="EG36" s="157"/>
      <c r="EH36" s="157"/>
      <c r="EI36" s="157"/>
      <c r="EJ36" s="157"/>
      <c r="EK36" s="157"/>
      <c r="EL36" s="157"/>
      <c r="EM36" s="157"/>
      <c r="EN36" s="157"/>
      <c r="EO36" s="157"/>
      <c r="EP36" s="157"/>
      <c r="EQ36" s="157"/>
      <c r="ER36" s="157"/>
    </row>
    <row r="37" spans="1:160" x14ac:dyDescent="0.3">
      <c r="A37" s="14"/>
      <c r="D37" s="2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160" s="16" customFormat="1" x14ac:dyDescent="0.3">
      <c r="A38" s="18" t="s">
        <v>282</v>
      </c>
      <c r="B38" s="14"/>
      <c r="C38" s="14"/>
      <c r="D38" s="22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160" s="16" customFormat="1" x14ac:dyDescent="0.3">
      <c r="A39" s="14" t="s">
        <v>14</v>
      </c>
      <c r="B39" s="14" t="s">
        <v>16</v>
      </c>
      <c r="C39" s="14" t="s">
        <v>22</v>
      </c>
      <c r="D39" s="251">
        <v>36.743699999999997</v>
      </c>
      <c r="E39" s="91">
        <f>ICGN!E100</f>
        <v>216.3836493</v>
      </c>
      <c r="F39" s="91">
        <f>ICGN!F100</f>
        <v>196.39991119736845</v>
      </c>
      <c r="G39" s="91">
        <f>ICGN!G100</f>
        <v>191.48060662499995</v>
      </c>
      <c r="H39" s="91">
        <f>ICGN!H100</f>
        <v>193.41183800000002</v>
      </c>
      <c r="I39" s="91">
        <f>ICGN!I100</f>
        <v>215.20325793750001</v>
      </c>
      <c r="J39" s="91">
        <f>ICGN!J100</f>
        <v>213.26377513636362</v>
      </c>
      <c r="K39" s="91">
        <f>ICGN!K100</f>
        <v>189.10061696590901</v>
      </c>
      <c r="L39" s="91">
        <f>ICGN!L100</f>
        <v>178.74942198799999</v>
      </c>
      <c r="M39" s="91">
        <f>ICGN!M100</f>
        <v>165.80157200000002</v>
      </c>
      <c r="N39" s="91">
        <f>ICGN!N100</f>
        <v>181.84791163636359</v>
      </c>
      <c r="O39" s="91">
        <f>ICGN!O100</f>
        <v>197.22180974999998</v>
      </c>
      <c r="P39" s="91">
        <f>ICGN!P100</f>
        <v>195.75623717045454</v>
      </c>
      <c r="Q39" s="91">
        <f>ICGN!Q100</f>
        <v>191.84562627631576</v>
      </c>
      <c r="R39" s="91">
        <f>ICGN!R100</f>
        <v>179.59933784210523</v>
      </c>
      <c r="S39" s="91">
        <f>ICGN!S100</f>
        <v>176.18604149999996</v>
      </c>
      <c r="T39" s="91">
        <f>ICGN!T100</f>
        <v>175.15809275000004</v>
      </c>
      <c r="U39" s="91">
        <f>ICGN!U100</f>
        <v>175.17099678749997</v>
      </c>
      <c r="V39" s="91">
        <f>ICGN!V100</f>
        <v>165.12535271590906</v>
      </c>
      <c r="W39" s="91">
        <f>ICGN!W100</f>
        <v>207.44005774999999</v>
      </c>
      <c r="X39" s="91">
        <f>ICGN!X100</f>
        <v>252.46262236363646</v>
      </c>
      <c r="Y39" s="91">
        <f>ICGN!Y100</f>
        <v>258.33883075</v>
      </c>
      <c r="Z39" s="91">
        <f>ICGN!Z100</f>
        <v>252.27174599999998</v>
      </c>
      <c r="AA39" s="91">
        <f>ICGN!AA100</f>
        <v>248.03309774999997</v>
      </c>
      <c r="AB39" s="91">
        <f>ICGN!AB100</f>
        <v>278.1456335795454</v>
      </c>
      <c r="AC39" s="91">
        <f>ICGN!AC100</f>
        <v>295.44231281250001</v>
      </c>
      <c r="AD39" s="91">
        <f>ICGN!AD100</f>
        <v>305.82361673684204</v>
      </c>
      <c r="AE39" s="91">
        <f>ICGN!AE100</f>
        <v>269.21549846739128</v>
      </c>
      <c r="AF39" s="91">
        <f>ICGN!AF100</f>
        <v>285.77871971249999</v>
      </c>
      <c r="AG39" s="91">
        <f>ICGN!AG100</f>
        <v>281.56819788999996</v>
      </c>
      <c r="AH39" s="91">
        <f>ICGN!AH100</f>
        <v>255.70274863636354</v>
      </c>
      <c r="AI39" s="91">
        <f>ICGN!AI100</f>
        <v>245.70052893749994</v>
      </c>
      <c r="AJ39" s="91">
        <f>ICGN!AJ100</f>
        <v>263.60010257608695</v>
      </c>
      <c r="AK39" s="91">
        <f>ICGN!AK100</f>
        <v>249.48534874999999</v>
      </c>
      <c r="AL39" s="91">
        <f>ICGN!AL100</f>
        <v>230.23864874999992</v>
      </c>
      <c r="AM39" s="91">
        <f>ICGN!AM100</f>
        <v>225.04641400000006</v>
      </c>
      <c r="AN39" s="91">
        <f>ICGN!AN100</f>
        <v>222.65807350000003</v>
      </c>
      <c r="AO39" s="91">
        <f>ICGN!AO100</f>
        <v>231.6690285</v>
      </c>
      <c r="AP39" s="91">
        <f>ICGN!AP100</f>
        <v>238.33341708749998</v>
      </c>
      <c r="AQ39" s="91">
        <f>ICGN!AQ100</f>
        <v>238.52506888636358</v>
      </c>
      <c r="AR39" s="91">
        <f>ICGN!AR100</f>
        <v>231.80222441250001</v>
      </c>
      <c r="AS39" s="91">
        <f>ICGN!AS100</f>
        <v>233.77344040909088</v>
      </c>
      <c r="AT39" s="91">
        <f>ICGN!AT100</f>
        <v>241.00367799999995</v>
      </c>
      <c r="AU39" s="91">
        <f>ICGN!AU100</f>
        <v>316.32826299999999</v>
      </c>
      <c r="AV39" s="91">
        <f>ICGN!AV100</f>
        <v>322.21429183695659</v>
      </c>
      <c r="AW39" s="91">
        <f>ICGN!AW100</f>
        <v>321.90865488157891</v>
      </c>
      <c r="AX39" s="91">
        <f>ICGN!AX100</f>
        <v>318.4440687065217</v>
      </c>
      <c r="AY39" s="91">
        <f>ICGN!AY100</f>
        <v>316.55134974999993</v>
      </c>
      <c r="AZ39" s="91">
        <f>ICGN!AZ100</f>
        <v>296.59973936249997</v>
      </c>
      <c r="BA39" s="91">
        <f>ICGN!BA100</f>
        <v>282.28784949999994</v>
      </c>
      <c r="BB39" s="91">
        <f>ICGN!BB100</f>
        <v>270.0952031842105</v>
      </c>
      <c r="BC39" s="91">
        <f>ICGN!BC100</f>
        <v>261.06398849999994</v>
      </c>
      <c r="BD39" s="91">
        <f>ICGN!BD100</f>
        <v>256.88021720454537</v>
      </c>
      <c r="BE39" s="91">
        <f>ICGN!BE100</f>
        <v>256.64221823863636</v>
      </c>
      <c r="BF39" s="91">
        <f>ICGN!BF100</f>
        <v>252.72776156250004</v>
      </c>
      <c r="BG39" s="91">
        <f>ICGN!BG100</f>
        <v>242.80069943181817</v>
      </c>
      <c r="BH39" s="91">
        <f>ICGN!BH100</f>
        <v>235.6732567159091</v>
      </c>
      <c r="BI39" s="91">
        <f>ICGN!BI100</f>
        <v>238.02568859999997</v>
      </c>
      <c r="BJ39" s="91">
        <f>ICGN!BJ100</f>
        <v>253.14412359782611</v>
      </c>
      <c r="BK39" s="91">
        <f>ICGN!BK100</f>
        <v>239.05451219999998</v>
      </c>
      <c r="BL39" s="91">
        <f>ICGN!BL100</f>
        <v>228.86950849999997</v>
      </c>
      <c r="BM39" s="91">
        <f>ICGN!BM100</f>
        <v>210.99194875000001</v>
      </c>
      <c r="BN39" s="91">
        <f>ICGN!BN100</f>
        <v>218.95860911842104</v>
      </c>
      <c r="BO39" s="91">
        <f>ICGN!BO100</f>
        <v>249.49847149999997</v>
      </c>
      <c r="BP39" s="91">
        <f>ICGN!BP100</f>
        <v>250.854489</v>
      </c>
      <c r="BQ39" s="91">
        <f>ICGN!BQ100</f>
        <v>250.72326149999998</v>
      </c>
      <c r="BR39" s="91">
        <f>ICGN!BR100</f>
        <v>217.54020099999997</v>
      </c>
      <c r="BS39" s="91">
        <f>ICGN!BS100</f>
        <v>197.80636861363632</v>
      </c>
      <c r="BT39" s="91">
        <f>ICGN!BT100</f>
        <v>200.77370074999996</v>
      </c>
      <c r="BU39" s="91">
        <f>ICGN!BU100</f>
        <v>183.79286225000001</v>
      </c>
      <c r="BV39" s="91">
        <f>ICGN!BV100</f>
        <v>187.84018460869564</v>
      </c>
      <c r="BW39" s="91">
        <f>ICGN!BW100</f>
        <v>199.0686641447368</v>
      </c>
      <c r="BX39" s="91">
        <f>ICGN!BX100</f>
        <v>225.94452705681817</v>
      </c>
      <c r="BY39" s="91">
        <f>ICGN!BY100</f>
        <v>199.73416023749999</v>
      </c>
      <c r="BZ39" s="91">
        <f>ICGN!BZ100</f>
        <v>190.1438128026316</v>
      </c>
      <c r="CA39" s="91">
        <f>ICGN!CA100</f>
        <v>186.87094244318183</v>
      </c>
      <c r="CB39" s="91">
        <f>ICGN!CB100</f>
        <v>184.36588900000001</v>
      </c>
      <c r="CC39" s="91">
        <f>ICGN!CC100</f>
        <v>180.03953703749997</v>
      </c>
      <c r="CD39" s="91">
        <f>ICGN!CD100</f>
        <v>190.65804879545456</v>
      </c>
      <c r="CE39" s="91">
        <f>ICGN!CE100</f>
        <v>200.97551273863641</v>
      </c>
      <c r="CF39" s="91">
        <f>ICGN!CF100</f>
        <v>183.28544924999997</v>
      </c>
      <c r="CG39" s="91">
        <f>ICGN!CG100</f>
        <v>178.57000774999997</v>
      </c>
      <c r="CH39" s="91">
        <f>ICGN!CH100</f>
        <v>186.28638357954546</v>
      </c>
      <c r="CI39" s="91">
        <f>ICGN!CI100</f>
        <v>182.05584757499994</v>
      </c>
      <c r="CJ39" s="91">
        <f>ICGN!CJ100</f>
        <v>174.31545313636363</v>
      </c>
      <c r="CK39" s="91">
        <f>ICGN!CK100</f>
        <v>173.87022146052627</v>
      </c>
      <c r="CL39" s="91">
        <f>ICGN!CL100</f>
        <v>169.06694962499995</v>
      </c>
      <c r="CM39" s="91">
        <f>ICGN!CM100</f>
        <v>170.40308417045449</v>
      </c>
      <c r="CN39" s="91">
        <f>ICGN!CN100</f>
        <v>173.04970424999993</v>
      </c>
      <c r="CO39" s="91">
        <f>ICGN!CO100</f>
        <v>170.89757324999997</v>
      </c>
      <c r="CP39" s="91">
        <f>ICGN!CP100</f>
        <v>174.62860967045458</v>
      </c>
      <c r="CQ39" s="91">
        <f>ICGN!CQ100</f>
        <v>153.910173375</v>
      </c>
      <c r="CR39" s="91">
        <f>ICGN!CR100</f>
        <v>149.58280392391302</v>
      </c>
      <c r="CS39" s="91">
        <f>ICGN!CS100</f>
        <v>143.65911849999998</v>
      </c>
      <c r="CT39" s="91">
        <f>ICGN!CT100</f>
        <v>150.19862225</v>
      </c>
      <c r="CU39" s="91">
        <f>ICGN!CU100</f>
        <v>148.16022175000001</v>
      </c>
      <c r="CV39" s="91">
        <f>ICGN!CV100</f>
        <v>146.03433624999997</v>
      </c>
      <c r="CW39" s="91">
        <f>ICGN!CW100</f>
        <v>155.83921762499995</v>
      </c>
      <c r="CX39" s="91">
        <f>ICGN!CX100</f>
        <v>160.74401810526311</v>
      </c>
      <c r="CY39" s="91">
        <f>ICGN!CY100</f>
        <v>156.99544601086953</v>
      </c>
      <c r="CZ39" s="91">
        <f>ICGN!CZ100</f>
        <v>154.35254818421055</v>
      </c>
      <c r="DA39" s="91">
        <f>ICGN!DA100</f>
        <v>157.91440159090908</v>
      </c>
      <c r="DB39" s="91">
        <f>ICGN!DB100</f>
        <v>166.70366164772727</v>
      </c>
      <c r="DC39" s="91">
        <f>ICGN!DC100</f>
        <v>185.23417762499997</v>
      </c>
      <c r="DD39" s="91">
        <f>ICGN!DD100</f>
        <v>157.58254643478259</v>
      </c>
      <c r="DE39" s="91">
        <f>ICGN!DE100</f>
        <v>160.57915492499998</v>
      </c>
      <c r="DF39" s="91">
        <f>ICGN!DF100</f>
        <v>159.76828827272723</v>
      </c>
      <c r="DG39" s="91">
        <f>ICGN!DG100</f>
        <v>155.15027325000003</v>
      </c>
      <c r="DH39" s="91">
        <f>ICGN!DH100</f>
        <v>150.94771256249996</v>
      </c>
      <c r="DI39" s="91">
        <f>ICGN!DI100</f>
        <v>158.91212824999997</v>
      </c>
      <c r="DJ39" s="91">
        <f>ICGN!DJ100</f>
        <v>167.4207351710526</v>
      </c>
      <c r="DK39" s="91">
        <f>ICGN!DK100</f>
        <v>174.427593</v>
      </c>
      <c r="DL39" s="91">
        <f>ICGN!DL100</f>
        <v>174.49320674999998</v>
      </c>
      <c r="DM39" s="91">
        <f>ICGN!DM100</f>
        <v>189.87724517045453</v>
      </c>
      <c r="DN39" s="91">
        <f>ICGN!DN100</f>
        <v>184.01157474999997</v>
      </c>
      <c r="DO39" s="91">
        <f>ICGN!DO100</f>
        <v>186.42178649999997</v>
      </c>
      <c r="DP39" s="91">
        <f>ICGN!DP100</f>
        <v>197.79692853260869</v>
      </c>
      <c r="DQ39" s="91">
        <f>ICGN!DQ100</f>
        <v>185.11572753947365</v>
      </c>
      <c r="DR39" s="91">
        <f>ICGN!DR100</f>
        <v>187.84018460869561</v>
      </c>
      <c r="DS39" s="91">
        <f>ICGN!DS100</f>
        <v>185.67378975000003</v>
      </c>
      <c r="DT39" s="91">
        <f>ICGN!DT100</f>
        <v>190.13486861250001</v>
      </c>
      <c r="DU39" s="91">
        <f>ICGN!DU100</f>
        <v>189.88619250000005</v>
      </c>
      <c r="DV39" s="91">
        <f>ICGN!DV100</f>
        <v>183.52027740789472</v>
      </c>
      <c r="DW39" s="91">
        <f>ICGN!DW100</f>
        <v>166.57144</v>
      </c>
      <c r="DX39" s="91">
        <f>ICGN!DX100</f>
        <v>165.54786549999997</v>
      </c>
      <c r="DY39" s="91">
        <f>ICGN!DY100</f>
        <v>168.19011132954543</v>
      </c>
      <c r="DZ39" s="91">
        <f>ICGN!DZ100</f>
        <v>192.84471648749999</v>
      </c>
      <c r="EA39" s="91">
        <f>ICGN!EA100</f>
        <v>186.02333209090909</v>
      </c>
      <c r="EB39" s="91">
        <f>ICGN!EB100</f>
        <v>174.68289013636362</v>
      </c>
      <c r="EC39" s="91">
        <f>ICGN!EC100</f>
        <v>175.99773003749996</v>
      </c>
      <c r="ED39" s="91">
        <f>ICGN!ED100</f>
        <v>186.65799599999994</v>
      </c>
      <c r="EE39" s="91">
        <f>ICGN!EE100</f>
        <v>189.57912014999997</v>
      </c>
      <c r="EF39" s="91">
        <f>ICGN!EF100</f>
        <v>199.31707549999996</v>
      </c>
      <c r="EG39" s="91">
        <f>ICGN!EG100</f>
        <v>207.61940199999998</v>
      </c>
      <c r="EH39" s="91">
        <f>ICGN!EH100</f>
        <v>201.80026815789478</v>
      </c>
      <c r="EI39" s="91">
        <f>ICGN!EI100</f>
        <v>196.63725088636357</v>
      </c>
      <c r="EJ39" s="91">
        <f>ICGN!EJ100</f>
        <v>198.8971474999999</v>
      </c>
      <c r="EK39" s="91">
        <f>ICGN!EK100</f>
        <v>189.28517054999998</v>
      </c>
      <c r="EL39" s="91">
        <f>ICGN!EL100</f>
        <v>182.72474993181817</v>
      </c>
      <c r="EM39" s="91">
        <f>ICGN!EM100</f>
        <v>192.3741466022727</v>
      </c>
      <c r="EN39" s="91">
        <f>ICGN!EN100</f>
        <v>188.95885149999992</v>
      </c>
      <c r="EO39" s="91">
        <f>ICGN!EO100</f>
        <v>201.58293699999999</v>
      </c>
      <c r="EP39" s="91">
        <f>ICGN!EP100</f>
        <v>222.74197956818182</v>
      </c>
      <c r="EQ39" s="91">
        <f>ICGN!EQ100</f>
        <v>219.90185857499998</v>
      </c>
      <c r="ER39" s="91">
        <f>ICGN!ER100</f>
        <v>220.4622</v>
      </c>
      <c r="ES39" s="91">
        <f>ICGN!ES100</f>
        <v>240.71958197368417</v>
      </c>
      <c r="ET39" s="91">
        <f>ICGN!ET100</f>
        <v>239.51574232894731</v>
      </c>
      <c r="EU39" s="91">
        <f>ICGN!EU100</f>
        <v>233.61005439130432</v>
      </c>
      <c r="EV39" s="91">
        <f>ICGN!EV100</f>
        <v>244.43746425</v>
      </c>
      <c r="EW39" s="91">
        <f>ICGN!EW100</f>
        <v>260.88486296249999</v>
      </c>
      <c r="EX39" s="91">
        <f>ICGN!EX100</f>
        <v>245.12223320454547</v>
      </c>
      <c r="EY39" s="91">
        <f>ICGN!EY100</f>
        <v>244.38934750000001</v>
      </c>
      <c r="EZ39" s="91">
        <f>ICGN!EZ100</f>
        <v>266.66322732954546</v>
      </c>
      <c r="FA39" s="91">
        <f>ICGN!FA100</f>
        <v>258.59253724999996</v>
      </c>
      <c r="FB39" s="91">
        <f>ICGN!FB100</f>
        <v>273.94178049999999</v>
      </c>
      <c r="FC39" s="91">
        <f>ICGN!FC100</f>
        <v>296.32919199999998</v>
      </c>
      <c r="FD39" s="91">
        <f>ICGN!FD100</f>
        <v>289.3775146022727</v>
      </c>
    </row>
    <row r="40" spans="1:160" s="16" customFormat="1" x14ac:dyDescent="0.3">
      <c r="A40" s="14" t="s">
        <v>174</v>
      </c>
      <c r="B40" s="14" t="s">
        <v>15</v>
      </c>
      <c r="C40" s="14" t="s">
        <v>23</v>
      </c>
      <c r="D40" s="251">
        <v>36.743699999999997</v>
      </c>
      <c r="E40" s="91">
        <f>ICGN!E101</f>
        <v>226.39630755000002</v>
      </c>
      <c r="F40" s="91">
        <f>ICGN!F101</f>
        <v>209.19735513157892</v>
      </c>
      <c r="G40" s="91">
        <f>ICGN!G101</f>
        <v>210.33680539772726</v>
      </c>
      <c r="H40" s="91">
        <f>ICGN!H101</f>
        <v>211.398754</v>
      </c>
      <c r="I40" s="91">
        <f>ICGN!I101</f>
        <v>234.18137898750001</v>
      </c>
      <c r="J40" s="91">
        <f>ICGN!J101</f>
        <v>233.47698555681814</v>
      </c>
      <c r="K40" s="91">
        <f>ICGN!K101</f>
        <v>203.3680286590909</v>
      </c>
      <c r="L40" s="91">
        <f>ICGN!L101</f>
        <v>190.20551274999994</v>
      </c>
      <c r="M40" s="91">
        <f>ICGN!M101</f>
        <v>174.02078774999995</v>
      </c>
      <c r="N40" s="91">
        <f>ICGN!N101</f>
        <v>186.44922497727268</v>
      </c>
      <c r="O40" s="91">
        <f>ICGN!O101</f>
        <v>198.3011559375</v>
      </c>
      <c r="P40" s="91">
        <f>ICGN!P101</f>
        <v>194.50778645454542</v>
      </c>
      <c r="Q40" s="91">
        <f>ICGN!Q101</f>
        <v>192.06318765789473</v>
      </c>
      <c r="R40" s="91">
        <f>ICGN!R101</f>
        <v>182.86275856578945</v>
      </c>
      <c r="S40" s="91">
        <f>ICGN!S101</f>
        <v>179.62876643478259</v>
      </c>
      <c r="T40" s="91">
        <f>ICGN!T101</f>
        <v>180.79650100000001</v>
      </c>
      <c r="U40" s="91">
        <f>ICGN!U101</f>
        <v>182.44624938749999</v>
      </c>
      <c r="V40" s="91">
        <f>ICGN!V101</f>
        <v>176.048252625</v>
      </c>
      <c r="W40" s="91">
        <f>ICGN!W101</f>
        <v>214.10204049999999</v>
      </c>
      <c r="X40" s="91">
        <f>ICGN!X101</f>
        <v>259.66522264772721</v>
      </c>
      <c r="Y40" s="91">
        <f>ICGN!Y101</f>
        <v>272.29268824999991</v>
      </c>
      <c r="Z40" s="91">
        <f>ICGN!Z101</f>
        <v>268.13277649999998</v>
      </c>
      <c r="AA40" s="91">
        <f>ICGN!AA101</f>
        <v>271.47470350000003</v>
      </c>
      <c r="AB40" s="91">
        <f>ICGN!AB101</f>
        <v>303.29836639772714</v>
      </c>
      <c r="AC40" s="91">
        <f>ICGN!AC101</f>
        <v>323.80844921250002</v>
      </c>
      <c r="AD40" s="91">
        <f>ICGN!AD101</f>
        <v>343.44723165789469</v>
      </c>
      <c r="AE40" s="91">
        <f>ICGN!AE101</f>
        <v>313.94296545652179</v>
      </c>
      <c r="AF40" s="91">
        <f>ICGN!AF101</f>
        <v>335.98439279999997</v>
      </c>
      <c r="AG40" s="91">
        <f>ICGN!AG101</f>
        <v>332.1193055</v>
      </c>
      <c r="AH40" s="91">
        <f>ICGN!AH101</f>
        <v>303.51966368181809</v>
      </c>
      <c r="AI40" s="91">
        <f>ICGN!AI101</f>
        <v>278.2875978749999</v>
      </c>
      <c r="AJ40" s="91">
        <f>ICGN!AJ101</f>
        <v>299.14963232608699</v>
      </c>
      <c r="AK40" s="91">
        <f>ICGN!AK101</f>
        <v>286.37339900000001</v>
      </c>
      <c r="AL40" s="91">
        <f>ICGN!AL101</f>
        <v>261.93883849999992</v>
      </c>
      <c r="AM40" s="91">
        <f>ICGN!AM101</f>
        <v>252.55607224999997</v>
      </c>
      <c r="AN40" s="91">
        <f>ICGN!AN101</f>
        <v>244.5949372499999</v>
      </c>
      <c r="AO40" s="91">
        <f>ICGN!AO101</f>
        <v>252.84717858750003</v>
      </c>
      <c r="AP40" s="91">
        <f>ICGN!AP101</f>
        <v>254.75785098749998</v>
      </c>
      <c r="AQ40" s="91">
        <f>ICGN!AQ101</f>
        <v>252.54613077272722</v>
      </c>
      <c r="AR40" s="91">
        <f>ICGN!AR101</f>
        <v>237.72714603749998</v>
      </c>
      <c r="AS40" s="91">
        <f>ICGN!AS101</f>
        <v>239.48541559090904</v>
      </c>
      <c r="AT40" s="91">
        <f>ICGN!AT101</f>
        <v>248.14245399999996</v>
      </c>
      <c r="AU40" s="91">
        <f>ICGN!AU101</f>
        <v>317.67990624999993</v>
      </c>
      <c r="AV40" s="91">
        <f>ICGN!AV101</f>
        <v>325.25762872826084</v>
      </c>
      <c r="AW40" s="91">
        <f>ICGN!AW101</f>
        <v>330.41288755263156</v>
      </c>
      <c r="AX40" s="91">
        <f>ICGN!AX101</f>
        <v>330.39375896739131</v>
      </c>
      <c r="AY40" s="91">
        <f>ICGN!AY101</f>
        <v>330.83327600000001</v>
      </c>
      <c r="AZ40" s="91">
        <f>ICGN!AZ101</f>
        <v>315.85343816249991</v>
      </c>
      <c r="BA40" s="91">
        <f>ICGN!BA101</f>
        <v>302.46626474999994</v>
      </c>
      <c r="BB40" s="91">
        <f>ICGN!BB101</f>
        <v>285.34383868421048</v>
      </c>
      <c r="BC40" s="91">
        <f>ICGN!BC101</f>
        <v>274.59026306250001</v>
      </c>
      <c r="BD40" s="91">
        <f>ICGN!BD101</f>
        <v>272.96393679545446</v>
      </c>
      <c r="BE40" s="91">
        <f>ICGN!BE101</f>
        <v>279.39408429545455</v>
      </c>
      <c r="BF40" s="91">
        <f>ICGN!BF101</f>
        <v>265.37678028750003</v>
      </c>
      <c r="BG40" s="91">
        <f>ICGN!BG101</f>
        <v>256.12446610227266</v>
      </c>
      <c r="BH40" s="91">
        <f>ICGN!BH101</f>
        <v>257.51488111363631</v>
      </c>
      <c r="BI40" s="91">
        <f>ICGN!BI101</f>
        <v>259.16250202499998</v>
      </c>
      <c r="BJ40" s="91">
        <f>ICGN!BJ101</f>
        <v>277.79435364130438</v>
      </c>
      <c r="BK40" s="91">
        <f>ICGN!BK101</f>
        <v>260.03057193749993</v>
      </c>
      <c r="BL40" s="91">
        <f>ICGN!BL101</f>
        <v>246.82580474999995</v>
      </c>
      <c r="BM40" s="91">
        <f>ICGN!BM101</f>
        <v>230.52297499999997</v>
      </c>
      <c r="BN40" s="91">
        <f>ICGN!BN101</f>
        <v>245.77667542105263</v>
      </c>
      <c r="BO40" s="91">
        <f>ICGN!BO101</f>
        <v>274.51918149999989</v>
      </c>
      <c r="BP40" s="91">
        <f>ICGN!BP101</f>
        <v>276.32574675000001</v>
      </c>
      <c r="BQ40" s="91">
        <f>ICGN!BQ101</f>
        <v>289.27790099999993</v>
      </c>
      <c r="BR40" s="91">
        <f>ICGN!BR101</f>
        <v>263.53543974999991</v>
      </c>
      <c r="BS40" s="91">
        <f>ICGN!BS101</f>
        <v>237.15970639772721</v>
      </c>
      <c r="BT40" s="91">
        <f>ICGN!BT101</f>
        <v>230.33050799999995</v>
      </c>
      <c r="BU40" s="91">
        <f>ICGN!BU101</f>
        <v>214.83254025000002</v>
      </c>
      <c r="BV40" s="91">
        <f>ICGN!BV101</f>
        <v>216.74789119565213</v>
      </c>
      <c r="BW40" s="91">
        <f>ICGN!BW101</f>
        <v>219.37922778947365</v>
      </c>
      <c r="BX40" s="91">
        <f>ICGN!BX101</f>
        <v>236.78809397727267</v>
      </c>
      <c r="BY40" s="91">
        <f>ICGN!BY101</f>
        <v>213.15020369999999</v>
      </c>
      <c r="BZ40" s="91">
        <f>ICGN!BZ101</f>
        <v>201.32646781578941</v>
      </c>
      <c r="CA40" s="91">
        <f>ICGN!CA101</f>
        <v>200.50369022727273</v>
      </c>
      <c r="CB40" s="91">
        <f>ICGN!CB101</f>
        <v>193.90612824999999</v>
      </c>
      <c r="CC40" s="91">
        <f>ICGN!CC101</f>
        <v>190.66305930000004</v>
      </c>
      <c r="CD40" s="91">
        <f>ICGN!CD101</f>
        <v>195.01301232954549</v>
      </c>
      <c r="CE40" s="91">
        <f>ICGN!CE101</f>
        <v>197.39717740909092</v>
      </c>
      <c r="CF40" s="91">
        <f>ICGN!CF101</f>
        <v>176.15542174999993</v>
      </c>
      <c r="CG40" s="91">
        <f>ICGN!CG101</f>
        <v>174.70754499999995</v>
      </c>
      <c r="CH40" s="91">
        <f>ICGN!CH101</f>
        <v>181.29258071590905</v>
      </c>
      <c r="CI40" s="91">
        <f>ICGN!CI101</f>
        <v>172.0110385875</v>
      </c>
      <c r="CJ40" s="91">
        <f>ICGN!CJ101</f>
        <v>172.30290047727269</v>
      </c>
      <c r="CK40" s="91">
        <f>ICGN!CK101</f>
        <v>172.29894481578941</v>
      </c>
      <c r="CL40" s="91">
        <f>ICGN!CL101</f>
        <v>165.88402661250001</v>
      </c>
      <c r="CM40" s="91">
        <f>ICGN!CM101</f>
        <v>172.18598870454542</v>
      </c>
      <c r="CN40" s="91">
        <f>ICGN!CN101</f>
        <v>170.84508225000002</v>
      </c>
      <c r="CO40" s="91">
        <f>ICGN!CO101</f>
        <v>164.34057249999998</v>
      </c>
      <c r="CP40" s="91">
        <f>ICGN!CP101</f>
        <v>165.16710692045456</v>
      </c>
      <c r="CQ40" s="91">
        <f>ICGN!CQ101</f>
        <v>150.00615525000001</v>
      </c>
      <c r="CR40" s="91">
        <f>ICGN!CR101</f>
        <v>148.9517708152174</v>
      </c>
      <c r="CS40" s="91">
        <f>ICGN!CS101</f>
        <v>149.21004174999999</v>
      </c>
      <c r="CT40" s="91">
        <f>ICGN!CT101</f>
        <v>151.80397199999999</v>
      </c>
      <c r="CU40" s="91">
        <f>ICGN!CU101</f>
        <v>150.54418799999999</v>
      </c>
      <c r="CV40" s="91">
        <f>ICGN!CV101</f>
        <v>147.89776674999999</v>
      </c>
      <c r="CW40" s="91">
        <f>ICGN!CW101</f>
        <v>160.83176786249999</v>
      </c>
      <c r="CX40" s="91">
        <f>ICGN!CX101</f>
        <v>166.03801172368421</v>
      </c>
      <c r="CY40" s="91">
        <f>ICGN!CY101</f>
        <v>162.40316011956523</v>
      </c>
      <c r="CZ40" s="91">
        <f>ICGN!CZ101</f>
        <v>153.76271510526317</v>
      </c>
      <c r="DA40" s="91">
        <f>ICGN!DA101</f>
        <v>159.5177630454545</v>
      </c>
      <c r="DB40" s="91">
        <f>ICGN!DB101</f>
        <v>168.5074432840909</v>
      </c>
      <c r="DC40" s="91">
        <f>ICGN!DC101</f>
        <v>186.29055899999997</v>
      </c>
      <c r="DD40" s="91">
        <f>ICGN!DD101</f>
        <v>157.49468106521735</v>
      </c>
      <c r="DE40" s="91">
        <f>ICGN!DE101</f>
        <v>159.64219057499997</v>
      </c>
      <c r="DF40" s="91">
        <f>ICGN!DF101</f>
        <v>158.34029447727272</v>
      </c>
      <c r="DG40" s="91">
        <f>ICGN!DG101</f>
        <v>154.72159675</v>
      </c>
      <c r="DH40" s="91">
        <f>ICGN!DH101</f>
        <v>152.12810392499998</v>
      </c>
      <c r="DI40" s="91">
        <f>ICGN!DI101</f>
        <v>160.81492699999998</v>
      </c>
      <c r="DJ40" s="91">
        <f>ICGN!DJ101</f>
        <v>174.2908401315789</v>
      </c>
      <c r="DK40" s="91">
        <f>ICGN!DK101</f>
        <v>182.34935974999999</v>
      </c>
      <c r="DL40" s="91">
        <f>ICGN!DL101</f>
        <v>182.81740450000001</v>
      </c>
      <c r="DM40" s="91">
        <f>ICGN!DM101</f>
        <v>194.74996084090907</v>
      </c>
      <c r="DN40" s="91">
        <f>ICGN!DN101</f>
        <v>186.31243025000001</v>
      </c>
      <c r="DO40" s="91">
        <f>ICGN!DO101</f>
        <v>183.01424574999999</v>
      </c>
      <c r="DP40" s="91">
        <f>ICGN!DP101</f>
        <v>200.28112216304342</v>
      </c>
      <c r="DQ40" s="91">
        <f>ICGN!DQ101</f>
        <v>186.30022839473679</v>
      </c>
      <c r="DR40" s="91">
        <f>ICGN!DR101</f>
        <v>188.36338294565215</v>
      </c>
      <c r="DS40" s="91">
        <f>ICGN!DS101</f>
        <v>177.57705299999995</v>
      </c>
      <c r="DT40" s="91">
        <f>ICGN!DT101</f>
        <v>181.21992839999999</v>
      </c>
      <c r="DU40" s="91">
        <f>ICGN!DU101</f>
        <v>184.99140674999995</v>
      </c>
      <c r="DV40" s="91">
        <f>ICGN!DV101</f>
        <v>175.02087943421049</v>
      </c>
      <c r="DW40" s="91">
        <f>ICGN!DW101</f>
        <v>160.30313975000001</v>
      </c>
      <c r="DX40" s="91">
        <f>ICGN!DX101</f>
        <v>154.33666274999996</v>
      </c>
      <c r="DY40" s="91">
        <f>ICGN!DY101</f>
        <v>153.68052525000002</v>
      </c>
      <c r="DZ40" s="91">
        <f>ICGN!DZ101</f>
        <v>170.00391397499999</v>
      </c>
      <c r="EA40" s="91">
        <f>ICGN!EA101</f>
        <v>161.20880832954541</v>
      </c>
      <c r="EB40" s="91">
        <f>ICGN!EB101</f>
        <v>146.44869702272726</v>
      </c>
      <c r="EC40" s="91">
        <f>ICGN!EC101</f>
        <v>144.76558503750002</v>
      </c>
      <c r="ED40" s="91">
        <f>ICGN!ED101</f>
        <v>153.34503929347827</v>
      </c>
      <c r="EE40" s="91">
        <f>ICGN!EE101</f>
        <v>156.63380013750003</v>
      </c>
      <c r="EF40" s="91">
        <f>ICGN!EF101</f>
        <v>163.91189599999998</v>
      </c>
      <c r="EG40" s="91">
        <f>ICGN!EG101</f>
        <v>178.30317849999997</v>
      </c>
      <c r="EH40" s="91">
        <f>ICGN!EH101</f>
        <v>171.09510517105261</v>
      </c>
      <c r="EI40" s="91">
        <f>ICGN!EI101</f>
        <v>168.28614600000003</v>
      </c>
      <c r="EJ40" s="91">
        <f>ICGN!EJ101</f>
        <v>176.25165525</v>
      </c>
      <c r="EK40" s="91">
        <f>ICGN!EK101</f>
        <v>171.37261679999997</v>
      </c>
      <c r="EL40" s="91">
        <f>ICGN!EL101</f>
        <v>163.03764248863635</v>
      </c>
      <c r="EM40" s="91">
        <f>ICGN!EM101</f>
        <v>162.78711726136356</v>
      </c>
      <c r="EN40" s="91">
        <f>ICGN!EN101</f>
        <v>159.67324774999997</v>
      </c>
      <c r="EO40" s="91">
        <f>ICGN!EO101</f>
        <v>176.78531375</v>
      </c>
      <c r="EP40" s="91">
        <f>ICGN!EP101</f>
        <v>199.72706202272724</v>
      </c>
      <c r="EQ40" s="91">
        <f>ICGN!EQ101</f>
        <v>203.61062058749997</v>
      </c>
      <c r="ER40" s="91">
        <f>ICGN!ER101</f>
        <v>208.57477796590905</v>
      </c>
      <c r="ES40" s="91">
        <f>ICGN!ES101</f>
        <v>228.70535901315787</v>
      </c>
      <c r="ET40" s="91">
        <f>ICGN!ET101</f>
        <v>231.47564060526312</v>
      </c>
      <c r="EU40" s="91">
        <f>ICGN!EU101</f>
        <v>218.58507619565219</v>
      </c>
      <c r="EV40" s="91">
        <f>ICGN!EV101</f>
        <v>227.89862382954541</v>
      </c>
      <c r="EW40" s="91">
        <f>ICGN!EW101</f>
        <v>241.66790786249996</v>
      </c>
      <c r="EX40" s="91">
        <f>ICGN!EX101</f>
        <v>228.03641270454546</v>
      </c>
      <c r="EY40" s="91">
        <f>ICGN!EY101</f>
        <v>232.62261499999997</v>
      </c>
      <c r="EZ40" s="91">
        <f>ICGN!EZ101</f>
        <v>261.41054839772727</v>
      </c>
      <c r="FA40" s="91">
        <f>ICGN!FA101</f>
        <v>258.79812700000002</v>
      </c>
      <c r="FB40" s="91">
        <f>ICGN!FB101</f>
        <v>277.17872549999993</v>
      </c>
      <c r="FC40" s="91">
        <f>ICGN!FC101</f>
        <v>303.00429749999995</v>
      </c>
      <c r="FD40" s="91">
        <f>ICGN!FD101</f>
        <v>300.96848178409084</v>
      </c>
    </row>
    <row r="41" spans="1:160" s="16" customFormat="1" x14ac:dyDescent="0.3">
      <c r="A41" s="14" t="s">
        <v>6</v>
      </c>
      <c r="B41" s="14" t="s">
        <v>155</v>
      </c>
      <c r="C41" s="14" t="s">
        <v>96</v>
      </c>
      <c r="D41" s="22"/>
      <c r="E41" s="91">
        <f>ICGN!E103</f>
        <v>522.15</v>
      </c>
      <c r="F41" s="91">
        <f>ICGN!F103</f>
        <v>529.4</v>
      </c>
      <c r="G41" s="91">
        <f>ICGN!G103</f>
        <v>557.21</v>
      </c>
      <c r="H41" s="91">
        <f>ICGN!H103</f>
        <v>693.21</v>
      </c>
      <c r="I41" s="91">
        <f>ICGN!I103</f>
        <v>772.39</v>
      </c>
      <c r="J41" s="91">
        <f>ICGN!J103</f>
        <v>690.82</v>
      </c>
      <c r="K41" s="91">
        <f>ICGN!K103</f>
        <v>601.95000000000005</v>
      </c>
      <c r="L41" s="91">
        <f>ICGN!L103</f>
        <v>686.79</v>
      </c>
      <c r="M41" s="91">
        <f>ICGN!M103</f>
        <v>636.41999999999996</v>
      </c>
      <c r="N41" s="91">
        <f>ICGN!N103</f>
        <v>636.55999999999995</v>
      </c>
      <c r="O41" s="91">
        <f>ICGN!O103</f>
        <v>674.33</v>
      </c>
      <c r="P41" s="91">
        <f>ICGN!P103</f>
        <v>727.6</v>
      </c>
      <c r="Q41" s="91">
        <f>ICGN!Q103</f>
        <v>742</v>
      </c>
      <c r="R41" s="91">
        <f>ICGN!R103</f>
        <v>754.32</v>
      </c>
      <c r="S41" s="91">
        <f>ICGN!S103</f>
        <v>793.9</v>
      </c>
      <c r="T41" s="91">
        <f>ICGN!T103</f>
        <v>798.53</v>
      </c>
      <c r="U41" s="91">
        <f>ICGN!U103</f>
        <v>775.57</v>
      </c>
      <c r="V41" s="91">
        <f>ICGN!V103</f>
        <v>764.91</v>
      </c>
      <c r="W41" s="91">
        <f>ICGN!W103</f>
        <v>774.5</v>
      </c>
      <c r="X41" s="91">
        <f>ICGN!X103</f>
        <v>865.23</v>
      </c>
      <c r="Y41" s="91">
        <f>ICGN!Y103</f>
        <v>884.89</v>
      </c>
      <c r="Z41" s="91">
        <f>ICGN!Z103</f>
        <v>935.22</v>
      </c>
      <c r="AA41" s="91">
        <f>ICGN!AA103</f>
        <v>1059.01</v>
      </c>
      <c r="AB41" s="91">
        <f>ICGN!AB103</f>
        <v>1171.22</v>
      </c>
      <c r="AC41" s="91">
        <f>ICGN!AC103</f>
        <v>1238.57</v>
      </c>
      <c r="AD41" s="91">
        <f>ICGN!AD103</f>
        <v>1248.55</v>
      </c>
      <c r="AE41" s="91">
        <f>ICGN!AE103</f>
        <v>1142.23</v>
      </c>
      <c r="AF41" s="91">
        <f>ICGN!AF103</f>
        <v>1123.79</v>
      </c>
      <c r="AG41" s="91">
        <f>ICGN!AG103</f>
        <v>1143.44</v>
      </c>
      <c r="AH41" s="91">
        <f>ICGN!AH103</f>
        <v>1075.9100000000001</v>
      </c>
      <c r="AI41" s="91">
        <f>ICGN!AI103</f>
        <v>1033.57</v>
      </c>
      <c r="AJ41" s="91">
        <f>ICGN!AJ103</f>
        <v>1047.51</v>
      </c>
      <c r="AK41" s="91">
        <f>ICGN!AK103</f>
        <v>995.18</v>
      </c>
      <c r="AL41" s="91">
        <f>ICGN!AL103</f>
        <v>914.44</v>
      </c>
      <c r="AM41" s="91">
        <f>ICGN!AM103</f>
        <v>985.77</v>
      </c>
      <c r="AN41" s="91">
        <f>ICGN!AN103</f>
        <v>969.07</v>
      </c>
      <c r="AO41" s="91">
        <f>ICGN!AO103</f>
        <v>1020.54</v>
      </c>
      <c r="AP41" s="91">
        <f>ICGN!AP103</f>
        <v>1047.69</v>
      </c>
      <c r="AQ41" s="91">
        <f>ICGN!AQ103</f>
        <v>1105.74</v>
      </c>
      <c r="AR41" s="91">
        <f>ICGN!AR103</f>
        <v>1157.45</v>
      </c>
      <c r="AS41" s="91">
        <f>ICGN!AS103</f>
        <v>1031.1199999999999</v>
      </c>
      <c r="AT41" s="91">
        <f>ICGN!AT103</f>
        <v>927.63</v>
      </c>
      <c r="AU41" s="91">
        <f>ICGN!AU103</f>
        <v>952.54</v>
      </c>
      <c r="AV41" s="91">
        <f>ICGN!AV103</f>
        <v>930.61</v>
      </c>
      <c r="AW41" s="91">
        <f>ICGN!AW103</f>
        <v>879.53</v>
      </c>
      <c r="AX41" s="91">
        <f>ICGN!AX103</f>
        <v>768.09</v>
      </c>
      <c r="AY41" s="91">
        <f>ICGN!AY103</f>
        <v>743.13</v>
      </c>
      <c r="AZ41" s="91">
        <f>ICGN!AZ103</f>
        <v>713.94</v>
      </c>
      <c r="BA41" s="91">
        <f>ICGN!BA103</f>
        <v>776.54</v>
      </c>
      <c r="BB41" s="91">
        <f>ICGN!BB103</f>
        <v>792.38</v>
      </c>
      <c r="BC41" s="91">
        <f>ICGN!BC103</f>
        <v>771.87</v>
      </c>
      <c r="BD41" s="91">
        <f>ICGN!BD103</f>
        <v>756.46</v>
      </c>
      <c r="BE41" s="91">
        <f>ICGN!BE103</f>
        <v>763.38</v>
      </c>
      <c r="BF41" s="91">
        <f>ICGN!BF103</f>
        <v>770.125</v>
      </c>
      <c r="BG41" s="91">
        <f>ICGN!BG103</f>
        <v>714.66304347826087</v>
      </c>
      <c r="BH41" s="91">
        <f>ICGN!BH103</f>
        <v>708.17499999999995</v>
      </c>
      <c r="BI41" s="91">
        <f>ICGN!BI103</f>
        <v>722.71249999999998</v>
      </c>
      <c r="BJ41" s="91">
        <f>ICGN!BJ103</f>
        <v>759.18181818181813</v>
      </c>
      <c r="BK41" s="91">
        <f>ICGN!BK103</f>
        <v>812.03750000000002</v>
      </c>
      <c r="BL41" s="91">
        <f>ICGN!BL103</f>
        <v>806.97619047619048</v>
      </c>
      <c r="BM41" s="91">
        <f>ICGN!BM103</f>
        <v>777.28947368421052</v>
      </c>
      <c r="BN41" s="91">
        <f>ICGN!BN103</f>
        <v>806.78947368421052</v>
      </c>
      <c r="BO41" s="91">
        <f>ICGN!BO103</f>
        <v>837.59523809523807</v>
      </c>
      <c r="BP41" s="91">
        <f>ICGN!BP103</f>
        <v>825.5</v>
      </c>
      <c r="BQ41" s="91">
        <f>ICGN!BQ103</f>
        <v>800.08749999999998</v>
      </c>
      <c r="BR41" s="91">
        <f>ICGN!BR103</f>
        <v>758.36904761904759</v>
      </c>
      <c r="BS41" s="91">
        <f>ICGN!BS103</f>
        <v>754.27499999999998</v>
      </c>
      <c r="BT41" s="91">
        <f>ICGN!BT103</f>
        <v>678.33333333333337</v>
      </c>
      <c r="BU41" s="91">
        <f>ICGN!BU103</f>
        <v>655.91250000000002</v>
      </c>
      <c r="BV41" s="91">
        <f>ICGN!BV103</f>
        <v>673.35714285714289</v>
      </c>
      <c r="BW41" s="91">
        <f>ICGN!BW103</f>
        <v>661.92499999999995</v>
      </c>
      <c r="BX41" s="91">
        <f>ICGN!BX103</f>
        <v>624.85227272727275</v>
      </c>
      <c r="BY41" s="91">
        <f>ICGN!BY103</f>
        <v>641.03571428571433</v>
      </c>
      <c r="BZ41" s="91">
        <f>ICGN!BZ103</f>
        <v>634.9375</v>
      </c>
      <c r="CA41" s="91">
        <f>ICGN!CA103</f>
        <v>607.80681818181813</v>
      </c>
      <c r="CB41" s="91">
        <f>ICGN!CB103</f>
        <v>591.88636363636363</v>
      </c>
      <c r="CC41" s="91">
        <f>ICGN!CC103</f>
        <v>600.64473684210532</v>
      </c>
      <c r="CD41" s="91">
        <f>ICGN!CD103</f>
        <v>606.59090909090912</v>
      </c>
      <c r="CE41" s="91">
        <f>ICGN!CE103</f>
        <v>575.43181818181813</v>
      </c>
      <c r="CF41" s="91">
        <f>ICGN!CF103</f>
        <v>485.1875</v>
      </c>
      <c r="CG41" s="91">
        <f>ICGN!CG103</f>
        <v>483.4375</v>
      </c>
      <c r="CH41" s="91">
        <f>ICGN!CH103</f>
        <v>530.59523809523807</v>
      </c>
      <c r="CI41" s="91">
        <f>ICGN!CI103</f>
        <v>503.47500000000002</v>
      </c>
      <c r="CJ41" s="91">
        <f>ICGN!CJ103</f>
        <v>520.86904761904759</v>
      </c>
      <c r="CK41" s="91">
        <f>ICGN!CK103</f>
        <v>532.34210526315792</v>
      </c>
      <c r="CL41" s="91">
        <f>ICGN!CL103</f>
        <v>595.44444444444446</v>
      </c>
      <c r="CM41" s="91">
        <f>ICGN!CM103</f>
        <v>634.33695652173913</v>
      </c>
      <c r="CN41" s="91">
        <f>ICGN!CN103</f>
        <v>681.04761904761904</v>
      </c>
      <c r="CO41" s="91">
        <f>ICGN!CO103</f>
        <v>644.40476190476193</v>
      </c>
      <c r="CP41" s="91">
        <f>ICGN!CP103</f>
        <v>621.04761904761904</v>
      </c>
      <c r="CQ41" s="91">
        <f>ICGN!CQ103</f>
        <v>584.06578947368416</v>
      </c>
      <c r="CR41" s="91">
        <f>ICGN!CR103</f>
        <v>664.5454545454545</v>
      </c>
      <c r="CS41" s="91">
        <f>ICGN!CS103</f>
        <v>693.32500000000005</v>
      </c>
      <c r="CT41" s="91">
        <f>ICGN!CT103</f>
        <v>651.5</v>
      </c>
      <c r="CU41" s="91">
        <f>ICGN!CU103</f>
        <v>670.28409090909088</v>
      </c>
      <c r="CV41" s="91">
        <f>ICGN!CV103</f>
        <v>711.66250000000002</v>
      </c>
      <c r="CW41" s="91">
        <f>ICGN!CW103</f>
        <v>726.17499999999995</v>
      </c>
      <c r="CX41" s="91">
        <f>ICGN!CX103</f>
        <v>705.55555555555554</v>
      </c>
      <c r="CY41" s="91">
        <f>ICGN!CY103</f>
        <v>663.28260869565213</v>
      </c>
      <c r="CZ41" s="91">
        <f>ICGN!CZ103</f>
        <v>623.88157894736844</v>
      </c>
      <c r="DA41" s="91">
        <f>ICGN!DA103</f>
        <v>654.92857142857144</v>
      </c>
      <c r="DB41" s="91">
        <f>ICGN!DB103</f>
        <v>621.26315789473688</v>
      </c>
      <c r="DC41" s="91">
        <f>ICGN!DC103</f>
        <v>617.73809523809518</v>
      </c>
      <c r="DD41" s="91">
        <f>ICGN!DD103</f>
        <v>622.23863636363637</v>
      </c>
      <c r="DE41" s="91">
        <f>ICGN!DE103</f>
        <v>661.38888888888891</v>
      </c>
      <c r="DF41" s="91">
        <f>ICGN!DF103</f>
        <v>648.21428571428567</v>
      </c>
      <c r="DG41" s="91">
        <f>ICGN!DG103</f>
        <v>641.4545454545455</v>
      </c>
      <c r="DH41" s="91">
        <f>ICGN!DH103</f>
        <v>602.67105263157896</v>
      </c>
      <c r="DI41" s="91">
        <f>ICGN!DI103</f>
        <v>634.58333333333337</v>
      </c>
      <c r="DJ41" s="91">
        <f>ICGN!DJ103</f>
        <v>643.29166666666663</v>
      </c>
      <c r="DK41" s="91">
        <f>ICGN!DK103</f>
        <v>624.23863636363637</v>
      </c>
      <c r="DL41" s="91">
        <f>ICGN!DL103</f>
        <v>618.16666666666663</v>
      </c>
      <c r="DM41" s="91">
        <f>ICGN!DM103</f>
        <v>606.05555555555554</v>
      </c>
      <c r="DN41" s="91">
        <f>ICGN!DN103</f>
        <v>583.27499999999998</v>
      </c>
      <c r="DO41" s="91">
        <f>ICGN!DO103</f>
        <v>538.43181818181813</v>
      </c>
      <c r="DP41" s="91">
        <f>ICGN!DP103</f>
        <v>534.52380952380952</v>
      </c>
      <c r="DQ41" s="91">
        <f>ICGN!DQ103</f>
        <v>526.69117647058829</v>
      </c>
      <c r="DR41" s="91">
        <f>ICGN!DR103</f>
        <v>509.76086956521738</v>
      </c>
      <c r="DS41" s="91">
        <f>ICGN!DS103</f>
        <v>457.52499999999998</v>
      </c>
      <c r="DT41" s="91">
        <f>ICGN!DT103</f>
        <v>477.48750000000001</v>
      </c>
      <c r="DU41" s="91">
        <f>ICGN!DU103</f>
        <v>526.59523809523807</v>
      </c>
      <c r="DV41" s="91">
        <f>ICGN!DV103</f>
        <v>526.95588235294122</v>
      </c>
      <c r="DW41" s="91">
        <f>ICGN!DW103</f>
        <v>492.75</v>
      </c>
      <c r="DX41" s="91">
        <f>ICGN!DX103</f>
        <v>502.86363636363637</v>
      </c>
      <c r="DY41" s="91">
        <f>ICGN!DY103</f>
        <v>471.95</v>
      </c>
      <c r="DZ41" s="91">
        <f>ICGN!DZ103</f>
        <v>474.30555555555554</v>
      </c>
      <c r="EA41" s="91">
        <f>ICGN!EA103</f>
        <v>466.19318181818181</v>
      </c>
      <c r="EB41" s="91">
        <f>ICGN!EB103</f>
        <v>508.35714285714283</v>
      </c>
      <c r="EC41" s="91">
        <f>ICGN!EC103</f>
        <v>506.90277777777777</v>
      </c>
      <c r="ED41" s="91">
        <f>ICGN!ED103</f>
        <v>523.81818181818187</v>
      </c>
      <c r="EE41" s="91">
        <f>ICGN!EE103</f>
        <v>613.25</v>
      </c>
      <c r="EF41" s="91">
        <f>ICGN!EF103</f>
        <v>685.44047619047615</v>
      </c>
      <c r="EG41" s="91">
        <f>ICGN!EG103</f>
        <v>727.21428571428567</v>
      </c>
      <c r="EH41" s="91">
        <f>ICGN!EH103</f>
        <v>643.0625</v>
      </c>
      <c r="EI41" s="91">
        <f>ICGN!EI103</f>
        <v>558.26136363636363</v>
      </c>
      <c r="EJ41" s="91">
        <f>ICGN!EJ103</f>
        <v>519.40909090909088</v>
      </c>
      <c r="EK41" s="91">
        <f>ICGN!EK103</f>
        <v>498.203125</v>
      </c>
      <c r="EL41" s="91">
        <f>ICGN!EL103</f>
        <v>573.71428571428567</v>
      </c>
      <c r="EM41" s="91">
        <f>ICGN!EM103</f>
        <v>609.76136363636363</v>
      </c>
      <c r="EN41" s="91">
        <f>ICGN!EN103</f>
        <v>675.5</v>
      </c>
      <c r="EO41" s="91">
        <f>ICGN!EO103</f>
        <v>707.35714285714289</v>
      </c>
      <c r="EP41" s="91">
        <f>ICGN!EP103</f>
        <v>731.13095238095241</v>
      </c>
      <c r="EQ41" s="91">
        <f>ICGN!EQ103</f>
        <v>841.45238095238096</v>
      </c>
      <c r="ER41" s="91">
        <f>ICGN!ER103</f>
        <v>909.60227272727275</v>
      </c>
      <c r="ES41" s="91">
        <f>ICGN!ES103</f>
        <v>936.96052631578948</v>
      </c>
      <c r="ET41" s="91">
        <f>ICGN!ET103</f>
        <v>968.61111111111109</v>
      </c>
      <c r="EU41" s="91">
        <f>ICGN!EU103</f>
        <v>994.695652173913</v>
      </c>
      <c r="EV41" s="91">
        <f>ICGN!EV103</f>
        <v>1036.9642857142858</v>
      </c>
      <c r="EW41" s="91">
        <f>ICGN!EW103</f>
        <v>1105.0972222222222</v>
      </c>
      <c r="EX41" s="91">
        <f>ICGN!EX103</f>
        <v>924.19047619047615</v>
      </c>
      <c r="EY41" s="91">
        <f>ICGN!EY103</f>
        <v>1008.2857142857143</v>
      </c>
      <c r="EZ41" s="91">
        <f>ICGN!EZ103</f>
        <v>1078.3499999999999</v>
      </c>
      <c r="FA41" s="91">
        <f>ICGN!FA103</f>
        <v>1104.702380952381</v>
      </c>
      <c r="FB41" s="91">
        <f>ICGN!FB103</f>
        <v>1238.1624999999999</v>
      </c>
      <c r="FC41" s="91">
        <f>ICGN!FC103</f>
        <v>1278.952380952381</v>
      </c>
      <c r="FD41" s="91">
        <f>ICGN!FD103</f>
        <v>1212.840909090909</v>
      </c>
    </row>
    <row r="42" spans="1:160" s="16" customFormat="1" x14ac:dyDescent="0.3">
      <c r="A42" s="14" t="s">
        <v>97</v>
      </c>
      <c r="B42" s="14" t="s">
        <v>24</v>
      </c>
      <c r="C42" s="14" t="s">
        <v>27</v>
      </c>
      <c r="D42" s="22">
        <f>2204.622/100</f>
        <v>22.046219999999998</v>
      </c>
      <c r="E42" s="91">
        <f>ICGN!E104</f>
        <v>269.93391767999992</v>
      </c>
      <c r="F42" s="91">
        <f>ICGN!F104</f>
        <v>286.91414838947367</v>
      </c>
      <c r="G42" s="91">
        <f>ICGN!G104</f>
        <v>285.01754056363637</v>
      </c>
      <c r="H42" s="91">
        <f>ICGN!H104</f>
        <v>289.20441359999995</v>
      </c>
      <c r="I42" s="91">
        <f>ICGN!I104</f>
        <v>341.01093095999983</v>
      </c>
      <c r="J42" s="91">
        <f>ICGN!J104</f>
        <v>342.56819577272728</v>
      </c>
      <c r="K42" s="91">
        <f>ICGN!K104</f>
        <v>392.7834723272727</v>
      </c>
      <c r="L42" s="91">
        <f>ICGN!L104</f>
        <v>478.84389839999994</v>
      </c>
      <c r="M42" s="91">
        <f>ICGN!M104</f>
        <v>490.51789680000002</v>
      </c>
      <c r="N42" s="91">
        <f>ICGN!N104</f>
        <v>510.61049721818176</v>
      </c>
      <c r="O42" s="91">
        <f>ICGN!O104</f>
        <v>501.97038317999994</v>
      </c>
      <c r="P42" s="91">
        <f>ICGN!P104</f>
        <v>549.01100405454542</v>
      </c>
      <c r="Q42" s="91">
        <f>ICGN!Q104</f>
        <v>625.67172359999995</v>
      </c>
      <c r="R42" s="91">
        <f>ICGN!R104</f>
        <v>586.49907164210526</v>
      </c>
      <c r="S42" s="91">
        <f>ICGN!S104</f>
        <v>424.69646501739112</v>
      </c>
      <c r="T42" s="91">
        <f>ICGN!T104</f>
        <v>355.416561</v>
      </c>
      <c r="U42" s="91">
        <f>ICGN!U104</f>
        <v>321.91890444000001</v>
      </c>
      <c r="V42" s="91">
        <f>ICGN!V104</f>
        <v>348.56075920909092</v>
      </c>
      <c r="W42" s="91">
        <f>ICGN!W104</f>
        <v>388.50688739999998</v>
      </c>
      <c r="X42" s="91">
        <f>ICGN!X104</f>
        <v>423.62813830909079</v>
      </c>
      <c r="Y42" s="91">
        <f>ICGN!Y104</f>
        <v>522.89434559999984</v>
      </c>
      <c r="Z42" s="91">
        <f>ICGN!Z104</f>
        <v>594.00915239999983</v>
      </c>
      <c r="AA42" s="91">
        <f>ICGN!AA104</f>
        <v>637.08326699999986</v>
      </c>
      <c r="AB42" s="91">
        <f>ICGN!AB104</f>
        <v>685.32679071818177</v>
      </c>
      <c r="AC42" s="91">
        <f>ICGN!AC104</f>
        <v>707.52933845999985</v>
      </c>
      <c r="AD42" s="91">
        <f>ICGN!AD104</f>
        <v>700.33878975789457</v>
      </c>
      <c r="AE42" s="91">
        <f>ICGN!AE104</f>
        <v>620.60109299999988</v>
      </c>
      <c r="AF42" s="91">
        <f>ICGN!AF104</f>
        <v>560.5361666099999</v>
      </c>
      <c r="AG42" s="91">
        <f>ICGN!AG104</f>
        <v>481.70990699999999</v>
      </c>
      <c r="AH42" s="91">
        <f>ICGN!AH104</f>
        <v>574.64474530909092</v>
      </c>
      <c r="AI42" s="91">
        <f>ICGN!AI104</f>
        <v>649.72414961999982</v>
      </c>
      <c r="AJ42" s="91">
        <f>ICGN!AJ104</f>
        <v>636.57022453043464</v>
      </c>
      <c r="AK42" s="91">
        <f>ICGN!AK104</f>
        <v>610.69079219999992</v>
      </c>
      <c r="AL42" s="91">
        <f>ICGN!AL104</f>
        <v>579.78409139999997</v>
      </c>
      <c r="AM42" s="91">
        <f>ICGN!AM104</f>
        <v>540.52082339999981</v>
      </c>
      <c r="AN42" s="91">
        <f>ICGN!AN104</f>
        <v>516.21749039999997</v>
      </c>
      <c r="AO42" s="91">
        <f>ICGN!AO104</f>
        <v>530.1674985599999</v>
      </c>
      <c r="AP42" s="91">
        <f>ICGN!AP104</f>
        <v>548.58711536999988</v>
      </c>
      <c r="AQ42" s="91">
        <f>ICGN!AQ104</f>
        <v>545.26314665454549</v>
      </c>
      <c r="AR42" s="91">
        <f>ICGN!AR104</f>
        <v>506.58906626999999</v>
      </c>
      <c r="AS42" s="91">
        <f>ICGN!AS104</f>
        <v>446.41591298181811</v>
      </c>
      <c r="AT42" s="91">
        <f>ICGN!AT104</f>
        <v>450.70872239999994</v>
      </c>
      <c r="AU42" s="91">
        <f>ICGN!AU104</f>
        <v>501.70897799999995</v>
      </c>
      <c r="AV42" s="91">
        <f>ICGN!AV104</f>
        <v>452.59931128695644</v>
      </c>
      <c r="AW42" s="91">
        <f>ICGN!AW104</f>
        <v>429.25150667368428</v>
      </c>
      <c r="AX42" s="91">
        <f>ICGN!AX104</f>
        <v>449.49366986086966</v>
      </c>
      <c r="AY42" s="91">
        <f>ICGN!AY104</f>
        <v>425.78599559999986</v>
      </c>
      <c r="AZ42" s="91">
        <f>ICGN!AZ104</f>
        <v>423.33151644000003</v>
      </c>
      <c r="BA42" s="91">
        <f>ICGN!BA104</f>
        <v>412.4427834</v>
      </c>
      <c r="BB42" s="91">
        <f>ICGN!BB104</f>
        <v>401.83297095789464</v>
      </c>
      <c r="BC42" s="91">
        <f>ICGN!BC104</f>
        <v>404.20642058999994</v>
      </c>
      <c r="BD42" s="91">
        <f>ICGN!BD104</f>
        <v>390.35838812727269</v>
      </c>
      <c r="BE42" s="91">
        <f>ICGN!BE104</f>
        <v>376.51937457272714</v>
      </c>
      <c r="BF42" s="91">
        <f>ICGN!BF104</f>
        <v>365.65860492000002</v>
      </c>
      <c r="BG42" s="91">
        <f>ICGN!BG104</f>
        <v>361.00685249999998</v>
      </c>
      <c r="BH42" s="91">
        <f>ICGN!BH104</f>
        <v>368.16185299090898</v>
      </c>
      <c r="BI42" s="91">
        <f>ICGN!BI104</f>
        <v>375.7778199</v>
      </c>
      <c r="BJ42" s="91">
        <f>ICGN!BJ104</f>
        <v>414.74691007826073</v>
      </c>
      <c r="BK42" s="91">
        <f>ICGN!BK104</f>
        <v>391.0778965799999</v>
      </c>
      <c r="BL42" s="91">
        <f>ICGN!BL104</f>
        <v>361.83096120000005</v>
      </c>
      <c r="BM42" s="91">
        <f>ICGN!BM104</f>
        <v>339.92121779999997</v>
      </c>
      <c r="BN42" s="91">
        <f>ICGN!BN104</f>
        <v>358.88925505263148</v>
      </c>
      <c r="BO42" s="91">
        <f>ICGN!BO104</f>
        <v>387.66703139999993</v>
      </c>
      <c r="BP42" s="91">
        <f>ICGN!BP104</f>
        <v>375.01670039999993</v>
      </c>
      <c r="BQ42" s="91">
        <f>ICGN!BQ104</f>
        <v>385.91383200000001</v>
      </c>
      <c r="BR42" s="91">
        <f>ICGN!BR104</f>
        <v>379.64640660000003</v>
      </c>
      <c r="BS42" s="91">
        <f>ICGN!BS104</f>
        <v>378.84424868181816</v>
      </c>
      <c r="BT42" s="91">
        <f>ICGN!BT104</f>
        <v>350.25144659999995</v>
      </c>
      <c r="BU42" s="91">
        <f>ICGN!BU104</f>
        <v>321.81182280000007</v>
      </c>
      <c r="BV42" s="91">
        <f>ICGN!BV104</f>
        <v>363.22585246956527</v>
      </c>
      <c r="BW42" s="91">
        <f>ICGN!BW104</f>
        <v>350.07076705263154</v>
      </c>
      <c r="BX42" s="91">
        <f>ICGN!BX104</f>
        <v>330.52294284545451</v>
      </c>
      <c r="BY42" s="91">
        <f>ICGN!BY104</f>
        <v>332.07118875000003</v>
      </c>
      <c r="BZ42" s="91">
        <f>ICGN!BZ104</f>
        <v>320.01828821052629</v>
      </c>
      <c r="CA42" s="91">
        <f>ICGN!CA104</f>
        <v>283.09350681818182</v>
      </c>
      <c r="CB42" s="91">
        <f>ICGN!CB104</f>
        <v>284.99463539999999</v>
      </c>
      <c r="CC42" s="91">
        <f>ICGN!CC104</f>
        <v>280.06415577000001</v>
      </c>
      <c r="CD42" s="91">
        <f>ICGN!CD104</f>
        <v>258.95289591818175</v>
      </c>
      <c r="CE42" s="91">
        <f>ICGN!CE104</f>
        <v>261.87903057272729</v>
      </c>
      <c r="CF42" s="91">
        <f>ICGN!CF104</f>
        <v>235.33814939999999</v>
      </c>
      <c r="CG42" s="91">
        <f>ICGN!CG104</f>
        <v>249.52121759999997</v>
      </c>
      <c r="CH42" s="91">
        <f>ICGN!CH104</f>
        <v>311.77363483636361</v>
      </c>
      <c r="CI42" s="91">
        <f>ICGN!CI104</f>
        <v>328.22412336000002</v>
      </c>
      <c r="CJ42" s="91">
        <f>ICGN!CJ104</f>
        <v>330.69329999999991</v>
      </c>
      <c r="CK42" s="91">
        <f>ICGN!CK104</f>
        <v>315.06369034736838</v>
      </c>
      <c r="CL42" s="91">
        <f>ICGN!CL104</f>
        <v>293.52337308</v>
      </c>
      <c r="CM42" s="91">
        <f>ICGN!CM104</f>
        <v>340.18319560909089</v>
      </c>
      <c r="CN42" s="91">
        <f>ICGN!CN104</f>
        <v>330.65130719999996</v>
      </c>
      <c r="CO42" s="91">
        <f>ICGN!CO104</f>
        <v>367.82543339999995</v>
      </c>
      <c r="CP42" s="91">
        <f>ICGN!CP104</f>
        <v>426.31376874545458</v>
      </c>
      <c r="CQ42" s="91">
        <f>ICGN!CQ104</f>
        <v>434.02393314</v>
      </c>
      <c r="CR42" s="91">
        <f>ICGN!CR104</f>
        <v>441.24071533043468</v>
      </c>
      <c r="CS42" s="91">
        <f>ICGN!CS104</f>
        <v>470.73928799999993</v>
      </c>
      <c r="CT42" s="91">
        <f>ICGN!CT104</f>
        <v>505.22587499999992</v>
      </c>
      <c r="CU42" s="91">
        <f>ICGN!CU104</f>
        <v>460.07311679999987</v>
      </c>
      <c r="CV42" s="91">
        <f>ICGN!CV104</f>
        <v>415.1303226</v>
      </c>
      <c r="CW42" s="91">
        <f>ICGN!CW104</f>
        <v>452.77424324999993</v>
      </c>
      <c r="CX42" s="91">
        <f>ICGN!CX104</f>
        <v>449.87052401052631</v>
      </c>
      <c r="CY42" s="91">
        <f>ICGN!CY104</f>
        <v>398.14514788695652</v>
      </c>
      <c r="CZ42" s="91">
        <f>ICGN!CZ104</f>
        <v>359.72469075789468</v>
      </c>
      <c r="DA42" s="91">
        <f>ICGN!DA104</f>
        <v>345.88514978181814</v>
      </c>
      <c r="DB42" s="91">
        <f>ICGN!DB104</f>
        <v>298.2853566</v>
      </c>
      <c r="DC42" s="91">
        <f>ICGN!DC104</f>
        <v>311.27058017999997</v>
      </c>
      <c r="DD42" s="91">
        <f>ICGN!DD104</f>
        <v>304.15156818260868</v>
      </c>
      <c r="DE42" s="91">
        <f>ICGN!DE104</f>
        <v>306.93587340000005</v>
      </c>
      <c r="DF42" s="91">
        <f>ICGN!DF104</f>
        <v>313.85800472727271</v>
      </c>
      <c r="DG42" s="91">
        <f>ICGN!DG104</f>
        <v>329.95842599999992</v>
      </c>
      <c r="DH42" s="91">
        <f>ICGN!DH104</f>
        <v>318.18207014999996</v>
      </c>
      <c r="DI42" s="91">
        <f>ICGN!DI104</f>
        <v>308.19565740000002</v>
      </c>
      <c r="DJ42" s="91">
        <f>ICGN!DJ104</f>
        <v>299.22522176842102</v>
      </c>
      <c r="DK42" s="91">
        <f>ICGN!DK104</f>
        <v>282.75851879999993</v>
      </c>
      <c r="DL42" s="91">
        <f>ICGN!DL104</f>
        <v>260.68080420000001</v>
      </c>
      <c r="DM42" s="91">
        <f>ICGN!DM104</f>
        <v>260.74665654545453</v>
      </c>
      <c r="DN42" s="91">
        <f>ICGN!DN104</f>
        <v>265.91940599999998</v>
      </c>
      <c r="DO42" s="91">
        <f>ICGN!DO104</f>
        <v>245.9308332</v>
      </c>
      <c r="DP42" s="91">
        <f>ICGN!DP104</f>
        <v>230.49802275652169</v>
      </c>
      <c r="DQ42" s="91">
        <f>ICGN!DQ104</f>
        <v>237.73947451578945</v>
      </c>
      <c r="DR42" s="91">
        <f>ICGN!DR104</f>
        <v>290.67461804347823</v>
      </c>
      <c r="DS42" s="91">
        <f>ICGN!DS104</f>
        <v>282.0236448</v>
      </c>
      <c r="DT42" s="91">
        <f>ICGN!DT104</f>
        <v>276.75722277</v>
      </c>
      <c r="DU42" s="91">
        <f>ICGN!DU104</f>
        <v>279.5670659999999</v>
      </c>
      <c r="DV42" s="91">
        <f>ICGN!DV104</f>
        <v>285.03441805263151</v>
      </c>
      <c r="DW42" s="91">
        <f>ICGN!DW104</f>
        <v>275.00034899999997</v>
      </c>
      <c r="DX42" s="91">
        <f>ICGN!DX104</f>
        <v>276.36511499999989</v>
      </c>
      <c r="DY42" s="91">
        <f>ICGN!DY104</f>
        <v>260.6965515</v>
      </c>
      <c r="DZ42" s="91">
        <f>ICGN!DZ104</f>
        <v>274.24395369000001</v>
      </c>
      <c r="EA42" s="91">
        <f>ICGN!EA104</f>
        <v>267.39058557272722</v>
      </c>
      <c r="EB42" s="91">
        <f>ICGN!EB104</f>
        <v>254.754093109091</v>
      </c>
      <c r="EC42" s="91">
        <f>ICGN!EC104</f>
        <v>245.99172276000002</v>
      </c>
      <c r="ED42" s="91">
        <f>ICGN!ED104</f>
        <v>274.63838932173917</v>
      </c>
      <c r="EE42" s="91">
        <f>ICGN!EE104</f>
        <v>279.70039313999996</v>
      </c>
      <c r="EF42" s="91">
        <f>ICGN!EF104</f>
        <v>293.99159280000003</v>
      </c>
      <c r="EG42" s="91">
        <f>ICGN!EG104</f>
        <v>312.32144999999997</v>
      </c>
      <c r="EH42" s="91">
        <f>ICGN!EH104</f>
        <v>332.25974194736841</v>
      </c>
      <c r="EI42" s="91">
        <f>ICGN!EI104</f>
        <v>260.25562709999997</v>
      </c>
      <c r="EJ42" s="91">
        <f>ICGN!EJ104</f>
        <v>221.60650380000001</v>
      </c>
      <c r="EK42" s="91">
        <f>ICGN!EK104</f>
        <v>234.59382702000002</v>
      </c>
      <c r="EL42" s="91">
        <f>ICGN!EL104</f>
        <v>260.76669856363628</v>
      </c>
      <c r="EM42" s="91">
        <f>ICGN!EM104</f>
        <v>262.39010203636354</v>
      </c>
      <c r="EN42" s="91">
        <f>ICGN!EN104</f>
        <v>282.50656200000009</v>
      </c>
      <c r="EO42" s="91">
        <f>ICGN!EO104</f>
        <v>274.28647140000004</v>
      </c>
      <c r="EP42" s="91">
        <f>ICGN!EP104</f>
        <v>314.99037875454542</v>
      </c>
      <c r="EQ42" s="91">
        <f>ICGN!EQ104</f>
        <v>329.22722636999993</v>
      </c>
      <c r="ER42" s="91">
        <f>ICGN!ER104</f>
        <v>323.36794235454545</v>
      </c>
      <c r="ES42" s="91">
        <f>ICGN!ES104</f>
        <v>350.89459948421052</v>
      </c>
      <c r="ET42" s="91">
        <f>ICGN!ET104</f>
        <v>374.79734327368413</v>
      </c>
      <c r="EU42" s="91">
        <f>ICGN!EU104</f>
        <v>348.45488506956519</v>
      </c>
      <c r="EV42" s="91">
        <f>ICGN!EV104</f>
        <v>357.97812179999994</v>
      </c>
      <c r="EW42" s="91">
        <f>ICGN!EW104</f>
        <v>379.09577600999995</v>
      </c>
      <c r="EX42" s="91">
        <f>ICGN!EX104</f>
        <v>379.50563528181817</v>
      </c>
      <c r="EY42" s="91">
        <f>ICGN!EY104</f>
        <v>390.54353820000011</v>
      </c>
      <c r="EZ42" s="91">
        <f>ICGN!EZ104</f>
        <v>427.33591167272721</v>
      </c>
      <c r="FA42" s="91">
        <f>ICGN!FA104</f>
        <v>424.70468099999999</v>
      </c>
      <c r="FB42" s="91">
        <f>ICGN!FB104</f>
        <v>432.52584000000002</v>
      </c>
      <c r="FC42" s="91">
        <f>ICGN!FC104</f>
        <v>435.32885940000006</v>
      </c>
      <c r="FD42" s="91">
        <f>ICGN!FD104</f>
        <v>422.56591134545442</v>
      </c>
    </row>
    <row r="43" spans="1:160" x14ac:dyDescent="0.3">
      <c r="D43" s="25"/>
    </row>
    <row r="44" spans="1:160" x14ac:dyDescent="0.3">
      <c r="A44" s="18" t="s">
        <v>40</v>
      </c>
      <c r="B44" s="18" t="s">
        <v>13</v>
      </c>
      <c r="C44" s="18" t="s">
        <v>33</v>
      </c>
      <c r="D44" s="21" t="s">
        <v>156</v>
      </c>
      <c r="E44" s="19">
        <v>39814</v>
      </c>
      <c r="F44" s="19">
        <v>39845</v>
      </c>
      <c r="G44" s="19">
        <v>39873</v>
      </c>
      <c r="H44" s="19">
        <v>39904</v>
      </c>
      <c r="I44" s="19">
        <v>39934</v>
      </c>
      <c r="J44" s="19">
        <v>39965</v>
      </c>
      <c r="K44" s="19">
        <v>39995</v>
      </c>
      <c r="L44" s="19">
        <v>40026</v>
      </c>
      <c r="M44" s="19">
        <v>40057</v>
      </c>
      <c r="N44" s="19">
        <v>40087</v>
      </c>
      <c r="O44" s="19">
        <v>40118</v>
      </c>
      <c r="P44" s="19">
        <v>40148</v>
      </c>
      <c r="Q44" s="19">
        <v>40179</v>
      </c>
      <c r="R44" s="19">
        <v>40210</v>
      </c>
      <c r="S44" s="19">
        <v>40238</v>
      </c>
      <c r="T44" s="19">
        <v>40269</v>
      </c>
      <c r="U44" s="19">
        <v>40299</v>
      </c>
      <c r="V44" s="19">
        <v>40330</v>
      </c>
      <c r="W44" s="19">
        <v>40360</v>
      </c>
      <c r="X44" s="19">
        <v>40391</v>
      </c>
      <c r="Y44" s="19">
        <v>40422</v>
      </c>
      <c r="Z44" s="19">
        <v>40452</v>
      </c>
      <c r="AA44" s="19">
        <v>40483</v>
      </c>
      <c r="AB44" s="19">
        <v>40513</v>
      </c>
      <c r="AC44" s="19">
        <v>40544</v>
      </c>
      <c r="AD44" s="19">
        <v>40575</v>
      </c>
      <c r="AE44" s="19">
        <v>40603</v>
      </c>
      <c r="AF44" s="19">
        <v>40634</v>
      </c>
      <c r="AG44" s="19">
        <v>40664</v>
      </c>
      <c r="AH44" s="19">
        <v>40695</v>
      </c>
      <c r="AI44" s="19">
        <v>40725</v>
      </c>
      <c r="AJ44" s="19">
        <v>40756</v>
      </c>
      <c r="AK44" s="19">
        <v>40787</v>
      </c>
      <c r="AL44" s="19">
        <v>40817</v>
      </c>
      <c r="AM44" s="19">
        <v>40848</v>
      </c>
      <c r="AN44" s="19">
        <v>40878</v>
      </c>
      <c r="AO44" s="19">
        <v>40909</v>
      </c>
      <c r="AP44" s="19">
        <v>40940</v>
      </c>
      <c r="AQ44" s="19">
        <v>40969</v>
      </c>
      <c r="AR44" s="19">
        <v>41000</v>
      </c>
      <c r="AS44" s="19">
        <v>41030</v>
      </c>
      <c r="AT44" s="19">
        <v>41061</v>
      </c>
      <c r="AU44" s="19">
        <v>41091</v>
      </c>
      <c r="AV44" s="19">
        <v>41122</v>
      </c>
      <c r="AW44" s="19">
        <v>41153</v>
      </c>
      <c r="AX44" s="19">
        <v>41183</v>
      </c>
      <c r="AY44" s="19">
        <v>41214</v>
      </c>
      <c r="AZ44" s="19">
        <v>41244</v>
      </c>
      <c r="BA44" s="19">
        <v>41275</v>
      </c>
      <c r="BB44" s="19">
        <v>41306</v>
      </c>
      <c r="BC44" s="19">
        <f t="shared" ref="BC44:BL44" si="29">+BC2</f>
        <v>41334</v>
      </c>
      <c r="BD44" s="19">
        <f t="shared" si="29"/>
        <v>41365</v>
      </c>
      <c r="BE44" s="19">
        <f t="shared" si="29"/>
        <v>41395</v>
      </c>
      <c r="BF44" s="19">
        <f t="shared" si="29"/>
        <v>41426</v>
      </c>
      <c r="BG44" s="19">
        <f t="shared" si="29"/>
        <v>41456</v>
      </c>
      <c r="BH44" s="19">
        <f t="shared" si="29"/>
        <v>41487</v>
      </c>
      <c r="BI44" s="19">
        <f t="shared" si="29"/>
        <v>41518</v>
      </c>
      <c r="BJ44" s="19">
        <f t="shared" si="29"/>
        <v>41548</v>
      </c>
      <c r="BK44" s="19">
        <f t="shared" si="29"/>
        <v>41579</v>
      </c>
      <c r="BL44" s="19">
        <f t="shared" si="29"/>
        <v>41609</v>
      </c>
      <c r="BM44" s="19">
        <v>41640</v>
      </c>
      <c r="BN44" s="19">
        <v>41671</v>
      </c>
      <c r="BO44" s="19">
        <v>41699</v>
      </c>
      <c r="BP44" s="19">
        <v>41730</v>
      </c>
      <c r="BQ44" s="19">
        <v>41760</v>
      </c>
      <c r="BR44" s="19">
        <v>41791</v>
      </c>
      <c r="BS44" s="19">
        <v>41821</v>
      </c>
      <c r="BT44" s="19">
        <v>41852</v>
      </c>
      <c r="BU44" s="19">
        <v>41883</v>
      </c>
      <c r="BV44" s="19">
        <v>41913</v>
      </c>
      <c r="BW44" s="19">
        <v>41944</v>
      </c>
      <c r="BX44" s="19">
        <v>41974</v>
      </c>
      <c r="BY44" s="19">
        <v>42005</v>
      </c>
      <c r="BZ44" s="19">
        <v>42036</v>
      </c>
      <c r="CA44" s="19">
        <v>42064</v>
      </c>
      <c r="CB44" s="19">
        <v>42095</v>
      </c>
      <c r="CC44" s="19">
        <v>42125</v>
      </c>
      <c r="CD44" s="19">
        <v>42156</v>
      </c>
      <c r="CE44" s="19">
        <v>42186</v>
      </c>
      <c r="CF44" s="19">
        <v>42217</v>
      </c>
      <c r="CG44" s="19">
        <v>42248</v>
      </c>
      <c r="CH44" s="19">
        <v>42278</v>
      </c>
      <c r="CI44" s="19">
        <v>42309</v>
      </c>
      <c r="CJ44" s="19">
        <v>42339</v>
      </c>
      <c r="CK44" s="19">
        <v>42370</v>
      </c>
      <c r="CL44" s="19">
        <v>42401</v>
      </c>
      <c r="CM44" s="19">
        <v>42430</v>
      </c>
      <c r="CN44" s="19">
        <v>42461</v>
      </c>
      <c r="CO44" s="19">
        <v>42491</v>
      </c>
      <c r="CP44" s="19">
        <v>42522</v>
      </c>
      <c r="CQ44" s="19">
        <v>42552</v>
      </c>
      <c r="CR44" s="19">
        <v>42583</v>
      </c>
      <c r="CS44" s="19">
        <v>42614</v>
      </c>
      <c r="CT44" s="19">
        <v>42644</v>
      </c>
      <c r="CU44" s="19">
        <v>42675</v>
      </c>
      <c r="CV44" s="19">
        <v>42705</v>
      </c>
      <c r="CW44" s="19">
        <v>42736</v>
      </c>
      <c r="CX44" s="19">
        <v>42767</v>
      </c>
      <c r="CY44" s="19">
        <v>42795</v>
      </c>
      <c r="CZ44" s="19">
        <v>42826</v>
      </c>
      <c r="DA44" s="19">
        <v>42856</v>
      </c>
      <c r="DB44" s="19">
        <v>42887</v>
      </c>
      <c r="DC44" s="19">
        <v>42917</v>
      </c>
      <c r="DD44" s="19">
        <v>42948</v>
      </c>
      <c r="DE44" s="19">
        <v>42979</v>
      </c>
      <c r="DF44" s="19">
        <v>43009</v>
      </c>
      <c r="DG44" s="19">
        <v>43040</v>
      </c>
      <c r="DH44" s="19">
        <v>43070</v>
      </c>
      <c r="DI44" s="19"/>
      <c r="DJ44" s="19">
        <v>43132</v>
      </c>
      <c r="DK44" s="19">
        <v>43160</v>
      </c>
      <c r="DL44" s="19">
        <v>43191</v>
      </c>
      <c r="DM44" s="19">
        <v>43221</v>
      </c>
      <c r="DN44" s="19">
        <v>43252</v>
      </c>
      <c r="DO44" s="19">
        <v>43282</v>
      </c>
      <c r="DP44" s="19">
        <v>43313</v>
      </c>
      <c r="DQ44" s="19">
        <v>43344</v>
      </c>
      <c r="DR44" s="19">
        <v>43374</v>
      </c>
      <c r="DS44" s="19">
        <v>43405</v>
      </c>
      <c r="DT44" s="19">
        <v>43435</v>
      </c>
      <c r="DU44" s="19">
        <v>43466</v>
      </c>
      <c r="DV44" s="19">
        <v>43497</v>
      </c>
      <c r="DW44" s="19">
        <v>43525</v>
      </c>
      <c r="DX44" s="19">
        <v>43556</v>
      </c>
      <c r="DY44" s="19">
        <v>43586</v>
      </c>
      <c r="DZ44" s="19">
        <v>43617</v>
      </c>
      <c r="EA44" s="19">
        <v>43647</v>
      </c>
      <c r="EB44" s="19">
        <v>43678</v>
      </c>
      <c r="EC44" s="19">
        <v>43709</v>
      </c>
      <c r="ED44" s="19">
        <v>43739</v>
      </c>
      <c r="EE44" s="19">
        <v>43770</v>
      </c>
      <c r="EF44" s="19">
        <v>43800</v>
      </c>
      <c r="EG44" s="19">
        <v>43831</v>
      </c>
      <c r="EH44" s="19">
        <v>43862</v>
      </c>
      <c r="EI44" s="19">
        <v>43891</v>
      </c>
      <c r="EJ44" s="19">
        <v>43922</v>
      </c>
      <c r="EK44" s="19">
        <v>43952</v>
      </c>
      <c r="EL44" s="19">
        <v>43983</v>
      </c>
      <c r="EM44" s="19">
        <v>44013</v>
      </c>
      <c r="EN44" s="19">
        <v>44044</v>
      </c>
      <c r="EO44" s="19">
        <v>44075</v>
      </c>
      <c r="EP44" s="19">
        <v>44105</v>
      </c>
      <c r="EQ44" s="19">
        <v>44136</v>
      </c>
      <c r="ER44" s="19">
        <v>44166</v>
      </c>
      <c r="ES44" s="19">
        <v>44197</v>
      </c>
      <c r="ET44" s="359">
        <v>44228</v>
      </c>
      <c r="EU44" s="359">
        <v>44256</v>
      </c>
      <c r="EV44" s="359">
        <v>44287</v>
      </c>
      <c r="EW44" s="359">
        <v>44317</v>
      </c>
      <c r="EX44" s="359">
        <v>44348</v>
      </c>
      <c r="EY44" s="359">
        <v>44378</v>
      </c>
      <c r="EZ44" s="359">
        <v>44409</v>
      </c>
      <c r="FA44" s="359">
        <v>44440</v>
      </c>
      <c r="FB44" s="359">
        <v>44470</v>
      </c>
      <c r="FC44" s="359">
        <v>44501</v>
      </c>
      <c r="FD44" s="359">
        <v>44531</v>
      </c>
    </row>
    <row r="45" spans="1:160" x14ac:dyDescent="0.3">
      <c r="A45" s="83"/>
      <c r="B45" s="83"/>
      <c r="C45" s="83"/>
      <c r="D45" s="84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</row>
    <row r="46" spans="1:160" x14ac:dyDescent="0.3">
      <c r="A46" s="18" t="s">
        <v>103</v>
      </c>
      <c r="B46" s="83"/>
      <c r="C46" s="83"/>
      <c r="D46" s="84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85"/>
      <c r="BH46" s="85"/>
      <c r="BI46" s="85"/>
      <c r="BJ46" s="85"/>
      <c r="BK46" s="85"/>
      <c r="BL46" s="85"/>
    </row>
    <row r="47" spans="1:160" s="154" customFormat="1" x14ac:dyDescent="0.3">
      <c r="A47" s="155" t="s">
        <v>14</v>
      </c>
      <c r="B47" s="154" t="s">
        <v>16</v>
      </c>
      <c r="C47" s="154" t="s">
        <v>22</v>
      </c>
      <c r="D47" s="211">
        <v>0.42174482646178124</v>
      </c>
      <c r="E47" s="212">
        <v>0.42174482646178124</v>
      </c>
      <c r="F47" s="212">
        <v>0.42174482646178124</v>
      </c>
      <c r="G47" s="212">
        <v>0.42174482646178124</v>
      </c>
      <c r="H47" s="212">
        <v>0.42174482646178124</v>
      </c>
      <c r="I47" s="212">
        <v>0.42174482646178124</v>
      </c>
      <c r="J47" s="212">
        <v>0.42174482646178124</v>
      </c>
      <c r="K47" s="212">
        <v>0.42174482646178124</v>
      </c>
      <c r="L47" s="212">
        <v>0.42174482646178124</v>
      </c>
      <c r="M47" s="212">
        <v>0.42174482646178124</v>
      </c>
      <c r="N47" s="212">
        <v>0.42174482646178124</v>
      </c>
      <c r="O47" s="212">
        <v>0.42174482646178124</v>
      </c>
      <c r="P47" s="212">
        <v>0.42174482646178124</v>
      </c>
      <c r="Q47" s="212">
        <v>0.42174482646178124</v>
      </c>
      <c r="R47" s="212">
        <v>0.42174482646178124</v>
      </c>
      <c r="S47" s="212">
        <v>0.42174482646178124</v>
      </c>
      <c r="T47" s="212">
        <v>0.42174482646178124</v>
      </c>
      <c r="U47" s="212">
        <v>0.42174482646178124</v>
      </c>
      <c r="V47" s="212">
        <v>0.42174482646178124</v>
      </c>
      <c r="W47" s="212">
        <v>0.42174482646178124</v>
      </c>
      <c r="X47" s="212">
        <v>0.42174482646178124</v>
      </c>
      <c r="Y47" s="212">
        <v>0.42174482646178124</v>
      </c>
      <c r="Z47" s="212">
        <v>0.42174482646178124</v>
      </c>
      <c r="AA47" s="212">
        <v>0.42174482646178124</v>
      </c>
      <c r="AB47" s="212">
        <v>0.42174482646178124</v>
      </c>
      <c r="AC47" s="212">
        <v>0.42174482646178124</v>
      </c>
      <c r="AD47" s="212">
        <v>0.42174482646178124</v>
      </c>
      <c r="AE47" s="212">
        <v>0.42174482646178124</v>
      </c>
      <c r="AF47" s="212">
        <v>0.42174482646178124</v>
      </c>
      <c r="AG47" s="212">
        <v>0.42174482646178124</v>
      </c>
      <c r="AH47" s="212">
        <v>0.42174482646178124</v>
      </c>
      <c r="AI47" s="212">
        <v>0.42174482646178124</v>
      </c>
      <c r="AJ47" s="212">
        <v>0.42174482646178124</v>
      </c>
      <c r="AK47" s="212">
        <v>0.42174482646178124</v>
      </c>
      <c r="AL47" s="212">
        <v>0.42174482646178124</v>
      </c>
      <c r="AM47" s="212">
        <v>0.42174482646178124</v>
      </c>
      <c r="AN47" s="212">
        <v>0.42174482646178124</v>
      </c>
      <c r="AO47" s="212">
        <v>0.42174482646178124</v>
      </c>
      <c r="AP47" s="212">
        <v>0.42174482646178124</v>
      </c>
      <c r="AQ47" s="212">
        <v>0.42174482646178124</v>
      </c>
      <c r="AR47" s="212">
        <v>0.42174482646178124</v>
      </c>
      <c r="AS47" s="212">
        <v>0.42174482646178124</v>
      </c>
      <c r="AT47" s="212">
        <v>0.42174482646178124</v>
      </c>
      <c r="AU47" s="212">
        <v>0.42174482646178124</v>
      </c>
      <c r="AV47" s="212">
        <v>0.42174482646178124</v>
      </c>
      <c r="AW47" s="212">
        <v>0.42174482646178124</v>
      </c>
      <c r="AX47" s="212">
        <v>0.42174482646178124</v>
      </c>
      <c r="AY47" s="212">
        <v>0.42174482646178124</v>
      </c>
      <c r="AZ47" s="212">
        <v>0.42174482646178124</v>
      </c>
      <c r="BA47" s="212">
        <v>0.42174482646178124</v>
      </c>
      <c r="BB47" s="212">
        <v>0.42174482646178124</v>
      </c>
      <c r="BC47" s="212">
        <v>0.42174482646178124</v>
      </c>
      <c r="BD47" s="212">
        <v>0.42174482646178124</v>
      </c>
      <c r="BE47" s="212">
        <v>0.42174482646178124</v>
      </c>
      <c r="BF47" s="212">
        <v>0.42174482646178124</v>
      </c>
      <c r="BG47" s="212">
        <v>0.42174482646178124</v>
      </c>
      <c r="BH47" s="212">
        <v>0.42174482646178124</v>
      </c>
      <c r="BI47" s="212">
        <v>0.42174482646178124</v>
      </c>
      <c r="BJ47" s="212">
        <v>0.42174482646178124</v>
      </c>
      <c r="BK47" s="213">
        <v>0.42174482646178124</v>
      </c>
      <c r="BL47" s="213">
        <v>0.42174482646178124</v>
      </c>
      <c r="BM47" s="164"/>
      <c r="BN47" s="164"/>
      <c r="BO47" s="164"/>
      <c r="BP47" s="164"/>
      <c r="BQ47" s="164"/>
      <c r="BR47" s="164"/>
      <c r="BS47" s="164"/>
      <c r="BT47" s="164"/>
      <c r="BU47" s="164"/>
      <c r="BV47" s="164"/>
      <c r="BW47" s="164"/>
      <c r="BX47" s="164"/>
      <c r="BY47" s="164"/>
      <c r="BZ47" s="164"/>
      <c r="CA47" s="164"/>
      <c r="CB47" s="164"/>
      <c r="CC47" s="164"/>
      <c r="CD47" s="164"/>
      <c r="CE47" s="164"/>
      <c r="CF47" s="164"/>
      <c r="CG47" s="164"/>
      <c r="CH47" s="164"/>
      <c r="CI47" s="164"/>
      <c r="CJ47" s="164"/>
      <c r="CK47" s="164"/>
      <c r="CL47" s="164"/>
      <c r="CM47" s="164"/>
      <c r="CN47" s="164"/>
      <c r="CO47" s="164"/>
      <c r="CP47" s="164"/>
      <c r="CQ47" s="164"/>
      <c r="CR47" s="164"/>
      <c r="CS47" s="164"/>
      <c r="CT47" s="164"/>
      <c r="CU47" s="164"/>
      <c r="CV47" s="164"/>
      <c r="CW47" s="164"/>
      <c r="CX47" s="164"/>
      <c r="CY47" s="164"/>
      <c r="CZ47" s="164"/>
      <c r="DA47" s="164"/>
      <c r="DB47" s="164"/>
      <c r="DC47" s="164"/>
      <c r="DD47" s="164"/>
      <c r="DE47" s="164"/>
      <c r="DF47" s="164"/>
      <c r="DG47" s="164"/>
      <c r="DH47" s="164"/>
      <c r="DI47" s="164"/>
      <c r="DJ47" s="164"/>
      <c r="DK47" s="164"/>
      <c r="DL47" s="164"/>
      <c r="DM47" s="164"/>
      <c r="DN47" s="164"/>
      <c r="DO47" s="164"/>
      <c r="DP47" s="164"/>
      <c r="DQ47" s="164"/>
      <c r="DR47" s="164"/>
      <c r="DS47" s="164"/>
      <c r="DT47" s="164"/>
      <c r="DU47" s="164"/>
      <c r="DV47" s="164"/>
      <c r="DW47" s="164"/>
      <c r="DX47" s="164"/>
      <c r="DY47" s="164"/>
      <c r="DZ47" s="164"/>
      <c r="EA47" s="164"/>
      <c r="EB47" s="164"/>
      <c r="EC47" s="164"/>
      <c r="ED47" s="164"/>
      <c r="EE47" s="164"/>
      <c r="EF47" s="164"/>
      <c r="EG47" s="164"/>
      <c r="EH47" s="164"/>
      <c r="EI47" s="164"/>
      <c r="EJ47" s="164"/>
      <c r="EK47" s="164"/>
      <c r="EL47" s="164"/>
      <c r="EM47" s="164"/>
      <c r="EN47" s="164"/>
      <c r="EO47" s="164"/>
      <c r="EP47" s="164"/>
      <c r="EQ47" s="164"/>
      <c r="ER47" s="164"/>
    </row>
    <row r="48" spans="1:160" s="154" customFormat="1" x14ac:dyDescent="0.3">
      <c r="A48" s="155" t="s">
        <v>174</v>
      </c>
      <c r="B48" s="154" t="s">
        <v>15</v>
      </c>
      <c r="C48" s="154" t="s">
        <v>23</v>
      </c>
      <c r="D48" s="211">
        <v>4.5780440778769055E-2</v>
      </c>
      <c r="E48" s="212">
        <v>4.5780440778769055E-2</v>
      </c>
      <c r="F48" s="212">
        <v>4.5780440778769055E-2</v>
      </c>
      <c r="G48" s="212">
        <v>4.5780440778769055E-2</v>
      </c>
      <c r="H48" s="212">
        <v>4.5780440778769055E-2</v>
      </c>
      <c r="I48" s="212">
        <v>4.5780440778769055E-2</v>
      </c>
      <c r="J48" s="212">
        <v>4.5780440778769055E-2</v>
      </c>
      <c r="K48" s="212">
        <v>4.5780440778769055E-2</v>
      </c>
      <c r="L48" s="212">
        <v>4.5780440778769055E-2</v>
      </c>
      <c r="M48" s="212">
        <v>4.5780440778769055E-2</v>
      </c>
      <c r="N48" s="212">
        <v>4.5780440778769055E-2</v>
      </c>
      <c r="O48" s="212">
        <v>4.5780440778769055E-2</v>
      </c>
      <c r="P48" s="212">
        <v>4.5780440778769055E-2</v>
      </c>
      <c r="Q48" s="212">
        <v>4.5780440778769055E-2</v>
      </c>
      <c r="R48" s="212">
        <v>4.5780440778769055E-2</v>
      </c>
      <c r="S48" s="212">
        <v>4.5780440778769055E-2</v>
      </c>
      <c r="T48" s="212">
        <v>4.5780440778769055E-2</v>
      </c>
      <c r="U48" s="212">
        <v>4.5780440778769055E-2</v>
      </c>
      <c r="V48" s="212">
        <v>4.5780440778769055E-2</v>
      </c>
      <c r="W48" s="212">
        <v>4.5780440778769055E-2</v>
      </c>
      <c r="X48" s="212">
        <v>4.5780440778769055E-2</v>
      </c>
      <c r="Y48" s="212">
        <v>4.5780440778769055E-2</v>
      </c>
      <c r="Z48" s="212">
        <v>4.5780440778769055E-2</v>
      </c>
      <c r="AA48" s="212">
        <v>4.5780440778769055E-2</v>
      </c>
      <c r="AB48" s="212">
        <v>4.5780440778769055E-2</v>
      </c>
      <c r="AC48" s="212">
        <v>4.5780440778769055E-2</v>
      </c>
      <c r="AD48" s="212">
        <v>4.5780440778769055E-2</v>
      </c>
      <c r="AE48" s="212">
        <v>4.5780440778769055E-2</v>
      </c>
      <c r="AF48" s="212">
        <v>4.5780440778769055E-2</v>
      </c>
      <c r="AG48" s="212">
        <v>4.5780440778769055E-2</v>
      </c>
      <c r="AH48" s="212">
        <v>4.5780440778769055E-2</v>
      </c>
      <c r="AI48" s="212">
        <v>4.5780440778769055E-2</v>
      </c>
      <c r="AJ48" s="212">
        <v>4.5780440778769055E-2</v>
      </c>
      <c r="AK48" s="212">
        <v>4.5780440778769055E-2</v>
      </c>
      <c r="AL48" s="212">
        <v>4.5780440778769055E-2</v>
      </c>
      <c r="AM48" s="212">
        <v>4.5780440778769055E-2</v>
      </c>
      <c r="AN48" s="212">
        <v>4.5780440778769055E-2</v>
      </c>
      <c r="AO48" s="212">
        <v>4.5780440778769055E-2</v>
      </c>
      <c r="AP48" s="212">
        <v>4.5780440778769055E-2</v>
      </c>
      <c r="AQ48" s="212">
        <v>4.5780440778769055E-2</v>
      </c>
      <c r="AR48" s="212">
        <v>4.5780440778769055E-2</v>
      </c>
      <c r="AS48" s="212">
        <v>4.5780440778769055E-2</v>
      </c>
      <c r="AT48" s="212">
        <v>4.5780440778769055E-2</v>
      </c>
      <c r="AU48" s="212">
        <v>4.5780440778769055E-2</v>
      </c>
      <c r="AV48" s="212">
        <v>4.5780440778769055E-2</v>
      </c>
      <c r="AW48" s="212">
        <v>4.5780440778769055E-2</v>
      </c>
      <c r="AX48" s="212">
        <v>4.5780440778769055E-2</v>
      </c>
      <c r="AY48" s="212">
        <v>4.5780440778769055E-2</v>
      </c>
      <c r="AZ48" s="212">
        <v>4.5780440778769055E-2</v>
      </c>
      <c r="BA48" s="212">
        <v>4.5780440778769055E-2</v>
      </c>
      <c r="BB48" s="212">
        <v>4.5780440778769055E-2</v>
      </c>
      <c r="BC48" s="212">
        <v>4.5780440778769055E-2</v>
      </c>
      <c r="BD48" s="212">
        <v>4.5780440778769055E-2</v>
      </c>
      <c r="BE48" s="212">
        <v>4.5780440778769055E-2</v>
      </c>
      <c r="BF48" s="212">
        <v>4.5780440778769055E-2</v>
      </c>
      <c r="BG48" s="212">
        <v>4.5780440778769055E-2</v>
      </c>
      <c r="BH48" s="212">
        <v>4.5780440778769055E-2</v>
      </c>
      <c r="BI48" s="212">
        <v>4.5780440778769055E-2</v>
      </c>
      <c r="BJ48" s="212">
        <v>4.5780440778769055E-2</v>
      </c>
      <c r="BK48" s="213">
        <v>4.5780440778769055E-2</v>
      </c>
      <c r="BL48" s="213">
        <v>4.5780440778769055E-2</v>
      </c>
      <c r="BM48" s="164"/>
      <c r="BN48" s="164"/>
      <c r="BO48" s="164"/>
      <c r="BP48" s="164"/>
      <c r="BQ48" s="164"/>
      <c r="BR48" s="164"/>
      <c r="BS48" s="164"/>
      <c r="BT48" s="164"/>
      <c r="BU48" s="164"/>
      <c r="BV48" s="164"/>
      <c r="BW48" s="164"/>
      <c r="BX48" s="164"/>
      <c r="BY48" s="164"/>
      <c r="BZ48" s="164"/>
      <c r="CA48" s="164"/>
      <c r="CB48" s="164"/>
      <c r="CC48" s="164"/>
      <c r="CD48" s="164"/>
      <c r="CE48" s="164"/>
      <c r="CF48" s="164"/>
      <c r="CG48" s="164"/>
      <c r="CH48" s="164"/>
      <c r="CI48" s="164"/>
      <c r="CJ48" s="164"/>
      <c r="CK48" s="164"/>
      <c r="CL48" s="164"/>
      <c r="CM48" s="164"/>
      <c r="CN48" s="164"/>
      <c r="CO48" s="164"/>
      <c r="CP48" s="164"/>
      <c r="CQ48" s="164"/>
      <c r="CR48" s="164"/>
      <c r="CS48" s="164"/>
      <c r="CT48" s="164"/>
      <c r="CU48" s="164"/>
      <c r="CV48" s="164"/>
      <c r="CW48" s="164"/>
      <c r="CX48" s="164"/>
      <c r="CY48" s="164"/>
      <c r="CZ48" s="164"/>
      <c r="DA48" s="164"/>
      <c r="DB48" s="164"/>
      <c r="DC48" s="164"/>
      <c r="DD48" s="164"/>
      <c r="DE48" s="164"/>
      <c r="DF48" s="164"/>
      <c r="DG48" s="164"/>
      <c r="DH48" s="164"/>
      <c r="DI48" s="16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  <c r="EJ48" s="164"/>
      <c r="EK48" s="164"/>
      <c r="EL48" s="164"/>
      <c r="EM48" s="164"/>
      <c r="EN48" s="164"/>
      <c r="EO48" s="164"/>
      <c r="EP48" s="164"/>
      <c r="EQ48" s="164"/>
      <c r="ER48" s="164"/>
    </row>
    <row r="49" spans="1:160" s="154" customFormat="1" x14ac:dyDescent="0.3">
      <c r="A49" s="155" t="s">
        <v>6</v>
      </c>
      <c r="B49" s="154" t="s">
        <v>32</v>
      </c>
      <c r="C49" s="154" t="s">
        <v>34</v>
      </c>
      <c r="D49" s="211">
        <v>0.30503201583773071</v>
      </c>
      <c r="E49" s="212">
        <v>0.30503201583773071</v>
      </c>
      <c r="F49" s="212">
        <v>0.30503201583773071</v>
      </c>
      <c r="G49" s="212">
        <v>0.30503201583773071</v>
      </c>
      <c r="H49" s="212">
        <v>0.30503201583773071</v>
      </c>
      <c r="I49" s="212">
        <v>0.30503201583773071</v>
      </c>
      <c r="J49" s="212">
        <v>0.30503201583773071</v>
      </c>
      <c r="K49" s="212">
        <v>0.30503201583773071</v>
      </c>
      <c r="L49" s="212">
        <v>0.30503201583773071</v>
      </c>
      <c r="M49" s="212">
        <v>0.30503201583773071</v>
      </c>
      <c r="N49" s="212">
        <v>0.30503201583773071</v>
      </c>
      <c r="O49" s="212">
        <v>0.30503201583773071</v>
      </c>
      <c r="P49" s="212">
        <v>0.30503201583773071</v>
      </c>
      <c r="Q49" s="212">
        <v>0.30503201583773071</v>
      </c>
      <c r="R49" s="212">
        <v>0.30503201583773071</v>
      </c>
      <c r="S49" s="212">
        <v>0.30503201583773071</v>
      </c>
      <c r="T49" s="212">
        <v>0.30503201583773071</v>
      </c>
      <c r="U49" s="212">
        <v>0.30503201583773071</v>
      </c>
      <c r="V49" s="212">
        <v>0.30503201583773071</v>
      </c>
      <c r="W49" s="212">
        <v>0.30503201583773071</v>
      </c>
      <c r="X49" s="212">
        <v>0.30503201583773071</v>
      </c>
      <c r="Y49" s="212">
        <v>0.30503201583773071</v>
      </c>
      <c r="Z49" s="212">
        <v>0.30503201583773071</v>
      </c>
      <c r="AA49" s="212">
        <v>0.30503201583773071</v>
      </c>
      <c r="AB49" s="212">
        <v>0.30503201583773071</v>
      </c>
      <c r="AC49" s="212">
        <v>0.30503201583773071</v>
      </c>
      <c r="AD49" s="212">
        <v>0.30503201583773071</v>
      </c>
      <c r="AE49" s="212">
        <v>0.30503201583773071</v>
      </c>
      <c r="AF49" s="212">
        <v>0.30503201583773071</v>
      </c>
      <c r="AG49" s="212">
        <v>0.30503201583773071</v>
      </c>
      <c r="AH49" s="212">
        <v>0.30503201583773071</v>
      </c>
      <c r="AI49" s="212">
        <v>0.30503201583773071</v>
      </c>
      <c r="AJ49" s="212">
        <v>0.30503201583773071</v>
      </c>
      <c r="AK49" s="212">
        <v>0.30503201583773071</v>
      </c>
      <c r="AL49" s="212">
        <v>0.30503201583773071</v>
      </c>
      <c r="AM49" s="212">
        <v>0.30503201583773071</v>
      </c>
      <c r="AN49" s="212">
        <v>0.30503201583773071</v>
      </c>
      <c r="AO49" s="212">
        <v>0.30503201583773071</v>
      </c>
      <c r="AP49" s="212">
        <v>0.30503201583773071</v>
      </c>
      <c r="AQ49" s="212">
        <v>0.30503201583773071</v>
      </c>
      <c r="AR49" s="212">
        <v>0.30503201583773071</v>
      </c>
      <c r="AS49" s="212">
        <v>0.30503201583773071</v>
      </c>
      <c r="AT49" s="212">
        <v>0.30503201583773071</v>
      </c>
      <c r="AU49" s="212">
        <v>0.30503201583773071</v>
      </c>
      <c r="AV49" s="212">
        <v>0.30503201583773071</v>
      </c>
      <c r="AW49" s="212">
        <v>0.30503201583773071</v>
      </c>
      <c r="AX49" s="212">
        <v>0.30503201583773071</v>
      </c>
      <c r="AY49" s="212">
        <v>0.30503201583773071</v>
      </c>
      <c r="AZ49" s="212">
        <v>0.30503201583773071</v>
      </c>
      <c r="BA49" s="212">
        <v>0.30503201583773071</v>
      </c>
      <c r="BB49" s="212">
        <v>0.30503201583773071</v>
      </c>
      <c r="BC49" s="212">
        <v>0.30503201583773071</v>
      </c>
      <c r="BD49" s="212">
        <v>0.30503201583773071</v>
      </c>
      <c r="BE49" s="212">
        <v>0.30503201583773071</v>
      </c>
      <c r="BF49" s="212">
        <v>0.30503201583773071</v>
      </c>
      <c r="BG49" s="212">
        <v>0.30503201583773071</v>
      </c>
      <c r="BH49" s="212">
        <v>0.30503201583773071</v>
      </c>
      <c r="BI49" s="212">
        <v>0.30503201583773071</v>
      </c>
      <c r="BJ49" s="212">
        <v>0.30503201583773071</v>
      </c>
      <c r="BK49" s="213">
        <v>0.30503201583773071</v>
      </c>
      <c r="BL49" s="213">
        <v>0.30503201583773071</v>
      </c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4"/>
      <c r="BZ49" s="164"/>
      <c r="CA49" s="164"/>
      <c r="CB49" s="164"/>
      <c r="CC49" s="164"/>
      <c r="CD49" s="164"/>
      <c r="CE49" s="164"/>
      <c r="CF49" s="164"/>
      <c r="CG49" s="164"/>
      <c r="CH49" s="164"/>
      <c r="CI49" s="164"/>
      <c r="CJ49" s="164"/>
      <c r="CK49" s="164"/>
      <c r="CL49" s="164"/>
      <c r="CM49" s="164"/>
      <c r="CN49" s="164"/>
      <c r="CO49" s="164"/>
      <c r="CP49" s="164"/>
      <c r="CQ49" s="164"/>
      <c r="CR49" s="164"/>
      <c r="CS49" s="164"/>
      <c r="CT49" s="164"/>
      <c r="CU49" s="164"/>
      <c r="CV49" s="164"/>
      <c r="CW49" s="164"/>
      <c r="CX49" s="164"/>
      <c r="CY49" s="164"/>
      <c r="CZ49" s="164"/>
      <c r="DA49" s="164"/>
      <c r="DB49" s="164"/>
      <c r="DC49" s="164"/>
      <c r="DD49" s="164"/>
      <c r="DE49" s="164"/>
      <c r="DF49" s="164"/>
      <c r="DG49" s="164"/>
      <c r="DH49" s="164"/>
      <c r="DI49" s="164"/>
      <c r="DJ49" s="164"/>
      <c r="DK49" s="164"/>
      <c r="DL49" s="164"/>
      <c r="DM49" s="164"/>
      <c r="DN49" s="164"/>
      <c r="DO49" s="164"/>
      <c r="DP49" s="164"/>
      <c r="DQ49" s="164"/>
      <c r="DR49" s="164"/>
      <c r="DS49" s="164"/>
      <c r="DT49" s="164"/>
      <c r="DU49" s="164"/>
      <c r="DV49" s="164"/>
      <c r="DW49" s="164"/>
      <c r="DX49" s="164"/>
      <c r="DY49" s="164"/>
      <c r="DZ49" s="164"/>
      <c r="EA49" s="164"/>
      <c r="EB49" s="164"/>
      <c r="EC49" s="164"/>
      <c r="ED49" s="164"/>
      <c r="EE49" s="164"/>
      <c r="EF49" s="164"/>
      <c r="EG49" s="164"/>
      <c r="EH49" s="164"/>
      <c r="EI49" s="164"/>
      <c r="EJ49" s="164"/>
      <c r="EK49" s="164"/>
      <c r="EL49" s="164"/>
      <c r="EM49" s="164"/>
      <c r="EN49" s="164"/>
      <c r="EO49" s="164"/>
      <c r="EP49" s="164"/>
      <c r="EQ49" s="164"/>
      <c r="ER49" s="164"/>
    </row>
    <row r="50" spans="1:160" s="154" customFormat="1" x14ac:dyDescent="0.3">
      <c r="A50" s="155" t="s">
        <v>7</v>
      </c>
      <c r="B50" s="154" t="s">
        <v>24</v>
      </c>
      <c r="C50" s="154" t="s">
        <v>27</v>
      </c>
      <c r="D50" s="211">
        <v>0.22744271692171908</v>
      </c>
      <c r="E50" s="212">
        <v>0.22744271692171908</v>
      </c>
      <c r="F50" s="212">
        <v>0.22744271692171908</v>
      </c>
      <c r="G50" s="212">
        <v>0.22744271692171908</v>
      </c>
      <c r="H50" s="212">
        <v>0.22744271692171908</v>
      </c>
      <c r="I50" s="212">
        <v>0.22744271692171908</v>
      </c>
      <c r="J50" s="212">
        <v>0.22744271692171908</v>
      </c>
      <c r="K50" s="212">
        <v>0.22744271692171908</v>
      </c>
      <c r="L50" s="212">
        <v>0.22744271692171908</v>
      </c>
      <c r="M50" s="212">
        <v>0.22744271692171908</v>
      </c>
      <c r="N50" s="212">
        <v>0.22744271692171908</v>
      </c>
      <c r="O50" s="212">
        <v>0.22744271692171908</v>
      </c>
      <c r="P50" s="212">
        <v>0.22744271692171908</v>
      </c>
      <c r="Q50" s="212">
        <v>0.22744271692171908</v>
      </c>
      <c r="R50" s="212">
        <v>0.22744271692171908</v>
      </c>
      <c r="S50" s="212">
        <v>0.22744271692171908</v>
      </c>
      <c r="T50" s="212">
        <v>0.22744271692171908</v>
      </c>
      <c r="U50" s="212">
        <v>0.22744271692171908</v>
      </c>
      <c r="V50" s="212">
        <v>0.22744271692171908</v>
      </c>
      <c r="W50" s="212">
        <v>0.22744271692171908</v>
      </c>
      <c r="X50" s="212">
        <v>0.22744271692171908</v>
      </c>
      <c r="Y50" s="212">
        <v>0.22744271692171908</v>
      </c>
      <c r="Z50" s="212">
        <v>0.22744271692171908</v>
      </c>
      <c r="AA50" s="212">
        <v>0.22744271692171908</v>
      </c>
      <c r="AB50" s="212">
        <v>0.22744271692171908</v>
      </c>
      <c r="AC50" s="212">
        <v>0.22744271692171908</v>
      </c>
      <c r="AD50" s="212">
        <v>0.22744271692171908</v>
      </c>
      <c r="AE50" s="212">
        <v>0.22744271692171908</v>
      </c>
      <c r="AF50" s="212">
        <v>0.22744271692171908</v>
      </c>
      <c r="AG50" s="212">
        <v>0.22744271692171908</v>
      </c>
      <c r="AH50" s="212">
        <v>0.22744271692171908</v>
      </c>
      <c r="AI50" s="212">
        <v>0.22744271692171908</v>
      </c>
      <c r="AJ50" s="212">
        <v>0.22744271692171908</v>
      </c>
      <c r="AK50" s="212">
        <v>0.22744271692171908</v>
      </c>
      <c r="AL50" s="212">
        <v>0.22744271692171908</v>
      </c>
      <c r="AM50" s="212">
        <v>0.22744271692171908</v>
      </c>
      <c r="AN50" s="212">
        <v>0.22744271692171908</v>
      </c>
      <c r="AO50" s="212">
        <v>0.22744271692171908</v>
      </c>
      <c r="AP50" s="212">
        <v>0.22744271692171908</v>
      </c>
      <c r="AQ50" s="212">
        <v>0.22744271692171908</v>
      </c>
      <c r="AR50" s="212">
        <v>0.22744271692171908</v>
      </c>
      <c r="AS50" s="212">
        <v>0.22744271692171908</v>
      </c>
      <c r="AT50" s="212">
        <v>0.22744271692171908</v>
      </c>
      <c r="AU50" s="212">
        <v>0.22744271692171908</v>
      </c>
      <c r="AV50" s="212">
        <v>0.22744271692171908</v>
      </c>
      <c r="AW50" s="212">
        <v>0.22744271692171908</v>
      </c>
      <c r="AX50" s="212">
        <v>0.22744271692171908</v>
      </c>
      <c r="AY50" s="212">
        <v>0.22744271692171908</v>
      </c>
      <c r="AZ50" s="212">
        <v>0.22744271692171908</v>
      </c>
      <c r="BA50" s="212">
        <v>0.22744271692171908</v>
      </c>
      <c r="BB50" s="212">
        <v>0.22744271692171908</v>
      </c>
      <c r="BC50" s="212">
        <v>0.22744271692171908</v>
      </c>
      <c r="BD50" s="212">
        <v>0.22744271692171908</v>
      </c>
      <c r="BE50" s="212">
        <v>0.22744271692171908</v>
      </c>
      <c r="BF50" s="212">
        <v>0.22744271692171908</v>
      </c>
      <c r="BG50" s="212">
        <v>0.22744271692171908</v>
      </c>
      <c r="BH50" s="212">
        <v>0.22744271692171908</v>
      </c>
      <c r="BI50" s="212">
        <v>0.22744271692171908</v>
      </c>
      <c r="BJ50" s="212">
        <v>0.22744271692171908</v>
      </c>
      <c r="BK50" s="213">
        <v>0.22744271692171908</v>
      </c>
      <c r="BL50" s="213">
        <v>0.22744271692171908</v>
      </c>
      <c r="BM50" s="164"/>
      <c r="BN50" s="164"/>
      <c r="BO50" s="164"/>
      <c r="BP50" s="164"/>
      <c r="BQ50" s="164"/>
      <c r="BR50" s="164"/>
      <c r="BS50" s="164"/>
      <c r="BT50" s="164"/>
      <c r="BU50" s="164"/>
      <c r="BV50" s="164"/>
      <c r="BW50" s="164"/>
      <c r="BX50" s="164"/>
      <c r="BY50" s="164"/>
      <c r="BZ50" s="164"/>
      <c r="CA50" s="164"/>
      <c r="CB50" s="164"/>
      <c r="CC50" s="164"/>
      <c r="CD50" s="164"/>
      <c r="CE50" s="164"/>
      <c r="CF50" s="164"/>
      <c r="CG50" s="164"/>
      <c r="CH50" s="164"/>
      <c r="CI50" s="164"/>
      <c r="CJ50" s="164"/>
      <c r="CK50" s="164"/>
      <c r="CL50" s="164"/>
      <c r="CM50" s="164"/>
      <c r="CN50" s="164"/>
      <c r="CO50" s="164"/>
      <c r="CP50" s="164"/>
      <c r="CQ50" s="164"/>
      <c r="CR50" s="164"/>
      <c r="CS50" s="164"/>
      <c r="CT50" s="164"/>
      <c r="CU50" s="164"/>
      <c r="CV50" s="164"/>
      <c r="CW50" s="164"/>
      <c r="CX50" s="164"/>
      <c r="CY50" s="164"/>
      <c r="CZ50" s="164"/>
      <c r="DA50" s="164"/>
      <c r="DB50" s="164"/>
      <c r="DC50" s="164"/>
      <c r="DD50" s="164"/>
      <c r="DE50" s="164"/>
      <c r="DF50" s="164"/>
      <c r="DG50" s="164"/>
      <c r="DH50" s="164"/>
      <c r="DI50" s="164"/>
      <c r="DJ50" s="164"/>
      <c r="DK50" s="164"/>
      <c r="DL50" s="164"/>
      <c r="DM50" s="164"/>
      <c r="DN50" s="164"/>
      <c r="DO50" s="164"/>
      <c r="DP50" s="164"/>
      <c r="DQ50" s="164"/>
      <c r="DR50" s="164"/>
      <c r="DS50" s="164"/>
      <c r="DT50" s="164"/>
      <c r="DU50" s="164"/>
      <c r="DV50" s="164"/>
      <c r="DW50" s="164"/>
      <c r="DX50" s="164"/>
      <c r="DY50" s="164"/>
      <c r="DZ50" s="164"/>
      <c r="EA50" s="164"/>
      <c r="EB50" s="164"/>
      <c r="EC50" s="164"/>
      <c r="ED50" s="164"/>
      <c r="EE50" s="164"/>
      <c r="EF50" s="164"/>
      <c r="EG50" s="164"/>
      <c r="EH50" s="164"/>
      <c r="EI50" s="164"/>
      <c r="EJ50" s="164"/>
      <c r="EK50" s="164"/>
      <c r="EL50" s="164"/>
      <c r="EM50" s="164"/>
      <c r="EN50" s="164"/>
      <c r="EO50" s="164"/>
      <c r="EP50" s="164"/>
      <c r="EQ50" s="164"/>
      <c r="ER50" s="164"/>
    </row>
    <row r="51" spans="1:160" x14ac:dyDescent="0.3">
      <c r="A51" s="14"/>
      <c r="D51" s="23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  <c r="CU51" s="78"/>
      <c r="CV51" s="78"/>
      <c r="CW51" s="78"/>
      <c r="CX51" s="78"/>
      <c r="CY51" s="78"/>
      <c r="CZ51" s="78"/>
      <c r="DA51" s="78"/>
      <c r="DB51" s="78"/>
      <c r="DC51" s="78"/>
      <c r="DD51" s="78"/>
      <c r="DE51" s="78"/>
      <c r="DF51" s="78"/>
      <c r="DG51" s="78"/>
      <c r="DH51" s="78"/>
      <c r="DI51" s="78"/>
      <c r="DJ51" s="78"/>
      <c r="DK51" s="78"/>
      <c r="DL51" s="78"/>
      <c r="DM51" s="78"/>
      <c r="DN51" s="78"/>
      <c r="DO51" s="78"/>
      <c r="DP51" s="78"/>
      <c r="DQ51" s="78"/>
      <c r="DR51" s="78"/>
      <c r="DS51" s="78"/>
      <c r="DT51" s="78"/>
      <c r="DU51" s="78"/>
      <c r="DV51" s="78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</row>
    <row r="52" spans="1:160" x14ac:dyDescent="0.3">
      <c r="A52" s="18" t="s">
        <v>104</v>
      </c>
      <c r="D52" s="23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</row>
    <row r="53" spans="1:160" s="155" customFormat="1" x14ac:dyDescent="0.3">
      <c r="A53" s="155" t="s">
        <v>14</v>
      </c>
      <c r="B53" s="155" t="s">
        <v>16</v>
      </c>
      <c r="C53" s="155" t="s">
        <v>22</v>
      </c>
      <c r="D53" s="217">
        <v>0.42174482646178124</v>
      </c>
      <c r="E53" s="287">
        <v>0.42174482646178124</v>
      </c>
      <c r="F53" s="287">
        <v>0.42174482646178124</v>
      </c>
      <c r="G53" s="287">
        <v>0.42174482646178124</v>
      </c>
      <c r="H53" s="287">
        <v>0.42174482646178124</v>
      </c>
      <c r="I53" s="287">
        <v>0.42174482646178124</v>
      </c>
      <c r="J53" s="287">
        <v>0.42174482646178124</v>
      </c>
      <c r="K53" s="287">
        <v>0.42174482646178124</v>
      </c>
      <c r="L53" s="287">
        <v>0.42174482646178124</v>
      </c>
      <c r="M53" s="287">
        <v>0.42174482646178124</v>
      </c>
      <c r="N53" s="287">
        <v>0.42174482646178124</v>
      </c>
      <c r="O53" s="287">
        <v>0.42174482646178124</v>
      </c>
      <c r="P53" s="287">
        <v>0.42174482646178124</v>
      </c>
      <c r="Q53" s="287">
        <v>0.42174482646178124</v>
      </c>
      <c r="R53" s="287">
        <v>0.42174482646178124</v>
      </c>
      <c r="S53" s="287">
        <v>0.42174482646178124</v>
      </c>
      <c r="T53" s="287">
        <v>0.42174482646178124</v>
      </c>
      <c r="U53" s="287">
        <v>0.42174482646178124</v>
      </c>
      <c r="V53" s="287">
        <v>0.42174482646178124</v>
      </c>
      <c r="W53" s="287">
        <v>0.42174482646178124</v>
      </c>
      <c r="X53" s="287">
        <v>0.42174482646178124</v>
      </c>
      <c r="Y53" s="287">
        <v>0.42174482646178124</v>
      </c>
      <c r="Z53" s="287">
        <v>0.42174482646178124</v>
      </c>
      <c r="AA53" s="287">
        <v>0.42174482646178124</v>
      </c>
      <c r="AB53" s="287">
        <v>0.42174482646178124</v>
      </c>
      <c r="AC53" s="287">
        <v>0.42174482646178124</v>
      </c>
      <c r="AD53" s="287">
        <v>0.42174482646178124</v>
      </c>
      <c r="AE53" s="287">
        <v>0.42174482646178124</v>
      </c>
      <c r="AF53" s="287">
        <v>0.42174482646178124</v>
      </c>
      <c r="AG53" s="287">
        <v>0.42174482646178124</v>
      </c>
      <c r="AH53" s="287">
        <v>0.42174482646178124</v>
      </c>
      <c r="AI53" s="287">
        <v>0.42174482646178124</v>
      </c>
      <c r="AJ53" s="287">
        <v>0.42174482646178124</v>
      </c>
      <c r="AK53" s="287">
        <v>0.42174482646178124</v>
      </c>
      <c r="AL53" s="287">
        <v>0.42174482646178124</v>
      </c>
      <c r="AM53" s="287">
        <v>0.42174482646178124</v>
      </c>
      <c r="AN53" s="287">
        <v>0.42174482646178124</v>
      </c>
      <c r="AO53" s="287">
        <v>0.42174482646178124</v>
      </c>
      <c r="AP53" s="287">
        <v>0.42174482646178124</v>
      </c>
      <c r="AQ53" s="287">
        <v>0.42174482646178124</v>
      </c>
      <c r="AR53" s="287">
        <v>0.42174482646178124</v>
      </c>
      <c r="AS53" s="287">
        <v>0.42174482646178124</v>
      </c>
      <c r="AT53" s="287">
        <v>0.42174482646178124</v>
      </c>
      <c r="AU53" s="287">
        <v>0.42174482646178124</v>
      </c>
      <c r="AV53" s="287">
        <v>0.42174482646178124</v>
      </c>
      <c r="AW53" s="287">
        <v>0.42174482646178124</v>
      </c>
      <c r="AX53" s="287">
        <v>0.42174482646178124</v>
      </c>
      <c r="AY53" s="287">
        <v>0.42174482646178124</v>
      </c>
      <c r="AZ53" s="287">
        <v>0.42174482646178124</v>
      </c>
      <c r="BA53" s="287">
        <v>0.42174482646178124</v>
      </c>
      <c r="BB53" s="287">
        <v>0.42174482646178124</v>
      </c>
      <c r="BC53" s="287">
        <v>0.42174482646178124</v>
      </c>
      <c r="BD53" s="287">
        <v>0.42174482646178124</v>
      </c>
      <c r="BE53" s="287">
        <v>0.42174482646178124</v>
      </c>
      <c r="BF53" s="287">
        <v>0.42174482646178124</v>
      </c>
      <c r="BG53" s="287">
        <v>0.42174482646178124</v>
      </c>
      <c r="BH53" s="287">
        <v>0.42174482646178124</v>
      </c>
      <c r="BI53" s="287">
        <v>0.42174482646178124</v>
      </c>
      <c r="BJ53" s="287">
        <v>0.42174482646178124</v>
      </c>
      <c r="BK53" s="287">
        <v>0.42174482646178124</v>
      </c>
      <c r="BL53" s="287">
        <v>0.42174482646178124</v>
      </c>
      <c r="BM53" s="287">
        <v>0.42174482646178124</v>
      </c>
      <c r="BN53" s="287">
        <v>0.42174482646178124</v>
      </c>
      <c r="BO53" s="287">
        <v>0.42174482646178124</v>
      </c>
      <c r="BP53" s="287">
        <v>0.42174482646178124</v>
      </c>
      <c r="BQ53" s="287">
        <v>0.42174482646178124</v>
      </c>
      <c r="BR53" s="287">
        <v>0.42174482646178124</v>
      </c>
      <c r="BS53" s="287">
        <v>0.42174482646178124</v>
      </c>
      <c r="BT53" s="287">
        <v>0.42174482646178124</v>
      </c>
      <c r="BU53" s="287">
        <v>0.42174482646178124</v>
      </c>
      <c r="BV53" s="287">
        <v>0.42174482646178124</v>
      </c>
      <c r="BW53" s="287">
        <v>0.42174482646178124</v>
      </c>
      <c r="BX53" s="287">
        <v>0.42174482646178124</v>
      </c>
      <c r="BY53" s="287">
        <v>0.42174482646178124</v>
      </c>
      <c r="BZ53" s="287">
        <v>0.42174482646178124</v>
      </c>
      <c r="CA53" s="287">
        <v>0.42174482646178124</v>
      </c>
      <c r="CB53" s="287">
        <v>0.42174482646178124</v>
      </c>
      <c r="CC53" s="287">
        <v>0.42174482646178124</v>
      </c>
      <c r="CD53" s="287">
        <v>0.42174482646178124</v>
      </c>
      <c r="CE53" s="287">
        <v>0.42174482646178124</v>
      </c>
      <c r="CF53" s="287">
        <v>0.42174482646178124</v>
      </c>
      <c r="CG53" s="287">
        <v>0.42174482646178124</v>
      </c>
      <c r="CH53" s="287">
        <v>0.42174482646178124</v>
      </c>
      <c r="CI53" s="287">
        <v>0.42174482646178124</v>
      </c>
      <c r="CJ53" s="287">
        <v>0.42174482646178124</v>
      </c>
      <c r="CK53" s="287">
        <v>0.42174482646178124</v>
      </c>
      <c r="CL53" s="287">
        <v>0.42174482646178124</v>
      </c>
      <c r="CM53" s="287">
        <v>0.42174482646178124</v>
      </c>
      <c r="CN53" s="287">
        <v>0.42174482646178124</v>
      </c>
      <c r="CO53" s="287">
        <v>0.42174482646178124</v>
      </c>
      <c r="CP53" s="287">
        <v>0.42174482646178124</v>
      </c>
      <c r="CQ53" s="287">
        <v>0.42174482646178124</v>
      </c>
      <c r="CR53" s="287">
        <v>0.42174482646178124</v>
      </c>
      <c r="CS53" s="287">
        <v>0.42174482646178102</v>
      </c>
      <c r="CT53" s="287">
        <v>0.42174482646178102</v>
      </c>
      <c r="CU53" s="287">
        <v>0.42174482646178102</v>
      </c>
      <c r="CV53" s="287">
        <v>0.42174482646178102</v>
      </c>
      <c r="CW53" s="287">
        <v>0.42174482646178102</v>
      </c>
      <c r="CX53" s="287">
        <v>0.42174482646178102</v>
      </c>
      <c r="CY53" s="287">
        <v>0.42174482646178102</v>
      </c>
      <c r="CZ53" s="287">
        <v>0.42174482646178102</v>
      </c>
      <c r="DA53" s="287">
        <v>0.42174482646178102</v>
      </c>
      <c r="DB53" s="287">
        <v>0.42174482646178102</v>
      </c>
      <c r="DC53" s="287">
        <v>0.42174482646178102</v>
      </c>
      <c r="DD53" s="287">
        <v>0.42174482646178102</v>
      </c>
      <c r="DE53" s="287">
        <v>0.42174482646178102</v>
      </c>
      <c r="DF53" s="287">
        <v>0.42174482646178102</v>
      </c>
      <c r="DG53" s="287">
        <v>0.42174482646178102</v>
      </c>
      <c r="DH53" s="287">
        <v>0.42174482646178102</v>
      </c>
      <c r="DI53" s="287"/>
      <c r="DJ53" s="287"/>
      <c r="DK53" s="287"/>
      <c r="DL53" s="287"/>
      <c r="DM53" s="287"/>
      <c r="DN53" s="287"/>
      <c r="DO53" s="287"/>
      <c r="DP53" s="287"/>
      <c r="DQ53" s="287"/>
      <c r="DR53" s="287"/>
      <c r="DS53" s="287"/>
      <c r="DT53" s="287"/>
      <c r="DU53" s="287"/>
      <c r="DV53" s="287"/>
      <c r="DW53" s="287"/>
      <c r="DX53" s="287"/>
      <c r="DY53" s="287"/>
      <c r="DZ53" s="287"/>
      <c r="EA53" s="287"/>
      <c r="EB53" s="287"/>
      <c r="EC53" s="287"/>
      <c r="ED53" s="287"/>
      <c r="EE53" s="287"/>
      <c r="EF53" s="287"/>
      <c r="EG53" s="287"/>
      <c r="EH53" s="287"/>
      <c r="EI53" s="287"/>
      <c r="EJ53" s="287"/>
      <c r="EK53" s="287"/>
      <c r="EL53" s="287"/>
      <c r="EM53" s="287"/>
      <c r="EN53" s="287"/>
      <c r="EO53" s="287"/>
      <c r="EP53" s="287"/>
      <c r="EQ53" s="287"/>
      <c r="ER53" s="287"/>
    </row>
    <row r="54" spans="1:160" s="275" customFormat="1" x14ac:dyDescent="0.3">
      <c r="A54" s="275" t="s">
        <v>174</v>
      </c>
      <c r="B54" s="275" t="s">
        <v>15</v>
      </c>
      <c r="C54" s="275" t="s">
        <v>23</v>
      </c>
      <c r="D54" s="289">
        <v>4.5780440778769055E-2</v>
      </c>
      <c r="E54" s="290">
        <v>4.5780440778769055E-2</v>
      </c>
      <c r="F54" s="290">
        <v>4.5780440778769055E-2</v>
      </c>
      <c r="G54" s="290">
        <v>4.5780440778769055E-2</v>
      </c>
      <c r="H54" s="290">
        <v>4.5780440778769055E-2</v>
      </c>
      <c r="I54" s="290">
        <v>4.5780440778769055E-2</v>
      </c>
      <c r="J54" s="290">
        <v>4.5780440778769055E-2</v>
      </c>
      <c r="K54" s="290">
        <v>4.5780440778769055E-2</v>
      </c>
      <c r="L54" s="290">
        <v>4.5780440778769055E-2</v>
      </c>
      <c r="M54" s="290">
        <v>4.5780440778769055E-2</v>
      </c>
      <c r="N54" s="290">
        <v>4.5780440778769055E-2</v>
      </c>
      <c r="O54" s="290">
        <v>4.5780440778769055E-2</v>
      </c>
      <c r="P54" s="290">
        <v>4.5780440778769055E-2</v>
      </c>
      <c r="Q54" s="290">
        <v>4.5780440778769055E-2</v>
      </c>
      <c r="R54" s="290">
        <v>4.5780440778769055E-2</v>
      </c>
      <c r="S54" s="290">
        <v>4.5780440778769055E-2</v>
      </c>
      <c r="T54" s="290">
        <v>4.5780440778769055E-2</v>
      </c>
      <c r="U54" s="290">
        <v>4.5780440778769055E-2</v>
      </c>
      <c r="V54" s="290">
        <v>4.5780440778769055E-2</v>
      </c>
      <c r="W54" s="290">
        <v>4.5780440778769055E-2</v>
      </c>
      <c r="X54" s="290">
        <v>4.5780440778769055E-2</v>
      </c>
      <c r="Y54" s="290">
        <v>4.5780440778769055E-2</v>
      </c>
      <c r="Z54" s="290">
        <v>4.5780440778769055E-2</v>
      </c>
      <c r="AA54" s="290">
        <v>4.5780440778769055E-2</v>
      </c>
      <c r="AB54" s="290">
        <v>4.5780440778769055E-2</v>
      </c>
      <c r="AC54" s="290">
        <v>4.5780440778769055E-2</v>
      </c>
      <c r="AD54" s="290">
        <v>4.5780440778769055E-2</v>
      </c>
      <c r="AE54" s="290">
        <v>4.5780440778769055E-2</v>
      </c>
      <c r="AF54" s="290">
        <v>4.5780440778769055E-2</v>
      </c>
      <c r="AG54" s="290">
        <v>4.5780440778769055E-2</v>
      </c>
      <c r="AH54" s="290">
        <v>4.5780440778769055E-2</v>
      </c>
      <c r="AI54" s="290">
        <v>4.5780440778769055E-2</v>
      </c>
      <c r="AJ54" s="290">
        <v>4.5780440778769055E-2</v>
      </c>
      <c r="AK54" s="290">
        <v>4.5780440778769055E-2</v>
      </c>
      <c r="AL54" s="290">
        <v>4.5780440778769055E-2</v>
      </c>
      <c r="AM54" s="290">
        <v>4.5780440778769055E-2</v>
      </c>
      <c r="AN54" s="290">
        <v>4.5780440778769055E-2</v>
      </c>
      <c r="AO54" s="290">
        <v>4.5780440778769055E-2</v>
      </c>
      <c r="AP54" s="290">
        <v>4.5780440778769055E-2</v>
      </c>
      <c r="AQ54" s="290">
        <v>4.5780440778769055E-2</v>
      </c>
      <c r="AR54" s="290">
        <v>4.5780440778769055E-2</v>
      </c>
      <c r="AS54" s="290">
        <v>4.5780440778769055E-2</v>
      </c>
      <c r="AT54" s="290">
        <v>4.5780440778769055E-2</v>
      </c>
      <c r="AU54" s="290">
        <v>4.5780440778769055E-2</v>
      </c>
      <c r="AV54" s="290">
        <v>4.5780440778769055E-2</v>
      </c>
      <c r="AW54" s="290">
        <v>4.5780440778769055E-2</v>
      </c>
      <c r="AX54" s="290">
        <v>4.5780440778769055E-2</v>
      </c>
      <c r="AY54" s="290">
        <v>4.5780440778769055E-2</v>
      </c>
      <c r="AZ54" s="290">
        <v>4.5780440778769055E-2</v>
      </c>
      <c r="BA54" s="290">
        <v>4.5780440778769055E-2</v>
      </c>
      <c r="BB54" s="290">
        <v>4.5780440778769055E-2</v>
      </c>
      <c r="BC54" s="290">
        <v>4.5780440778769055E-2</v>
      </c>
      <c r="BD54" s="290">
        <v>4.5780440778769055E-2</v>
      </c>
      <c r="BE54" s="290">
        <v>4.5780440778769055E-2</v>
      </c>
      <c r="BF54" s="290">
        <v>4.5780440778769055E-2</v>
      </c>
      <c r="BG54" s="290">
        <v>4.5780440778769055E-2</v>
      </c>
      <c r="BH54" s="290">
        <v>4.5780440778769055E-2</v>
      </c>
      <c r="BI54" s="290">
        <v>4.5780440778769055E-2</v>
      </c>
      <c r="BJ54" s="290">
        <v>4.5780440778769055E-2</v>
      </c>
      <c r="BK54" s="290">
        <v>4.5780440778769055E-2</v>
      </c>
      <c r="BL54" s="290">
        <v>4.5780440778769055E-2</v>
      </c>
      <c r="BM54" s="290">
        <v>4.5780440778769055E-2</v>
      </c>
      <c r="BN54" s="290">
        <v>4.5780440778769055E-2</v>
      </c>
      <c r="BO54" s="290">
        <v>4.5780440778769055E-2</v>
      </c>
      <c r="BP54" s="290">
        <v>4.5780440778769055E-2</v>
      </c>
      <c r="BQ54" s="290">
        <v>4.5780440778769055E-2</v>
      </c>
      <c r="BR54" s="290">
        <v>4.5780440778769055E-2</v>
      </c>
      <c r="BS54" s="290">
        <v>4.5780440778769055E-2</v>
      </c>
      <c r="BT54" s="290">
        <v>4.5780440778769055E-2</v>
      </c>
      <c r="BU54" s="290">
        <v>4.5780440778769055E-2</v>
      </c>
      <c r="BV54" s="290">
        <v>4.5780440778769055E-2</v>
      </c>
      <c r="BW54" s="290">
        <v>4.5780440778769055E-2</v>
      </c>
      <c r="BX54" s="290">
        <v>4.5780440778769055E-2</v>
      </c>
      <c r="BY54" s="290">
        <v>4.5780440778769055E-2</v>
      </c>
      <c r="BZ54" s="290">
        <v>4.5780440778769055E-2</v>
      </c>
      <c r="CA54" s="290">
        <v>4.5780440778769055E-2</v>
      </c>
      <c r="CB54" s="290">
        <v>4.5780440778769055E-2</v>
      </c>
      <c r="CC54" s="290">
        <v>4.5780440778769055E-2</v>
      </c>
      <c r="CD54" s="290">
        <v>4.5780440778769055E-2</v>
      </c>
      <c r="CE54" s="290">
        <v>4.5780440778769055E-2</v>
      </c>
      <c r="CF54" s="290">
        <v>4.5780440778769055E-2</v>
      </c>
      <c r="CG54" s="290">
        <v>4.5780440778769055E-2</v>
      </c>
      <c r="CH54" s="290">
        <v>4.5780440778769055E-2</v>
      </c>
      <c r="CI54" s="290">
        <v>4.5780440778769055E-2</v>
      </c>
      <c r="CJ54" s="290">
        <v>4.5780440778769055E-2</v>
      </c>
      <c r="CK54" s="290">
        <v>4.5780440778769055E-2</v>
      </c>
      <c r="CL54" s="290">
        <v>4.5780440778769055E-2</v>
      </c>
      <c r="CM54" s="290">
        <v>4.5780440778769055E-2</v>
      </c>
      <c r="CN54" s="290">
        <v>4.5780440778769055E-2</v>
      </c>
      <c r="CO54" s="290">
        <v>4.5780440778769055E-2</v>
      </c>
      <c r="CP54" s="290">
        <v>4.5780440778769055E-2</v>
      </c>
      <c r="CQ54" s="290">
        <v>4.5780440778769055E-2</v>
      </c>
      <c r="CR54" s="290">
        <v>4.5780440778769055E-2</v>
      </c>
      <c r="CS54" s="290">
        <v>4.5780440778769103E-2</v>
      </c>
      <c r="CT54" s="290">
        <v>4.5780440778769103E-2</v>
      </c>
      <c r="CU54" s="290">
        <v>4.5780440778769103E-2</v>
      </c>
      <c r="CV54" s="290">
        <v>4.5780440778769103E-2</v>
      </c>
      <c r="CW54" s="290">
        <v>4.5780440778769103E-2</v>
      </c>
      <c r="CX54" s="290">
        <v>4.5780440778769103E-2</v>
      </c>
      <c r="CY54" s="290">
        <v>4.5780440778769103E-2</v>
      </c>
      <c r="CZ54" s="290">
        <v>4.5780440778769103E-2</v>
      </c>
      <c r="DA54" s="290">
        <v>4.5780440778769103E-2</v>
      </c>
      <c r="DB54" s="290">
        <v>4.5780440778769103E-2</v>
      </c>
      <c r="DC54" s="290">
        <v>4.5780440778769103E-2</v>
      </c>
      <c r="DD54" s="290">
        <v>4.5780440778769103E-2</v>
      </c>
      <c r="DE54" s="290">
        <v>4.5780440778769103E-2</v>
      </c>
      <c r="DF54" s="290">
        <v>4.5780440778769103E-2</v>
      </c>
      <c r="DG54" s="290">
        <v>4.5780440778769103E-2</v>
      </c>
      <c r="DH54" s="290">
        <v>4.5780440778769103E-2</v>
      </c>
      <c r="DI54" s="290"/>
      <c r="DJ54" s="290"/>
      <c r="DK54" s="290"/>
      <c r="DL54" s="290"/>
      <c r="DM54" s="290"/>
      <c r="DN54" s="290"/>
      <c r="DO54" s="290"/>
      <c r="DP54" s="290"/>
      <c r="DQ54" s="290"/>
      <c r="DR54" s="290"/>
      <c r="DS54" s="290"/>
      <c r="DT54" s="290"/>
      <c r="DU54" s="290"/>
      <c r="DV54" s="290"/>
      <c r="DW54" s="290"/>
      <c r="DX54" s="290"/>
      <c r="DY54" s="290"/>
      <c r="DZ54" s="290"/>
      <c r="EA54" s="290"/>
      <c r="EB54" s="290"/>
      <c r="EC54" s="290"/>
      <c r="ED54" s="290"/>
      <c r="EE54" s="290"/>
      <c r="EF54" s="290"/>
      <c r="EG54" s="290"/>
      <c r="EH54" s="290"/>
      <c r="EI54" s="290"/>
      <c r="EJ54" s="290"/>
      <c r="EK54" s="290"/>
      <c r="EL54" s="290"/>
      <c r="EM54" s="290"/>
      <c r="EN54" s="290"/>
      <c r="EO54" s="290"/>
      <c r="EP54" s="290"/>
      <c r="EQ54" s="290"/>
      <c r="ER54" s="290"/>
    </row>
    <row r="55" spans="1:160" s="155" customFormat="1" x14ac:dyDescent="0.3">
      <c r="A55" s="275" t="s">
        <v>6</v>
      </c>
      <c r="B55" s="275" t="s">
        <v>155</v>
      </c>
      <c r="C55" s="275" t="s">
        <v>96</v>
      </c>
      <c r="D55" s="217">
        <v>0.30503201583773071</v>
      </c>
      <c r="E55" s="287">
        <v>0.30503201583773071</v>
      </c>
      <c r="F55" s="287">
        <v>0.30503201583773071</v>
      </c>
      <c r="G55" s="287">
        <v>0.30503201583773071</v>
      </c>
      <c r="H55" s="287">
        <v>0.30503201583773071</v>
      </c>
      <c r="I55" s="287">
        <v>0.30503201583773071</v>
      </c>
      <c r="J55" s="287">
        <v>0.30503201583773071</v>
      </c>
      <c r="K55" s="287">
        <v>0.30503201583773071</v>
      </c>
      <c r="L55" s="287">
        <v>0.30503201583773071</v>
      </c>
      <c r="M55" s="287">
        <v>0.30503201583773071</v>
      </c>
      <c r="N55" s="287">
        <v>0.30503201583773071</v>
      </c>
      <c r="O55" s="287">
        <v>0.30503201583773071</v>
      </c>
      <c r="P55" s="287">
        <v>0.30503201583773071</v>
      </c>
      <c r="Q55" s="287">
        <v>0.30503201583773071</v>
      </c>
      <c r="R55" s="287">
        <v>0.30503201583773071</v>
      </c>
      <c r="S55" s="287">
        <v>0.30503201583773071</v>
      </c>
      <c r="T55" s="287">
        <v>0.30503201583773071</v>
      </c>
      <c r="U55" s="287">
        <v>0.30503201583773071</v>
      </c>
      <c r="V55" s="287">
        <v>0.30503201583773071</v>
      </c>
      <c r="W55" s="287">
        <v>0.30503201583773071</v>
      </c>
      <c r="X55" s="287">
        <v>0.30503201583773071</v>
      </c>
      <c r="Y55" s="287">
        <v>0.30503201583773071</v>
      </c>
      <c r="Z55" s="287">
        <v>0.30503201583773071</v>
      </c>
      <c r="AA55" s="287">
        <v>0.30503201583773071</v>
      </c>
      <c r="AB55" s="287">
        <v>0.30503201583773071</v>
      </c>
      <c r="AC55" s="287">
        <v>0.30503201583773071</v>
      </c>
      <c r="AD55" s="287">
        <v>0.30503201583773071</v>
      </c>
      <c r="AE55" s="287">
        <v>0.30503201583773071</v>
      </c>
      <c r="AF55" s="287">
        <v>0.30503201583773071</v>
      </c>
      <c r="AG55" s="287">
        <v>0.30503201583773071</v>
      </c>
      <c r="AH55" s="287">
        <v>0.30503201583773071</v>
      </c>
      <c r="AI55" s="287">
        <v>0.30503201583773071</v>
      </c>
      <c r="AJ55" s="287">
        <v>0.30503201583773071</v>
      </c>
      <c r="AK55" s="287">
        <v>0.30503201583773071</v>
      </c>
      <c r="AL55" s="287">
        <v>0.30503201583773071</v>
      </c>
      <c r="AM55" s="287">
        <v>0.30503201583773071</v>
      </c>
      <c r="AN55" s="287">
        <v>0.30503201583773071</v>
      </c>
      <c r="AO55" s="287">
        <v>0.30503201583773071</v>
      </c>
      <c r="AP55" s="287">
        <v>0.30503201583773071</v>
      </c>
      <c r="AQ55" s="287">
        <v>0.30503201583773071</v>
      </c>
      <c r="AR55" s="287">
        <v>0.30503201583773071</v>
      </c>
      <c r="AS55" s="287">
        <v>0.30503201583773071</v>
      </c>
      <c r="AT55" s="287">
        <v>0.30503201583773071</v>
      </c>
      <c r="AU55" s="287">
        <v>0.30503201583773071</v>
      </c>
      <c r="AV55" s="287">
        <v>0.30503201583773071</v>
      </c>
      <c r="AW55" s="287">
        <v>0.30503201583773071</v>
      </c>
      <c r="AX55" s="287">
        <v>0.30503201583773071</v>
      </c>
      <c r="AY55" s="287">
        <v>0.30503201583773071</v>
      </c>
      <c r="AZ55" s="287">
        <v>0.30503201583773071</v>
      </c>
      <c r="BA55" s="287">
        <v>0.30503201583773071</v>
      </c>
      <c r="BB55" s="287">
        <v>0.30503201583773071</v>
      </c>
      <c r="BC55" s="287">
        <v>0.30503201583773071</v>
      </c>
      <c r="BD55" s="287">
        <v>0.30503201583773071</v>
      </c>
      <c r="BE55" s="287">
        <v>0.30503201583773071</v>
      </c>
      <c r="BF55" s="287">
        <v>0.30503201583773071</v>
      </c>
      <c r="BG55" s="287">
        <v>0.30503201583773071</v>
      </c>
      <c r="BH55" s="287">
        <v>0.30503201583773071</v>
      </c>
      <c r="BI55" s="287">
        <v>0.30503201583773071</v>
      </c>
      <c r="BJ55" s="287">
        <v>0.30503201583773071</v>
      </c>
      <c r="BK55" s="287">
        <v>0.30503201583773071</v>
      </c>
      <c r="BL55" s="287">
        <v>0.30503201583773071</v>
      </c>
      <c r="BM55" s="287">
        <v>0.30503201583773071</v>
      </c>
      <c r="BN55" s="287">
        <v>0.30503201583773071</v>
      </c>
      <c r="BO55" s="287">
        <v>0.30503201583773071</v>
      </c>
      <c r="BP55" s="287">
        <v>0.30503201583773071</v>
      </c>
      <c r="BQ55" s="287">
        <v>0.30503201583773071</v>
      </c>
      <c r="BR55" s="287">
        <v>0.30503201583773071</v>
      </c>
      <c r="BS55" s="287">
        <v>0.30503201583773071</v>
      </c>
      <c r="BT55" s="287">
        <v>0.30503201583773071</v>
      </c>
      <c r="BU55" s="287">
        <v>0.30503201583773071</v>
      </c>
      <c r="BV55" s="287">
        <v>0.30503201583773071</v>
      </c>
      <c r="BW55" s="287">
        <v>0.30503201583773071</v>
      </c>
      <c r="BX55" s="287">
        <v>0.30503201583773071</v>
      </c>
      <c r="BY55" s="287">
        <v>0.30503201583773071</v>
      </c>
      <c r="BZ55" s="287">
        <v>0.30503201583773071</v>
      </c>
      <c r="CA55" s="287">
        <v>0.30503201583773071</v>
      </c>
      <c r="CB55" s="287">
        <v>0.30503201583773071</v>
      </c>
      <c r="CC55" s="287">
        <v>0.30503201583773071</v>
      </c>
      <c r="CD55" s="287">
        <v>0.30503201583773071</v>
      </c>
      <c r="CE55" s="287">
        <v>0.30503201583773071</v>
      </c>
      <c r="CF55" s="287">
        <v>0.30503201583773071</v>
      </c>
      <c r="CG55" s="287">
        <v>0.30503201583773071</v>
      </c>
      <c r="CH55" s="287">
        <v>0.30503201583773071</v>
      </c>
      <c r="CI55" s="287">
        <v>0.30503201583773071</v>
      </c>
      <c r="CJ55" s="287">
        <v>0.30503201583773071</v>
      </c>
      <c r="CK55" s="287">
        <v>0.30503201583773071</v>
      </c>
      <c r="CL55" s="287">
        <v>0.30503201583773071</v>
      </c>
      <c r="CM55" s="287">
        <v>0.30503201583773071</v>
      </c>
      <c r="CN55" s="287">
        <v>0.30503201583773071</v>
      </c>
      <c r="CO55" s="287">
        <v>0.30503201583773071</v>
      </c>
      <c r="CP55" s="287">
        <v>0.30503201583773071</v>
      </c>
      <c r="CQ55" s="287">
        <v>0.30503201583773071</v>
      </c>
      <c r="CR55" s="287">
        <v>0.30503201583773071</v>
      </c>
      <c r="CS55" s="287">
        <v>0.30503201583773099</v>
      </c>
      <c r="CT55" s="287">
        <v>0.30503201583773099</v>
      </c>
      <c r="CU55" s="287">
        <v>0.30503201583773099</v>
      </c>
      <c r="CV55" s="287">
        <v>0.30503201583773099</v>
      </c>
      <c r="CW55" s="287">
        <v>0.30503201583773099</v>
      </c>
      <c r="CX55" s="287">
        <v>0.30503201583773099</v>
      </c>
      <c r="CY55" s="287">
        <v>0.30503201583773099</v>
      </c>
      <c r="CZ55" s="287">
        <v>0.30503201583773099</v>
      </c>
      <c r="DA55" s="287">
        <v>0.30503201583773099</v>
      </c>
      <c r="DB55" s="287">
        <v>0.30503201583773099</v>
      </c>
      <c r="DC55" s="287">
        <v>0.30503201583773099</v>
      </c>
      <c r="DD55" s="287">
        <v>0.30503201583773099</v>
      </c>
      <c r="DE55" s="287">
        <v>0.30503201583773099</v>
      </c>
      <c r="DF55" s="287">
        <v>0.30503201583773099</v>
      </c>
      <c r="DG55" s="287">
        <v>0.30503201583773099</v>
      </c>
      <c r="DH55" s="287">
        <v>0.30503201583773099</v>
      </c>
      <c r="DI55" s="287"/>
      <c r="DJ55" s="287"/>
      <c r="DK55" s="287"/>
      <c r="DL55" s="287"/>
      <c r="DM55" s="287"/>
      <c r="DN55" s="287"/>
      <c r="DO55" s="287"/>
      <c r="DP55" s="287"/>
      <c r="DQ55" s="287"/>
      <c r="DR55" s="287"/>
      <c r="DS55" s="287"/>
      <c r="DT55" s="287"/>
      <c r="DU55" s="287"/>
      <c r="DV55" s="287"/>
      <c r="DW55" s="287"/>
      <c r="DX55" s="287"/>
      <c r="DY55" s="287"/>
      <c r="DZ55" s="287"/>
      <c r="EA55" s="287"/>
      <c r="EB55" s="287"/>
      <c r="EC55" s="287"/>
      <c r="ED55" s="287"/>
      <c r="EE55" s="287"/>
      <c r="EF55" s="287"/>
      <c r="EG55" s="287"/>
      <c r="EH55" s="287"/>
      <c r="EI55" s="287"/>
      <c r="EJ55" s="287"/>
      <c r="EK55" s="287"/>
      <c r="EL55" s="287"/>
      <c r="EM55" s="287"/>
      <c r="EN55" s="287"/>
      <c r="EO55" s="287"/>
      <c r="EP55" s="287"/>
      <c r="EQ55" s="287"/>
      <c r="ER55" s="287"/>
    </row>
    <row r="56" spans="1:160" s="155" customFormat="1" x14ac:dyDescent="0.3">
      <c r="A56" s="155" t="s">
        <v>97</v>
      </c>
      <c r="B56" s="155" t="s">
        <v>24</v>
      </c>
      <c r="C56" s="155" t="s">
        <v>27</v>
      </c>
      <c r="D56" s="217">
        <v>0.22744271692171908</v>
      </c>
      <c r="E56" s="287">
        <v>0.22744271692171908</v>
      </c>
      <c r="F56" s="287">
        <v>0.22744271692171908</v>
      </c>
      <c r="G56" s="287">
        <v>0.22744271692171908</v>
      </c>
      <c r="H56" s="287">
        <v>0.22744271692171908</v>
      </c>
      <c r="I56" s="287">
        <v>0.22744271692171908</v>
      </c>
      <c r="J56" s="287">
        <v>0.22744271692171908</v>
      </c>
      <c r="K56" s="287">
        <v>0.22744271692171908</v>
      </c>
      <c r="L56" s="287">
        <v>0.22744271692171908</v>
      </c>
      <c r="M56" s="287">
        <v>0.22744271692171908</v>
      </c>
      <c r="N56" s="287">
        <v>0.22744271692171908</v>
      </c>
      <c r="O56" s="287">
        <v>0.22744271692171908</v>
      </c>
      <c r="P56" s="287">
        <v>0.22744271692171908</v>
      </c>
      <c r="Q56" s="287">
        <v>0.22744271692171908</v>
      </c>
      <c r="R56" s="287">
        <v>0.22744271692171908</v>
      </c>
      <c r="S56" s="287">
        <v>0.22744271692171908</v>
      </c>
      <c r="T56" s="287">
        <v>0.22744271692171908</v>
      </c>
      <c r="U56" s="287">
        <v>0.22744271692171908</v>
      </c>
      <c r="V56" s="287">
        <v>0.22744271692171908</v>
      </c>
      <c r="W56" s="287">
        <v>0.22744271692171908</v>
      </c>
      <c r="X56" s="287">
        <v>0.22744271692171908</v>
      </c>
      <c r="Y56" s="287">
        <v>0.22744271692171908</v>
      </c>
      <c r="Z56" s="287">
        <v>0.22744271692171908</v>
      </c>
      <c r="AA56" s="287">
        <v>0.22744271692171908</v>
      </c>
      <c r="AB56" s="287">
        <v>0.22744271692171908</v>
      </c>
      <c r="AC56" s="287">
        <v>0.22744271692171908</v>
      </c>
      <c r="AD56" s="287">
        <v>0.22744271692171908</v>
      </c>
      <c r="AE56" s="287">
        <v>0.22744271692171908</v>
      </c>
      <c r="AF56" s="287">
        <v>0.22744271692171908</v>
      </c>
      <c r="AG56" s="287">
        <v>0.22744271692171908</v>
      </c>
      <c r="AH56" s="287">
        <v>0.22744271692171908</v>
      </c>
      <c r="AI56" s="287">
        <v>0.22744271692171908</v>
      </c>
      <c r="AJ56" s="287">
        <v>0.22744271692171908</v>
      </c>
      <c r="AK56" s="287">
        <v>0.22744271692171908</v>
      </c>
      <c r="AL56" s="287">
        <v>0.22744271692171908</v>
      </c>
      <c r="AM56" s="287">
        <v>0.22744271692171908</v>
      </c>
      <c r="AN56" s="287">
        <v>0.22744271692171908</v>
      </c>
      <c r="AO56" s="287">
        <v>0.22744271692171908</v>
      </c>
      <c r="AP56" s="287">
        <v>0.22744271692171908</v>
      </c>
      <c r="AQ56" s="287">
        <v>0.22744271692171908</v>
      </c>
      <c r="AR56" s="287">
        <v>0.22744271692171908</v>
      </c>
      <c r="AS56" s="287">
        <v>0.22744271692171908</v>
      </c>
      <c r="AT56" s="287">
        <v>0.22744271692171908</v>
      </c>
      <c r="AU56" s="287">
        <v>0.22744271692171908</v>
      </c>
      <c r="AV56" s="287">
        <v>0.22744271692171908</v>
      </c>
      <c r="AW56" s="287">
        <v>0.22744271692171908</v>
      </c>
      <c r="AX56" s="287">
        <v>0.22744271692171908</v>
      </c>
      <c r="AY56" s="287">
        <v>0.22744271692171908</v>
      </c>
      <c r="AZ56" s="287">
        <v>0.22744271692171908</v>
      </c>
      <c r="BA56" s="287">
        <v>0.22744271692171908</v>
      </c>
      <c r="BB56" s="287">
        <v>0.22744271692171908</v>
      </c>
      <c r="BC56" s="287">
        <v>0.22744271692171908</v>
      </c>
      <c r="BD56" s="287">
        <v>0.22744271692171908</v>
      </c>
      <c r="BE56" s="287">
        <v>0.22744271692171908</v>
      </c>
      <c r="BF56" s="287">
        <v>0.22744271692171908</v>
      </c>
      <c r="BG56" s="287">
        <v>0.22744271692171908</v>
      </c>
      <c r="BH56" s="287">
        <v>0.22744271692171908</v>
      </c>
      <c r="BI56" s="287">
        <v>0.22744271692171908</v>
      </c>
      <c r="BJ56" s="287">
        <v>0.22744271692171908</v>
      </c>
      <c r="BK56" s="287">
        <v>0.22744271692171908</v>
      </c>
      <c r="BL56" s="287">
        <v>0.22744271692171908</v>
      </c>
      <c r="BM56" s="287">
        <v>0.22744271692171908</v>
      </c>
      <c r="BN56" s="287">
        <v>0.22744271692171908</v>
      </c>
      <c r="BO56" s="287">
        <v>0.22744271692171908</v>
      </c>
      <c r="BP56" s="287">
        <v>0.22744271692171908</v>
      </c>
      <c r="BQ56" s="287">
        <v>0.22744271692171908</v>
      </c>
      <c r="BR56" s="287">
        <v>0.22744271692171908</v>
      </c>
      <c r="BS56" s="287">
        <v>0.22744271692171908</v>
      </c>
      <c r="BT56" s="287">
        <v>0.22744271692171908</v>
      </c>
      <c r="BU56" s="287">
        <v>0.22744271692171908</v>
      </c>
      <c r="BV56" s="287">
        <v>0.22744271692171908</v>
      </c>
      <c r="BW56" s="287">
        <v>0.22744271692171908</v>
      </c>
      <c r="BX56" s="287">
        <v>0.22744271692171908</v>
      </c>
      <c r="BY56" s="287">
        <v>0.22744271692171908</v>
      </c>
      <c r="BZ56" s="287">
        <v>0.22744271692171908</v>
      </c>
      <c r="CA56" s="287">
        <v>0.22744271692171908</v>
      </c>
      <c r="CB56" s="287">
        <v>0.22744271692171908</v>
      </c>
      <c r="CC56" s="287">
        <v>0.22744271692171908</v>
      </c>
      <c r="CD56" s="287">
        <v>0.22744271692171908</v>
      </c>
      <c r="CE56" s="287">
        <v>0.22744271692171908</v>
      </c>
      <c r="CF56" s="287">
        <v>0.22744271692171908</v>
      </c>
      <c r="CG56" s="287">
        <v>0.22744271692171908</v>
      </c>
      <c r="CH56" s="287">
        <v>0.22744271692171908</v>
      </c>
      <c r="CI56" s="287">
        <v>0.22744271692171908</v>
      </c>
      <c r="CJ56" s="287">
        <v>0.22744271692171908</v>
      </c>
      <c r="CK56" s="287">
        <v>0.22744271692171908</v>
      </c>
      <c r="CL56" s="287">
        <v>0.22744271692171908</v>
      </c>
      <c r="CM56" s="287">
        <v>0.22744271692171908</v>
      </c>
      <c r="CN56" s="287">
        <v>0.22744271692171908</v>
      </c>
      <c r="CO56" s="287">
        <v>0.22744271692171908</v>
      </c>
      <c r="CP56" s="287">
        <v>0.22744271692171908</v>
      </c>
      <c r="CQ56" s="287">
        <v>0.22744271692171908</v>
      </c>
      <c r="CR56" s="287">
        <v>0.22744271692171908</v>
      </c>
      <c r="CS56" s="287">
        <v>0.227442716921719</v>
      </c>
      <c r="CT56" s="287">
        <v>0.227442716921719</v>
      </c>
      <c r="CU56" s="287">
        <v>0.227442716921719</v>
      </c>
      <c r="CV56" s="287">
        <v>0.227442716921719</v>
      </c>
      <c r="CW56" s="287">
        <v>0.227442716921719</v>
      </c>
      <c r="CX56" s="287">
        <v>0.227442716921719</v>
      </c>
      <c r="CY56" s="287">
        <v>0.227442716921719</v>
      </c>
      <c r="CZ56" s="287">
        <v>0.227442716921719</v>
      </c>
      <c r="DA56" s="287">
        <v>0.227442716921719</v>
      </c>
      <c r="DB56" s="287">
        <v>0.227442716921719</v>
      </c>
      <c r="DC56" s="287">
        <v>0.227442716921719</v>
      </c>
      <c r="DD56" s="287">
        <v>0.227442716921719</v>
      </c>
      <c r="DE56" s="287">
        <v>0.227442716921719</v>
      </c>
      <c r="DF56" s="287">
        <v>0.227442716921719</v>
      </c>
      <c r="DG56" s="287">
        <v>0.227442716921719</v>
      </c>
      <c r="DH56" s="287">
        <v>0.227442716921719</v>
      </c>
      <c r="DI56" s="287"/>
      <c r="DJ56" s="287"/>
      <c r="DK56" s="287"/>
      <c r="DL56" s="287"/>
      <c r="DM56" s="287"/>
      <c r="DN56" s="287"/>
      <c r="DO56" s="287"/>
      <c r="DP56" s="287"/>
      <c r="DQ56" s="287"/>
      <c r="DR56" s="287"/>
      <c r="DS56" s="287"/>
      <c r="DT56" s="287"/>
      <c r="DU56" s="287"/>
      <c r="DV56" s="287"/>
      <c r="DW56" s="287"/>
      <c r="DX56" s="287"/>
      <c r="DY56" s="287"/>
      <c r="DZ56" s="287"/>
      <c r="EA56" s="287"/>
      <c r="EB56" s="287"/>
      <c r="EC56" s="287"/>
      <c r="ED56" s="287"/>
      <c r="EE56" s="287"/>
      <c r="EF56" s="287"/>
      <c r="EG56" s="287"/>
      <c r="EH56" s="287"/>
      <c r="EI56" s="287"/>
      <c r="EJ56" s="287"/>
      <c r="EK56" s="287"/>
      <c r="EL56" s="287"/>
      <c r="EM56" s="287"/>
      <c r="EN56" s="287"/>
      <c r="EO56" s="287"/>
      <c r="EP56" s="287"/>
      <c r="EQ56" s="287"/>
      <c r="ER56" s="287"/>
    </row>
    <row r="57" spans="1:160" x14ac:dyDescent="0.3">
      <c r="A57" s="14"/>
      <c r="D57" s="23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  <c r="CU57" s="78"/>
      <c r="CV57" s="78"/>
      <c r="CW57" s="78"/>
      <c r="CX57" s="78"/>
      <c r="CY57" s="78"/>
      <c r="CZ57" s="78"/>
      <c r="DA57" s="78"/>
      <c r="DB57" s="78"/>
      <c r="DC57" s="78"/>
      <c r="DD57" s="78"/>
      <c r="DE57" s="78"/>
      <c r="DF57" s="78"/>
      <c r="DG57" s="78"/>
      <c r="DH57" s="78"/>
      <c r="DI57" s="78"/>
      <c r="DJ57" s="78"/>
      <c r="DK57" s="78"/>
      <c r="DL57" s="78"/>
      <c r="DM57" s="78"/>
      <c r="DN57" s="78"/>
      <c r="DO57" s="78"/>
      <c r="DP57" s="78"/>
      <c r="DQ57" s="78"/>
      <c r="DR57" s="78"/>
      <c r="DS57" s="78"/>
      <c r="DT57" s="78"/>
      <c r="DU57" s="78"/>
      <c r="DV57" s="78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</row>
    <row r="58" spans="1:160" x14ac:dyDescent="0.3">
      <c r="A58" s="18" t="s">
        <v>282</v>
      </c>
      <c r="D58" s="23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</row>
    <row r="59" spans="1:160" s="16" customFormat="1" x14ac:dyDescent="0.3">
      <c r="A59" s="14" t="s">
        <v>14</v>
      </c>
      <c r="B59" s="14" t="s">
        <v>16</v>
      </c>
      <c r="C59" s="14" t="s">
        <v>22</v>
      </c>
      <c r="D59" s="167">
        <v>0.38964241616908324</v>
      </c>
      <c r="E59" s="88">
        <v>0.38964241616908324</v>
      </c>
      <c r="F59" s="88">
        <v>0.38964241616908324</v>
      </c>
      <c r="G59" s="88">
        <v>0.38964241616908324</v>
      </c>
      <c r="H59" s="88">
        <v>0.38964241616908324</v>
      </c>
      <c r="I59" s="88">
        <v>0.38964241616908324</v>
      </c>
      <c r="J59" s="88">
        <v>0.38964241616908324</v>
      </c>
      <c r="K59" s="88">
        <v>0.38964241616908324</v>
      </c>
      <c r="L59" s="88">
        <v>0.38964241616908324</v>
      </c>
      <c r="M59" s="88">
        <v>0.38964241616908324</v>
      </c>
      <c r="N59" s="88">
        <v>0.38964241616908324</v>
      </c>
      <c r="O59" s="88">
        <v>0.38964241616908324</v>
      </c>
      <c r="P59" s="88">
        <v>0.38964241616908324</v>
      </c>
      <c r="Q59" s="88">
        <v>0.38964241616908324</v>
      </c>
      <c r="R59" s="88">
        <v>0.38964241616908324</v>
      </c>
      <c r="S59" s="88">
        <v>0.38964241616908324</v>
      </c>
      <c r="T59" s="88">
        <v>0.38964241616908324</v>
      </c>
      <c r="U59" s="88">
        <v>0.38964241616908324</v>
      </c>
      <c r="V59" s="88">
        <v>0.38964241616908324</v>
      </c>
      <c r="W59" s="88">
        <v>0.38964241616908324</v>
      </c>
      <c r="X59" s="88">
        <v>0.38964241616908324</v>
      </c>
      <c r="Y59" s="88">
        <v>0.38964241616908324</v>
      </c>
      <c r="Z59" s="88">
        <v>0.38964241616908324</v>
      </c>
      <c r="AA59" s="88">
        <v>0.38964241616908324</v>
      </c>
      <c r="AB59" s="88">
        <v>0.38964241616908324</v>
      </c>
      <c r="AC59" s="88">
        <v>0.38964241616908324</v>
      </c>
      <c r="AD59" s="88">
        <v>0.38964241616908324</v>
      </c>
      <c r="AE59" s="88">
        <v>0.38964241616908324</v>
      </c>
      <c r="AF59" s="88">
        <v>0.38964241616908324</v>
      </c>
      <c r="AG59" s="88">
        <v>0.38964241616908324</v>
      </c>
      <c r="AH59" s="88">
        <v>0.38964241616908324</v>
      </c>
      <c r="AI59" s="88">
        <v>0.38964241616908324</v>
      </c>
      <c r="AJ59" s="88">
        <v>0.38964241616908324</v>
      </c>
      <c r="AK59" s="88">
        <v>0.38964241616908324</v>
      </c>
      <c r="AL59" s="88">
        <v>0.38964241616908324</v>
      </c>
      <c r="AM59" s="88">
        <v>0.38964241616908324</v>
      </c>
      <c r="AN59" s="88">
        <v>0.38964241616908324</v>
      </c>
      <c r="AO59" s="88">
        <v>0.38964241616908324</v>
      </c>
      <c r="AP59" s="88">
        <v>0.38964241616908324</v>
      </c>
      <c r="AQ59" s="88">
        <v>0.38964241616908324</v>
      </c>
      <c r="AR59" s="88">
        <v>0.38964241616908324</v>
      </c>
      <c r="AS59" s="88">
        <v>0.38964241616908324</v>
      </c>
      <c r="AT59" s="88">
        <v>0.38964241616908324</v>
      </c>
      <c r="AU59" s="88">
        <v>0.38964241616908324</v>
      </c>
      <c r="AV59" s="88">
        <v>0.38964241616908324</v>
      </c>
      <c r="AW59" s="88">
        <v>0.38964241616908324</v>
      </c>
      <c r="AX59" s="88">
        <v>0.38964241616908324</v>
      </c>
      <c r="AY59" s="88">
        <v>0.38964241616908324</v>
      </c>
      <c r="AZ59" s="88">
        <v>0.38964241616908324</v>
      </c>
      <c r="BA59" s="88">
        <v>0.38964241616908324</v>
      </c>
      <c r="BB59" s="88">
        <v>0.38964241616908324</v>
      </c>
      <c r="BC59" s="89">
        <v>0.38964241616908324</v>
      </c>
      <c r="BD59" s="89">
        <v>0.38964241616908324</v>
      </c>
      <c r="BE59" s="89">
        <v>0.38964241616908324</v>
      </c>
      <c r="BF59" s="89">
        <v>0.38964241616908324</v>
      </c>
      <c r="BG59" s="89">
        <v>0.38964241616908324</v>
      </c>
      <c r="BH59" s="89">
        <v>0.38964241616908324</v>
      </c>
      <c r="BI59" s="89">
        <v>0.38964241616908324</v>
      </c>
      <c r="BJ59" s="89">
        <v>0.38964241616908324</v>
      </c>
      <c r="BK59" s="89">
        <v>0.38964241616908324</v>
      </c>
      <c r="BL59" s="89">
        <v>0.38964241616908324</v>
      </c>
      <c r="BM59" s="89">
        <v>0.38964241616908324</v>
      </c>
      <c r="BN59" s="89">
        <v>0.38964241616908324</v>
      </c>
      <c r="BO59" s="89">
        <v>0.38964241616908324</v>
      </c>
      <c r="BP59" s="89">
        <v>0.38964241616908324</v>
      </c>
      <c r="BQ59" s="89">
        <v>0.38964241616908324</v>
      </c>
      <c r="BR59" s="89">
        <v>0.38964241616908324</v>
      </c>
      <c r="BS59" s="89">
        <v>0.38964241616908324</v>
      </c>
      <c r="BT59" s="89">
        <v>0.38964241616908324</v>
      </c>
      <c r="BU59" s="89">
        <v>0.38964241616908324</v>
      </c>
      <c r="BV59" s="89">
        <v>0.38964241616908324</v>
      </c>
      <c r="BW59" s="89">
        <v>0.38964241616908324</v>
      </c>
      <c r="BX59" s="89">
        <v>0.38964241616908324</v>
      </c>
      <c r="BY59" s="89">
        <v>0.38964241616908324</v>
      </c>
      <c r="BZ59" s="89">
        <v>0.38964241616908324</v>
      </c>
      <c r="CA59" s="89">
        <v>0.38964241616908324</v>
      </c>
      <c r="CB59" s="89">
        <v>0.38964241616908324</v>
      </c>
      <c r="CC59" s="89">
        <v>0.38964241616908324</v>
      </c>
      <c r="CD59" s="89">
        <v>0.38964241616908324</v>
      </c>
      <c r="CE59" s="89">
        <v>0.38964241616908324</v>
      </c>
      <c r="CF59" s="89">
        <v>0.38964241616908324</v>
      </c>
      <c r="CG59" s="89">
        <v>0.38964241616908324</v>
      </c>
      <c r="CH59" s="89">
        <v>0.38964241616908324</v>
      </c>
      <c r="CI59" s="89">
        <v>0.38964241616908324</v>
      </c>
      <c r="CJ59" s="89">
        <v>0.38964241616908324</v>
      </c>
      <c r="CK59" s="89">
        <v>0.38964241616908324</v>
      </c>
      <c r="CL59" s="89">
        <v>0.38964241616908324</v>
      </c>
      <c r="CM59" s="89">
        <v>0.38964241616908324</v>
      </c>
      <c r="CN59" s="89">
        <v>0.38964241616908324</v>
      </c>
      <c r="CO59" s="89">
        <v>0.38964241616908324</v>
      </c>
      <c r="CP59" s="89">
        <v>0.38964241616908324</v>
      </c>
      <c r="CQ59" s="89">
        <v>0.38964241616908324</v>
      </c>
      <c r="CR59" s="89">
        <v>0.38964241616908324</v>
      </c>
      <c r="CS59" s="89">
        <v>0.38964241616908324</v>
      </c>
      <c r="CT59" s="89">
        <v>0.38964241616908324</v>
      </c>
      <c r="CU59" s="89">
        <v>0.38964241616908324</v>
      </c>
      <c r="CV59" s="89">
        <v>0.38964241616908324</v>
      </c>
      <c r="CW59" s="89">
        <v>0.38964241616908324</v>
      </c>
      <c r="CX59" s="89">
        <v>0.38964241616908324</v>
      </c>
      <c r="CY59" s="89">
        <v>0.38964241616908324</v>
      </c>
      <c r="CZ59" s="89">
        <v>0.38964241616908324</v>
      </c>
      <c r="DA59" s="89">
        <v>0.38964241616908324</v>
      </c>
      <c r="DB59" s="89">
        <v>0.38964241616908324</v>
      </c>
      <c r="DC59" s="89">
        <v>0.38964241616908324</v>
      </c>
      <c r="DD59" s="89">
        <v>0.38964241616908324</v>
      </c>
      <c r="DE59" s="89">
        <v>0.38964241616908324</v>
      </c>
      <c r="DF59" s="89">
        <v>0.38964241616908324</v>
      </c>
      <c r="DG59" s="89">
        <v>0.38964241616908324</v>
      </c>
      <c r="DH59" s="89">
        <v>0.38964241616908324</v>
      </c>
      <c r="DI59" s="89">
        <v>0.38964241616908324</v>
      </c>
      <c r="DJ59" s="89">
        <v>0.38964241616908324</v>
      </c>
      <c r="DK59" s="89">
        <v>0.38964241616908324</v>
      </c>
      <c r="DL59" s="89">
        <v>0.38964241616908324</v>
      </c>
      <c r="DM59" s="89">
        <v>0.38964241616908324</v>
      </c>
      <c r="DN59" s="89">
        <v>0.38964241616908324</v>
      </c>
      <c r="DO59" s="89">
        <v>0.38964241616908324</v>
      </c>
      <c r="DP59" s="89">
        <v>0.38964241616908324</v>
      </c>
      <c r="DQ59" s="89">
        <v>0.38964241616908324</v>
      </c>
      <c r="DR59" s="89">
        <v>0.38964241616908324</v>
      </c>
      <c r="DS59" s="89">
        <v>0.38964241616908324</v>
      </c>
      <c r="DT59" s="89">
        <v>0.38964241616908324</v>
      </c>
      <c r="DU59" s="89">
        <v>0.38964241616908324</v>
      </c>
      <c r="DV59" s="89">
        <v>0.38964241616908324</v>
      </c>
      <c r="DW59" s="89">
        <v>0.38964241616908324</v>
      </c>
      <c r="DX59" s="89">
        <v>0.38964241616908324</v>
      </c>
      <c r="DY59" s="89">
        <v>0.38964241616908324</v>
      </c>
      <c r="DZ59" s="89">
        <v>0.38964241616908324</v>
      </c>
      <c r="EA59" s="89">
        <v>0.38964241616908324</v>
      </c>
      <c r="EB59" s="89">
        <v>0.38964241616908324</v>
      </c>
      <c r="EC59" s="89">
        <v>0.38964241616908324</v>
      </c>
      <c r="ED59" s="89">
        <v>0.38964241616908324</v>
      </c>
      <c r="EE59" s="89">
        <v>0.38964241616908324</v>
      </c>
      <c r="EF59" s="89">
        <v>0.38964241616908324</v>
      </c>
      <c r="EG59" s="89">
        <v>0.38964241616908324</v>
      </c>
      <c r="EH59" s="89">
        <v>0.38964241616908324</v>
      </c>
      <c r="EI59" s="89">
        <v>0.38964241616908324</v>
      </c>
      <c r="EJ59" s="89">
        <v>0.38964241616908324</v>
      </c>
      <c r="EK59" s="89">
        <v>0.38964241616908324</v>
      </c>
      <c r="EL59" s="89">
        <v>0.38964241616908324</v>
      </c>
      <c r="EM59" s="89">
        <v>0.38964241616908324</v>
      </c>
      <c r="EN59" s="89">
        <v>0.38964241616908324</v>
      </c>
      <c r="EO59" s="89">
        <v>0.38964241616908324</v>
      </c>
      <c r="EP59" s="89">
        <v>0.38964241616908324</v>
      </c>
      <c r="EQ59" s="89">
        <v>0.38964241616908324</v>
      </c>
      <c r="ER59" s="89">
        <v>0.38964241616908324</v>
      </c>
      <c r="ES59" s="89">
        <v>0.38964241616908324</v>
      </c>
      <c r="ET59" s="89">
        <v>0.38964241616908324</v>
      </c>
      <c r="EU59" s="89">
        <v>0.38964241616908324</v>
      </c>
      <c r="EV59" s="89">
        <v>0.38964241616908324</v>
      </c>
      <c r="EW59" s="89">
        <v>0.38964241616908324</v>
      </c>
      <c r="EX59" s="89">
        <v>0.38964241616908324</v>
      </c>
      <c r="EY59" s="89">
        <v>0.38964241616908324</v>
      </c>
      <c r="EZ59" s="89">
        <v>0.38964241616908324</v>
      </c>
      <c r="FA59" s="89">
        <v>0.38964241616908324</v>
      </c>
      <c r="FB59" s="89">
        <v>0.38964241616908324</v>
      </c>
      <c r="FC59" s="89">
        <v>0.38964241616908324</v>
      </c>
      <c r="FD59" s="89">
        <v>0.38964241616908324</v>
      </c>
    </row>
    <row r="60" spans="1:160" s="16" customFormat="1" x14ac:dyDescent="0.3">
      <c r="A60" s="14" t="s">
        <v>174</v>
      </c>
      <c r="B60" s="14" t="s">
        <v>15</v>
      </c>
      <c r="C60" s="14" t="s">
        <v>23</v>
      </c>
      <c r="D60" s="167">
        <v>8.8011484194077796E-2</v>
      </c>
      <c r="E60" s="88">
        <v>8.8011484194077796E-2</v>
      </c>
      <c r="F60" s="88">
        <v>8.8011484194077796E-2</v>
      </c>
      <c r="G60" s="88">
        <v>8.8011484194077796E-2</v>
      </c>
      <c r="H60" s="88">
        <v>8.8011484194077796E-2</v>
      </c>
      <c r="I60" s="88">
        <v>8.8011484194077796E-2</v>
      </c>
      <c r="J60" s="88">
        <v>8.8011484194077796E-2</v>
      </c>
      <c r="K60" s="88">
        <v>8.8011484194077796E-2</v>
      </c>
      <c r="L60" s="88">
        <v>8.8011484194077796E-2</v>
      </c>
      <c r="M60" s="88">
        <v>8.8011484194077796E-2</v>
      </c>
      <c r="N60" s="88">
        <v>8.8011484194077796E-2</v>
      </c>
      <c r="O60" s="88">
        <v>8.8011484194077796E-2</v>
      </c>
      <c r="P60" s="88">
        <v>8.8011484194077796E-2</v>
      </c>
      <c r="Q60" s="88">
        <v>8.8011484194077796E-2</v>
      </c>
      <c r="R60" s="88">
        <v>8.8011484194077796E-2</v>
      </c>
      <c r="S60" s="88">
        <v>8.8011484194077796E-2</v>
      </c>
      <c r="T60" s="88">
        <v>8.8011484194077796E-2</v>
      </c>
      <c r="U60" s="88">
        <v>8.8011484194077796E-2</v>
      </c>
      <c r="V60" s="88">
        <v>8.8011484194077796E-2</v>
      </c>
      <c r="W60" s="88">
        <v>8.8011484194077796E-2</v>
      </c>
      <c r="X60" s="88">
        <v>8.8011484194077796E-2</v>
      </c>
      <c r="Y60" s="88">
        <v>8.8011484194077796E-2</v>
      </c>
      <c r="Z60" s="88">
        <v>8.8011484194077796E-2</v>
      </c>
      <c r="AA60" s="88">
        <v>8.8011484194077796E-2</v>
      </c>
      <c r="AB60" s="88">
        <v>8.8011484194077796E-2</v>
      </c>
      <c r="AC60" s="88">
        <v>8.8011484194077796E-2</v>
      </c>
      <c r="AD60" s="88">
        <v>8.8011484194077796E-2</v>
      </c>
      <c r="AE60" s="88">
        <v>8.8011484194077796E-2</v>
      </c>
      <c r="AF60" s="88">
        <v>8.8011484194077796E-2</v>
      </c>
      <c r="AG60" s="88">
        <v>8.8011484194077796E-2</v>
      </c>
      <c r="AH60" s="88">
        <v>8.8011484194077796E-2</v>
      </c>
      <c r="AI60" s="88">
        <v>8.8011484194077796E-2</v>
      </c>
      <c r="AJ60" s="88">
        <v>8.8011484194077796E-2</v>
      </c>
      <c r="AK60" s="88">
        <v>8.8011484194077796E-2</v>
      </c>
      <c r="AL60" s="88">
        <v>8.8011484194077796E-2</v>
      </c>
      <c r="AM60" s="88">
        <v>8.8011484194077796E-2</v>
      </c>
      <c r="AN60" s="88">
        <v>8.8011484194077796E-2</v>
      </c>
      <c r="AO60" s="88">
        <v>8.8011484194077796E-2</v>
      </c>
      <c r="AP60" s="88">
        <v>8.8011484194077796E-2</v>
      </c>
      <c r="AQ60" s="88">
        <v>8.8011484194077796E-2</v>
      </c>
      <c r="AR60" s="88">
        <v>8.8011484194077796E-2</v>
      </c>
      <c r="AS60" s="88">
        <v>8.8011484194077796E-2</v>
      </c>
      <c r="AT60" s="88">
        <v>8.8011484194077796E-2</v>
      </c>
      <c r="AU60" s="88">
        <v>8.8011484194077796E-2</v>
      </c>
      <c r="AV60" s="88">
        <v>8.8011484194077796E-2</v>
      </c>
      <c r="AW60" s="88">
        <v>8.8011484194077796E-2</v>
      </c>
      <c r="AX60" s="88">
        <v>8.8011484194077796E-2</v>
      </c>
      <c r="AY60" s="88">
        <v>8.8011484194077796E-2</v>
      </c>
      <c r="AZ60" s="88">
        <v>8.8011484194077796E-2</v>
      </c>
      <c r="BA60" s="88">
        <v>8.8011484194077796E-2</v>
      </c>
      <c r="BB60" s="88">
        <v>8.8011484194077796E-2</v>
      </c>
      <c r="BC60" s="89">
        <v>8.8011484194077796E-2</v>
      </c>
      <c r="BD60" s="89">
        <v>8.8011484194077796E-2</v>
      </c>
      <c r="BE60" s="89">
        <v>8.8011484194077796E-2</v>
      </c>
      <c r="BF60" s="89">
        <v>8.8011484194077796E-2</v>
      </c>
      <c r="BG60" s="89">
        <v>8.8011484194077796E-2</v>
      </c>
      <c r="BH60" s="89">
        <v>8.8011484194077796E-2</v>
      </c>
      <c r="BI60" s="89">
        <v>8.8011484194077796E-2</v>
      </c>
      <c r="BJ60" s="89">
        <v>8.8011484194077796E-2</v>
      </c>
      <c r="BK60" s="89">
        <v>8.8011484194077796E-2</v>
      </c>
      <c r="BL60" s="89">
        <v>8.8011484194077796E-2</v>
      </c>
      <c r="BM60" s="89">
        <v>8.8011484194077796E-2</v>
      </c>
      <c r="BN60" s="89">
        <v>8.8011484194077796E-2</v>
      </c>
      <c r="BO60" s="89">
        <v>8.8011484194077796E-2</v>
      </c>
      <c r="BP60" s="89">
        <v>8.8011484194077796E-2</v>
      </c>
      <c r="BQ60" s="89">
        <v>8.8011484194077796E-2</v>
      </c>
      <c r="BR60" s="89">
        <v>8.8011484194077796E-2</v>
      </c>
      <c r="BS60" s="89">
        <v>8.8011484194077796E-2</v>
      </c>
      <c r="BT60" s="89">
        <v>8.8011484194077796E-2</v>
      </c>
      <c r="BU60" s="89">
        <v>8.8011484194077796E-2</v>
      </c>
      <c r="BV60" s="89">
        <v>8.8011484194077796E-2</v>
      </c>
      <c r="BW60" s="89">
        <v>8.8011484194077796E-2</v>
      </c>
      <c r="BX60" s="89">
        <v>8.8011484194077796E-2</v>
      </c>
      <c r="BY60" s="89">
        <v>8.8011484194077796E-2</v>
      </c>
      <c r="BZ60" s="89">
        <v>8.8011484194077796E-2</v>
      </c>
      <c r="CA60" s="89">
        <v>8.8011484194077796E-2</v>
      </c>
      <c r="CB60" s="89">
        <v>8.8011484194077796E-2</v>
      </c>
      <c r="CC60" s="89">
        <v>8.8011484194077796E-2</v>
      </c>
      <c r="CD60" s="89">
        <v>8.8011484194077796E-2</v>
      </c>
      <c r="CE60" s="89">
        <v>8.8011484194077796E-2</v>
      </c>
      <c r="CF60" s="89">
        <v>8.8011484194077796E-2</v>
      </c>
      <c r="CG60" s="89">
        <v>8.8011484194077796E-2</v>
      </c>
      <c r="CH60" s="89">
        <v>8.8011484194077796E-2</v>
      </c>
      <c r="CI60" s="89">
        <v>8.8011484194077796E-2</v>
      </c>
      <c r="CJ60" s="89">
        <v>8.8011484194077796E-2</v>
      </c>
      <c r="CK60" s="89">
        <v>8.8011484194077796E-2</v>
      </c>
      <c r="CL60" s="89">
        <v>8.8011484194077796E-2</v>
      </c>
      <c r="CM60" s="89">
        <v>8.8011484194077796E-2</v>
      </c>
      <c r="CN60" s="89">
        <v>8.8011484194077796E-2</v>
      </c>
      <c r="CO60" s="89">
        <v>8.8011484194077796E-2</v>
      </c>
      <c r="CP60" s="89">
        <v>8.8011484194077796E-2</v>
      </c>
      <c r="CQ60" s="89">
        <v>8.8011484194077796E-2</v>
      </c>
      <c r="CR60" s="89">
        <v>8.8011484194077796E-2</v>
      </c>
      <c r="CS60" s="89">
        <v>8.8011484194077796E-2</v>
      </c>
      <c r="CT60" s="89">
        <v>8.8011484194077796E-2</v>
      </c>
      <c r="CU60" s="89">
        <v>8.8011484194077796E-2</v>
      </c>
      <c r="CV60" s="89">
        <v>8.8011484194077796E-2</v>
      </c>
      <c r="CW60" s="89">
        <v>8.8011484194077796E-2</v>
      </c>
      <c r="CX60" s="89">
        <v>8.8011484194077796E-2</v>
      </c>
      <c r="CY60" s="89">
        <v>8.8011484194077796E-2</v>
      </c>
      <c r="CZ60" s="89">
        <v>8.8011484194077796E-2</v>
      </c>
      <c r="DA60" s="89">
        <v>8.8011484194077796E-2</v>
      </c>
      <c r="DB60" s="89">
        <v>8.8011484194077796E-2</v>
      </c>
      <c r="DC60" s="89">
        <v>8.8011484194077796E-2</v>
      </c>
      <c r="DD60" s="89">
        <v>8.8011484194077796E-2</v>
      </c>
      <c r="DE60" s="89">
        <v>8.8011484194077796E-2</v>
      </c>
      <c r="DF60" s="89">
        <v>8.8011484194077796E-2</v>
      </c>
      <c r="DG60" s="89">
        <v>8.8011484194077796E-2</v>
      </c>
      <c r="DH60" s="89">
        <v>8.8011484194077796E-2</v>
      </c>
      <c r="DI60" s="89">
        <v>8.8011484194077796E-2</v>
      </c>
      <c r="DJ60" s="89">
        <v>8.8011484194077796E-2</v>
      </c>
      <c r="DK60" s="89">
        <v>8.8011484194077796E-2</v>
      </c>
      <c r="DL60" s="89">
        <v>8.8011484194077796E-2</v>
      </c>
      <c r="DM60" s="89">
        <v>8.8011484194077796E-2</v>
      </c>
      <c r="DN60" s="89">
        <v>8.8011484194077796E-2</v>
      </c>
      <c r="DO60" s="89">
        <v>8.8011484194077796E-2</v>
      </c>
      <c r="DP60" s="89">
        <v>8.8011484194077796E-2</v>
      </c>
      <c r="DQ60" s="89">
        <v>8.8011484194077796E-2</v>
      </c>
      <c r="DR60" s="89">
        <v>8.8011484194077796E-2</v>
      </c>
      <c r="DS60" s="89">
        <v>8.8011484194077796E-2</v>
      </c>
      <c r="DT60" s="89">
        <v>8.8011484194077796E-2</v>
      </c>
      <c r="DU60" s="89">
        <v>8.8011484194077796E-2</v>
      </c>
      <c r="DV60" s="89">
        <v>8.8011484194077796E-2</v>
      </c>
      <c r="DW60" s="89">
        <v>8.8011484194077796E-2</v>
      </c>
      <c r="DX60" s="89">
        <v>8.8011484194077796E-2</v>
      </c>
      <c r="DY60" s="89">
        <v>8.8011484194077796E-2</v>
      </c>
      <c r="DZ60" s="89">
        <v>8.8011484194077796E-2</v>
      </c>
      <c r="EA60" s="89">
        <v>8.8011484194077796E-2</v>
      </c>
      <c r="EB60" s="89">
        <v>8.8011484194077796E-2</v>
      </c>
      <c r="EC60" s="89">
        <v>8.8011484194077796E-2</v>
      </c>
      <c r="ED60" s="89">
        <v>8.8011484194077796E-2</v>
      </c>
      <c r="EE60" s="89">
        <v>8.8011484194077796E-2</v>
      </c>
      <c r="EF60" s="89">
        <v>8.8011484194077796E-2</v>
      </c>
      <c r="EG60" s="89">
        <v>8.8011484194077796E-2</v>
      </c>
      <c r="EH60" s="89">
        <v>8.8011484194077796E-2</v>
      </c>
      <c r="EI60" s="89">
        <v>8.8011484194077796E-2</v>
      </c>
      <c r="EJ60" s="89">
        <v>8.8011484194077796E-2</v>
      </c>
      <c r="EK60" s="89">
        <v>8.8011484194077796E-2</v>
      </c>
      <c r="EL60" s="89">
        <v>8.8011484194077796E-2</v>
      </c>
      <c r="EM60" s="89">
        <v>8.8011484194077796E-2</v>
      </c>
      <c r="EN60" s="89">
        <v>8.8011484194077796E-2</v>
      </c>
      <c r="EO60" s="89">
        <v>8.8011484194077796E-2</v>
      </c>
      <c r="EP60" s="89">
        <v>8.8011484194077796E-2</v>
      </c>
      <c r="EQ60" s="89">
        <v>8.8011484194077796E-2</v>
      </c>
      <c r="ER60" s="89">
        <v>8.8011484194077796E-2</v>
      </c>
      <c r="ES60" s="89">
        <v>8.8011484194077796E-2</v>
      </c>
      <c r="ET60" s="89">
        <v>8.8011484194077796E-2</v>
      </c>
      <c r="EU60" s="89">
        <v>8.8011484194077796E-2</v>
      </c>
      <c r="EV60" s="89">
        <v>8.8011484194077796E-2</v>
      </c>
      <c r="EW60" s="89">
        <v>8.8011484194077796E-2</v>
      </c>
      <c r="EX60" s="89">
        <v>8.8011484194077796E-2</v>
      </c>
      <c r="EY60" s="89">
        <v>8.8011484194077796E-2</v>
      </c>
      <c r="EZ60" s="89">
        <v>8.8011484194077796E-2</v>
      </c>
      <c r="FA60" s="89">
        <v>8.8011484194077796E-2</v>
      </c>
      <c r="FB60" s="89">
        <v>8.8011484194077796E-2</v>
      </c>
      <c r="FC60" s="89">
        <v>8.8011484194077796E-2</v>
      </c>
      <c r="FD60" s="89">
        <v>8.8011484194077796E-2</v>
      </c>
    </row>
    <row r="61" spans="1:160" s="16" customFormat="1" x14ac:dyDescent="0.3">
      <c r="A61" s="14" t="s">
        <v>6</v>
      </c>
      <c r="B61" s="14" t="s">
        <v>155</v>
      </c>
      <c r="C61" s="14" t="s">
        <v>96</v>
      </c>
      <c r="D61" s="167">
        <v>0.27577115526111917</v>
      </c>
      <c r="E61" s="88">
        <v>0.27577115526111917</v>
      </c>
      <c r="F61" s="88">
        <v>0.27577115526111917</v>
      </c>
      <c r="G61" s="88">
        <v>0.27577115526111917</v>
      </c>
      <c r="H61" s="88">
        <v>0.27577115526111917</v>
      </c>
      <c r="I61" s="88">
        <v>0.27577115526111917</v>
      </c>
      <c r="J61" s="88">
        <v>0.27577115526111917</v>
      </c>
      <c r="K61" s="88">
        <v>0.27577115526111917</v>
      </c>
      <c r="L61" s="88">
        <v>0.27577115526111917</v>
      </c>
      <c r="M61" s="88">
        <v>0.27577115526111917</v>
      </c>
      <c r="N61" s="88">
        <v>0.27577115526111917</v>
      </c>
      <c r="O61" s="88">
        <v>0.27577115526111917</v>
      </c>
      <c r="P61" s="88">
        <v>0.27577115526111917</v>
      </c>
      <c r="Q61" s="88">
        <v>0.27577115526111917</v>
      </c>
      <c r="R61" s="88">
        <v>0.27577115526111917</v>
      </c>
      <c r="S61" s="88">
        <v>0.27577115526111917</v>
      </c>
      <c r="T61" s="88">
        <v>0.27577115526111917</v>
      </c>
      <c r="U61" s="88">
        <v>0.27577115526111917</v>
      </c>
      <c r="V61" s="88">
        <v>0.27577115526111917</v>
      </c>
      <c r="W61" s="88">
        <v>0.27577115526111917</v>
      </c>
      <c r="X61" s="88">
        <v>0.27577115526111917</v>
      </c>
      <c r="Y61" s="88">
        <v>0.27577115526111917</v>
      </c>
      <c r="Z61" s="88">
        <v>0.27577115526111917</v>
      </c>
      <c r="AA61" s="88">
        <v>0.27577115526111917</v>
      </c>
      <c r="AB61" s="88">
        <v>0.27577115526111917</v>
      </c>
      <c r="AC61" s="88">
        <v>0.27577115526111917</v>
      </c>
      <c r="AD61" s="88">
        <v>0.27577115526111917</v>
      </c>
      <c r="AE61" s="88">
        <v>0.27577115526111917</v>
      </c>
      <c r="AF61" s="88">
        <v>0.27577115526111917</v>
      </c>
      <c r="AG61" s="88">
        <v>0.27577115526111917</v>
      </c>
      <c r="AH61" s="88">
        <v>0.27577115526111917</v>
      </c>
      <c r="AI61" s="88">
        <v>0.27577115526111917</v>
      </c>
      <c r="AJ61" s="88">
        <v>0.27577115526111917</v>
      </c>
      <c r="AK61" s="88">
        <v>0.27577115526111917</v>
      </c>
      <c r="AL61" s="88">
        <v>0.27577115526111917</v>
      </c>
      <c r="AM61" s="88">
        <v>0.27577115526111917</v>
      </c>
      <c r="AN61" s="88">
        <v>0.27577115526111917</v>
      </c>
      <c r="AO61" s="88">
        <v>0.27577115526111917</v>
      </c>
      <c r="AP61" s="88">
        <v>0.27577115526111917</v>
      </c>
      <c r="AQ61" s="88">
        <v>0.27577115526111917</v>
      </c>
      <c r="AR61" s="88">
        <v>0.27577115526111917</v>
      </c>
      <c r="AS61" s="88">
        <v>0.27577115526111917</v>
      </c>
      <c r="AT61" s="88">
        <v>0.27577115526111917</v>
      </c>
      <c r="AU61" s="88">
        <v>0.27577115526111917</v>
      </c>
      <c r="AV61" s="88">
        <v>0.27577115526111917</v>
      </c>
      <c r="AW61" s="88">
        <v>0.27577115526111917</v>
      </c>
      <c r="AX61" s="88">
        <v>0.27577115526111917</v>
      </c>
      <c r="AY61" s="88">
        <v>0.27577115526111917</v>
      </c>
      <c r="AZ61" s="88">
        <v>0.27577115526111917</v>
      </c>
      <c r="BA61" s="88">
        <v>0.27577115526111917</v>
      </c>
      <c r="BB61" s="88">
        <v>0.27577115526111917</v>
      </c>
      <c r="BC61" s="89">
        <v>0.27577115526111917</v>
      </c>
      <c r="BD61" s="89">
        <v>0.27577115526111917</v>
      </c>
      <c r="BE61" s="89">
        <v>0.27577115526111917</v>
      </c>
      <c r="BF61" s="89">
        <v>0.27577115526111917</v>
      </c>
      <c r="BG61" s="89">
        <v>0.27577115526111917</v>
      </c>
      <c r="BH61" s="89">
        <v>0.27577115526111917</v>
      </c>
      <c r="BI61" s="89">
        <v>0.27577115526111917</v>
      </c>
      <c r="BJ61" s="89">
        <v>0.27577115526111917</v>
      </c>
      <c r="BK61" s="89">
        <v>0.27577115526111917</v>
      </c>
      <c r="BL61" s="89">
        <v>0.27577115526111917</v>
      </c>
      <c r="BM61" s="89">
        <v>0.27577115526111917</v>
      </c>
      <c r="BN61" s="89">
        <v>0.27577115526111917</v>
      </c>
      <c r="BO61" s="89">
        <v>0.27577115526111917</v>
      </c>
      <c r="BP61" s="89">
        <v>0.27577115526111917</v>
      </c>
      <c r="BQ61" s="89">
        <v>0.27577115526111917</v>
      </c>
      <c r="BR61" s="89">
        <v>0.27577115526111917</v>
      </c>
      <c r="BS61" s="89">
        <v>0.27577115526111917</v>
      </c>
      <c r="BT61" s="89">
        <v>0.27577115526111917</v>
      </c>
      <c r="BU61" s="89">
        <v>0.27577115526111917</v>
      </c>
      <c r="BV61" s="89">
        <v>0.27577115526111917</v>
      </c>
      <c r="BW61" s="89">
        <v>0.27577115526111917</v>
      </c>
      <c r="BX61" s="89">
        <v>0.27577115526111917</v>
      </c>
      <c r="BY61" s="89">
        <v>0.27577115526111917</v>
      </c>
      <c r="BZ61" s="89">
        <v>0.27577115526111917</v>
      </c>
      <c r="CA61" s="89">
        <v>0.27577115526111917</v>
      </c>
      <c r="CB61" s="89">
        <v>0.27577115526111917</v>
      </c>
      <c r="CC61" s="89">
        <v>0.27577115526111917</v>
      </c>
      <c r="CD61" s="89">
        <v>0.27577115526111917</v>
      </c>
      <c r="CE61" s="89">
        <v>0.27577115526111917</v>
      </c>
      <c r="CF61" s="89">
        <v>0.27577115526111917</v>
      </c>
      <c r="CG61" s="89">
        <v>0.27577115526111917</v>
      </c>
      <c r="CH61" s="89">
        <v>0.27577115526111917</v>
      </c>
      <c r="CI61" s="89">
        <v>0.27577115526111917</v>
      </c>
      <c r="CJ61" s="89">
        <v>0.27577115526111917</v>
      </c>
      <c r="CK61" s="89">
        <v>0.27577115526111917</v>
      </c>
      <c r="CL61" s="89">
        <v>0.27577115526111917</v>
      </c>
      <c r="CM61" s="89">
        <v>0.27577115526111917</v>
      </c>
      <c r="CN61" s="89">
        <v>0.27577115526111917</v>
      </c>
      <c r="CO61" s="89">
        <v>0.27577115526111917</v>
      </c>
      <c r="CP61" s="89">
        <v>0.27577115526111917</v>
      </c>
      <c r="CQ61" s="89">
        <v>0.27577115526111917</v>
      </c>
      <c r="CR61" s="89">
        <v>0.27577115526111917</v>
      </c>
      <c r="CS61" s="89">
        <v>0.27577115526111917</v>
      </c>
      <c r="CT61" s="89">
        <v>0.27577115526111917</v>
      </c>
      <c r="CU61" s="89">
        <v>0.27577115526111917</v>
      </c>
      <c r="CV61" s="89">
        <v>0.27577115526111917</v>
      </c>
      <c r="CW61" s="89">
        <v>0.27577115526111917</v>
      </c>
      <c r="CX61" s="89">
        <v>0.27577115526111917</v>
      </c>
      <c r="CY61" s="89">
        <v>0.27577115526111917</v>
      </c>
      <c r="CZ61" s="89">
        <v>0.27577115526111917</v>
      </c>
      <c r="DA61" s="89">
        <v>0.27577115526111917</v>
      </c>
      <c r="DB61" s="89">
        <v>0.27577115526111917</v>
      </c>
      <c r="DC61" s="89">
        <v>0.27577115526111917</v>
      </c>
      <c r="DD61" s="89">
        <v>0.27577115526111917</v>
      </c>
      <c r="DE61" s="89">
        <v>0.27577115526111917</v>
      </c>
      <c r="DF61" s="89">
        <v>0.27577115526111917</v>
      </c>
      <c r="DG61" s="89">
        <v>0.27577115526111917</v>
      </c>
      <c r="DH61" s="89">
        <v>0.27577115526111917</v>
      </c>
      <c r="DI61" s="89">
        <v>0.27577115526111917</v>
      </c>
      <c r="DJ61" s="89">
        <v>0.27577115526111917</v>
      </c>
      <c r="DK61" s="89">
        <v>0.27577115526111917</v>
      </c>
      <c r="DL61" s="89">
        <v>0.27577115526111917</v>
      </c>
      <c r="DM61" s="89">
        <v>0.27577115526111917</v>
      </c>
      <c r="DN61" s="89">
        <v>0.27577115526111917</v>
      </c>
      <c r="DO61" s="89">
        <v>0.27577115526111917</v>
      </c>
      <c r="DP61" s="89">
        <v>0.27577115526111917</v>
      </c>
      <c r="DQ61" s="89">
        <v>0.27577115526111917</v>
      </c>
      <c r="DR61" s="89">
        <v>0.27577115526111917</v>
      </c>
      <c r="DS61" s="89">
        <v>0.27577115526111917</v>
      </c>
      <c r="DT61" s="89">
        <v>0.27577115526111917</v>
      </c>
      <c r="DU61" s="89">
        <v>0.27577115526111917</v>
      </c>
      <c r="DV61" s="89">
        <v>0.27577115526111917</v>
      </c>
      <c r="DW61" s="89">
        <v>0.27577115526111917</v>
      </c>
      <c r="DX61" s="89">
        <v>0.27577115526111917</v>
      </c>
      <c r="DY61" s="89">
        <v>0.27577115526111917</v>
      </c>
      <c r="DZ61" s="89">
        <v>0.27577115526111917</v>
      </c>
      <c r="EA61" s="89">
        <v>0.27577115526111917</v>
      </c>
      <c r="EB61" s="89">
        <v>0.27577115526111917</v>
      </c>
      <c r="EC61" s="89">
        <v>0.27577115526111917</v>
      </c>
      <c r="ED61" s="89">
        <v>0.27577115526111917</v>
      </c>
      <c r="EE61" s="89">
        <v>0.27577115526111917</v>
      </c>
      <c r="EF61" s="89">
        <v>0.27577115526111917</v>
      </c>
      <c r="EG61" s="89">
        <v>0.27577115526111917</v>
      </c>
      <c r="EH61" s="89">
        <v>0.27577115526111917</v>
      </c>
      <c r="EI61" s="89">
        <v>0.27577115526111917</v>
      </c>
      <c r="EJ61" s="89">
        <v>0.27577115526111917</v>
      </c>
      <c r="EK61" s="89">
        <v>0.27577115526111917</v>
      </c>
      <c r="EL61" s="89">
        <v>0.27577115526111917</v>
      </c>
      <c r="EM61" s="89">
        <v>0.27577115526111917</v>
      </c>
      <c r="EN61" s="89">
        <v>0.27577115526111917</v>
      </c>
      <c r="EO61" s="89">
        <v>0.27577115526111917</v>
      </c>
      <c r="EP61" s="89">
        <v>0.27577115526111917</v>
      </c>
      <c r="EQ61" s="89">
        <v>0.27577115526111917</v>
      </c>
      <c r="ER61" s="89">
        <v>0.27577115526111917</v>
      </c>
      <c r="ES61" s="89">
        <v>0.27577115526111917</v>
      </c>
      <c r="ET61" s="89">
        <v>0.27577115526111917</v>
      </c>
      <c r="EU61" s="89">
        <v>0.27577115526111917</v>
      </c>
      <c r="EV61" s="89">
        <v>0.27577115526111917</v>
      </c>
      <c r="EW61" s="89">
        <v>0.27577115526111917</v>
      </c>
      <c r="EX61" s="89">
        <v>0.27577115526111917</v>
      </c>
      <c r="EY61" s="89">
        <v>0.27577115526111917</v>
      </c>
      <c r="EZ61" s="89">
        <v>0.27577115526111917</v>
      </c>
      <c r="FA61" s="89">
        <v>0.27577115526111917</v>
      </c>
      <c r="FB61" s="89">
        <v>0.27577115526111917</v>
      </c>
      <c r="FC61" s="89">
        <v>0.27577115526111917</v>
      </c>
      <c r="FD61" s="89">
        <v>0.27577115526111917</v>
      </c>
    </row>
    <row r="62" spans="1:160" s="16" customFormat="1" x14ac:dyDescent="0.3">
      <c r="A62" s="14" t="s">
        <v>97</v>
      </c>
      <c r="B62" s="14" t="s">
        <v>24</v>
      </c>
      <c r="C62" s="14" t="s">
        <v>27</v>
      </c>
      <c r="D62" s="167">
        <v>0.2465749443757197</v>
      </c>
      <c r="E62" s="88">
        <v>0.2465749443757197</v>
      </c>
      <c r="F62" s="88">
        <v>0.2465749443757197</v>
      </c>
      <c r="G62" s="88">
        <v>0.2465749443757197</v>
      </c>
      <c r="H62" s="88">
        <v>0.2465749443757197</v>
      </c>
      <c r="I62" s="88">
        <v>0.2465749443757197</v>
      </c>
      <c r="J62" s="88">
        <v>0.2465749443757197</v>
      </c>
      <c r="K62" s="88">
        <v>0.2465749443757197</v>
      </c>
      <c r="L62" s="88">
        <v>0.2465749443757197</v>
      </c>
      <c r="M62" s="88">
        <v>0.2465749443757197</v>
      </c>
      <c r="N62" s="88">
        <v>0.2465749443757197</v>
      </c>
      <c r="O62" s="88">
        <v>0.2465749443757197</v>
      </c>
      <c r="P62" s="88">
        <v>0.2465749443757197</v>
      </c>
      <c r="Q62" s="88">
        <v>0.2465749443757197</v>
      </c>
      <c r="R62" s="88">
        <v>0.2465749443757197</v>
      </c>
      <c r="S62" s="88">
        <v>0.2465749443757197</v>
      </c>
      <c r="T62" s="88">
        <v>0.2465749443757197</v>
      </c>
      <c r="U62" s="88">
        <v>0.2465749443757197</v>
      </c>
      <c r="V62" s="88">
        <v>0.2465749443757197</v>
      </c>
      <c r="W62" s="88">
        <v>0.2465749443757197</v>
      </c>
      <c r="X62" s="88">
        <v>0.2465749443757197</v>
      </c>
      <c r="Y62" s="88">
        <v>0.2465749443757197</v>
      </c>
      <c r="Z62" s="88">
        <v>0.2465749443757197</v>
      </c>
      <c r="AA62" s="88">
        <v>0.2465749443757197</v>
      </c>
      <c r="AB62" s="88">
        <v>0.2465749443757197</v>
      </c>
      <c r="AC62" s="88">
        <v>0.2465749443757197</v>
      </c>
      <c r="AD62" s="88">
        <v>0.2465749443757197</v>
      </c>
      <c r="AE62" s="88">
        <v>0.2465749443757197</v>
      </c>
      <c r="AF62" s="88">
        <v>0.2465749443757197</v>
      </c>
      <c r="AG62" s="88">
        <v>0.2465749443757197</v>
      </c>
      <c r="AH62" s="88">
        <v>0.2465749443757197</v>
      </c>
      <c r="AI62" s="88">
        <v>0.2465749443757197</v>
      </c>
      <c r="AJ62" s="88">
        <v>0.2465749443757197</v>
      </c>
      <c r="AK62" s="88">
        <v>0.2465749443757197</v>
      </c>
      <c r="AL62" s="88">
        <v>0.2465749443757197</v>
      </c>
      <c r="AM62" s="88">
        <v>0.2465749443757197</v>
      </c>
      <c r="AN62" s="88">
        <v>0.2465749443757197</v>
      </c>
      <c r="AO62" s="88">
        <v>0.2465749443757197</v>
      </c>
      <c r="AP62" s="88">
        <v>0.2465749443757197</v>
      </c>
      <c r="AQ62" s="88">
        <v>0.2465749443757197</v>
      </c>
      <c r="AR62" s="88">
        <v>0.2465749443757197</v>
      </c>
      <c r="AS62" s="88">
        <v>0.2465749443757197</v>
      </c>
      <c r="AT62" s="88">
        <v>0.2465749443757197</v>
      </c>
      <c r="AU62" s="88">
        <v>0.2465749443757197</v>
      </c>
      <c r="AV62" s="88">
        <v>0.2465749443757197</v>
      </c>
      <c r="AW62" s="88">
        <v>0.2465749443757197</v>
      </c>
      <c r="AX62" s="88">
        <v>0.2465749443757197</v>
      </c>
      <c r="AY62" s="88">
        <v>0.2465749443757197</v>
      </c>
      <c r="AZ62" s="88">
        <v>0.2465749443757197</v>
      </c>
      <c r="BA62" s="88">
        <v>0.2465749443757197</v>
      </c>
      <c r="BB62" s="88">
        <v>0.2465749443757197</v>
      </c>
      <c r="BC62" s="89">
        <v>0.2465749443757197</v>
      </c>
      <c r="BD62" s="89">
        <v>0.2465749443757197</v>
      </c>
      <c r="BE62" s="89">
        <v>0.2465749443757197</v>
      </c>
      <c r="BF62" s="89">
        <v>0.2465749443757197</v>
      </c>
      <c r="BG62" s="89">
        <v>0.2465749443757197</v>
      </c>
      <c r="BH62" s="89">
        <v>0.2465749443757197</v>
      </c>
      <c r="BI62" s="89">
        <v>0.2465749443757197</v>
      </c>
      <c r="BJ62" s="89">
        <v>0.2465749443757197</v>
      </c>
      <c r="BK62" s="89">
        <v>0.2465749443757197</v>
      </c>
      <c r="BL62" s="89">
        <v>0.2465749443757197</v>
      </c>
      <c r="BM62" s="89">
        <v>0.2465749443757197</v>
      </c>
      <c r="BN62" s="89">
        <v>0.2465749443757197</v>
      </c>
      <c r="BO62" s="89">
        <v>0.2465749443757197</v>
      </c>
      <c r="BP62" s="89">
        <v>0.2465749443757197</v>
      </c>
      <c r="BQ62" s="89">
        <v>0.2465749443757197</v>
      </c>
      <c r="BR62" s="89">
        <v>0.2465749443757197</v>
      </c>
      <c r="BS62" s="89">
        <v>0.2465749443757197</v>
      </c>
      <c r="BT62" s="89">
        <v>0.2465749443757197</v>
      </c>
      <c r="BU62" s="89">
        <v>0.2465749443757197</v>
      </c>
      <c r="BV62" s="89">
        <v>0.2465749443757197</v>
      </c>
      <c r="BW62" s="89">
        <v>0.2465749443757197</v>
      </c>
      <c r="BX62" s="89">
        <v>0.2465749443757197</v>
      </c>
      <c r="BY62" s="89">
        <v>0.2465749443757197</v>
      </c>
      <c r="BZ62" s="89">
        <v>0.2465749443757197</v>
      </c>
      <c r="CA62" s="89">
        <v>0.2465749443757197</v>
      </c>
      <c r="CB62" s="89">
        <v>0.2465749443757197</v>
      </c>
      <c r="CC62" s="89">
        <v>0.2465749443757197</v>
      </c>
      <c r="CD62" s="89">
        <v>0.2465749443757197</v>
      </c>
      <c r="CE62" s="89">
        <v>0.2465749443757197</v>
      </c>
      <c r="CF62" s="89">
        <v>0.2465749443757197</v>
      </c>
      <c r="CG62" s="89">
        <v>0.2465749443757197</v>
      </c>
      <c r="CH62" s="89">
        <v>0.2465749443757197</v>
      </c>
      <c r="CI62" s="89">
        <v>0.2465749443757197</v>
      </c>
      <c r="CJ62" s="89">
        <v>0.2465749443757197</v>
      </c>
      <c r="CK62" s="89">
        <v>0.2465749443757197</v>
      </c>
      <c r="CL62" s="89">
        <v>0.2465749443757197</v>
      </c>
      <c r="CM62" s="89">
        <v>0.2465749443757197</v>
      </c>
      <c r="CN62" s="89">
        <v>0.2465749443757197</v>
      </c>
      <c r="CO62" s="89">
        <v>0.2465749443757197</v>
      </c>
      <c r="CP62" s="89">
        <v>0.2465749443757197</v>
      </c>
      <c r="CQ62" s="89">
        <v>0.2465749443757197</v>
      </c>
      <c r="CR62" s="89">
        <v>0.2465749443757197</v>
      </c>
      <c r="CS62" s="89">
        <v>0.2465749443757197</v>
      </c>
      <c r="CT62" s="89">
        <v>0.2465749443757197</v>
      </c>
      <c r="CU62" s="89">
        <v>0.2465749443757197</v>
      </c>
      <c r="CV62" s="89">
        <v>0.2465749443757197</v>
      </c>
      <c r="CW62" s="89">
        <v>0.2465749443757197</v>
      </c>
      <c r="CX62" s="89">
        <v>0.2465749443757197</v>
      </c>
      <c r="CY62" s="89">
        <v>0.2465749443757197</v>
      </c>
      <c r="CZ62" s="89">
        <v>0.2465749443757197</v>
      </c>
      <c r="DA62" s="89">
        <v>0.2465749443757197</v>
      </c>
      <c r="DB62" s="89">
        <v>0.2465749443757197</v>
      </c>
      <c r="DC62" s="89">
        <v>0.2465749443757197</v>
      </c>
      <c r="DD62" s="89">
        <v>0.2465749443757197</v>
      </c>
      <c r="DE62" s="89">
        <v>0.2465749443757197</v>
      </c>
      <c r="DF62" s="89">
        <v>0.2465749443757197</v>
      </c>
      <c r="DG62" s="89">
        <v>0.2465749443757197</v>
      </c>
      <c r="DH62" s="89">
        <v>0.2465749443757197</v>
      </c>
      <c r="DI62" s="89">
        <v>0.2465749443757197</v>
      </c>
      <c r="DJ62" s="89">
        <v>0.2465749443757197</v>
      </c>
      <c r="DK62" s="89">
        <v>0.2465749443757197</v>
      </c>
      <c r="DL62" s="89">
        <v>0.2465749443757197</v>
      </c>
      <c r="DM62" s="89">
        <v>0.2465749443757197</v>
      </c>
      <c r="DN62" s="89">
        <v>0.2465749443757197</v>
      </c>
      <c r="DO62" s="89">
        <v>0.2465749443757197</v>
      </c>
      <c r="DP62" s="89">
        <v>0.2465749443757197</v>
      </c>
      <c r="DQ62" s="89">
        <v>0.2465749443757197</v>
      </c>
      <c r="DR62" s="89">
        <v>0.2465749443757197</v>
      </c>
      <c r="DS62" s="89">
        <v>0.2465749443757197</v>
      </c>
      <c r="DT62" s="89">
        <v>0.2465749443757197</v>
      </c>
      <c r="DU62" s="89">
        <v>0.2465749443757197</v>
      </c>
      <c r="DV62" s="89">
        <v>0.2465749443757197</v>
      </c>
      <c r="DW62" s="89">
        <v>0.2465749443757197</v>
      </c>
      <c r="DX62" s="89">
        <v>0.2465749443757197</v>
      </c>
      <c r="DY62" s="89">
        <v>0.2465749443757197</v>
      </c>
      <c r="DZ62" s="89">
        <v>0.2465749443757197</v>
      </c>
      <c r="EA62" s="89">
        <v>0.2465749443757197</v>
      </c>
      <c r="EB62" s="89">
        <v>0.2465749443757197</v>
      </c>
      <c r="EC62" s="89">
        <v>0.2465749443757197</v>
      </c>
      <c r="ED62" s="89">
        <v>0.2465749443757197</v>
      </c>
      <c r="EE62" s="89">
        <v>0.2465749443757197</v>
      </c>
      <c r="EF62" s="89">
        <v>0.2465749443757197</v>
      </c>
      <c r="EG62" s="89">
        <v>0.2465749443757197</v>
      </c>
      <c r="EH62" s="89">
        <v>0.2465749443757197</v>
      </c>
      <c r="EI62" s="89">
        <v>0.2465749443757197</v>
      </c>
      <c r="EJ62" s="89">
        <v>0.2465749443757197</v>
      </c>
      <c r="EK62" s="89">
        <v>0.2465749443757197</v>
      </c>
      <c r="EL62" s="89">
        <v>0.2465749443757197</v>
      </c>
      <c r="EM62" s="89">
        <v>0.2465749443757197</v>
      </c>
      <c r="EN62" s="89">
        <v>0.2465749443757197</v>
      </c>
      <c r="EO62" s="89">
        <v>0.2465749443757197</v>
      </c>
      <c r="EP62" s="89">
        <v>0.2465749443757197</v>
      </c>
      <c r="EQ62" s="89">
        <v>0.2465749443757197</v>
      </c>
      <c r="ER62" s="89">
        <v>0.2465749443757197</v>
      </c>
      <c r="ES62" s="89">
        <v>0.2465749443757197</v>
      </c>
      <c r="ET62" s="89">
        <v>0.2465749443757197</v>
      </c>
      <c r="EU62" s="89">
        <v>0.2465749443757197</v>
      </c>
      <c r="EV62" s="89">
        <v>0.2465749443757197</v>
      </c>
      <c r="EW62" s="89">
        <v>0.2465749443757197</v>
      </c>
      <c r="EX62" s="89">
        <v>0.2465749443757197</v>
      </c>
      <c r="EY62" s="89">
        <v>0.2465749443757197</v>
      </c>
      <c r="EZ62" s="89">
        <v>0.2465749443757197</v>
      </c>
      <c r="FA62" s="89">
        <v>0.2465749443757197</v>
      </c>
      <c r="FB62" s="89">
        <v>0.2465749443757197</v>
      </c>
      <c r="FC62" s="89">
        <v>0.2465749443757197</v>
      </c>
      <c r="FD62" s="89">
        <v>0.2465749443757197</v>
      </c>
    </row>
    <row r="63" spans="1:160" x14ac:dyDescent="0.3">
      <c r="A63" s="14"/>
      <c r="D63" s="24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</row>
    <row r="64" spans="1:160" x14ac:dyDescent="0.3">
      <c r="A64" s="18"/>
      <c r="B64" s="18"/>
      <c r="C64" s="18"/>
      <c r="D64" s="21"/>
      <c r="E64" s="19">
        <v>39814</v>
      </c>
      <c r="F64" s="19">
        <v>39845</v>
      </c>
      <c r="G64" s="19">
        <v>39873</v>
      </c>
      <c r="H64" s="19">
        <v>39904</v>
      </c>
      <c r="I64" s="19">
        <v>39934</v>
      </c>
      <c r="J64" s="19">
        <v>39965</v>
      </c>
      <c r="K64" s="19">
        <v>39995</v>
      </c>
      <c r="L64" s="19">
        <v>40026</v>
      </c>
      <c r="M64" s="19">
        <v>40057</v>
      </c>
      <c r="N64" s="19">
        <v>40087</v>
      </c>
      <c r="O64" s="19">
        <v>40118</v>
      </c>
      <c r="P64" s="19">
        <v>40148</v>
      </c>
      <c r="Q64" s="19">
        <v>40179</v>
      </c>
      <c r="R64" s="19">
        <v>40210</v>
      </c>
      <c r="S64" s="19">
        <v>40238</v>
      </c>
      <c r="T64" s="19">
        <v>40269</v>
      </c>
      <c r="U64" s="19">
        <v>40299</v>
      </c>
      <c r="V64" s="19">
        <v>40330</v>
      </c>
      <c r="W64" s="19">
        <v>40360</v>
      </c>
      <c r="X64" s="19">
        <v>40391</v>
      </c>
      <c r="Y64" s="19">
        <v>40422</v>
      </c>
      <c r="Z64" s="19">
        <v>40452</v>
      </c>
      <c r="AA64" s="19">
        <v>40483</v>
      </c>
      <c r="AB64" s="19">
        <v>40513</v>
      </c>
      <c r="AC64" s="19">
        <v>40544</v>
      </c>
      <c r="AD64" s="19">
        <v>40575</v>
      </c>
      <c r="AE64" s="19">
        <v>40603</v>
      </c>
      <c r="AF64" s="19">
        <v>40634</v>
      </c>
      <c r="AG64" s="19">
        <v>40664</v>
      </c>
      <c r="AH64" s="19">
        <v>40695</v>
      </c>
      <c r="AI64" s="19">
        <v>40725</v>
      </c>
      <c r="AJ64" s="19">
        <v>40756</v>
      </c>
      <c r="AK64" s="19">
        <v>40787</v>
      </c>
      <c r="AL64" s="19">
        <v>40817</v>
      </c>
      <c r="AM64" s="19">
        <v>40848</v>
      </c>
      <c r="AN64" s="19">
        <v>40878</v>
      </c>
      <c r="AO64" s="19">
        <v>40909</v>
      </c>
      <c r="AP64" s="19">
        <v>40940</v>
      </c>
      <c r="AQ64" s="19">
        <v>40969</v>
      </c>
      <c r="AR64" s="19">
        <v>41000</v>
      </c>
      <c r="AS64" s="19">
        <v>41030</v>
      </c>
      <c r="AT64" s="19">
        <v>41061</v>
      </c>
      <c r="AU64" s="19">
        <v>41091</v>
      </c>
      <c r="AV64" s="19">
        <v>41122</v>
      </c>
      <c r="AW64" s="19">
        <v>41153</v>
      </c>
      <c r="AX64" s="19">
        <v>41183</v>
      </c>
      <c r="AY64" s="19">
        <v>41214</v>
      </c>
      <c r="AZ64" s="19">
        <v>41244</v>
      </c>
      <c r="BA64" s="19">
        <v>41275</v>
      </c>
      <c r="BB64" s="19">
        <v>41306</v>
      </c>
      <c r="BC64" s="19">
        <f t="shared" ref="BC64:BL64" si="30">+BC2</f>
        <v>41334</v>
      </c>
      <c r="BD64" s="19">
        <f t="shared" si="30"/>
        <v>41365</v>
      </c>
      <c r="BE64" s="19">
        <f t="shared" si="30"/>
        <v>41395</v>
      </c>
      <c r="BF64" s="19">
        <f t="shared" si="30"/>
        <v>41426</v>
      </c>
      <c r="BG64" s="19">
        <f t="shared" si="30"/>
        <v>41456</v>
      </c>
      <c r="BH64" s="19">
        <f t="shared" si="30"/>
        <v>41487</v>
      </c>
      <c r="BI64" s="19">
        <f t="shared" si="30"/>
        <v>41518</v>
      </c>
      <c r="BJ64" s="19">
        <f t="shared" si="30"/>
        <v>41548</v>
      </c>
      <c r="BK64" s="19">
        <f t="shared" si="30"/>
        <v>41579</v>
      </c>
      <c r="BL64" s="19">
        <f t="shared" si="30"/>
        <v>41609</v>
      </c>
      <c r="BM64" s="19">
        <v>41640</v>
      </c>
      <c r="BN64" s="19">
        <v>41671</v>
      </c>
      <c r="BO64" s="19">
        <v>41699</v>
      </c>
      <c r="BP64" s="19">
        <v>41730</v>
      </c>
      <c r="BQ64" s="19">
        <v>41760</v>
      </c>
      <c r="BR64" s="19">
        <v>41791</v>
      </c>
      <c r="BS64" s="19">
        <v>41821</v>
      </c>
      <c r="BT64" s="19">
        <v>41852</v>
      </c>
      <c r="BU64" s="19">
        <v>41883</v>
      </c>
      <c r="BV64" s="19">
        <v>41913</v>
      </c>
      <c r="BW64" s="19">
        <v>41944</v>
      </c>
      <c r="BX64" s="19">
        <v>41974</v>
      </c>
      <c r="BY64" s="19">
        <v>42005</v>
      </c>
      <c r="BZ64" s="19">
        <v>42036</v>
      </c>
      <c r="CA64" s="19">
        <v>42064</v>
      </c>
      <c r="CB64" s="19">
        <v>42095</v>
      </c>
      <c r="CC64" s="19">
        <v>42125</v>
      </c>
      <c r="CD64" s="19">
        <v>42156</v>
      </c>
      <c r="CE64" s="19">
        <v>42186</v>
      </c>
      <c r="CF64" s="19">
        <v>42217</v>
      </c>
      <c r="CG64" s="19">
        <v>42248</v>
      </c>
      <c r="CH64" s="19">
        <v>42278</v>
      </c>
      <c r="CI64" s="19">
        <v>42309</v>
      </c>
      <c r="CJ64" s="19">
        <v>42339</v>
      </c>
      <c r="CK64" s="19">
        <v>42370</v>
      </c>
      <c r="CL64" s="19">
        <v>42401</v>
      </c>
      <c r="CM64" s="19">
        <v>42430</v>
      </c>
      <c r="CN64" s="19">
        <v>42461</v>
      </c>
      <c r="CO64" s="19">
        <v>42491</v>
      </c>
      <c r="CP64" s="19">
        <v>42522</v>
      </c>
      <c r="CQ64" s="19">
        <v>42552</v>
      </c>
      <c r="CR64" s="19">
        <v>42583</v>
      </c>
      <c r="CS64" s="19">
        <v>42614</v>
      </c>
      <c r="CT64" s="19">
        <v>42644</v>
      </c>
      <c r="CU64" s="19">
        <v>42675</v>
      </c>
      <c r="CV64" s="19">
        <v>42705</v>
      </c>
      <c r="CW64" s="19">
        <v>42736</v>
      </c>
      <c r="CX64" s="19">
        <v>42767</v>
      </c>
      <c r="CY64" s="19">
        <v>42795</v>
      </c>
      <c r="CZ64" s="19">
        <v>42826</v>
      </c>
      <c r="DA64" s="19">
        <v>42856</v>
      </c>
      <c r="DB64" s="19">
        <v>42887</v>
      </c>
      <c r="DC64" s="19">
        <v>42917</v>
      </c>
      <c r="DD64" s="19">
        <v>42948</v>
      </c>
      <c r="DE64" s="19">
        <v>42979</v>
      </c>
      <c r="DF64" s="19">
        <v>43009</v>
      </c>
      <c r="DG64" s="19">
        <v>43040</v>
      </c>
      <c r="DH64" s="19">
        <v>43070</v>
      </c>
      <c r="DI64" s="19">
        <v>43101</v>
      </c>
      <c r="DJ64" s="19">
        <v>43132</v>
      </c>
      <c r="DK64" s="19">
        <v>43160</v>
      </c>
      <c r="DL64" s="19">
        <v>43191</v>
      </c>
      <c r="DM64" s="19">
        <v>43221</v>
      </c>
      <c r="DN64" s="19">
        <v>43252</v>
      </c>
      <c r="DO64" s="19">
        <v>43282</v>
      </c>
      <c r="DP64" s="19">
        <v>43313</v>
      </c>
      <c r="DQ64" s="19">
        <v>43344</v>
      </c>
      <c r="DR64" s="19">
        <v>43374</v>
      </c>
      <c r="DS64" s="19">
        <v>43405</v>
      </c>
      <c r="DT64" s="19">
        <v>43435</v>
      </c>
      <c r="DU64" s="19">
        <v>43466</v>
      </c>
      <c r="DV64" s="19">
        <v>43497</v>
      </c>
      <c r="DW64" s="19">
        <v>43525</v>
      </c>
      <c r="DX64" s="19">
        <v>43556</v>
      </c>
      <c r="DY64" s="19">
        <v>43586</v>
      </c>
      <c r="DZ64" s="19">
        <v>43617</v>
      </c>
      <c r="EA64" s="19">
        <v>43647</v>
      </c>
      <c r="EB64" s="19">
        <v>43678</v>
      </c>
      <c r="EC64" s="19">
        <v>43709</v>
      </c>
      <c r="ED64" s="19">
        <v>43739</v>
      </c>
      <c r="EE64" s="19">
        <v>43770</v>
      </c>
      <c r="EF64" s="19">
        <v>43800</v>
      </c>
      <c r="EG64" s="19">
        <v>43831</v>
      </c>
      <c r="EH64" s="19">
        <v>43862</v>
      </c>
      <c r="EI64" s="19">
        <v>43891</v>
      </c>
      <c r="EJ64" s="19">
        <v>43922</v>
      </c>
      <c r="EK64" s="19">
        <v>43952</v>
      </c>
      <c r="EL64" s="19">
        <v>43983</v>
      </c>
      <c r="EM64" s="19">
        <v>44013</v>
      </c>
      <c r="EN64" s="19">
        <v>44044</v>
      </c>
      <c r="EO64" s="19">
        <v>44075</v>
      </c>
      <c r="EP64" s="19">
        <v>44105</v>
      </c>
      <c r="EQ64" s="19">
        <v>44136</v>
      </c>
      <c r="ER64" s="19">
        <v>44166</v>
      </c>
      <c r="ES64" s="19">
        <v>44197</v>
      </c>
      <c r="ET64" s="359">
        <v>44228</v>
      </c>
      <c r="EU64" s="359">
        <v>44256</v>
      </c>
      <c r="EV64" s="359">
        <v>44287</v>
      </c>
      <c r="EW64" s="359">
        <v>44317</v>
      </c>
      <c r="EX64" s="359">
        <v>44348</v>
      </c>
      <c r="EY64" s="359">
        <v>44378</v>
      </c>
      <c r="EZ64" s="359">
        <v>44409</v>
      </c>
      <c r="FA64" s="359">
        <v>44440</v>
      </c>
      <c r="FB64" s="359">
        <v>44470</v>
      </c>
      <c r="FC64" s="359">
        <v>44501</v>
      </c>
      <c r="FD64" s="359">
        <v>44531</v>
      </c>
    </row>
    <row r="65" spans="1:160" x14ac:dyDescent="0.3">
      <c r="A65" s="5" t="s">
        <v>105</v>
      </c>
      <c r="E65" s="27">
        <f t="shared" ref="E65:X65" si="31">+SUMPRODUCT(E47:E50,E27:E30)</f>
        <v>332.61551180576129</v>
      </c>
      <c r="F65" s="27">
        <f t="shared" si="31"/>
        <v>331.24359835399468</v>
      </c>
      <c r="G65" s="27">
        <f t="shared" si="31"/>
        <v>336.45563818689578</v>
      </c>
      <c r="H65" s="27">
        <f t="shared" si="31"/>
        <v>366.53463969675522</v>
      </c>
      <c r="I65" s="27">
        <f t="shared" si="31"/>
        <v>419.21863919962988</v>
      </c>
      <c r="J65" s="27">
        <f t="shared" si="31"/>
        <v>399.6105420014793</v>
      </c>
      <c r="K65" s="27">
        <f t="shared" si="31"/>
        <v>372.92244639083151</v>
      </c>
      <c r="L65" s="27">
        <f t="shared" si="31"/>
        <v>410.70233803877403</v>
      </c>
      <c r="M65" s="27">
        <f t="shared" si="31"/>
        <v>394.69544556310484</v>
      </c>
      <c r="N65" s="27">
        <f t="shared" si="31"/>
        <v>408.36960043467531</v>
      </c>
      <c r="O65" s="27">
        <f t="shared" si="31"/>
        <v>427.02861147201907</v>
      </c>
      <c r="P65" s="27">
        <f t="shared" si="31"/>
        <v>452.1429327351525</v>
      </c>
      <c r="Q65" s="27">
        <f t="shared" si="31"/>
        <v>472.29608494256161</v>
      </c>
      <c r="R65" s="27">
        <f t="shared" si="31"/>
        <v>459.44008914767949</v>
      </c>
      <c r="S65" s="27">
        <f t="shared" si="31"/>
        <v>431.80239180882722</v>
      </c>
      <c r="T65" s="27">
        <f t="shared" si="31"/>
        <v>414.11551898595752</v>
      </c>
      <c r="U65" s="27">
        <f t="shared" si="31"/>
        <v>403.8885913524914</v>
      </c>
      <c r="V65" s="27">
        <f t="shared" si="31"/>
        <v>401.35017587683808</v>
      </c>
      <c r="W65" s="27">
        <f t="shared" si="31"/>
        <v>430.95965260164184</v>
      </c>
      <c r="X65" s="27">
        <f t="shared" si="31"/>
        <v>491.27588897228674</v>
      </c>
      <c r="Y65" s="27">
        <f t="shared" ref="Y65:BD65" si="32">+SUMPRODUCT(Y47:Y50,Y27:Y30)</f>
        <v>520.39569646539928</v>
      </c>
      <c r="Z65" s="27">
        <f t="shared" si="32"/>
        <v>555.75429161096258</v>
      </c>
      <c r="AA65" s="27">
        <f t="shared" si="32"/>
        <v>601.56027595776754</v>
      </c>
      <c r="AB65" s="27">
        <f t="shared" si="32"/>
        <v>660.79774698582673</v>
      </c>
      <c r="AC65" s="27">
        <f t="shared" si="32"/>
        <v>686.86689558924922</v>
      </c>
      <c r="AD65" s="27">
        <f t="shared" si="32"/>
        <v>694.08747018082227</v>
      </c>
      <c r="AE65" s="27">
        <f t="shared" si="32"/>
        <v>627.01232919125164</v>
      </c>
      <c r="AF65" s="27">
        <f t="shared" si="32"/>
        <v>612.65873694965489</v>
      </c>
      <c r="AG65" s="27">
        <f t="shared" si="32"/>
        <v>595.481259971246</v>
      </c>
      <c r="AH65" s="27">
        <f t="shared" si="32"/>
        <v>596.24454832681215</v>
      </c>
      <c r="AI65" s="27">
        <f t="shared" si="32"/>
        <v>594.2971098138861</v>
      </c>
      <c r="AJ65" s="27">
        <f t="shared" si="32"/>
        <v>600.41124618219067</v>
      </c>
      <c r="AK65" s="27">
        <f t="shared" si="32"/>
        <v>582.15505084923313</v>
      </c>
      <c r="AL65" s="27">
        <f t="shared" si="32"/>
        <v>545.08548587874009</v>
      </c>
      <c r="AM65" s="27">
        <f t="shared" si="32"/>
        <v>549.34187054717461</v>
      </c>
      <c r="AN65" s="27">
        <f t="shared" si="32"/>
        <v>534.22613266520557</v>
      </c>
      <c r="AO65" s="27">
        <f t="shared" si="32"/>
        <v>552.4710758864029</v>
      </c>
      <c r="AP65" s="27">
        <f t="shared" si="32"/>
        <v>573.53926047052028</v>
      </c>
      <c r="AQ65" s="27">
        <f t="shared" si="32"/>
        <v>586.26114956653396</v>
      </c>
      <c r="AR65" s="27">
        <f t="shared" si="32"/>
        <v>582.71874835073299</v>
      </c>
      <c r="AS65" s="27">
        <f t="shared" si="32"/>
        <v>542.30446559868778</v>
      </c>
      <c r="AT65" s="27">
        <f t="shared" si="32"/>
        <v>519.30990407807155</v>
      </c>
      <c r="AU65" s="27">
        <f t="shared" si="32"/>
        <v>571.30966153019199</v>
      </c>
      <c r="AV65" s="27">
        <f t="shared" si="32"/>
        <v>557.09729838308476</v>
      </c>
      <c r="AW65" s="27">
        <f t="shared" si="32"/>
        <v>542.87578162473653</v>
      </c>
      <c r="AX65" s="27">
        <f t="shared" si="32"/>
        <v>506.96030691738997</v>
      </c>
      <c r="AY65" s="27">
        <f t="shared" si="32"/>
        <v>495.27113662881811</v>
      </c>
      <c r="AZ65" s="27">
        <f t="shared" si="32"/>
        <v>476.2575257453102</v>
      </c>
      <c r="BA65" s="27" t="e">
        <f t="shared" si="32"/>
        <v>#REF!</v>
      </c>
      <c r="BB65" s="27" t="e">
        <f t="shared" si="32"/>
        <v>#REF!</v>
      </c>
      <c r="BC65" s="27" t="e">
        <f t="shared" si="32"/>
        <v>#REF!</v>
      </c>
      <c r="BD65" s="27" t="e">
        <f t="shared" si="32"/>
        <v>#REF!</v>
      </c>
      <c r="BE65" s="27" t="e">
        <f t="shared" ref="BE65:BL65" si="33">+SUMPRODUCT(BE47:BE50,BE27:BE30)</f>
        <v>#REF!</v>
      </c>
      <c r="BF65" s="27" t="e">
        <f t="shared" si="33"/>
        <v>#REF!</v>
      </c>
      <c r="BG65" s="27" t="e">
        <f t="shared" si="33"/>
        <v>#REF!</v>
      </c>
      <c r="BH65" s="27" t="e">
        <f t="shared" si="33"/>
        <v>#REF!</v>
      </c>
      <c r="BI65" s="27" t="e">
        <f t="shared" si="33"/>
        <v>#REF!</v>
      </c>
      <c r="BJ65" s="27" t="e">
        <f t="shared" si="33"/>
        <v>#REF!</v>
      </c>
      <c r="BK65" s="27" t="e">
        <f t="shared" si="33"/>
        <v>#REF!</v>
      </c>
      <c r="BL65" s="27" t="e">
        <f t="shared" si="33"/>
        <v>#REF!</v>
      </c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</row>
    <row r="66" spans="1:160" x14ac:dyDescent="0.3">
      <c r="A66" s="5" t="s">
        <v>288</v>
      </c>
      <c r="E66" s="27">
        <f t="shared" ref="E66:X66" si="34">+SUMPRODUCT(E53:E56,E33:E36)</f>
        <v>322.29017806965413</v>
      </c>
      <c r="F66" s="27">
        <f t="shared" si="34"/>
        <v>319.14827621019754</v>
      </c>
      <c r="G66" s="27">
        <f t="shared" si="34"/>
        <v>325.17732021604502</v>
      </c>
      <c r="H66" s="27">
        <f t="shared" si="34"/>
        <v>368.47705146497663</v>
      </c>
      <c r="I66" s="27">
        <f t="shared" si="34"/>
        <v>414.64591877554057</v>
      </c>
      <c r="J66" s="27">
        <f t="shared" si="34"/>
        <v>389.268431504501</v>
      </c>
      <c r="K66" s="27">
        <f t="shared" si="34"/>
        <v>362.01224692000937</v>
      </c>
      <c r="L66" s="27">
        <f t="shared" si="34"/>
        <v>402.49683155939817</v>
      </c>
      <c r="M66" s="27">
        <f t="shared" si="34"/>
        <v>383.58590224446209</v>
      </c>
      <c r="N66" s="27">
        <f t="shared" si="34"/>
        <v>395.53496241555388</v>
      </c>
      <c r="O66" s="27">
        <f t="shared" si="34"/>
        <v>412.11733925780288</v>
      </c>
      <c r="P66" s="27">
        <f t="shared" si="34"/>
        <v>438.27368157867608</v>
      </c>
      <c r="Q66" s="27">
        <f t="shared" si="34"/>
        <v>458.34087021798541</v>
      </c>
      <c r="R66" s="27">
        <f t="shared" si="34"/>
        <v>447.60332177309635</v>
      </c>
      <c r="S66" s="27">
        <f t="shared" si="34"/>
        <v>421.28807084551624</v>
      </c>
      <c r="T66" s="27">
        <f t="shared" si="34"/>
        <v>406.56308681698152</v>
      </c>
      <c r="U66" s="27">
        <f t="shared" si="34"/>
        <v>392.02172213424006</v>
      </c>
      <c r="V66" s="27">
        <f t="shared" si="34"/>
        <v>390.2999751503674</v>
      </c>
      <c r="W66" s="27">
        <f t="shared" si="34"/>
        <v>421.89881522209828</v>
      </c>
      <c r="X66" s="27">
        <f t="shared" si="34"/>
        <v>478.63637900935731</v>
      </c>
      <c r="Y66" s="27">
        <f t="shared" ref="Y66:BD66" si="35">+SUMPRODUCT(Y53:Y56,Y33:Y36)</f>
        <v>510.26703575283699</v>
      </c>
      <c r="Z66" s="27">
        <f t="shared" si="35"/>
        <v>539.04463778337163</v>
      </c>
      <c r="AA66" s="27">
        <f t="shared" si="35"/>
        <v>584.96681159802745</v>
      </c>
      <c r="AB66" s="27">
        <f t="shared" si="35"/>
        <v>644.32379971592877</v>
      </c>
      <c r="AC66" s="27">
        <f t="shared" si="35"/>
        <v>678.15125937671996</v>
      </c>
      <c r="AD66" s="27">
        <f t="shared" si="35"/>
        <v>684.83737430054293</v>
      </c>
      <c r="AE66" s="27">
        <f t="shared" si="35"/>
        <v>617.48060918678493</v>
      </c>
      <c r="AF66" s="27">
        <f t="shared" si="35"/>
        <v>606.18900789373652</v>
      </c>
      <c r="AG66" s="27">
        <f t="shared" si="35"/>
        <v>592.30171715888662</v>
      </c>
      <c r="AH66" s="27">
        <f t="shared" si="35"/>
        <v>580.62233363568282</v>
      </c>
      <c r="AI66" s="27">
        <f t="shared" si="35"/>
        <v>579.41002228092566</v>
      </c>
      <c r="AJ66" s="27">
        <f t="shared" si="35"/>
        <v>589.17452983180658</v>
      </c>
      <c r="AK66" s="27">
        <f t="shared" si="35"/>
        <v>560.78839004529777</v>
      </c>
      <c r="AL66" s="27">
        <f t="shared" si="35"/>
        <v>519.89477998413327</v>
      </c>
      <c r="AM66" s="27">
        <f t="shared" si="35"/>
        <v>530.10322400645634</v>
      </c>
      <c r="AN66" s="27">
        <f t="shared" si="35"/>
        <v>518.10983873508951</v>
      </c>
      <c r="AO66" s="27">
        <f t="shared" si="35"/>
        <v>541.16077924582157</v>
      </c>
      <c r="AP66" s="27">
        <f t="shared" si="35"/>
        <v>556.52994900070405</v>
      </c>
      <c r="AQ66" s="27">
        <f t="shared" si="35"/>
        <v>573.4606196728198</v>
      </c>
      <c r="AR66" s="27">
        <f t="shared" si="35"/>
        <v>576.92394276564721</v>
      </c>
      <c r="AS66" s="27">
        <f t="shared" si="35"/>
        <v>525.61514723881942</v>
      </c>
      <c r="AT66" s="27">
        <f t="shared" si="35"/>
        <v>498.46939048933336</v>
      </c>
      <c r="AU66" s="27">
        <f t="shared" si="35"/>
        <v>552.61858394498563</v>
      </c>
      <c r="AV66" s="27">
        <f t="shared" si="35"/>
        <v>537.58890949887484</v>
      </c>
      <c r="AW66" s="27">
        <f t="shared" si="35"/>
        <v>516.8046952310857</v>
      </c>
      <c r="AX66" s="27">
        <f t="shared" si="35"/>
        <v>485.95381296757017</v>
      </c>
      <c r="AY66" s="27">
        <f t="shared" si="35"/>
        <v>472.16995286209647</v>
      </c>
      <c r="AZ66" s="27">
        <f t="shared" si="35"/>
        <v>453.60754287151053</v>
      </c>
      <c r="BA66" s="27">
        <f t="shared" si="35"/>
        <v>463.57714783049323</v>
      </c>
      <c r="BB66" s="27">
        <f t="shared" si="35"/>
        <v>460.06967267644438</v>
      </c>
      <c r="BC66" s="27">
        <f t="shared" si="35"/>
        <v>450.05211836277419</v>
      </c>
      <c r="BD66" s="27">
        <f t="shared" si="35"/>
        <v>440.36300303905921</v>
      </c>
      <c r="BE66" s="27">
        <f t="shared" ref="BE66:CJ66" si="36">+SUMPRODUCT(BE53:BE56,BE33:BE36)</f>
        <v>439.52024190054112</v>
      </c>
      <c r="BF66" s="27">
        <f t="shared" si="36"/>
        <v>436.81485968210598</v>
      </c>
      <c r="BG66" s="27">
        <f t="shared" si="36"/>
        <v>414.22891795592017</v>
      </c>
      <c r="BH66" s="27">
        <f t="shared" si="36"/>
        <v>410.93490144688025</v>
      </c>
      <c r="BI66" s="27">
        <f t="shared" si="36"/>
        <v>418.16905537118845</v>
      </c>
      <c r="BJ66" s="27">
        <f t="shared" si="36"/>
        <v>445.38569688257815</v>
      </c>
      <c r="BK66" s="27">
        <f t="shared" si="36"/>
        <v>449.36957284896641</v>
      </c>
      <c r="BL66" s="27">
        <f t="shared" si="36"/>
        <v>436.27371627748505</v>
      </c>
      <c r="BM66" s="27">
        <f t="shared" si="36"/>
        <v>413.94898657864985</v>
      </c>
      <c r="BN66" s="27">
        <f t="shared" si="36"/>
        <v>431.31979189661655</v>
      </c>
      <c r="BO66" s="27">
        <f t="shared" si="36"/>
        <v>461.45770551141192</v>
      </c>
      <c r="BP66" s="27">
        <f t="shared" si="36"/>
        <v>455.54564371924232</v>
      </c>
      <c r="BQ66" s="27">
        <f t="shared" si="36"/>
        <v>450.81010164590862</v>
      </c>
      <c r="BR66" s="27">
        <f t="shared" si="36"/>
        <v>421.48587244263746</v>
      </c>
      <c r="BS66" s="27">
        <f t="shared" si="36"/>
        <v>410.52447745420903</v>
      </c>
      <c r="BT66" s="27">
        <f t="shared" si="36"/>
        <v>381.79542645899653</v>
      </c>
      <c r="BU66" s="27">
        <f t="shared" si="36"/>
        <v>360.61688458413636</v>
      </c>
      <c r="BV66" s="27">
        <f t="shared" si="36"/>
        <v>377.15200146348349</v>
      </c>
      <c r="BW66" s="27">
        <f t="shared" si="36"/>
        <v>375.52882041631932</v>
      </c>
      <c r="BX66" s="27">
        <f t="shared" si="36"/>
        <v>371.90618314353094</v>
      </c>
      <c r="BY66" s="27">
        <f t="shared" si="36"/>
        <v>365.05854855860048</v>
      </c>
      <c r="BZ66" s="27">
        <f t="shared" si="36"/>
        <v>355.87107826147582</v>
      </c>
      <c r="CA66" s="27">
        <f t="shared" si="36"/>
        <v>337.77909583136511</v>
      </c>
      <c r="CB66" s="27">
        <f t="shared" si="36"/>
        <v>331.99671271312138</v>
      </c>
      <c r="CC66" s="27">
        <f t="shared" si="36"/>
        <v>331.57380958110946</v>
      </c>
      <c r="CD66" s="27">
        <f t="shared" si="36"/>
        <v>333.26342535604294</v>
      </c>
      <c r="CE66" s="27">
        <f t="shared" si="36"/>
        <v>328.88491822875432</v>
      </c>
      <c r="CF66" s="27">
        <f t="shared" si="36"/>
        <v>286.8878321193302</v>
      </c>
      <c r="CG66" s="27">
        <f t="shared" si="36"/>
        <v>287.52486416439166</v>
      </c>
      <c r="CH66" s="27">
        <f t="shared" si="36"/>
        <v>319.62415041187671</v>
      </c>
      <c r="CI66" s="27">
        <f t="shared" si="36"/>
        <v>312.88403355736983</v>
      </c>
      <c r="CJ66" s="27">
        <f t="shared" si="36"/>
        <v>315.50026146643847</v>
      </c>
      <c r="CK66" s="27">
        <f t="shared" ref="CK66:CS66" si="37">+SUMPRODUCT(CK53:CK56,CK33:CK36)</f>
        <v>315.2571152358359</v>
      </c>
      <c r="CL66" s="27">
        <f t="shared" si="37"/>
        <v>327.28672784810476</v>
      </c>
      <c r="CM66" s="27">
        <f t="shared" si="37"/>
        <v>350.61464044948417</v>
      </c>
      <c r="CN66" s="27">
        <f t="shared" si="37"/>
        <v>363.74974044133688</v>
      </c>
      <c r="CO66" s="27">
        <f t="shared" si="37"/>
        <v>359.82205068459325</v>
      </c>
      <c r="CP66" s="27">
        <f t="shared" si="37"/>
        <v>367.61150463162238</v>
      </c>
      <c r="CQ66" s="27">
        <f t="shared" si="37"/>
        <v>348.65251497504119</v>
      </c>
      <c r="CR66" s="27">
        <f t="shared" si="37"/>
        <v>372.96947813229411</v>
      </c>
      <c r="CS66" s="27">
        <f t="shared" si="37"/>
        <v>385.97093648657886</v>
      </c>
      <c r="CT66" s="27">
        <f>+SUMPRODUCT(CT53:CT56,CT33:CT36)</f>
        <v>383.93344861318729</v>
      </c>
      <c r="CU66" s="27">
        <f>+SUMPRODUCT(CU53:CU56,CU33:CU36)</f>
        <v>378.47617339541091</v>
      </c>
      <c r="CV66" s="27">
        <f>+SUMPRODUCT(CV53:CV56,CV33:CV36)</f>
        <v>379.85826617108114</v>
      </c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</row>
    <row r="67" spans="1:160" x14ac:dyDescent="0.3">
      <c r="A67" s="5" t="s">
        <v>287</v>
      </c>
      <c r="E67" s="293">
        <f t="shared" ref="E67:BF67" si="38">+SUMPRODUCT(E59:E62,E39:E42)</f>
        <v>314.79057243292942</v>
      </c>
      <c r="F67" s="293">
        <f t="shared" si="38"/>
        <v>311.67659542391976</v>
      </c>
      <c r="G67" s="293">
        <f t="shared" si="38"/>
        <v>317.06165027221289</v>
      </c>
      <c r="H67" s="293">
        <f t="shared" si="38"/>
        <v>356.44485870553513</v>
      </c>
      <c r="I67" s="293">
        <f t="shared" si="38"/>
        <v>401.55060207064184</v>
      </c>
      <c r="J67" s="293">
        <f t="shared" si="38"/>
        <v>378.62223194452486</v>
      </c>
      <c r="K67" s="293">
        <f t="shared" si="38"/>
        <v>354.43135308380147</v>
      </c>
      <c r="L67" s="293">
        <f t="shared" si="38"/>
        <v>393.85640548567125</v>
      </c>
      <c r="M67" s="293">
        <f t="shared" si="38"/>
        <v>376.37485467924876</v>
      </c>
      <c r="N67" s="293">
        <f t="shared" si="38"/>
        <v>388.71397422462962</v>
      </c>
      <c r="O67" s="293">
        <f t="shared" si="38"/>
        <v>404.03284396178759</v>
      </c>
      <c r="P67" s="293">
        <f t="shared" si="38"/>
        <v>429.41730255883112</v>
      </c>
      <c r="Q67" s="293">
        <f t="shared" si="38"/>
        <v>450.55212720647273</v>
      </c>
      <c r="R67" s="293">
        <f t="shared" si="38"/>
        <v>438.70921652749462</v>
      </c>
      <c r="S67" s="293">
        <f t="shared" si="38"/>
        <v>408.11317664323343</v>
      </c>
      <c r="T67" s="293">
        <f t="shared" si="38"/>
        <v>392.0095502302305</v>
      </c>
      <c r="U67" s="293">
        <f t="shared" si="38"/>
        <v>377.56838646691676</v>
      </c>
      <c r="V67" s="293">
        <f t="shared" si="38"/>
        <v>376.720573590622</v>
      </c>
      <c r="W67" s="293">
        <f t="shared" si="38"/>
        <v>409.0517075653255</v>
      </c>
      <c r="X67" s="293">
        <f t="shared" si="38"/>
        <v>464.28522911509418</v>
      </c>
      <c r="Y67" s="293">
        <f t="shared" si="38"/>
        <v>497.58443159151375</v>
      </c>
      <c r="Z67" s="293">
        <f t="shared" si="38"/>
        <v>526.26900979847937</v>
      </c>
      <c r="AA67" s="293">
        <f t="shared" si="38"/>
        <v>569.67028932969913</v>
      </c>
      <c r="AB67" s="293">
        <f t="shared" si="38"/>
        <v>627.04418386057193</v>
      </c>
      <c r="AC67" s="293">
        <f t="shared" si="38"/>
        <v>659.63660585934804</v>
      </c>
      <c r="AD67" s="293">
        <f t="shared" si="38"/>
        <v>666.38922757745138</v>
      </c>
      <c r="AE67" s="293">
        <f t="shared" si="38"/>
        <v>600.54713029501102</v>
      </c>
      <c r="AF67" s="293">
        <f t="shared" si="38"/>
        <v>589.04503658819272</v>
      </c>
      <c r="AG67" s="293">
        <f t="shared" si="38"/>
        <v>573.04658924432772</v>
      </c>
      <c r="AH67" s="293">
        <f t="shared" si="38"/>
        <v>564.74379264985203</v>
      </c>
      <c r="AI67" s="293">
        <f t="shared" si="38"/>
        <v>565.4623412663608</v>
      </c>
      <c r="AJ67" s="293">
        <f t="shared" si="38"/>
        <v>574.87369455970259</v>
      </c>
      <c r="AK67" s="293">
        <f t="shared" si="38"/>
        <v>547.43720837566889</v>
      </c>
      <c r="AL67" s="293">
        <f t="shared" si="38"/>
        <v>507.90077464277272</v>
      </c>
      <c r="AM67" s="293">
        <f t="shared" si="38"/>
        <v>515.04128694762369</v>
      </c>
      <c r="AN67" s="293">
        <f t="shared" si="38"/>
        <v>502.8120456018695</v>
      </c>
      <c r="AO67" s="293">
        <f t="shared" si="38"/>
        <v>524.68305173548401</v>
      </c>
      <c r="AP67" s="293">
        <f t="shared" si="38"/>
        <v>539.4769441764272</v>
      </c>
      <c r="AQ67" s="293">
        <f t="shared" si="38"/>
        <v>554.5458712294635</v>
      </c>
      <c r="AR67" s="293">
        <f t="shared" si="38"/>
        <v>555.34619224329253</v>
      </c>
      <c r="AS67" s="293">
        <f t="shared" si="38"/>
        <v>506.5936475509219</v>
      </c>
      <c r="AT67" s="293">
        <f t="shared" si="38"/>
        <v>482.69171597996001</v>
      </c>
      <c r="AU67" s="293">
        <f t="shared" si="38"/>
        <v>537.60630832116283</v>
      </c>
      <c r="AV67" s="293">
        <f t="shared" si="38"/>
        <v>522.40980664800293</v>
      </c>
      <c r="AW67" s="293">
        <f t="shared" si="38"/>
        <v>502.90106527222571</v>
      </c>
      <c r="AX67" s="293">
        <f t="shared" si="38"/>
        <v>475.80870472839831</v>
      </c>
      <c r="AY67" s="293">
        <f t="shared" si="38"/>
        <v>462.38093718994935</v>
      </c>
      <c r="AZ67" s="293">
        <f t="shared" si="38"/>
        <v>444.63357266661433</v>
      </c>
      <c r="BA67" s="293">
        <f t="shared" si="38"/>
        <v>452.45721389513233</v>
      </c>
      <c r="BB67" s="293">
        <f t="shared" si="38"/>
        <v>447.95157278068677</v>
      </c>
      <c r="BC67" s="293">
        <f t="shared" si="38"/>
        <v>438.41535713593868</v>
      </c>
      <c r="BD67" s="293">
        <f t="shared" si="38"/>
        <v>428.97783565434844</v>
      </c>
      <c r="BE67" s="293">
        <f t="shared" si="38"/>
        <v>427.94701038426774</v>
      </c>
      <c r="BF67" s="293">
        <f t="shared" si="38"/>
        <v>424.37017106608675</v>
      </c>
      <c r="BG67" s="293">
        <f t="shared" ref="BG67:DR67" si="39">+SUMPRODUCT(BG59:BG62,BG39:BG42)</f>
        <v>403.24604327110239</v>
      </c>
      <c r="BH67" s="293">
        <f t="shared" si="39"/>
        <v>400.5662903616344</v>
      </c>
      <c r="BI67" s="293">
        <f t="shared" si="39"/>
        <v>407.51483695320803</v>
      </c>
      <c r="BJ67" s="293">
        <f t="shared" si="39"/>
        <v>434.71142465815342</v>
      </c>
      <c r="BK67" s="293">
        <f t="shared" si="39"/>
        <v>436.39798438792184</v>
      </c>
      <c r="BL67" s="293">
        <f t="shared" si="39"/>
        <v>422.65997913995488</v>
      </c>
      <c r="BM67" s="293">
        <f t="shared" si="39"/>
        <v>400.67015337512157</v>
      </c>
      <c r="BN67" s="293">
        <f t="shared" si="39"/>
        <v>417.92909479406751</v>
      </c>
      <c r="BO67" s="293">
        <f t="shared" si="39"/>
        <v>447.9496110238029</v>
      </c>
      <c r="BP67" s="293">
        <f t="shared" si="39"/>
        <v>442.18219900247487</v>
      </c>
      <c r="BQ67" s="293">
        <f t="shared" si="39"/>
        <v>438.94993065641188</v>
      </c>
      <c r="BR67" s="293">
        <f t="shared" si="39"/>
        <v>410.70463468770077</v>
      </c>
      <c r="BS67" s="293">
        <f t="shared" si="39"/>
        <v>399.36731683170649</v>
      </c>
      <c r="BT67" s="293">
        <f t="shared" si="39"/>
        <v>371.92967767606387</v>
      </c>
      <c r="BU67" s="293">
        <f t="shared" si="39"/>
        <v>350.75370582387575</v>
      </c>
      <c r="BV67" s="293">
        <f t="shared" si="39"/>
        <v>367.52167854219181</v>
      </c>
      <c r="BW67" s="293">
        <f t="shared" si="39"/>
        <v>365.73198857979366</v>
      </c>
      <c r="BX67" s="293">
        <f t="shared" si="39"/>
        <v>362.69255239757899</v>
      </c>
      <c r="BY67" s="293">
        <f t="shared" si="39"/>
        <v>355.24416095736785</v>
      </c>
      <c r="BZ67" s="293">
        <f t="shared" si="39"/>
        <v>345.81307538836853</v>
      </c>
      <c r="CA67" s="293">
        <f t="shared" si="39"/>
        <v>327.87882701105258</v>
      </c>
      <c r="CB67" s="293">
        <f t="shared" si="39"/>
        <v>322.4004592451671</v>
      </c>
      <c r="CC67" s="293">
        <f t="shared" si="39"/>
        <v>321.62887565831005</v>
      </c>
      <c r="CD67" s="293">
        <f t="shared" si="39"/>
        <v>322.58341912487492</v>
      </c>
      <c r="CE67" s="293">
        <f t="shared" si="39"/>
        <v>318.9421076044423</v>
      </c>
      <c r="CF67" s="293">
        <f t="shared" si="39"/>
        <v>278.74869390250115</v>
      </c>
      <c r="CG67" s="293">
        <f t="shared" si="39"/>
        <v>279.79851783222466</v>
      </c>
      <c r="CH67" s="293">
        <f t="shared" si="39"/>
        <v>311.73933415268118</v>
      </c>
      <c r="CI67" s="293">
        <f t="shared" si="39"/>
        <v>305.85135448603728</v>
      </c>
      <c r="CJ67" s="293">
        <f t="shared" si="39"/>
        <v>308.26666939219734</v>
      </c>
      <c r="CK67" s="293">
        <f t="shared" si="39"/>
        <v>307.4029083328129</v>
      </c>
      <c r="CL67" s="293">
        <f t="shared" si="39"/>
        <v>317.05726586091203</v>
      </c>
      <c r="CM67" s="293">
        <f t="shared" si="39"/>
        <v>340.36310172183977</v>
      </c>
      <c r="CN67" s="293">
        <f t="shared" si="39"/>
        <v>351.80745051059256</v>
      </c>
      <c r="CO67" s="293">
        <f t="shared" si="39"/>
        <v>349.45758248441496</v>
      </c>
      <c r="CP67" s="293">
        <f t="shared" si="39"/>
        <v>358.96462881629805</v>
      </c>
      <c r="CQ67" s="293">
        <f t="shared" si="39"/>
        <v>341.26012087201934</v>
      </c>
      <c r="CR67" s="293">
        <f t="shared" si="39"/>
        <v>363.45464412347337</v>
      </c>
      <c r="CS67" s="293">
        <f t="shared" si="39"/>
        <v>376.37943324361981</v>
      </c>
      <c r="CT67" s="293">
        <f t="shared" si="39"/>
        <v>376.1251966389521</v>
      </c>
      <c r="CU67" s="293">
        <f t="shared" si="39"/>
        <v>369.26664549236239</v>
      </c>
      <c r="CV67" s="293">
        <f t="shared" si="39"/>
        <v>368.53459956554121</v>
      </c>
      <c r="CW67" s="293">
        <f t="shared" si="39"/>
        <v>386.77751440031102</v>
      </c>
      <c r="CX67" s="293">
        <f t="shared" si="39"/>
        <v>382.74460953432441</v>
      </c>
      <c r="CY67" s="293">
        <f t="shared" si="39"/>
        <v>356.55225702944728</v>
      </c>
      <c r="CZ67" s="293">
        <f t="shared" si="39"/>
        <v>334.42282397312374</v>
      </c>
      <c r="DA67" s="293">
        <f t="shared" si="39"/>
        <v>341.46656438893729</v>
      </c>
      <c r="DB67" s="293">
        <f t="shared" si="39"/>
        <v>324.66156167537542</v>
      </c>
      <c r="DC67" s="293">
        <f t="shared" si="39"/>
        <v>335.67667528212678</v>
      </c>
      <c r="DD67" s="293">
        <f t="shared" si="39"/>
        <v>321.85380837666628</v>
      </c>
      <c r="DE67" s="293">
        <f t="shared" si="39"/>
        <v>334.69346992014096</v>
      </c>
      <c r="DF67" s="293">
        <f t="shared" si="39"/>
        <v>332.33658868014754</v>
      </c>
      <c r="DG67" s="293">
        <f t="shared" si="39"/>
        <v>332.32454629001472</v>
      </c>
      <c r="DH67" s="293">
        <f t="shared" si="39"/>
        <v>316.85967032735175</v>
      </c>
      <c r="DI67" s="293">
        <f t="shared" si="39"/>
        <v>327.06557203876207</v>
      </c>
      <c r="DJ67" s="293">
        <f>+SUMPRODUCT(DJ59:DJ62,DJ39:DJ42)</f>
        <v>331.75654379014441</v>
      </c>
      <c r="DK67" s="293">
        <f t="shared" si="39"/>
        <v>325.88140253001131</v>
      </c>
      <c r="DL67" s="293">
        <f t="shared" si="39"/>
        <v>318.82987639573014</v>
      </c>
      <c r="DM67" s="293">
        <f t="shared" si="39"/>
        <v>322.55069472591754</v>
      </c>
      <c r="DN67" s="293">
        <f t="shared" si="39"/>
        <v>314.51583142657967</v>
      </c>
      <c r="DO67" s="293">
        <f t="shared" si="39"/>
        <v>297.86953676144344</v>
      </c>
      <c r="DP67" s="293">
        <f t="shared" si="39"/>
        <v>298.93839756875207</v>
      </c>
      <c r="DQ67" s="293">
        <f t="shared" si="39"/>
        <v>292.39233086187039</v>
      </c>
      <c r="DR67" s="293">
        <f t="shared" si="39"/>
        <v>302.01906596786</v>
      </c>
      <c r="DS67" s="293">
        <f>+SUMPRODUCT(DS59:DS62,DS39:DS42)</f>
        <v>283.68736639084204</v>
      </c>
      <c r="DT67" s="293">
        <f>+SUMPRODUCT(DT59:DT62,DT39:DT42)</f>
        <v>289.95272077602925</v>
      </c>
      <c r="DU67" s="293">
        <f>+SUMPRODUCT(DU59:DU62,DU39:DU42)</f>
        <v>304.42309402682656</v>
      </c>
      <c r="DV67" s="293">
        <f t="shared" ref="DV67:FD67" si="40">+SUMPRODUCT(DV59:DV62,DV39:DV42)</f>
        <v>302.5127098937964</v>
      </c>
      <c r="DW67" s="293">
        <f t="shared" si="40"/>
        <v>282.70624810962659</v>
      </c>
      <c r="DX67" s="293">
        <f t="shared" si="40"/>
        <v>284.90786785656445</v>
      </c>
      <c r="DY67" s="293">
        <f t="shared" si="40"/>
        <v>273.49108688370876</v>
      </c>
      <c r="DZ67" s="293">
        <f t="shared" si="40"/>
        <v>288.52425669418506</v>
      </c>
      <c r="EA67" s="293">
        <f t="shared" si="40"/>
        <v>281.1652581550108</v>
      </c>
      <c r="EB67" s="293">
        <f t="shared" si="40"/>
        <v>283.95924346820743</v>
      </c>
      <c r="EC67" s="293">
        <f t="shared" si="40"/>
        <v>281.76177476074247</v>
      </c>
      <c r="ED67" s="293">
        <f t="shared" si="40"/>
        <v>298.39888777796131</v>
      </c>
      <c r="EE67" s="293">
        <f t="shared" si="40"/>
        <v>325.73740949975854</v>
      </c>
      <c r="EF67" s="293">
        <f t="shared" si="40"/>
        <v>353.60418874896942</v>
      </c>
      <c r="EG67" s="293">
        <f t="shared" si="40"/>
        <v>374.14542067007903</v>
      </c>
      <c r="EH67" s="293">
        <f t="shared" si="40"/>
        <v>352.95329413212403</v>
      </c>
      <c r="EI67" s="293">
        <f t="shared" si="40"/>
        <v>309.55422498626848</v>
      </c>
      <c r="EJ67" s="293">
        <f t="shared" si="40"/>
        <v>290.89159129216432</v>
      </c>
      <c r="EK67" s="293">
        <f t="shared" si="40"/>
        <v>284.07130073716343</v>
      </c>
      <c r="EL67" s="293">
        <f t="shared" si="40"/>
        <v>308.05888350685848</v>
      </c>
      <c r="EM67" s="293">
        <f t="shared" si="40"/>
        <v>322.13768358637407</v>
      </c>
      <c r="EN67" s="293">
        <f t="shared" si="40"/>
        <v>343.62191816537296</v>
      </c>
      <c r="EO67" s="293">
        <f t="shared" si="40"/>
        <v>356.80526837437958</v>
      </c>
      <c r="EP67" s="293">
        <f t="shared" si="40"/>
        <v>383.66156076912023</v>
      </c>
      <c r="EQ67" s="293">
        <f t="shared" si="40"/>
        <v>416.83064463243079</v>
      </c>
      <c r="ER67" s="293">
        <f t="shared" si="40"/>
        <v>434.83490203328415</v>
      </c>
      <c r="ES67" s="293">
        <f t="shared" si="40"/>
        <v>458.83176075505656</v>
      </c>
      <c r="ET67" s="293">
        <f t="shared" si="40"/>
        <v>473.2286464157703</v>
      </c>
      <c r="EU67" s="293">
        <f t="shared" si="40"/>
        <v>470.49099604976186</v>
      </c>
      <c r="EV67" s="293">
        <f t="shared" si="40"/>
        <v>489.53417480814949</v>
      </c>
      <c r="EW67" s="293">
        <f t="shared" si="40"/>
        <v>521.15081713051688</v>
      </c>
      <c r="EX67" s="293">
        <f t="shared" si="40"/>
        <v>464.02149854525885</v>
      </c>
      <c r="EY67" s="293">
        <f t="shared" si="40"/>
        <v>490.05228491895923</v>
      </c>
      <c r="EZ67" s="293">
        <f t="shared" si="40"/>
        <v>529.65858847487948</v>
      </c>
      <c r="FA67" s="293">
        <f t="shared" si="40"/>
        <v>532.90241318993094</v>
      </c>
      <c r="FB67" s="293">
        <f t="shared" si="40"/>
        <v>579.23378622701546</v>
      </c>
      <c r="FC67" s="293">
        <f t="shared" si="40"/>
        <v>602.16964520336865</v>
      </c>
      <c r="FD67" s="293">
        <f t="shared" si="40"/>
        <v>577.90314148511652</v>
      </c>
    </row>
    <row r="68" spans="1:160" x14ac:dyDescent="0.3"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</row>
    <row r="69" spans="1:160" x14ac:dyDescent="0.3">
      <c r="A69" s="18"/>
      <c r="B69" s="18"/>
      <c r="C69" s="18"/>
      <c r="D69" s="21"/>
      <c r="E69" s="29"/>
      <c r="F69" s="29"/>
      <c r="G69" s="29"/>
      <c r="H69" s="29"/>
      <c r="I69" s="29"/>
      <c r="J69" s="29"/>
      <c r="K69" s="29" t="s">
        <v>41</v>
      </c>
      <c r="L69" s="29" t="s">
        <v>41</v>
      </c>
      <c r="M69" s="29" t="s">
        <v>41</v>
      </c>
      <c r="N69" s="29" t="s">
        <v>41</v>
      </c>
      <c r="O69" s="29" t="s">
        <v>41</v>
      </c>
      <c r="P69" s="29" t="s">
        <v>41</v>
      </c>
      <c r="Q69" s="29"/>
      <c r="R69" s="29"/>
      <c r="S69" s="29"/>
      <c r="T69" s="29"/>
      <c r="U69" s="29"/>
      <c r="V69" s="29"/>
      <c r="W69" s="29" t="s">
        <v>42</v>
      </c>
      <c r="X69" s="29" t="s">
        <v>42</v>
      </c>
      <c r="Y69" s="29" t="s">
        <v>42</v>
      </c>
      <c r="Z69" s="29" t="s">
        <v>42</v>
      </c>
      <c r="AA69" s="29" t="s">
        <v>42</v>
      </c>
      <c r="AB69" s="29" t="s">
        <v>42</v>
      </c>
      <c r="AC69" s="29"/>
      <c r="AD69" s="29"/>
      <c r="AE69" s="29"/>
      <c r="AF69" s="29"/>
      <c r="AG69" s="29"/>
      <c r="AH69" s="29"/>
      <c r="AI69" s="29" t="s">
        <v>43</v>
      </c>
      <c r="AJ69" s="29" t="s">
        <v>43</v>
      </c>
      <c r="AK69" s="29" t="s">
        <v>43</v>
      </c>
      <c r="AL69" s="29" t="s">
        <v>43</v>
      </c>
      <c r="AM69" s="29" t="s">
        <v>43</v>
      </c>
      <c r="AN69" s="29" t="s">
        <v>43</v>
      </c>
      <c r="AO69" s="29"/>
      <c r="AP69" s="29"/>
      <c r="AQ69" s="29"/>
      <c r="AR69" s="29"/>
      <c r="AS69" s="29"/>
      <c r="AT69" s="29"/>
      <c r="AU69" s="29" t="s">
        <v>44</v>
      </c>
      <c r="AV69" s="29" t="s">
        <v>44</v>
      </c>
      <c r="AW69" s="29" t="s">
        <v>44</v>
      </c>
      <c r="AX69" s="29" t="s">
        <v>44</v>
      </c>
      <c r="AY69" s="29" t="s">
        <v>44</v>
      </c>
      <c r="AZ69" s="29" t="s">
        <v>44</v>
      </c>
      <c r="BA69" s="29"/>
      <c r="BB69" s="29"/>
      <c r="BC69" s="29"/>
      <c r="BD69" s="29"/>
      <c r="BE69" s="29"/>
      <c r="BF69" s="29"/>
      <c r="BG69" s="29" t="s">
        <v>83</v>
      </c>
      <c r="BH69" s="269" t="s">
        <v>83</v>
      </c>
      <c r="BI69" s="269" t="s">
        <v>83</v>
      </c>
      <c r="BJ69" s="269" t="s">
        <v>83</v>
      </c>
      <c r="BK69" s="269" t="s">
        <v>83</v>
      </c>
      <c r="BL69" s="269" t="s">
        <v>83</v>
      </c>
      <c r="BM69" s="29"/>
      <c r="BN69" s="29"/>
      <c r="BO69" s="29"/>
      <c r="BP69" s="29"/>
      <c r="BQ69" s="29"/>
      <c r="BR69" s="29"/>
      <c r="BS69" s="29" t="s">
        <v>88</v>
      </c>
      <c r="BT69" s="29" t="s">
        <v>88</v>
      </c>
      <c r="BU69" s="29" t="s">
        <v>88</v>
      </c>
      <c r="BV69" s="29" t="s">
        <v>88</v>
      </c>
      <c r="BW69" s="29" t="s">
        <v>88</v>
      </c>
      <c r="BX69" s="29" t="s">
        <v>88</v>
      </c>
      <c r="BY69" s="29"/>
      <c r="BZ69" s="29"/>
      <c r="CA69" s="29"/>
      <c r="CB69" s="29"/>
      <c r="CC69" s="29"/>
      <c r="CD69" s="29"/>
      <c r="CE69" s="29" t="s">
        <v>170</v>
      </c>
      <c r="CF69" s="269" t="s">
        <v>170</v>
      </c>
      <c r="CG69" s="269" t="s">
        <v>170</v>
      </c>
      <c r="CH69" s="269" t="s">
        <v>170</v>
      </c>
      <c r="CI69" s="269" t="s">
        <v>170</v>
      </c>
      <c r="CJ69" s="269" t="s">
        <v>170</v>
      </c>
      <c r="CK69" s="29"/>
      <c r="CL69" s="29"/>
      <c r="CM69" s="29"/>
      <c r="CN69" s="29"/>
      <c r="CO69" s="29"/>
      <c r="CP69" s="29"/>
      <c r="CQ69" s="29" t="s">
        <v>236</v>
      </c>
      <c r="CR69" s="269" t="s">
        <v>236</v>
      </c>
      <c r="CS69" s="269" t="s">
        <v>236</v>
      </c>
      <c r="CT69" s="269" t="s">
        <v>236</v>
      </c>
      <c r="CU69" s="269"/>
      <c r="CV69" s="269"/>
      <c r="CW69" s="269"/>
      <c r="CX69" s="269"/>
      <c r="CY69" s="269"/>
      <c r="CZ69" s="269"/>
      <c r="DA69" s="269"/>
      <c r="DB69" s="269"/>
      <c r="DC69" s="269" t="s">
        <v>278</v>
      </c>
      <c r="DD69" s="269" t="s">
        <v>278</v>
      </c>
      <c r="DE69" s="269" t="s">
        <v>278</v>
      </c>
      <c r="DF69" s="269" t="s">
        <v>278</v>
      </c>
      <c r="DG69" s="269" t="s">
        <v>278</v>
      </c>
      <c r="DH69" s="269" t="s">
        <v>278</v>
      </c>
      <c r="DI69" s="269"/>
      <c r="DJ69" s="269"/>
      <c r="DK69" s="269"/>
      <c r="DL69" s="269"/>
      <c r="DM69" s="269"/>
      <c r="DN69" s="269"/>
      <c r="DO69" s="269" t="s">
        <v>362</v>
      </c>
      <c r="DP69" s="269" t="s">
        <v>362</v>
      </c>
      <c r="DQ69" s="269" t="s">
        <v>362</v>
      </c>
      <c r="DR69" s="269" t="s">
        <v>362</v>
      </c>
      <c r="DS69" s="269" t="s">
        <v>362</v>
      </c>
      <c r="DT69" s="269" t="s">
        <v>362</v>
      </c>
      <c r="DU69" s="269"/>
      <c r="DV69" s="269"/>
      <c r="DW69" s="269"/>
      <c r="DX69" s="269"/>
      <c r="DY69" s="269"/>
      <c r="DZ69" s="269"/>
      <c r="EA69" s="269" t="s">
        <v>365</v>
      </c>
      <c r="EB69" s="269" t="s">
        <v>365</v>
      </c>
      <c r="EC69" s="269" t="s">
        <v>365</v>
      </c>
      <c r="ED69" s="269" t="s">
        <v>365</v>
      </c>
      <c r="EE69" s="269" t="s">
        <v>365</v>
      </c>
      <c r="EF69" s="269" t="s">
        <v>365</v>
      </c>
      <c r="EG69" s="269"/>
      <c r="EH69" s="269"/>
      <c r="EI69" s="269"/>
      <c r="EJ69" s="269"/>
      <c r="EK69" s="269"/>
      <c r="EL69" s="269"/>
      <c r="EM69" s="269">
        <v>2020</v>
      </c>
      <c r="EN69" s="269"/>
      <c r="EO69" s="269"/>
      <c r="EP69" s="269"/>
      <c r="EQ69" s="269"/>
      <c r="ER69" s="269"/>
      <c r="ES69" s="269" t="s">
        <v>439</v>
      </c>
      <c r="ET69" s="360"/>
      <c r="EU69" s="360"/>
      <c r="EV69" s="360"/>
      <c r="EW69" s="360"/>
      <c r="EX69" s="360"/>
      <c r="EY69" s="360"/>
      <c r="EZ69" s="360"/>
      <c r="FA69" s="360"/>
      <c r="FB69" s="360"/>
      <c r="FC69" s="360"/>
      <c r="FD69" s="360"/>
    </row>
    <row r="70" spans="1:160" s="66" customFormat="1" x14ac:dyDescent="0.3">
      <c r="A70" s="34" t="s">
        <v>106</v>
      </c>
      <c r="B70" s="34"/>
      <c r="C70" s="34"/>
      <c r="D70" s="35"/>
      <c r="E70" s="37">
        <f t="shared" ref="E70:AJ70" si="41">+E65/$AZ$65*100</f>
        <v>69.839423804430382</v>
      </c>
      <c r="F70" s="37">
        <f t="shared" si="41"/>
        <v>69.551362539756468</v>
      </c>
      <c r="G70" s="37">
        <f t="shared" si="41"/>
        <v>70.645736812319328</v>
      </c>
      <c r="H70" s="37">
        <f t="shared" si="41"/>
        <v>76.961437853009002</v>
      </c>
      <c r="I70" s="37">
        <f t="shared" si="41"/>
        <v>88.02352016245446</v>
      </c>
      <c r="J70" s="37">
        <f t="shared" si="41"/>
        <v>83.906399458174718</v>
      </c>
      <c r="K70" s="37">
        <f t="shared" si="41"/>
        <v>78.302688405234875</v>
      </c>
      <c r="L70" s="37">
        <f t="shared" si="41"/>
        <v>86.235348700485773</v>
      </c>
      <c r="M70" s="37">
        <f t="shared" si="41"/>
        <v>82.874374519422801</v>
      </c>
      <c r="N70" s="37">
        <f t="shared" si="41"/>
        <v>85.745542770291138</v>
      </c>
      <c r="O70" s="37">
        <f t="shared" si="41"/>
        <v>89.663383440240381</v>
      </c>
      <c r="P70" s="37">
        <f t="shared" si="41"/>
        <v>94.936648408354273</v>
      </c>
      <c r="Q70" s="37">
        <f t="shared" si="41"/>
        <v>99.168214550195472</v>
      </c>
      <c r="R70" s="37">
        <f t="shared" si="41"/>
        <v>96.468835516811495</v>
      </c>
      <c r="S70" s="37">
        <f t="shared" si="41"/>
        <v>90.665736175630244</v>
      </c>
      <c r="T70" s="37">
        <f t="shared" si="41"/>
        <v>86.952015789754768</v>
      </c>
      <c r="U70" s="37">
        <f t="shared" si="41"/>
        <v>84.80466334268074</v>
      </c>
      <c r="V70" s="37">
        <f t="shared" si="41"/>
        <v>84.271671140262342</v>
      </c>
      <c r="W70" s="37">
        <f t="shared" si="41"/>
        <v>90.488785857445436</v>
      </c>
      <c r="X70" s="37">
        <f t="shared" si="41"/>
        <v>103.15341226439914</v>
      </c>
      <c r="Y70" s="37">
        <f t="shared" si="41"/>
        <v>109.26771091984655</v>
      </c>
      <c r="Z70" s="37">
        <f t="shared" si="41"/>
        <v>116.69197053448035</v>
      </c>
      <c r="AA70" s="37">
        <f t="shared" si="41"/>
        <v>126.30987300754298</v>
      </c>
      <c r="AB70" s="37">
        <f t="shared" si="41"/>
        <v>138.74799058591753</v>
      </c>
      <c r="AC70" s="37">
        <f t="shared" si="41"/>
        <v>144.22174106631698</v>
      </c>
      <c r="AD70" s="37">
        <f t="shared" si="41"/>
        <v>145.73784825649173</v>
      </c>
      <c r="AE70" s="37">
        <f t="shared" si="41"/>
        <v>131.65405170448921</v>
      </c>
      <c r="AF70" s="37">
        <f t="shared" si="41"/>
        <v>128.64022169327114</v>
      </c>
      <c r="AG70" s="37">
        <f t="shared" si="41"/>
        <v>125.03345937460178</v>
      </c>
      <c r="AH70" s="37">
        <f t="shared" si="41"/>
        <v>125.19372736288639</v>
      </c>
      <c r="AI70" s="37">
        <f t="shared" si="41"/>
        <v>124.78482285058952</v>
      </c>
      <c r="AJ70" s="37">
        <f t="shared" si="41"/>
        <v>126.06861072538192</v>
      </c>
      <c r="AK70" s="37">
        <f t="shared" ref="AK70:BE70" si="42">+AK65/$AZ$65*100</f>
        <v>122.235349444232</v>
      </c>
      <c r="AL70" s="37">
        <f t="shared" si="42"/>
        <v>114.45183675065689</v>
      </c>
      <c r="AM70" s="37">
        <f t="shared" si="42"/>
        <v>115.34555169233126</v>
      </c>
      <c r="AN70" s="37">
        <f t="shared" si="42"/>
        <v>112.17169362923525</v>
      </c>
      <c r="AO70" s="37">
        <f t="shared" si="42"/>
        <v>116.00259229958073</v>
      </c>
      <c r="AP70" s="37">
        <f t="shared" si="42"/>
        <v>120.4262881878813</v>
      </c>
      <c r="AQ70" s="37">
        <f t="shared" si="42"/>
        <v>123.09750877932599</v>
      </c>
      <c r="AR70" s="37">
        <f t="shared" si="42"/>
        <v>122.35370925400461</v>
      </c>
      <c r="AS70" s="37">
        <f t="shared" si="42"/>
        <v>113.86790471185073</v>
      </c>
      <c r="AT70" s="37">
        <f t="shared" si="42"/>
        <v>109.03972661962398</v>
      </c>
      <c r="AU70" s="37">
        <f t="shared" si="42"/>
        <v>119.95813832781576</v>
      </c>
      <c r="AV70" s="37">
        <f t="shared" si="42"/>
        <v>116.97396225104599</v>
      </c>
      <c r="AW70" s="37">
        <f t="shared" si="42"/>
        <v>113.98786418653928</v>
      </c>
      <c r="AX70" s="37">
        <f t="shared" si="42"/>
        <v>106.44667632790305</v>
      </c>
      <c r="AY70" s="37">
        <f t="shared" si="42"/>
        <v>103.99229615400888</v>
      </c>
      <c r="AZ70" s="37">
        <f t="shared" si="42"/>
        <v>100</v>
      </c>
      <c r="BA70" s="37" t="e">
        <f t="shared" si="42"/>
        <v>#REF!</v>
      </c>
      <c r="BB70" s="37" t="e">
        <f t="shared" si="42"/>
        <v>#REF!</v>
      </c>
      <c r="BC70" s="37" t="e">
        <f t="shared" si="42"/>
        <v>#REF!</v>
      </c>
      <c r="BD70" s="37" t="e">
        <f t="shared" si="42"/>
        <v>#REF!</v>
      </c>
      <c r="BE70" s="37" t="e">
        <f t="shared" si="42"/>
        <v>#REF!</v>
      </c>
      <c r="BF70" s="37" t="e">
        <f t="shared" ref="BF70:BL70" si="43">+BF65/$AZ$65*100</f>
        <v>#REF!</v>
      </c>
      <c r="BG70" s="37" t="e">
        <f t="shared" si="43"/>
        <v>#REF!</v>
      </c>
      <c r="BH70" s="37" t="e">
        <f t="shared" si="43"/>
        <v>#REF!</v>
      </c>
      <c r="BI70" s="37" t="e">
        <f t="shared" si="43"/>
        <v>#REF!</v>
      </c>
      <c r="BJ70" s="37" t="e">
        <f t="shared" si="43"/>
        <v>#REF!</v>
      </c>
      <c r="BK70" s="37" t="e">
        <f t="shared" si="43"/>
        <v>#REF!</v>
      </c>
      <c r="BL70" s="37" t="e">
        <f t="shared" si="43"/>
        <v>#REF!</v>
      </c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</row>
    <row r="71" spans="1:160" s="66" customFormat="1" x14ac:dyDescent="0.3">
      <c r="A71" s="34" t="s">
        <v>107</v>
      </c>
      <c r="B71" s="34"/>
      <c r="C71" s="34"/>
      <c r="D71" s="35"/>
      <c r="E71" s="37">
        <f t="shared" ref="E71:AJ71" si="44">+E66/$AZ$66*100</f>
        <v>71.050445067432761</v>
      </c>
      <c r="F71" s="37">
        <f t="shared" si="44"/>
        <v>70.357797445312741</v>
      </c>
      <c r="G71" s="37">
        <f t="shared" si="44"/>
        <v>71.686929665575505</v>
      </c>
      <c r="H71" s="37">
        <f t="shared" si="44"/>
        <v>81.23256706279065</v>
      </c>
      <c r="I71" s="37">
        <f t="shared" si="44"/>
        <v>91.410719528752125</v>
      </c>
      <c r="J71" s="37">
        <f t="shared" si="44"/>
        <v>85.816128418033315</v>
      </c>
      <c r="K71" s="37">
        <f t="shared" si="44"/>
        <v>79.80736930173876</v>
      </c>
      <c r="L71" s="37">
        <f t="shared" si="44"/>
        <v>88.732393868814029</v>
      </c>
      <c r="M71" s="37">
        <f t="shared" si="44"/>
        <v>84.563387067202527</v>
      </c>
      <c r="N71" s="37">
        <f t="shared" si="44"/>
        <v>87.197615787353342</v>
      </c>
      <c r="O71" s="37">
        <f t="shared" si="44"/>
        <v>90.853281814702939</v>
      </c>
      <c r="P71" s="37">
        <f t="shared" si="44"/>
        <v>96.619575328098563</v>
      </c>
      <c r="Q71" s="37">
        <f t="shared" si="44"/>
        <v>101.04348514941155</v>
      </c>
      <c r="R71" s="37">
        <f t="shared" si="44"/>
        <v>98.67634011101201</v>
      </c>
      <c r="S71" s="37">
        <f t="shared" si="44"/>
        <v>92.875014418543486</v>
      </c>
      <c r="T71" s="37">
        <f t="shared" si="44"/>
        <v>89.628819715668868</v>
      </c>
      <c r="U71" s="37">
        <f t="shared" si="44"/>
        <v>86.423104795081557</v>
      </c>
      <c r="V71" s="37">
        <f t="shared" si="44"/>
        <v>86.043537256814147</v>
      </c>
      <c r="W71" s="37">
        <f t="shared" si="44"/>
        <v>93.00965600159914</v>
      </c>
      <c r="X71" s="37">
        <f t="shared" si="44"/>
        <v>105.5177292642456</v>
      </c>
      <c r="Y71" s="37">
        <f t="shared" si="44"/>
        <v>112.49086214983333</v>
      </c>
      <c r="Z71" s="37">
        <f t="shared" si="44"/>
        <v>118.83502517859633</v>
      </c>
      <c r="AA71" s="37">
        <f t="shared" si="44"/>
        <v>128.95879285757951</v>
      </c>
      <c r="AB71" s="37">
        <f t="shared" si="44"/>
        <v>142.04433101731749</v>
      </c>
      <c r="AC71" s="37">
        <f t="shared" si="44"/>
        <v>149.50175984371009</v>
      </c>
      <c r="AD71" s="37">
        <f t="shared" si="44"/>
        <v>150.97574655951672</v>
      </c>
      <c r="AE71" s="37">
        <f t="shared" si="44"/>
        <v>136.12661845918495</v>
      </c>
      <c r="AF71" s="37">
        <f t="shared" si="44"/>
        <v>133.63732976227126</v>
      </c>
      <c r="AG71" s="37">
        <f t="shared" si="44"/>
        <v>130.57580864052403</v>
      </c>
      <c r="AH71" s="37">
        <f t="shared" si="44"/>
        <v>128.00103145554408</v>
      </c>
      <c r="AI71" s="37">
        <f t="shared" si="44"/>
        <v>127.7337714917695</v>
      </c>
      <c r="AJ71" s="37">
        <f t="shared" si="44"/>
        <v>129.88640490898914</v>
      </c>
      <c r="AK71" s="37">
        <f t="shared" ref="AK71:BD71" si="45">+AK66/$AZ$66*100</f>
        <v>123.62854164533755</v>
      </c>
      <c r="AL71" s="37">
        <f t="shared" si="45"/>
        <v>114.61334542476939</v>
      </c>
      <c r="AM71" s="37">
        <f t="shared" si="45"/>
        <v>116.86384680702149</v>
      </c>
      <c r="AN71" s="37">
        <f t="shared" si="45"/>
        <v>114.21984640185975</v>
      </c>
      <c r="AO71" s="37">
        <f t="shared" si="45"/>
        <v>119.3015389074144</v>
      </c>
      <c r="AP71" s="37">
        <f t="shared" si="45"/>
        <v>122.68974750235743</v>
      </c>
      <c r="AQ71" s="37">
        <f t="shared" si="45"/>
        <v>126.42219660691556</v>
      </c>
      <c r="AR71" s="37">
        <f t="shared" si="45"/>
        <v>127.18570311099685</v>
      </c>
      <c r="AS71" s="37">
        <f t="shared" si="45"/>
        <v>115.87442834646731</v>
      </c>
      <c r="AT71" s="37">
        <f t="shared" si="45"/>
        <v>109.89001358615644</v>
      </c>
      <c r="AU71" s="37">
        <f t="shared" si="45"/>
        <v>121.82746795758665</v>
      </c>
      <c r="AV71" s="37">
        <f t="shared" si="45"/>
        <v>118.51410276287071</v>
      </c>
      <c r="AW71" s="37">
        <f t="shared" si="45"/>
        <v>113.93212113703244</v>
      </c>
      <c r="AX71" s="37">
        <f t="shared" si="45"/>
        <v>107.13089334698786</v>
      </c>
      <c r="AY71" s="37">
        <f t="shared" si="45"/>
        <v>104.09217401304191</v>
      </c>
      <c r="AZ71" s="37">
        <f t="shared" si="45"/>
        <v>100</v>
      </c>
      <c r="BA71" s="37">
        <f t="shared" si="45"/>
        <v>102.1978481433248</v>
      </c>
      <c r="BB71" s="37">
        <f t="shared" si="45"/>
        <v>101.42460810153776</v>
      </c>
      <c r="BC71" s="37">
        <f t="shared" si="45"/>
        <v>99.216189288601967</v>
      </c>
      <c r="BD71" s="37">
        <f t="shared" si="45"/>
        <v>97.080176456368363</v>
      </c>
      <c r="BE71" s="37">
        <f t="shared" ref="BE71:BK71" si="46">+BE66/$AZ$66*100</f>
        <v>96.894385644076522</v>
      </c>
      <c r="BF71" s="37">
        <f t="shared" si="46"/>
        <v>96.297970910470227</v>
      </c>
      <c r="BG71" s="37">
        <f t="shared" si="46"/>
        <v>91.318789659821689</v>
      </c>
      <c r="BH71" s="37">
        <f t="shared" si="46"/>
        <v>90.592607619684628</v>
      </c>
      <c r="BI71" s="37">
        <f t="shared" si="46"/>
        <v>92.187412211890745</v>
      </c>
      <c r="BJ71" s="37">
        <f t="shared" si="46"/>
        <v>98.187453864438652</v>
      </c>
      <c r="BK71" s="37">
        <f t="shared" si="46"/>
        <v>99.065718793890383</v>
      </c>
      <c r="BL71" s="37">
        <f>+BL66/$AZ$66*100</f>
        <v>96.178673201883797</v>
      </c>
      <c r="BM71" s="37">
        <f>+BM66/$AZ$66*100</f>
        <v>91.257077419434708</v>
      </c>
      <c r="BN71" s="37">
        <f>+BN66/$AZ$66*100</f>
        <v>95.086556357990887</v>
      </c>
      <c r="BO71" s="37">
        <f>+BO66/$AZ$66*100</f>
        <v>101.73060672452819</v>
      </c>
      <c r="BP71" s="37">
        <f t="shared" ref="BP71:CJ71" si="47">+BP66/$AZ$66*100</f>
        <v>100.42726380506437</v>
      </c>
      <c r="BQ71" s="37">
        <f t="shared" si="47"/>
        <v>99.383290408291487</v>
      </c>
      <c r="BR71" s="37">
        <f t="shared" si="47"/>
        <v>92.918620747457041</v>
      </c>
      <c r="BS71" s="37">
        <f t="shared" si="47"/>
        <v>90.502127644401781</v>
      </c>
      <c r="BT71" s="37">
        <f t="shared" si="47"/>
        <v>84.168667928686631</v>
      </c>
      <c r="BU71" s="37">
        <f t="shared" si="47"/>
        <v>79.499754854448085</v>
      </c>
      <c r="BV71" s="37">
        <f t="shared" si="47"/>
        <v>83.145002191975465</v>
      </c>
      <c r="BW71" s="37">
        <f t="shared" si="47"/>
        <v>82.787163996232778</v>
      </c>
      <c r="BX71" s="37">
        <f>+BX66/$AZ$66*100</f>
        <v>81.988535902472321</v>
      </c>
      <c r="BY71" s="37">
        <f>+BY66/$AZ$66*100</f>
        <v>80.478941387887687</v>
      </c>
      <c r="BZ71" s="37">
        <f t="shared" si="47"/>
        <v>78.453518653740801</v>
      </c>
      <c r="CA71" s="37">
        <f t="shared" si="47"/>
        <v>74.465052695793659</v>
      </c>
      <c r="CB71" s="37">
        <f t="shared" si="47"/>
        <v>73.190298073849092</v>
      </c>
      <c r="CC71" s="37">
        <f t="shared" si="47"/>
        <v>73.097067011302215</v>
      </c>
      <c r="CD71" s="37">
        <f t="shared" si="47"/>
        <v>73.469551067505861</v>
      </c>
      <c r="CE71" s="37">
        <f t="shared" si="47"/>
        <v>72.50428776972845</v>
      </c>
      <c r="CF71" s="37">
        <f t="shared" si="47"/>
        <v>63.245824860675746</v>
      </c>
      <c r="CG71" s="37">
        <f t="shared" si="47"/>
        <v>63.386261688738344</v>
      </c>
      <c r="CH71" s="37">
        <f t="shared" si="47"/>
        <v>70.462706239083388</v>
      </c>
      <c r="CI71" s="37">
        <f t="shared" si="47"/>
        <v>68.976814533703163</v>
      </c>
      <c r="CJ71" s="37">
        <f t="shared" si="47"/>
        <v>69.553574764035062</v>
      </c>
      <c r="CK71" s="37">
        <f t="shared" ref="CK71:CS71" si="48">+CK66/$AZ$66*100</f>
        <v>69.499971989031948</v>
      </c>
      <c r="CL71" s="37">
        <f t="shared" si="48"/>
        <v>72.151958888569993</v>
      </c>
      <c r="CM71" s="37">
        <f t="shared" si="48"/>
        <v>77.29471124531095</v>
      </c>
      <c r="CN71" s="37">
        <f t="shared" si="48"/>
        <v>80.190408241155083</v>
      </c>
      <c r="CO71" s="37">
        <f t="shared" si="48"/>
        <v>79.324529836250306</v>
      </c>
      <c r="CP71" s="37">
        <f t="shared" si="48"/>
        <v>81.041753032698679</v>
      </c>
      <c r="CQ71" s="37">
        <f t="shared" si="48"/>
        <v>76.862151093858898</v>
      </c>
      <c r="CR71" s="37">
        <f t="shared" si="48"/>
        <v>82.222944479991142</v>
      </c>
      <c r="CS71" s="37">
        <f t="shared" si="48"/>
        <v>85.089179523610682</v>
      </c>
      <c r="CT71" s="37">
        <f>+CT66/$AZ$66*100</f>
        <v>84.640005362948912</v>
      </c>
      <c r="CU71" s="37">
        <f>+CU66/$AZ$66*100</f>
        <v>83.436922366747012</v>
      </c>
      <c r="CV71" s="37">
        <f>+CV66/$AZ$66*100</f>
        <v>83.741611474631114</v>
      </c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</row>
    <row r="72" spans="1:160" s="66" customFormat="1" x14ac:dyDescent="0.3">
      <c r="A72" s="34" t="s">
        <v>289</v>
      </c>
      <c r="B72" s="34"/>
      <c r="C72" s="34"/>
      <c r="D72" s="35"/>
      <c r="E72" s="36">
        <f t="shared" ref="E72:AJ72" si="49">+E67/$AZ$67*100</f>
        <v>70.797751628386138</v>
      </c>
      <c r="F72" s="36">
        <f t="shared" si="49"/>
        <v>70.097404825886699</v>
      </c>
      <c r="G72" s="36">
        <f t="shared" si="49"/>
        <v>71.308526787729832</v>
      </c>
      <c r="H72" s="36">
        <f t="shared" si="49"/>
        <v>80.165979498088191</v>
      </c>
      <c r="I72" s="36">
        <f t="shared" si="49"/>
        <v>90.31045489039667</v>
      </c>
      <c r="J72" s="36">
        <f t="shared" si="49"/>
        <v>85.153765981682923</v>
      </c>
      <c r="K72" s="36">
        <f t="shared" si="49"/>
        <v>79.713133436631793</v>
      </c>
      <c r="L72" s="36">
        <f t="shared" si="49"/>
        <v>88.579997035218099</v>
      </c>
      <c r="M72" s="36">
        <f t="shared" si="49"/>
        <v>84.648321183217107</v>
      </c>
      <c r="N72" s="36">
        <f t="shared" si="49"/>
        <v>87.423442160110312</v>
      </c>
      <c r="O72" s="36">
        <f t="shared" si="49"/>
        <v>90.868721751861699</v>
      </c>
      <c r="P72" s="36">
        <f t="shared" si="49"/>
        <v>96.577795505515653</v>
      </c>
      <c r="Q72" s="36">
        <f t="shared" si="49"/>
        <v>101.33110833362467</v>
      </c>
      <c r="R72" s="36">
        <f t="shared" si="49"/>
        <v>98.667586861786134</v>
      </c>
      <c r="S72" s="36">
        <f t="shared" si="49"/>
        <v>91.786406095168203</v>
      </c>
      <c r="T72" s="36">
        <f t="shared" si="49"/>
        <v>88.164631356831606</v>
      </c>
      <c r="U72" s="36">
        <f t="shared" si="49"/>
        <v>84.916751607962155</v>
      </c>
      <c r="V72" s="36">
        <f t="shared" si="49"/>
        <v>84.726074851096897</v>
      </c>
      <c r="W72" s="36">
        <f t="shared" si="49"/>
        <v>91.997485730127707</v>
      </c>
      <c r="X72" s="36">
        <f t="shared" si="49"/>
        <v>104.41974193055697</v>
      </c>
      <c r="Y72" s="36">
        <f t="shared" si="49"/>
        <v>111.90887557305574</v>
      </c>
      <c r="Z72" s="36">
        <f t="shared" si="49"/>
        <v>118.36016039955561</v>
      </c>
      <c r="AA72" s="36">
        <f t="shared" si="49"/>
        <v>128.12129455569411</v>
      </c>
      <c r="AB72" s="36">
        <f t="shared" si="49"/>
        <v>141.02492983154218</v>
      </c>
      <c r="AC72" s="36">
        <f t="shared" si="49"/>
        <v>148.35510550930502</v>
      </c>
      <c r="AD72" s="36">
        <f t="shared" si="49"/>
        <v>149.87379913327175</v>
      </c>
      <c r="AE72" s="36">
        <f t="shared" si="49"/>
        <v>135.06562869135848</v>
      </c>
      <c r="AF72" s="36">
        <f t="shared" si="49"/>
        <v>132.47875842021898</v>
      </c>
      <c r="AG72" s="36">
        <f t="shared" si="49"/>
        <v>128.88063890622971</v>
      </c>
      <c r="AH72" s="36">
        <f t="shared" si="49"/>
        <v>127.01330429524182</v>
      </c>
      <c r="AI72" s="36">
        <f t="shared" si="49"/>
        <v>127.17490896494759</v>
      </c>
      <c r="AJ72" s="36">
        <f t="shared" si="49"/>
        <v>129.291562738278</v>
      </c>
      <c r="AK72" s="36">
        <f t="shared" ref="AK72:BF72" si="50">+AK67/$AZ$67*100</f>
        <v>123.12097916774643</v>
      </c>
      <c r="AL72" s="36">
        <f t="shared" si="50"/>
        <v>114.22906542947806</v>
      </c>
      <c r="AM72" s="36">
        <f t="shared" si="50"/>
        <v>115.83499731222521</v>
      </c>
      <c r="AN72" s="36">
        <f t="shared" si="50"/>
        <v>113.08458841430702</v>
      </c>
      <c r="AO72" s="36">
        <f t="shared" si="50"/>
        <v>118.00347162018976</v>
      </c>
      <c r="AP72" s="36">
        <f t="shared" si="50"/>
        <v>121.3306815634739</v>
      </c>
      <c r="AQ72" s="36">
        <f t="shared" si="50"/>
        <v>124.71974797217152</v>
      </c>
      <c r="AR72" s="36">
        <f t="shared" si="50"/>
        <v>124.89974360521138</v>
      </c>
      <c r="AS72" s="36">
        <f t="shared" si="50"/>
        <v>113.93508693298003</v>
      </c>
      <c r="AT72" s="36">
        <f t="shared" si="50"/>
        <v>108.55943987429883</v>
      </c>
      <c r="AU72" s="36">
        <f t="shared" si="50"/>
        <v>120.90996752605977</v>
      </c>
      <c r="AV72" s="36">
        <f t="shared" si="50"/>
        <v>117.49220903741902</v>
      </c>
      <c r="AW72" s="36">
        <f t="shared" si="50"/>
        <v>113.1046093204708</v>
      </c>
      <c r="AX72" s="36">
        <f t="shared" si="50"/>
        <v>107.01142108429113</v>
      </c>
      <c r="AY72" s="36">
        <f t="shared" si="50"/>
        <v>103.99145849848858</v>
      </c>
      <c r="AZ72" s="36">
        <f t="shared" si="50"/>
        <v>100</v>
      </c>
      <c r="BA72" s="36">
        <f t="shared" si="50"/>
        <v>101.75957051142068</v>
      </c>
      <c r="BB72" s="36">
        <f t="shared" si="50"/>
        <v>100.74623247501833</v>
      </c>
      <c r="BC72" s="36">
        <f t="shared" si="50"/>
        <v>98.601496622627266</v>
      </c>
      <c r="BD72" s="36">
        <f t="shared" si="50"/>
        <v>96.478957511378809</v>
      </c>
      <c r="BE72" s="36">
        <f t="shared" si="50"/>
        <v>96.247120481192695</v>
      </c>
      <c r="BF72" s="36">
        <f t="shared" si="50"/>
        <v>95.442673957568871</v>
      </c>
      <c r="BG72" s="36">
        <f t="shared" ref="BG72:CV72" si="51">+BG67/$AZ$67*100</f>
        <v>90.691766897560782</v>
      </c>
      <c r="BH72" s="36">
        <f t="shared" si="51"/>
        <v>90.089078959851392</v>
      </c>
      <c r="BI72" s="36">
        <f t="shared" si="51"/>
        <v>91.651836929273472</v>
      </c>
      <c r="BJ72" s="36">
        <f t="shared" si="51"/>
        <v>97.76846630159875</v>
      </c>
      <c r="BK72" s="36">
        <f t="shared" si="51"/>
        <v>98.14778082786215</v>
      </c>
      <c r="BL72" s="36">
        <f t="shared" si="51"/>
        <v>95.058044448853337</v>
      </c>
      <c r="BM72" s="36">
        <f t="shared" si="51"/>
        <v>90.112438197631008</v>
      </c>
      <c r="BN72" s="36">
        <f t="shared" si="51"/>
        <v>93.99404824237827</v>
      </c>
      <c r="BO72" s="36">
        <f t="shared" si="51"/>
        <v>100.74579126747025</v>
      </c>
      <c r="BP72" s="36">
        <f t="shared" si="51"/>
        <v>99.448675535354255</v>
      </c>
      <c r="BQ72" s="36">
        <f t="shared" si="51"/>
        <v>98.721724503141814</v>
      </c>
      <c r="BR72" s="36">
        <f t="shared" si="51"/>
        <v>92.369236138551003</v>
      </c>
      <c r="BS72" s="36">
        <f t="shared" si="51"/>
        <v>89.819424663902197</v>
      </c>
      <c r="BT72" s="36">
        <f t="shared" si="51"/>
        <v>83.648581785104255</v>
      </c>
      <c r="BU72" s="36">
        <f t="shared" si="51"/>
        <v>78.886014773983433</v>
      </c>
      <c r="BV72" s="36">
        <f t="shared" si="51"/>
        <v>82.657203849462604</v>
      </c>
      <c r="BW72" s="36">
        <f t="shared" si="51"/>
        <v>82.254694890981398</v>
      </c>
      <c r="BX72" s="36">
        <f t="shared" si="51"/>
        <v>81.571112640548492</v>
      </c>
      <c r="BY72" s="36">
        <f t="shared" si="51"/>
        <v>79.895937418052199</v>
      </c>
      <c r="BZ72" s="36">
        <f t="shared" si="51"/>
        <v>77.774845771184872</v>
      </c>
      <c r="CA72" s="36">
        <f t="shared" si="51"/>
        <v>73.741356291351323</v>
      </c>
      <c r="CB72" s="36">
        <f t="shared" si="51"/>
        <v>72.509247853603384</v>
      </c>
      <c r="CC72" s="36">
        <f t="shared" si="51"/>
        <v>72.335715391304234</v>
      </c>
      <c r="CD72" s="36">
        <f t="shared" si="51"/>
        <v>72.550396316282558</v>
      </c>
      <c r="CE72" s="36">
        <f t="shared" si="51"/>
        <v>71.731449717492353</v>
      </c>
      <c r="CF72" s="36">
        <f t="shared" si="51"/>
        <v>62.691778362743321</v>
      </c>
      <c r="CG72" s="36">
        <f t="shared" si="51"/>
        <v>62.927888273074075</v>
      </c>
      <c r="CH72" s="36">
        <f t="shared" si="51"/>
        <v>70.111515035420624</v>
      </c>
      <c r="CI72" s="36">
        <f t="shared" si="51"/>
        <v>68.787283122087644</v>
      </c>
      <c r="CJ72" s="36">
        <f t="shared" si="51"/>
        <v>69.330497817207188</v>
      </c>
      <c r="CK72" s="36">
        <f t="shared" si="51"/>
        <v>69.136234245474583</v>
      </c>
      <c r="CL72" s="36">
        <f t="shared" si="51"/>
        <v>71.307540714799131</v>
      </c>
      <c r="CM72" s="36">
        <f t="shared" si="51"/>
        <v>76.549123288322534</v>
      </c>
      <c r="CN72" s="36">
        <f t="shared" si="51"/>
        <v>79.123006479399905</v>
      </c>
      <c r="CO72" s="36">
        <f t="shared" si="51"/>
        <v>78.594511068654228</v>
      </c>
      <c r="CP72" s="36">
        <f t="shared" si="51"/>
        <v>80.732686617312467</v>
      </c>
      <c r="CQ72" s="36">
        <f t="shared" si="51"/>
        <v>76.750866747503949</v>
      </c>
      <c r="CR72" s="36">
        <f t="shared" si="51"/>
        <v>81.742510342553729</v>
      </c>
      <c r="CS72" s="36">
        <f t="shared" si="51"/>
        <v>84.649350922007102</v>
      </c>
      <c r="CT72" s="36">
        <f t="shared" si="51"/>
        <v>84.592172017781991</v>
      </c>
      <c r="CU72" s="36">
        <f t="shared" si="51"/>
        <v>83.049654410427991</v>
      </c>
      <c r="CV72" s="36">
        <f t="shared" si="51"/>
        <v>82.885014137667909</v>
      </c>
      <c r="CW72" s="36">
        <f>+CW67/$AZ$67*100</f>
        <v>86.98792402937066</v>
      </c>
      <c r="CX72" s="36">
        <f>+CX67/$AZ$67*100</f>
        <v>86.080906405442718</v>
      </c>
      <c r="CY72" s="36">
        <f t="shared" ref="CY72:DT72" si="52">+CY67/$AZ$67*100</f>
        <v>80.190133842365</v>
      </c>
      <c r="CZ72" s="36">
        <f t="shared" si="52"/>
        <v>75.213129311734079</v>
      </c>
      <c r="DA72" s="36">
        <f t="shared" si="52"/>
        <v>76.797296781043684</v>
      </c>
      <c r="DB72" s="36">
        <f t="shared" si="52"/>
        <v>73.017779500606053</v>
      </c>
      <c r="DC72" s="36">
        <f t="shared" si="52"/>
        <v>75.495125855873397</v>
      </c>
      <c r="DD72" s="36">
        <f t="shared" si="52"/>
        <v>72.386303725650478</v>
      </c>
      <c r="DE72" s="36">
        <f t="shared" si="52"/>
        <v>75.273998747524544</v>
      </c>
      <c r="DF72" s="36">
        <f t="shared" si="52"/>
        <v>74.743926034873013</v>
      </c>
      <c r="DG72" s="36">
        <f t="shared" si="52"/>
        <v>74.741217649615322</v>
      </c>
      <c r="DH72" s="36">
        <f t="shared" si="52"/>
        <v>71.263100630714789</v>
      </c>
      <c r="DI72" s="36">
        <f t="shared" si="52"/>
        <v>73.558451755507775</v>
      </c>
      <c r="DJ72" s="36">
        <f t="shared" si="52"/>
        <v>74.613471448071479</v>
      </c>
      <c r="DK72" s="36">
        <f t="shared" si="52"/>
        <v>73.292126947498133</v>
      </c>
      <c r="DL72" s="36">
        <f t="shared" si="52"/>
        <v>71.706208436668888</v>
      </c>
      <c r="DM72" s="36">
        <f t="shared" si="52"/>
        <v>72.543036458420033</v>
      </c>
      <c r="DN72" s="36">
        <f t="shared" si="52"/>
        <v>70.735961196165277</v>
      </c>
      <c r="DO72" s="36">
        <f t="shared" si="52"/>
        <v>66.992138037400437</v>
      </c>
      <c r="DP72" s="36">
        <f t="shared" si="52"/>
        <v>67.232529423255144</v>
      </c>
      <c r="DQ72" s="36">
        <f t="shared" si="52"/>
        <v>65.760290908375879</v>
      </c>
      <c r="DR72" s="36">
        <f t="shared" si="52"/>
        <v>67.925384976341746</v>
      </c>
      <c r="DS72" s="36">
        <f t="shared" si="52"/>
        <v>63.802507014815646</v>
      </c>
      <c r="DT72" s="36">
        <f t="shared" si="52"/>
        <v>65.211612123008848</v>
      </c>
      <c r="DU72" s="36">
        <f>+DU67/$AZ$67*100</f>
        <v>68.466061211055376</v>
      </c>
      <c r="DV72" s="36">
        <f t="shared" ref="DV72:EE72" si="53">+DV67/$AZ$67*100</f>
        <v>68.036407615270207</v>
      </c>
      <c r="DW72" s="36">
        <f t="shared" si="53"/>
        <v>63.581849299895168</v>
      </c>
      <c r="DX72" s="36">
        <f t="shared" si="53"/>
        <v>64.077003035978123</v>
      </c>
      <c r="DY72" s="36">
        <f t="shared" si="53"/>
        <v>61.509319965087748</v>
      </c>
      <c r="DZ72" s="36">
        <f t="shared" si="53"/>
        <v>64.890344416371846</v>
      </c>
      <c r="EA72" s="36">
        <f t="shared" si="53"/>
        <v>63.23527404122229</v>
      </c>
      <c r="EB72" s="36">
        <f t="shared" si="53"/>
        <v>63.863653337108595</v>
      </c>
      <c r="EC72" s="36">
        <f t="shared" si="53"/>
        <v>63.369433187630008</v>
      </c>
      <c r="ED72" s="36">
        <f t="shared" si="53"/>
        <v>67.111191354347056</v>
      </c>
      <c r="EE72" s="36">
        <f t="shared" si="53"/>
        <v>73.259742296607016</v>
      </c>
      <c r="EF72" s="36">
        <f>+EF67/$AZ$67*100</f>
        <v>79.527100625417987</v>
      </c>
      <c r="EG72" s="36">
        <f>+EG67/$AZ$67*100</f>
        <v>84.146911900108094</v>
      </c>
      <c r="EH72" s="36">
        <f t="shared" ref="EH72:ER72" si="54">+EH67/$AZ$67*100</f>
        <v>79.380711630780965</v>
      </c>
      <c r="EI72" s="36">
        <f t="shared" si="54"/>
        <v>69.620074599803516</v>
      </c>
      <c r="EJ72" s="36">
        <f t="shared" si="54"/>
        <v>65.422768134127026</v>
      </c>
      <c r="EK72" s="36">
        <f t="shared" si="54"/>
        <v>63.8888554981339</v>
      </c>
      <c r="EL72" s="36">
        <f t="shared" si="54"/>
        <v>69.283765879244712</v>
      </c>
      <c r="EM72" s="36">
        <f t="shared" si="54"/>
        <v>72.450148479433977</v>
      </c>
      <c r="EN72" s="36">
        <f t="shared" si="54"/>
        <v>77.282045101668515</v>
      </c>
      <c r="EO72" s="36">
        <f t="shared" si="54"/>
        <v>80.247037180413656</v>
      </c>
      <c r="EP72" s="36">
        <f t="shared" si="54"/>
        <v>86.287132676053943</v>
      </c>
      <c r="EQ72" s="36">
        <f t="shared" si="54"/>
        <v>93.747002083661783</v>
      </c>
      <c r="ER72" s="36">
        <f t="shared" si="54"/>
        <v>97.796236893547132</v>
      </c>
      <c r="ES72" s="36">
        <f>+ES67/$AZ$67*100</f>
        <v>103.1932334761163</v>
      </c>
      <c r="ET72" s="361">
        <f t="shared" ref="ET72:FD72" si="55">+ET67/$AZ$67*100</f>
        <v>106.43115488955588</v>
      </c>
      <c r="EU72" s="361">
        <f t="shared" si="55"/>
        <v>105.81544556522621</v>
      </c>
      <c r="EV72" s="361">
        <f t="shared" si="55"/>
        <v>110.09833825013516</v>
      </c>
      <c r="EW72" s="361">
        <f t="shared" si="55"/>
        <v>117.2090568881255</v>
      </c>
      <c r="EX72" s="361">
        <f t="shared" si="55"/>
        <v>104.36042779279322</v>
      </c>
      <c r="EY72" s="361">
        <f t="shared" si="55"/>
        <v>110.21486343911322</v>
      </c>
      <c r="EZ72" s="361">
        <f t="shared" si="55"/>
        <v>119.12249120064014</v>
      </c>
      <c r="FA72" s="361">
        <f t="shared" si="55"/>
        <v>119.85204130986764</v>
      </c>
      <c r="FB72" s="361">
        <f t="shared" si="55"/>
        <v>130.27216607894883</v>
      </c>
      <c r="FC72" s="361">
        <f t="shared" si="55"/>
        <v>135.43053926224204</v>
      </c>
      <c r="FD72" s="361">
        <f t="shared" si="55"/>
        <v>129.97289836195694</v>
      </c>
    </row>
    <row r="73" spans="1:160" s="66" customFormat="1" x14ac:dyDescent="0.3">
      <c r="A73" s="34" t="s">
        <v>108</v>
      </c>
      <c r="B73" s="34"/>
      <c r="C73" s="34"/>
      <c r="D73" s="35"/>
      <c r="E73" s="37">
        <f t="shared" ref="E73:BD73" si="56">+E70</f>
        <v>69.839423804430382</v>
      </c>
      <c r="F73" s="37">
        <f t="shared" si="56"/>
        <v>69.551362539756468</v>
      </c>
      <c r="G73" s="37">
        <f t="shared" si="56"/>
        <v>70.645736812319328</v>
      </c>
      <c r="H73" s="37">
        <f t="shared" si="56"/>
        <v>76.961437853009002</v>
      </c>
      <c r="I73" s="37">
        <f t="shared" si="56"/>
        <v>88.02352016245446</v>
      </c>
      <c r="J73" s="37">
        <f t="shared" si="56"/>
        <v>83.906399458174718</v>
      </c>
      <c r="K73" s="37">
        <f t="shared" si="56"/>
        <v>78.302688405234875</v>
      </c>
      <c r="L73" s="37">
        <f t="shared" si="56"/>
        <v>86.235348700485773</v>
      </c>
      <c r="M73" s="37">
        <f t="shared" si="56"/>
        <v>82.874374519422801</v>
      </c>
      <c r="N73" s="37">
        <f t="shared" si="56"/>
        <v>85.745542770291138</v>
      </c>
      <c r="O73" s="37">
        <f t="shared" si="56"/>
        <v>89.663383440240381</v>
      </c>
      <c r="P73" s="37">
        <f t="shared" si="56"/>
        <v>94.936648408354273</v>
      </c>
      <c r="Q73" s="37">
        <f t="shared" si="56"/>
        <v>99.168214550195472</v>
      </c>
      <c r="R73" s="37">
        <f t="shared" si="56"/>
        <v>96.468835516811495</v>
      </c>
      <c r="S73" s="37">
        <f t="shared" si="56"/>
        <v>90.665736175630244</v>
      </c>
      <c r="T73" s="37">
        <f t="shared" si="56"/>
        <v>86.952015789754768</v>
      </c>
      <c r="U73" s="37">
        <f t="shared" si="56"/>
        <v>84.80466334268074</v>
      </c>
      <c r="V73" s="37">
        <f t="shared" si="56"/>
        <v>84.271671140262342</v>
      </c>
      <c r="W73" s="37">
        <f t="shared" si="56"/>
        <v>90.488785857445436</v>
      </c>
      <c r="X73" s="37">
        <f t="shared" si="56"/>
        <v>103.15341226439914</v>
      </c>
      <c r="Y73" s="37">
        <f t="shared" si="56"/>
        <v>109.26771091984655</v>
      </c>
      <c r="Z73" s="37">
        <f t="shared" si="56"/>
        <v>116.69197053448035</v>
      </c>
      <c r="AA73" s="37">
        <f t="shared" si="56"/>
        <v>126.30987300754298</v>
      </c>
      <c r="AB73" s="37">
        <f t="shared" si="56"/>
        <v>138.74799058591753</v>
      </c>
      <c r="AC73" s="37">
        <f t="shared" si="56"/>
        <v>144.22174106631698</v>
      </c>
      <c r="AD73" s="37">
        <f t="shared" si="56"/>
        <v>145.73784825649173</v>
      </c>
      <c r="AE73" s="37">
        <f t="shared" si="56"/>
        <v>131.65405170448921</v>
      </c>
      <c r="AF73" s="37">
        <f t="shared" si="56"/>
        <v>128.64022169327114</v>
      </c>
      <c r="AG73" s="37">
        <f t="shared" si="56"/>
        <v>125.03345937460178</v>
      </c>
      <c r="AH73" s="37">
        <f t="shared" si="56"/>
        <v>125.19372736288639</v>
      </c>
      <c r="AI73" s="37">
        <f t="shared" si="56"/>
        <v>124.78482285058952</v>
      </c>
      <c r="AJ73" s="37">
        <f t="shared" si="56"/>
        <v>126.06861072538192</v>
      </c>
      <c r="AK73" s="37">
        <f t="shared" si="56"/>
        <v>122.235349444232</v>
      </c>
      <c r="AL73" s="37">
        <f t="shared" si="56"/>
        <v>114.45183675065689</v>
      </c>
      <c r="AM73" s="37">
        <f t="shared" si="56"/>
        <v>115.34555169233126</v>
      </c>
      <c r="AN73" s="37">
        <f t="shared" si="56"/>
        <v>112.17169362923525</v>
      </c>
      <c r="AO73" s="37">
        <f t="shared" si="56"/>
        <v>116.00259229958073</v>
      </c>
      <c r="AP73" s="37">
        <f t="shared" si="56"/>
        <v>120.4262881878813</v>
      </c>
      <c r="AQ73" s="37">
        <f t="shared" si="56"/>
        <v>123.09750877932599</v>
      </c>
      <c r="AR73" s="37">
        <f t="shared" si="56"/>
        <v>122.35370925400461</v>
      </c>
      <c r="AS73" s="37">
        <f t="shared" si="56"/>
        <v>113.86790471185073</v>
      </c>
      <c r="AT73" s="37">
        <f t="shared" si="56"/>
        <v>109.03972661962398</v>
      </c>
      <c r="AU73" s="37">
        <f t="shared" si="56"/>
        <v>119.95813832781576</v>
      </c>
      <c r="AV73" s="37">
        <f t="shared" si="56"/>
        <v>116.97396225104599</v>
      </c>
      <c r="AW73" s="37">
        <f t="shared" si="56"/>
        <v>113.98786418653928</v>
      </c>
      <c r="AX73" s="37">
        <f t="shared" si="56"/>
        <v>106.44667632790305</v>
      </c>
      <c r="AY73" s="37">
        <f t="shared" si="56"/>
        <v>103.99229615400888</v>
      </c>
      <c r="AZ73" s="37">
        <f t="shared" si="56"/>
        <v>100</v>
      </c>
      <c r="BA73" s="37" t="e">
        <f t="shared" si="56"/>
        <v>#REF!</v>
      </c>
      <c r="BB73" s="37" t="e">
        <f t="shared" si="56"/>
        <v>#REF!</v>
      </c>
      <c r="BC73" s="37" t="e">
        <f t="shared" si="56"/>
        <v>#REF!</v>
      </c>
      <c r="BD73" s="37" t="e">
        <f t="shared" si="56"/>
        <v>#REF!</v>
      </c>
      <c r="BE73" s="37" t="e">
        <f t="shared" ref="BE73:BK73" si="57">+BE70</f>
        <v>#REF!</v>
      </c>
      <c r="BF73" s="37" t="e">
        <f t="shared" si="57"/>
        <v>#REF!</v>
      </c>
      <c r="BG73" s="37" t="e">
        <f t="shared" si="57"/>
        <v>#REF!</v>
      </c>
      <c r="BH73" s="37" t="e">
        <f t="shared" si="57"/>
        <v>#REF!</v>
      </c>
      <c r="BI73" s="37" t="e">
        <f t="shared" si="57"/>
        <v>#REF!</v>
      </c>
      <c r="BJ73" s="37" t="e">
        <f t="shared" si="57"/>
        <v>#REF!</v>
      </c>
      <c r="BK73" s="37" t="e">
        <f t="shared" si="57"/>
        <v>#REF!</v>
      </c>
      <c r="BL73" s="37" t="e">
        <f>+BL70</f>
        <v>#REF!</v>
      </c>
      <c r="BM73" s="37">
        <f t="shared" ref="BM73:BX73" si="58">+BM71</f>
        <v>91.257077419434708</v>
      </c>
      <c r="BN73" s="37">
        <f t="shared" si="58"/>
        <v>95.086556357990887</v>
      </c>
      <c r="BO73" s="37">
        <f t="shared" si="58"/>
        <v>101.73060672452819</v>
      </c>
      <c r="BP73" s="37">
        <f t="shared" si="58"/>
        <v>100.42726380506437</v>
      </c>
      <c r="BQ73" s="37">
        <f t="shared" si="58"/>
        <v>99.383290408291487</v>
      </c>
      <c r="BR73" s="37">
        <f t="shared" si="58"/>
        <v>92.918620747457041</v>
      </c>
      <c r="BS73" s="37">
        <f t="shared" si="58"/>
        <v>90.502127644401781</v>
      </c>
      <c r="BT73" s="37">
        <f t="shared" si="58"/>
        <v>84.168667928686631</v>
      </c>
      <c r="BU73" s="37">
        <f t="shared" si="58"/>
        <v>79.499754854448085</v>
      </c>
      <c r="BV73" s="37">
        <f t="shared" si="58"/>
        <v>83.145002191975465</v>
      </c>
      <c r="BW73" s="37">
        <f t="shared" si="58"/>
        <v>82.787163996232778</v>
      </c>
      <c r="BX73" s="37">
        <f t="shared" si="58"/>
        <v>81.988535902472321</v>
      </c>
      <c r="BY73" s="37">
        <f t="shared" ref="BY73:CJ73" si="59">+BY71</f>
        <v>80.478941387887687</v>
      </c>
      <c r="BZ73" s="37">
        <f t="shared" si="59"/>
        <v>78.453518653740801</v>
      </c>
      <c r="CA73" s="37">
        <f t="shared" si="59"/>
        <v>74.465052695793659</v>
      </c>
      <c r="CB73" s="37">
        <f t="shared" si="59"/>
        <v>73.190298073849092</v>
      </c>
      <c r="CC73" s="37">
        <f>+CC71</f>
        <v>73.097067011302215</v>
      </c>
      <c r="CD73" s="37">
        <f t="shared" si="59"/>
        <v>73.469551067505861</v>
      </c>
      <c r="CE73" s="37">
        <f t="shared" si="59"/>
        <v>72.50428776972845</v>
      </c>
      <c r="CF73" s="37">
        <f t="shared" si="59"/>
        <v>63.245824860675746</v>
      </c>
      <c r="CG73" s="37">
        <f t="shared" si="59"/>
        <v>63.386261688738344</v>
      </c>
      <c r="CH73" s="37">
        <f t="shared" si="59"/>
        <v>70.462706239083388</v>
      </c>
      <c r="CI73" s="37">
        <f t="shared" si="59"/>
        <v>68.976814533703163</v>
      </c>
      <c r="CJ73" s="37">
        <f t="shared" si="59"/>
        <v>69.553574764035062</v>
      </c>
      <c r="CK73" s="37">
        <f t="shared" ref="CK73:CS73" si="60">+CK71</f>
        <v>69.499971989031948</v>
      </c>
      <c r="CL73" s="37">
        <f t="shared" si="60"/>
        <v>72.151958888569993</v>
      </c>
      <c r="CM73" s="37">
        <f t="shared" si="60"/>
        <v>77.29471124531095</v>
      </c>
      <c r="CN73" s="37">
        <f t="shared" si="60"/>
        <v>80.190408241155083</v>
      </c>
      <c r="CO73" s="37">
        <f t="shared" si="60"/>
        <v>79.324529836250306</v>
      </c>
      <c r="CP73" s="37">
        <f t="shared" si="60"/>
        <v>81.041753032698679</v>
      </c>
      <c r="CQ73" s="37">
        <f t="shared" si="60"/>
        <v>76.862151093858898</v>
      </c>
      <c r="CR73" s="37">
        <f t="shared" si="60"/>
        <v>82.222944479991142</v>
      </c>
      <c r="CS73" s="37">
        <f t="shared" si="60"/>
        <v>85.089179523610682</v>
      </c>
      <c r="CT73" s="37">
        <f>+CT71</f>
        <v>84.640005362948912</v>
      </c>
      <c r="CU73" s="37">
        <f>+CU71</f>
        <v>83.436922366747012</v>
      </c>
      <c r="CV73" s="37">
        <f>+CV71</f>
        <v>83.741611474631114</v>
      </c>
      <c r="CW73" s="37">
        <f>+CW72</f>
        <v>86.98792402937066</v>
      </c>
      <c r="CX73" s="37">
        <f>+CX72</f>
        <v>86.080906405442718</v>
      </c>
      <c r="CY73" s="37">
        <f t="shared" ref="CY73:DT73" si="61">+CY72</f>
        <v>80.190133842365</v>
      </c>
      <c r="CZ73" s="37">
        <f t="shared" si="61"/>
        <v>75.213129311734079</v>
      </c>
      <c r="DA73" s="37">
        <f t="shared" si="61"/>
        <v>76.797296781043684</v>
      </c>
      <c r="DB73" s="37">
        <f t="shared" si="61"/>
        <v>73.017779500606053</v>
      </c>
      <c r="DC73" s="37">
        <f t="shared" si="61"/>
        <v>75.495125855873397</v>
      </c>
      <c r="DD73" s="37">
        <f t="shared" si="61"/>
        <v>72.386303725650478</v>
      </c>
      <c r="DE73" s="37">
        <f t="shared" si="61"/>
        <v>75.273998747524544</v>
      </c>
      <c r="DF73" s="37">
        <f t="shared" si="61"/>
        <v>74.743926034873013</v>
      </c>
      <c r="DG73" s="37">
        <f t="shared" si="61"/>
        <v>74.741217649615322</v>
      </c>
      <c r="DH73" s="37">
        <f t="shared" si="61"/>
        <v>71.263100630714789</v>
      </c>
      <c r="DI73" s="37">
        <f t="shared" si="61"/>
        <v>73.558451755507775</v>
      </c>
      <c r="DJ73" s="37">
        <f t="shared" si="61"/>
        <v>74.613471448071479</v>
      </c>
      <c r="DK73" s="37">
        <f t="shared" si="61"/>
        <v>73.292126947498133</v>
      </c>
      <c r="DL73" s="37">
        <f t="shared" si="61"/>
        <v>71.706208436668888</v>
      </c>
      <c r="DM73" s="37">
        <f t="shared" si="61"/>
        <v>72.543036458420033</v>
      </c>
      <c r="DN73" s="37">
        <f t="shared" si="61"/>
        <v>70.735961196165277</v>
      </c>
      <c r="DO73" s="37">
        <f t="shared" si="61"/>
        <v>66.992138037400437</v>
      </c>
      <c r="DP73" s="37">
        <f t="shared" si="61"/>
        <v>67.232529423255144</v>
      </c>
      <c r="DQ73" s="37">
        <f t="shared" si="61"/>
        <v>65.760290908375879</v>
      </c>
      <c r="DR73" s="37">
        <f t="shared" si="61"/>
        <v>67.925384976341746</v>
      </c>
      <c r="DS73" s="37">
        <f t="shared" si="61"/>
        <v>63.802507014815646</v>
      </c>
      <c r="DT73" s="37">
        <f t="shared" si="61"/>
        <v>65.211612123008848</v>
      </c>
      <c r="DU73" s="37">
        <f>+DU72</f>
        <v>68.466061211055376</v>
      </c>
      <c r="DV73" s="37">
        <f t="shared" ref="DV73:EF73" si="62">+DV72</f>
        <v>68.036407615270207</v>
      </c>
      <c r="DW73" s="37">
        <f t="shared" si="62"/>
        <v>63.581849299895168</v>
      </c>
      <c r="DX73" s="37">
        <f t="shared" si="62"/>
        <v>64.077003035978123</v>
      </c>
      <c r="DY73" s="37">
        <f t="shared" si="62"/>
        <v>61.509319965087748</v>
      </c>
      <c r="DZ73" s="37">
        <f t="shared" si="62"/>
        <v>64.890344416371846</v>
      </c>
      <c r="EA73" s="37">
        <f t="shared" si="62"/>
        <v>63.23527404122229</v>
      </c>
      <c r="EB73" s="37">
        <f t="shared" si="62"/>
        <v>63.863653337108595</v>
      </c>
      <c r="EC73" s="37">
        <f t="shared" si="62"/>
        <v>63.369433187630008</v>
      </c>
      <c r="ED73" s="37">
        <f t="shared" si="62"/>
        <v>67.111191354347056</v>
      </c>
      <c r="EE73" s="37">
        <f t="shared" si="62"/>
        <v>73.259742296607016</v>
      </c>
      <c r="EF73" s="37">
        <f t="shared" si="62"/>
        <v>79.527100625417987</v>
      </c>
      <c r="EG73" s="37">
        <f>+EG72</f>
        <v>84.146911900108094</v>
      </c>
      <c r="EH73" s="37">
        <f t="shared" ref="EH73:ER73" si="63">+EH72</f>
        <v>79.380711630780965</v>
      </c>
      <c r="EI73" s="37">
        <f t="shared" si="63"/>
        <v>69.620074599803516</v>
      </c>
      <c r="EJ73" s="37">
        <f t="shared" si="63"/>
        <v>65.422768134127026</v>
      </c>
      <c r="EK73" s="37">
        <f t="shared" si="63"/>
        <v>63.8888554981339</v>
      </c>
      <c r="EL73" s="37">
        <f t="shared" si="63"/>
        <v>69.283765879244712</v>
      </c>
      <c r="EM73" s="37">
        <f t="shared" si="63"/>
        <v>72.450148479433977</v>
      </c>
      <c r="EN73" s="37">
        <f t="shared" si="63"/>
        <v>77.282045101668515</v>
      </c>
      <c r="EO73" s="37">
        <f t="shared" si="63"/>
        <v>80.247037180413656</v>
      </c>
      <c r="EP73" s="37">
        <f t="shared" si="63"/>
        <v>86.287132676053943</v>
      </c>
      <c r="EQ73" s="37">
        <f t="shared" si="63"/>
        <v>93.747002083661783</v>
      </c>
      <c r="ER73" s="37">
        <f t="shared" si="63"/>
        <v>97.796236893547132</v>
      </c>
      <c r="ES73" s="37">
        <f t="shared" ref="ES73:FD73" si="64">+ES72</f>
        <v>103.1932334761163</v>
      </c>
      <c r="ET73" s="76">
        <f t="shared" si="64"/>
        <v>106.43115488955588</v>
      </c>
      <c r="EU73" s="76">
        <f t="shared" si="64"/>
        <v>105.81544556522621</v>
      </c>
      <c r="EV73" s="76">
        <f t="shared" si="64"/>
        <v>110.09833825013516</v>
      </c>
      <c r="EW73" s="76">
        <f t="shared" si="64"/>
        <v>117.2090568881255</v>
      </c>
      <c r="EX73" s="76">
        <f t="shared" si="64"/>
        <v>104.36042779279322</v>
      </c>
      <c r="EY73" s="76">
        <f t="shared" si="64"/>
        <v>110.21486343911322</v>
      </c>
      <c r="EZ73" s="76">
        <f t="shared" si="64"/>
        <v>119.12249120064014</v>
      </c>
      <c r="FA73" s="76">
        <f t="shared" si="64"/>
        <v>119.85204130986764</v>
      </c>
      <c r="FB73" s="76">
        <f t="shared" si="64"/>
        <v>130.27216607894883</v>
      </c>
      <c r="FC73" s="76">
        <f t="shared" si="64"/>
        <v>135.43053926224204</v>
      </c>
      <c r="FD73" s="76">
        <f t="shared" si="64"/>
        <v>129.97289836195694</v>
      </c>
    </row>
    <row r="74" spans="1:160" x14ac:dyDescent="0.3">
      <c r="A74" s="38" t="s">
        <v>234</v>
      </c>
      <c r="B74" s="38"/>
      <c r="C74" s="38"/>
      <c r="D74" s="39"/>
      <c r="E74" s="255">
        <f>ICGN!E169</f>
        <v>12.2</v>
      </c>
      <c r="F74" s="255">
        <f>ICGN!F169</f>
        <v>10.5</v>
      </c>
      <c r="G74" s="255">
        <f>ICGN!G169</f>
        <v>13.3</v>
      </c>
      <c r="H74" s="255">
        <f>ICGN!H169</f>
        <v>10.5</v>
      </c>
      <c r="I74" s="255">
        <f>ICGN!I169</f>
        <v>10.5</v>
      </c>
      <c r="J74" s="255">
        <f>ICGN!J169</f>
        <v>17.399999999999999</v>
      </c>
      <c r="K74" s="255">
        <f>ICGN!K169</f>
        <v>9.9</v>
      </c>
      <c r="L74" s="255">
        <f>ICGN!L169</f>
        <v>10.6</v>
      </c>
      <c r="M74" s="255">
        <f>ICGN!M169</f>
        <v>15</v>
      </c>
      <c r="N74" s="255">
        <f>ICGN!N169</f>
        <v>17.399999999999999</v>
      </c>
      <c r="O74" s="255">
        <f>ICGN!O169</f>
        <v>15.4</v>
      </c>
      <c r="P74" s="255">
        <f>ICGN!P169</f>
        <v>11.1</v>
      </c>
      <c r="Q74" s="255">
        <f>ICGN!Q169</f>
        <v>14.8</v>
      </c>
      <c r="R74" s="255">
        <f>ICGN!R169</f>
        <v>13.8</v>
      </c>
      <c r="S74" s="255">
        <f>ICGN!S169</f>
        <v>13.9</v>
      </c>
      <c r="T74" s="255">
        <f>ICGN!T169</f>
        <v>11.3</v>
      </c>
      <c r="U74" s="255">
        <f>ICGN!U169</f>
        <v>11.8</v>
      </c>
      <c r="V74" s="255">
        <f>ICGN!V169</f>
        <v>12.1</v>
      </c>
      <c r="W74" s="255">
        <f>ICGN!W169</f>
        <v>11.4</v>
      </c>
      <c r="X74" s="255">
        <f>ICGN!X169</f>
        <v>11.3</v>
      </c>
      <c r="Y74" s="255">
        <f>ICGN!Y169</f>
        <v>13.1</v>
      </c>
      <c r="Z74" s="255">
        <f>ICGN!Z169</f>
        <v>13.8</v>
      </c>
      <c r="AA74" s="255">
        <f>ICGN!AA169</f>
        <v>12.3</v>
      </c>
      <c r="AB74" s="255">
        <f>ICGN!AB169</f>
        <v>8.9</v>
      </c>
      <c r="AC74" s="255">
        <f>ICGN!AC169</f>
        <v>14.4</v>
      </c>
      <c r="AD74" s="255">
        <f>ICGN!AD169</f>
        <v>10.7</v>
      </c>
      <c r="AE74" s="255">
        <f>ICGN!AE169</f>
        <v>11.3</v>
      </c>
      <c r="AF74" s="255">
        <f>ICGN!AF169</f>
        <v>9.5</v>
      </c>
      <c r="AG74" s="255">
        <f>ICGN!AG169</f>
        <v>9.3000000000000007</v>
      </c>
      <c r="AH74" s="255">
        <f>ICGN!AH169</f>
        <v>15.3</v>
      </c>
      <c r="AI74" s="255">
        <f>ICGN!AI169</f>
        <v>7.3</v>
      </c>
      <c r="AJ74" s="255">
        <f>ICGN!AJ169</f>
        <v>11.3</v>
      </c>
      <c r="AK74" s="255">
        <f>ICGN!AK169</f>
        <v>13.5</v>
      </c>
      <c r="AL74" s="255">
        <f>ICGN!AL169</f>
        <v>9.3000000000000007</v>
      </c>
      <c r="AM74" s="255">
        <f>ICGN!AM169</f>
        <v>11.7</v>
      </c>
      <c r="AN74" s="255">
        <f>ICGN!AN169</f>
        <v>10.5</v>
      </c>
      <c r="AO74" s="255">
        <f>ICGN!AO169</f>
        <v>14.7</v>
      </c>
      <c r="AP74" s="255">
        <f>ICGN!AP169</f>
        <v>11.9</v>
      </c>
      <c r="AQ74" s="255">
        <f>ICGN!AQ169</f>
        <v>9.9</v>
      </c>
      <c r="AR74" s="255">
        <f>ICGN!AR169</f>
        <v>12.3</v>
      </c>
      <c r="AS74" s="255">
        <f>ICGN!AS169</f>
        <v>12.8</v>
      </c>
      <c r="AT74" s="255">
        <f>ICGN!AT169</f>
        <v>13.1</v>
      </c>
      <c r="AU74" s="255">
        <f>ICGN!AU169</f>
        <v>12.1</v>
      </c>
      <c r="AV74" s="255">
        <f>ICGN!AV169</f>
        <v>13.9</v>
      </c>
      <c r="AW74" s="255">
        <f>ICGN!AW169</f>
        <v>13.6</v>
      </c>
      <c r="AX74" s="255">
        <f>ICGN!AX169</f>
        <v>14.4</v>
      </c>
      <c r="AY74" s="255">
        <f>ICGN!AY169</f>
        <v>13.7</v>
      </c>
      <c r="AZ74" s="255">
        <f>ICGN!AZ169</f>
        <v>9.1</v>
      </c>
      <c r="BA74" s="255">
        <v>9.3230289442850598</v>
      </c>
      <c r="BB74" s="255">
        <f>ICGN!BB169</f>
        <v>13.6</v>
      </c>
      <c r="BC74" s="255">
        <v>9.8080585640999605</v>
      </c>
      <c r="BD74" s="255">
        <v>12.249099449646501</v>
      </c>
      <c r="BE74" s="255">
        <v>15.841788662193499</v>
      </c>
      <c r="BF74" s="255">
        <v>12.7625316660293</v>
      </c>
      <c r="BG74" s="255">
        <v>11.9753117658107</v>
      </c>
      <c r="BH74" s="255">
        <v>13.5669988082297</v>
      </c>
      <c r="BI74" s="255">
        <f>ICGN!BI169</f>
        <v>13.1</v>
      </c>
      <c r="BJ74" s="255">
        <f>ICGN!BJ169</f>
        <v>15.2</v>
      </c>
      <c r="BK74" s="255">
        <f>ICGN!BK169</f>
        <v>15.5</v>
      </c>
      <c r="BL74" s="255">
        <v>13.8453892049098</v>
      </c>
      <c r="BM74" s="255">
        <v>13.509919327362001</v>
      </c>
      <c r="BN74" s="255">
        <v>13.576195522101401</v>
      </c>
      <c r="BO74" s="255">
        <v>15.8949163553724</v>
      </c>
      <c r="BP74" s="255">
        <v>13.1232954884861</v>
      </c>
      <c r="BQ74" s="255">
        <v>13.496713651998901</v>
      </c>
      <c r="BR74" s="255">
        <v>11.185479133464399</v>
      </c>
      <c r="BS74" s="255">
        <v>13.4175886792335</v>
      </c>
      <c r="BT74" s="255">
        <v>10.475523117804</v>
      </c>
      <c r="BU74" s="255">
        <v>17.0257290797684</v>
      </c>
      <c r="BV74" s="255">
        <v>17.742563999181201</v>
      </c>
      <c r="BW74" s="255">
        <v>14.997765668527199</v>
      </c>
      <c r="BX74" s="255">
        <v>5.8613770310501998</v>
      </c>
      <c r="BY74" s="255">
        <v>13.2778627280276</v>
      </c>
      <c r="BZ74" s="255">
        <v>13.1832150161831</v>
      </c>
      <c r="CA74" s="255">
        <v>13.4097352801538</v>
      </c>
      <c r="CB74" s="255">
        <v>11.4507192803046</v>
      </c>
      <c r="CC74" s="40">
        <v>13.0695971721407</v>
      </c>
      <c r="CD74" s="40">
        <v>7.1193643142620804</v>
      </c>
      <c r="CE74" s="40">
        <v>12.1325506635654</v>
      </c>
      <c r="CF74" s="40">
        <v>10.626627468712901</v>
      </c>
      <c r="CG74" s="40">
        <v>15.557833590615401</v>
      </c>
      <c r="CH74" s="40">
        <v>13.2107249702342</v>
      </c>
      <c r="CI74" s="40">
        <v>10.1936541359279</v>
      </c>
      <c r="CJ74" s="40">
        <v>4.7719703879384898</v>
      </c>
      <c r="CK74" s="40">
        <v>12.2077561535773</v>
      </c>
      <c r="CL74" s="40">
        <v>10.8849092510369</v>
      </c>
      <c r="CM74" s="40">
        <v>15.6586806820369</v>
      </c>
      <c r="CN74" s="40">
        <v>11.9203895690313</v>
      </c>
      <c r="CO74" s="40">
        <v>10.0701462194285</v>
      </c>
      <c r="CP74" s="40">
        <v>12.1140193164554</v>
      </c>
      <c r="CQ74" s="40">
        <v>10.5700195503877</v>
      </c>
      <c r="CR74" s="40">
        <v>13.4159857720958</v>
      </c>
      <c r="CS74" s="40">
        <v>15.4342755854091</v>
      </c>
      <c r="CT74" s="40">
        <v>13.0188770688444</v>
      </c>
      <c r="CU74" s="40">
        <v>12.559168680045399</v>
      </c>
      <c r="CV74" s="40">
        <v>6.4862237569461598</v>
      </c>
      <c r="CW74" s="40">
        <v>15.371937853016901</v>
      </c>
      <c r="CX74" s="40">
        <v>9.6029078105673698</v>
      </c>
      <c r="CY74" s="40">
        <v>12.9940160478716</v>
      </c>
      <c r="CZ74" s="40">
        <v>9.1776002832046402</v>
      </c>
      <c r="DA74" s="40">
        <v>11.778622729193099</v>
      </c>
      <c r="DB74" s="40">
        <v>14.692354480901599</v>
      </c>
      <c r="DC74" s="40">
        <v>11.0084807499347</v>
      </c>
      <c r="DD74" s="40">
        <v>13.9385037836457</v>
      </c>
      <c r="DE74" s="40">
        <v>14.958544870156</v>
      </c>
      <c r="DF74" s="40">
        <v>15.4643531005105</v>
      </c>
      <c r="DG74" s="40">
        <v>13.837782119356101</v>
      </c>
      <c r="DH74" s="40">
        <v>4.8243594504270302</v>
      </c>
      <c r="DI74" s="40">
        <v>14.5316721705194</v>
      </c>
      <c r="DJ74" s="40">
        <v>13.703211453171701</v>
      </c>
      <c r="DK74" s="40">
        <v>13.5790762112286</v>
      </c>
      <c r="DL74" s="40">
        <v>12.701610140459101</v>
      </c>
      <c r="DM74" s="40">
        <v>13.257605534156101</v>
      </c>
      <c r="DN74" s="40">
        <v>14.3760770119795</v>
      </c>
      <c r="DO74" s="40">
        <v>10.8855861522054</v>
      </c>
      <c r="DP74" s="40">
        <v>13.692809189336</v>
      </c>
      <c r="DQ74" s="40">
        <v>15.3433331284195</v>
      </c>
      <c r="DR74" s="40">
        <v>17.918790978739398</v>
      </c>
      <c r="DS74" s="40">
        <v>13.3122186250461</v>
      </c>
      <c r="DT74" s="40">
        <v>5.8880522644225399</v>
      </c>
      <c r="DU74" s="40">
        <v>13.658506547708599</v>
      </c>
      <c r="DV74" s="40">
        <v>13.1212129265441</v>
      </c>
      <c r="DW74" s="40">
        <v>14.9862864592519</v>
      </c>
      <c r="DX74" s="40">
        <v>13.881349124464107</v>
      </c>
      <c r="DY74" s="40">
        <v>14.524812907322501</v>
      </c>
      <c r="DZ74" s="40">
        <v>19.730101526320102</v>
      </c>
      <c r="EA74" s="40">
        <v>13.557758848838599</v>
      </c>
      <c r="EB74" s="40">
        <v>12.398261950772101</v>
      </c>
      <c r="EC74" s="40">
        <v>13.860918496717501</v>
      </c>
      <c r="ED74" s="40">
        <v>13.103142924492399</v>
      </c>
      <c r="EE74" s="40">
        <v>9.7927559478343191</v>
      </c>
      <c r="EF74" s="40">
        <v>11.388306264708699</v>
      </c>
      <c r="EG74" s="40">
        <v>14.594498043109599</v>
      </c>
      <c r="EH74" s="40">
        <v>13.320040108470801</v>
      </c>
      <c r="EI74" s="40">
        <v>13.7546936595772</v>
      </c>
      <c r="EJ74" s="40">
        <v>14.6479307366249</v>
      </c>
      <c r="EK74" s="40">
        <v>16.112728764799201</v>
      </c>
      <c r="EL74" s="40">
        <v>15.7578701707252</v>
      </c>
      <c r="EM74" s="40">
        <v>14.5073962027863</v>
      </c>
      <c r="EN74" s="40">
        <v>12.531205551241399</v>
      </c>
      <c r="EO74" s="40">
        <v>14.1246291270879</v>
      </c>
      <c r="EP74" s="40">
        <v>14.4149902478005</v>
      </c>
      <c r="EQ74" s="40">
        <v>11.144081257587199</v>
      </c>
      <c r="ER74" s="40">
        <v>6.2207774623821104</v>
      </c>
      <c r="ES74" s="40">
        <v>13.109760693953699</v>
      </c>
    </row>
    <row r="75" spans="1:160" x14ac:dyDescent="0.3"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</row>
    <row r="76" spans="1:160" x14ac:dyDescent="0.3">
      <c r="A76" s="18"/>
      <c r="B76" s="18"/>
      <c r="C76" s="18"/>
      <c r="D76" s="21"/>
      <c r="E76" s="269"/>
      <c r="F76" s="269"/>
      <c r="G76" s="269"/>
      <c r="H76" s="269"/>
      <c r="I76" s="269"/>
      <c r="J76" s="269"/>
      <c r="K76" s="269" t="s">
        <v>41</v>
      </c>
      <c r="L76" s="269" t="s">
        <v>41</v>
      </c>
      <c r="M76" s="269" t="s">
        <v>41</v>
      </c>
      <c r="N76" s="269" t="s">
        <v>41</v>
      </c>
      <c r="O76" s="269" t="s">
        <v>41</v>
      </c>
      <c r="P76" s="269" t="s">
        <v>41</v>
      </c>
      <c r="Q76" s="269"/>
      <c r="R76" s="269"/>
      <c r="S76" s="269"/>
      <c r="T76" s="269"/>
      <c r="U76" s="269"/>
      <c r="V76" s="269"/>
      <c r="W76" s="269" t="s">
        <v>42</v>
      </c>
      <c r="X76" s="269" t="s">
        <v>42</v>
      </c>
      <c r="Y76" s="269" t="s">
        <v>42</v>
      </c>
      <c r="Z76" s="269" t="s">
        <v>42</v>
      </c>
      <c r="AA76" s="269" t="s">
        <v>42</v>
      </c>
      <c r="AB76" s="269" t="s">
        <v>42</v>
      </c>
      <c r="AC76" s="269"/>
      <c r="AD76" s="269"/>
      <c r="AE76" s="269"/>
      <c r="AF76" s="269"/>
      <c r="AG76" s="269"/>
      <c r="AH76" s="269"/>
      <c r="AI76" s="269" t="s">
        <v>43</v>
      </c>
      <c r="AJ76" s="269" t="s">
        <v>43</v>
      </c>
      <c r="AK76" s="269" t="s">
        <v>43</v>
      </c>
      <c r="AL76" s="269" t="s">
        <v>43</v>
      </c>
      <c r="AM76" s="269" t="s">
        <v>43</v>
      </c>
      <c r="AN76" s="269" t="s">
        <v>43</v>
      </c>
      <c r="AO76" s="269"/>
      <c r="AP76" s="269"/>
      <c r="AQ76" s="269"/>
      <c r="AR76" s="269"/>
      <c r="AS76" s="269"/>
      <c r="AT76" s="269"/>
      <c r="AU76" s="269" t="s">
        <v>44</v>
      </c>
      <c r="AV76" s="269" t="s">
        <v>44</v>
      </c>
      <c r="AW76" s="269" t="s">
        <v>44</v>
      </c>
      <c r="AX76" s="269" t="s">
        <v>44</v>
      </c>
      <c r="AY76" s="269" t="s">
        <v>44</v>
      </c>
      <c r="AZ76" s="269" t="s">
        <v>44</v>
      </c>
      <c r="BA76" s="269"/>
      <c r="BB76" s="269"/>
      <c r="BC76" s="269"/>
      <c r="BD76" s="269"/>
      <c r="BE76" s="269"/>
      <c r="BF76" s="269"/>
      <c r="BG76" s="269" t="s">
        <v>83</v>
      </c>
      <c r="BH76" s="269" t="s">
        <v>83</v>
      </c>
      <c r="BI76" s="269" t="s">
        <v>83</v>
      </c>
      <c r="BJ76" s="269" t="s">
        <v>83</v>
      </c>
      <c r="BK76" s="269" t="s">
        <v>83</v>
      </c>
      <c r="BL76" s="269" t="s">
        <v>83</v>
      </c>
      <c r="BM76" s="269"/>
      <c r="BN76" s="269"/>
      <c r="BO76" s="269"/>
      <c r="BP76" s="269"/>
      <c r="BQ76" s="269"/>
      <c r="BR76" s="269"/>
      <c r="BS76" s="269" t="s">
        <v>88</v>
      </c>
      <c r="BT76" s="269" t="s">
        <v>88</v>
      </c>
      <c r="BU76" s="269" t="s">
        <v>88</v>
      </c>
      <c r="BV76" s="269" t="s">
        <v>88</v>
      </c>
      <c r="BW76" s="269" t="s">
        <v>88</v>
      </c>
      <c r="BX76" s="269" t="s">
        <v>88</v>
      </c>
      <c r="BY76" s="269"/>
      <c r="BZ76" s="269"/>
      <c r="CA76" s="269"/>
      <c r="CB76" s="269"/>
      <c r="CC76" s="269"/>
      <c r="CD76" s="269"/>
      <c r="CE76" s="269" t="s">
        <v>170</v>
      </c>
      <c r="CF76" s="269" t="s">
        <v>170</v>
      </c>
      <c r="CG76" s="269" t="s">
        <v>170</v>
      </c>
      <c r="CH76" s="269" t="s">
        <v>170</v>
      </c>
      <c r="CI76" s="269" t="s">
        <v>170</v>
      </c>
      <c r="CJ76" s="269" t="s">
        <v>170</v>
      </c>
      <c r="CK76" s="269"/>
      <c r="CL76" s="269"/>
      <c r="CM76" s="269"/>
      <c r="CN76" s="269"/>
      <c r="CO76" s="269"/>
      <c r="CP76" s="269"/>
      <c r="CQ76" s="269" t="s">
        <v>236</v>
      </c>
      <c r="CR76" s="269" t="s">
        <v>236</v>
      </c>
      <c r="CS76" s="269" t="s">
        <v>236</v>
      </c>
      <c r="CT76" s="269" t="s">
        <v>236</v>
      </c>
      <c r="CU76" s="269" t="s">
        <v>236</v>
      </c>
      <c r="CV76" s="269" t="s">
        <v>236</v>
      </c>
      <c r="CW76" s="269"/>
      <c r="CX76" s="269" t="s">
        <v>278</v>
      </c>
      <c r="CY76" s="269" t="s">
        <v>278</v>
      </c>
      <c r="CZ76" s="269" t="s">
        <v>278</v>
      </c>
      <c r="DA76" s="269" t="s">
        <v>278</v>
      </c>
      <c r="DB76" s="269" t="s">
        <v>278</v>
      </c>
      <c r="DC76" s="269" t="s">
        <v>278</v>
      </c>
      <c r="DD76" s="269" t="s">
        <v>278</v>
      </c>
      <c r="DE76" s="269" t="s">
        <v>278</v>
      </c>
      <c r="DF76" s="269" t="s">
        <v>278</v>
      </c>
      <c r="DG76" s="269" t="s">
        <v>278</v>
      </c>
      <c r="DH76" s="269" t="s">
        <v>278</v>
      </c>
      <c r="DI76" s="269"/>
      <c r="DJ76" s="269"/>
      <c r="DK76" s="269"/>
      <c r="DL76" s="269"/>
      <c r="DM76" s="269"/>
      <c r="DN76" s="269"/>
      <c r="DO76" s="269" t="s">
        <v>362</v>
      </c>
      <c r="DP76" s="269" t="s">
        <v>362</v>
      </c>
      <c r="DQ76" s="269" t="s">
        <v>362</v>
      </c>
      <c r="DR76" s="269" t="s">
        <v>362</v>
      </c>
      <c r="DS76" s="269" t="s">
        <v>362</v>
      </c>
      <c r="DT76" s="269" t="s">
        <v>362</v>
      </c>
      <c r="DU76" s="269"/>
      <c r="DV76" s="269" t="s">
        <v>365</v>
      </c>
      <c r="DW76" s="269" t="s">
        <v>365</v>
      </c>
      <c r="DX76" s="269" t="s">
        <v>365</v>
      </c>
      <c r="DY76" s="269" t="s">
        <v>365</v>
      </c>
      <c r="DZ76" s="269" t="s">
        <v>365</v>
      </c>
      <c r="EA76" s="269" t="s">
        <v>365</v>
      </c>
      <c r="EB76" s="269" t="s">
        <v>365</v>
      </c>
      <c r="EC76" s="269" t="s">
        <v>365</v>
      </c>
      <c r="ED76" s="269" t="s">
        <v>365</v>
      </c>
      <c r="EE76" s="269" t="s">
        <v>365</v>
      </c>
      <c r="EF76" s="269" t="s">
        <v>365</v>
      </c>
      <c r="EG76" s="269"/>
      <c r="EH76" s="269"/>
      <c r="EI76" s="269"/>
      <c r="EJ76" s="269"/>
      <c r="EK76" s="269"/>
      <c r="EL76" s="269"/>
      <c r="EM76" s="269">
        <v>2020</v>
      </c>
      <c r="EN76" s="269">
        <v>2020</v>
      </c>
      <c r="EO76" s="269">
        <v>2020</v>
      </c>
      <c r="EP76" s="269">
        <v>2020</v>
      </c>
      <c r="EQ76" s="269">
        <v>2020</v>
      </c>
      <c r="ER76" s="269">
        <v>2020</v>
      </c>
      <c r="ES76" s="269"/>
      <c r="ET76" s="362"/>
      <c r="EU76" s="362"/>
      <c r="EV76" s="362"/>
      <c r="EW76" s="362"/>
      <c r="EX76" s="362"/>
      <c r="EY76" s="362">
        <v>2021</v>
      </c>
      <c r="EZ76" s="362">
        <v>2021</v>
      </c>
      <c r="FA76" s="362">
        <v>2021</v>
      </c>
      <c r="FB76" s="362">
        <v>2021</v>
      </c>
      <c r="FC76" s="362">
        <v>2021</v>
      </c>
      <c r="FD76" s="362">
        <v>2021</v>
      </c>
    </row>
    <row r="77" spans="1:160" s="66" customFormat="1" x14ac:dyDescent="0.3">
      <c r="A77" s="34" t="s">
        <v>227</v>
      </c>
      <c r="B77" s="34"/>
      <c r="C77" s="34"/>
      <c r="D77" s="35"/>
      <c r="E77" s="36">
        <f t="shared" ref="E77:BF77" si="65">E72</f>
        <v>70.797751628386138</v>
      </c>
      <c r="F77" s="36">
        <f t="shared" si="65"/>
        <v>70.097404825886699</v>
      </c>
      <c r="G77" s="36">
        <f t="shared" si="65"/>
        <v>71.308526787729832</v>
      </c>
      <c r="H77" s="36">
        <f t="shared" si="65"/>
        <v>80.165979498088191</v>
      </c>
      <c r="I77" s="36">
        <f t="shared" si="65"/>
        <v>90.31045489039667</v>
      </c>
      <c r="J77" s="36">
        <f t="shared" si="65"/>
        <v>85.153765981682923</v>
      </c>
      <c r="K77" s="36">
        <f t="shared" si="65"/>
        <v>79.713133436631793</v>
      </c>
      <c r="L77" s="36">
        <f t="shared" si="65"/>
        <v>88.579997035218099</v>
      </c>
      <c r="M77" s="36">
        <f t="shared" si="65"/>
        <v>84.648321183217107</v>
      </c>
      <c r="N77" s="36">
        <f t="shared" si="65"/>
        <v>87.423442160110312</v>
      </c>
      <c r="O77" s="36">
        <f t="shared" si="65"/>
        <v>90.868721751861699</v>
      </c>
      <c r="P77" s="36">
        <f t="shared" si="65"/>
        <v>96.577795505515653</v>
      </c>
      <c r="Q77" s="36">
        <f t="shared" si="65"/>
        <v>101.33110833362467</v>
      </c>
      <c r="R77" s="36">
        <f t="shared" si="65"/>
        <v>98.667586861786134</v>
      </c>
      <c r="S77" s="36">
        <f t="shared" si="65"/>
        <v>91.786406095168203</v>
      </c>
      <c r="T77" s="36">
        <f t="shared" si="65"/>
        <v>88.164631356831606</v>
      </c>
      <c r="U77" s="36">
        <f t="shared" si="65"/>
        <v>84.916751607962155</v>
      </c>
      <c r="V77" s="36">
        <f t="shared" si="65"/>
        <v>84.726074851096897</v>
      </c>
      <c r="W77" s="36">
        <f t="shared" si="65"/>
        <v>91.997485730127707</v>
      </c>
      <c r="X77" s="36">
        <f t="shared" si="65"/>
        <v>104.41974193055697</v>
      </c>
      <c r="Y77" s="36">
        <f t="shared" si="65"/>
        <v>111.90887557305574</v>
      </c>
      <c r="Z77" s="36">
        <f t="shared" si="65"/>
        <v>118.36016039955561</v>
      </c>
      <c r="AA77" s="36">
        <f t="shared" si="65"/>
        <v>128.12129455569411</v>
      </c>
      <c r="AB77" s="36">
        <f t="shared" si="65"/>
        <v>141.02492983154218</v>
      </c>
      <c r="AC77" s="36">
        <f t="shared" si="65"/>
        <v>148.35510550930502</v>
      </c>
      <c r="AD77" s="36">
        <f t="shared" si="65"/>
        <v>149.87379913327175</v>
      </c>
      <c r="AE77" s="36">
        <f t="shared" si="65"/>
        <v>135.06562869135848</v>
      </c>
      <c r="AF77" s="36">
        <f t="shared" si="65"/>
        <v>132.47875842021898</v>
      </c>
      <c r="AG77" s="36">
        <f t="shared" si="65"/>
        <v>128.88063890622971</v>
      </c>
      <c r="AH77" s="36">
        <f t="shared" si="65"/>
        <v>127.01330429524182</v>
      </c>
      <c r="AI77" s="36">
        <f t="shared" si="65"/>
        <v>127.17490896494759</v>
      </c>
      <c r="AJ77" s="36">
        <f t="shared" si="65"/>
        <v>129.291562738278</v>
      </c>
      <c r="AK77" s="36">
        <f t="shared" si="65"/>
        <v>123.12097916774643</v>
      </c>
      <c r="AL77" s="36">
        <f t="shared" si="65"/>
        <v>114.22906542947806</v>
      </c>
      <c r="AM77" s="36">
        <f t="shared" si="65"/>
        <v>115.83499731222521</v>
      </c>
      <c r="AN77" s="36">
        <f t="shared" si="65"/>
        <v>113.08458841430702</v>
      </c>
      <c r="AO77" s="36">
        <f t="shared" si="65"/>
        <v>118.00347162018976</v>
      </c>
      <c r="AP77" s="36">
        <f t="shared" si="65"/>
        <v>121.3306815634739</v>
      </c>
      <c r="AQ77" s="36">
        <f t="shared" si="65"/>
        <v>124.71974797217152</v>
      </c>
      <c r="AR77" s="36">
        <f t="shared" si="65"/>
        <v>124.89974360521138</v>
      </c>
      <c r="AS77" s="36">
        <f t="shared" si="65"/>
        <v>113.93508693298003</v>
      </c>
      <c r="AT77" s="36">
        <f t="shared" si="65"/>
        <v>108.55943987429883</v>
      </c>
      <c r="AU77" s="36">
        <f t="shared" si="65"/>
        <v>120.90996752605977</v>
      </c>
      <c r="AV77" s="36">
        <f t="shared" si="65"/>
        <v>117.49220903741902</v>
      </c>
      <c r="AW77" s="36">
        <f t="shared" si="65"/>
        <v>113.1046093204708</v>
      </c>
      <c r="AX77" s="36">
        <f t="shared" si="65"/>
        <v>107.01142108429113</v>
      </c>
      <c r="AY77" s="36">
        <f t="shared" si="65"/>
        <v>103.99145849848858</v>
      </c>
      <c r="AZ77" s="36">
        <f t="shared" si="65"/>
        <v>100</v>
      </c>
      <c r="BA77" s="36">
        <f t="shared" si="65"/>
        <v>101.75957051142068</v>
      </c>
      <c r="BB77" s="36">
        <f t="shared" si="65"/>
        <v>100.74623247501833</v>
      </c>
      <c r="BC77" s="36">
        <f t="shared" si="65"/>
        <v>98.601496622627266</v>
      </c>
      <c r="BD77" s="36">
        <f t="shared" si="65"/>
        <v>96.478957511378809</v>
      </c>
      <c r="BE77" s="36">
        <f t="shared" si="65"/>
        <v>96.247120481192695</v>
      </c>
      <c r="BF77" s="36">
        <f t="shared" si="65"/>
        <v>95.442673957568871</v>
      </c>
      <c r="BG77" s="36">
        <f t="shared" ref="BG77:CW77" si="66">BG72</f>
        <v>90.691766897560782</v>
      </c>
      <c r="BH77" s="36">
        <f t="shared" si="66"/>
        <v>90.089078959851392</v>
      </c>
      <c r="BI77" s="36">
        <f t="shared" si="66"/>
        <v>91.651836929273472</v>
      </c>
      <c r="BJ77" s="36">
        <f t="shared" si="66"/>
        <v>97.76846630159875</v>
      </c>
      <c r="BK77" s="36">
        <f t="shared" si="66"/>
        <v>98.14778082786215</v>
      </c>
      <c r="BL77" s="36">
        <f t="shared" si="66"/>
        <v>95.058044448853337</v>
      </c>
      <c r="BM77" s="36">
        <f t="shared" si="66"/>
        <v>90.112438197631008</v>
      </c>
      <c r="BN77" s="36">
        <f t="shared" si="66"/>
        <v>93.99404824237827</v>
      </c>
      <c r="BO77" s="36">
        <f t="shared" si="66"/>
        <v>100.74579126747025</v>
      </c>
      <c r="BP77" s="36">
        <f t="shared" si="66"/>
        <v>99.448675535354255</v>
      </c>
      <c r="BQ77" s="36">
        <f t="shared" si="66"/>
        <v>98.721724503141814</v>
      </c>
      <c r="BR77" s="36">
        <f t="shared" si="66"/>
        <v>92.369236138551003</v>
      </c>
      <c r="BS77" s="36">
        <f t="shared" si="66"/>
        <v>89.819424663902197</v>
      </c>
      <c r="BT77" s="36">
        <f t="shared" si="66"/>
        <v>83.648581785104255</v>
      </c>
      <c r="BU77" s="36">
        <f t="shared" si="66"/>
        <v>78.886014773983433</v>
      </c>
      <c r="BV77" s="36">
        <f t="shared" si="66"/>
        <v>82.657203849462604</v>
      </c>
      <c r="BW77" s="36">
        <f t="shared" si="66"/>
        <v>82.254694890981398</v>
      </c>
      <c r="BX77" s="36">
        <f t="shared" si="66"/>
        <v>81.571112640548492</v>
      </c>
      <c r="BY77" s="36">
        <f t="shared" si="66"/>
        <v>79.895937418052199</v>
      </c>
      <c r="BZ77" s="36">
        <f t="shared" si="66"/>
        <v>77.774845771184872</v>
      </c>
      <c r="CA77" s="36">
        <f t="shared" si="66"/>
        <v>73.741356291351323</v>
      </c>
      <c r="CB77" s="36">
        <f t="shared" si="66"/>
        <v>72.509247853603384</v>
      </c>
      <c r="CC77" s="36">
        <f t="shared" si="66"/>
        <v>72.335715391304234</v>
      </c>
      <c r="CD77" s="36">
        <f t="shared" si="66"/>
        <v>72.550396316282558</v>
      </c>
      <c r="CE77" s="36">
        <f t="shared" si="66"/>
        <v>71.731449717492353</v>
      </c>
      <c r="CF77" s="36">
        <f t="shared" si="66"/>
        <v>62.691778362743321</v>
      </c>
      <c r="CG77" s="36">
        <f t="shared" si="66"/>
        <v>62.927888273074075</v>
      </c>
      <c r="CH77" s="36">
        <f t="shared" si="66"/>
        <v>70.111515035420624</v>
      </c>
      <c r="CI77" s="36">
        <f t="shared" si="66"/>
        <v>68.787283122087644</v>
      </c>
      <c r="CJ77" s="36">
        <f t="shared" si="66"/>
        <v>69.330497817207188</v>
      </c>
      <c r="CK77" s="36">
        <f t="shared" si="66"/>
        <v>69.136234245474583</v>
      </c>
      <c r="CL77" s="36">
        <f t="shared" si="66"/>
        <v>71.307540714799131</v>
      </c>
      <c r="CM77" s="36">
        <f t="shared" si="66"/>
        <v>76.549123288322534</v>
      </c>
      <c r="CN77" s="36">
        <f t="shared" si="66"/>
        <v>79.123006479399905</v>
      </c>
      <c r="CO77" s="36">
        <f t="shared" si="66"/>
        <v>78.594511068654228</v>
      </c>
      <c r="CP77" s="36">
        <f t="shared" si="66"/>
        <v>80.732686617312467</v>
      </c>
      <c r="CQ77" s="36">
        <f t="shared" si="66"/>
        <v>76.750866747503949</v>
      </c>
      <c r="CR77" s="36">
        <f t="shared" si="66"/>
        <v>81.742510342553729</v>
      </c>
      <c r="CS77" s="36">
        <f t="shared" si="66"/>
        <v>84.649350922007102</v>
      </c>
      <c r="CT77" s="36">
        <f t="shared" si="66"/>
        <v>84.592172017781991</v>
      </c>
      <c r="CU77" s="36">
        <f t="shared" si="66"/>
        <v>83.049654410427991</v>
      </c>
      <c r="CV77" s="36">
        <f t="shared" si="66"/>
        <v>82.885014137667909</v>
      </c>
      <c r="CW77" s="36">
        <f t="shared" si="66"/>
        <v>86.98792402937066</v>
      </c>
      <c r="CX77" s="36">
        <f t="shared" ref="CX77:DC77" si="67">CX72</f>
        <v>86.080906405442718</v>
      </c>
      <c r="CY77" s="36">
        <f t="shared" si="67"/>
        <v>80.190133842365</v>
      </c>
      <c r="CZ77" s="36">
        <f t="shared" si="67"/>
        <v>75.213129311734079</v>
      </c>
      <c r="DA77" s="36">
        <f t="shared" si="67"/>
        <v>76.797296781043684</v>
      </c>
      <c r="DB77" s="36">
        <f t="shared" si="67"/>
        <v>73.017779500606053</v>
      </c>
      <c r="DC77" s="36">
        <f t="shared" si="67"/>
        <v>75.495125855873397</v>
      </c>
      <c r="DD77" s="36">
        <f t="shared" ref="DD77:DJ77" si="68">DD72</f>
        <v>72.386303725650478</v>
      </c>
      <c r="DE77" s="36">
        <f t="shared" si="68"/>
        <v>75.273998747524544</v>
      </c>
      <c r="DF77" s="36">
        <f t="shared" si="68"/>
        <v>74.743926034873013</v>
      </c>
      <c r="DG77" s="36">
        <f t="shared" si="68"/>
        <v>74.741217649615322</v>
      </c>
      <c r="DH77" s="36">
        <f t="shared" si="68"/>
        <v>71.263100630714789</v>
      </c>
      <c r="DI77" s="36">
        <f t="shared" si="68"/>
        <v>73.558451755507775</v>
      </c>
      <c r="DJ77" s="36">
        <f t="shared" si="68"/>
        <v>74.613471448071479</v>
      </c>
      <c r="DK77" s="36">
        <f t="shared" ref="DK77:DT77" si="69">DK72</f>
        <v>73.292126947498133</v>
      </c>
      <c r="DL77" s="36">
        <f t="shared" si="69"/>
        <v>71.706208436668888</v>
      </c>
      <c r="DM77" s="36">
        <f t="shared" si="69"/>
        <v>72.543036458420033</v>
      </c>
      <c r="DN77" s="36">
        <f t="shared" si="69"/>
        <v>70.735961196165277</v>
      </c>
      <c r="DO77" s="36">
        <f t="shared" si="69"/>
        <v>66.992138037400437</v>
      </c>
      <c r="DP77" s="36">
        <f t="shared" si="69"/>
        <v>67.232529423255144</v>
      </c>
      <c r="DQ77" s="36">
        <f t="shared" si="69"/>
        <v>65.760290908375879</v>
      </c>
      <c r="DR77" s="36">
        <f t="shared" si="69"/>
        <v>67.925384976341746</v>
      </c>
      <c r="DS77" s="36">
        <f t="shared" si="69"/>
        <v>63.802507014815646</v>
      </c>
      <c r="DT77" s="36">
        <f t="shared" si="69"/>
        <v>65.211612123008848</v>
      </c>
      <c r="DU77" s="36">
        <f>DU72</f>
        <v>68.466061211055376</v>
      </c>
      <c r="DV77" s="36">
        <f>DV72</f>
        <v>68.036407615270207</v>
      </c>
      <c r="DW77" s="36">
        <f>DW72</f>
        <v>63.581849299895168</v>
      </c>
      <c r="DX77" s="36">
        <f>DX72</f>
        <v>64.077003035978123</v>
      </c>
      <c r="DY77" s="36">
        <f t="shared" ref="DY77:ED77" si="70">DY72</f>
        <v>61.509319965087748</v>
      </c>
      <c r="DZ77" s="36">
        <f t="shared" si="70"/>
        <v>64.890344416371846</v>
      </c>
      <c r="EA77" s="36">
        <f t="shared" si="70"/>
        <v>63.23527404122229</v>
      </c>
      <c r="EB77" s="36">
        <f t="shared" si="70"/>
        <v>63.863653337108595</v>
      </c>
      <c r="EC77" s="36">
        <f t="shared" si="70"/>
        <v>63.369433187630008</v>
      </c>
      <c r="ED77" s="36">
        <f t="shared" si="70"/>
        <v>67.111191354347056</v>
      </c>
      <c r="EE77" s="36">
        <f t="shared" ref="EE77:EN77" si="71">EE72</f>
        <v>73.259742296607016</v>
      </c>
      <c r="EF77" s="36">
        <f t="shared" si="71"/>
        <v>79.527100625417987</v>
      </c>
      <c r="EG77" s="36">
        <f t="shared" si="71"/>
        <v>84.146911900108094</v>
      </c>
      <c r="EH77" s="36">
        <f t="shared" si="71"/>
        <v>79.380711630780965</v>
      </c>
      <c r="EI77" s="36">
        <f t="shared" si="71"/>
        <v>69.620074599803516</v>
      </c>
      <c r="EJ77" s="36">
        <f t="shared" si="71"/>
        <v>65.422768134127026</v>
      </c>
      <c r="EK77" s="36">
        <f t="shared" si="71"/>
        <v>63.8888554981339</v>
      </c>
      <c r="EL77" s="36">
        <f t="shared" si="71"/>
        <v>69.283765879244712</v>
      </c>
      <c r="EM77" s="36">
        <f t="shared" si="71"/>
        <v>72.450148479433977</v>
      </c>
      <c r="EN77" s="36">
        <f t="shared" si="71"/>
        <v>77.282045101668515</v>
      </c>
      <c r="EO77" s="36">
        <f>EO72</f>
        <v>80.247037180413656</v>
      </c>
      <c r="EP77" s="36">
        <f>EP72</f>
        <v>86.287132676053943</v>
      </c>
      <c r="EQ77" s="36">
        <f>EQ72</f>
        <v>93.747002083661783</v>
      </c>
      <c r="ER77" s="36">
        <f>ER72</f>
        <v>97.796236893547132</v>
      </c>
      <c r="ES77" s="36">
        <f>ES72</f>
        <v>103.1932334761163</v>
      </c>
    </row>
    <row r="78" spans="1:160" s="66" customFormat="1" x14ac:dyDescent="0.3">
      <c r="A78" s="261" t="s">
        <v>226</v>
      </c>
      <c r="B78" s="261"/>
      <c r="C78" s="261"/>
      <c r="D78" s="262"/>
      <c r="E78" s="263">
        <f t="shared" ref="E78:BE78" si="72">E194</f>
        <v>88.975318437030424</v>
      </c>
      <c r="F78" s="263">
        <f t="shared" si="72"/>
        <v>98.29140266204621</v>
      </c>
      <c r="G78" s="263">
        <f t="shared" si="72"/>
        <v>98.536469737889291</v>
      </c>
      <c r="H78" s="263">
        <f t="shared" si="72"/>
        <v>106.40046859385876</v>
      </c>
      <c r="I78" s="263">
        <f t="shared" si="72"/>
        <v>112.33772249724716</v>
      </c>
      <c r="J78" s="263">
        <f t="shared" si="72"/>
        <v>99.277619427947442</v>
      </c>
      <c r="K78" s="263">
        <f t="shared" si="72"/>
        <v>91.273448030867016</v>
      </c>
      <c r="L78" s="263">
        <f t="shared" si="72"/>
        <v>99.760121161052467</v>
      </c>
      <c r="M78" s="263">
        <f t="shared" si="72"/>
        <v>93.399454913738396</v>
      </c>
      <c r="N78" s="263">
        <f t="shared" si="72"/>
        <v>92.72437721617311</v>
      </c>
      <c r="O78" s="263">
        <f t="shared" si="72"/>
        <v>100.20445718842579</v>
      </c>
      <c r="P78" s="263">
        <f t="shared" si="72"/>
        <v>108.71603804919725</v>
      </c>
      <c r="Q78" s="263">
        <f t="shared" si="72"/>
        <v>112.11182126100701</v>
      </c>
      <c r="R78" s="263">
        <f t="shared" si="72"/>
        <v>107.42005070796962</v>
      </c>
      <c r="S78" s="263">
        <f t="shared" si="72"/>
        <v>97.740581554048944</v>
      </c>
      <c r="T78" s="263">
        <f t="shared" si="72"/>
        <v>95.28337568708362</v>
      </c>
      <c r="U78" s="263">
        <f t="shared" si="72"/>
        <v>93.959013530653195</v>
      </c>
      <c r="V78" s="263">
        <f t="shared" si="72"/>
        <v>91.066061136099393</v>
      </c>
      <c r="W78" s="263">
        <f t="shared" si="72"/>
        <v>96.190749686571053</v>
      </c>
      <c r="X78" s="263">
        <f t="shared" si="72"/>
        <v>106.0798435827579</v>
      </c>
      <c r="Y78" s="263">
        <f t="shared" si="72"/>
        <v>112.72493110774342</v>
      </c>
      <c r="Z78" s="263">
        <f t="shared" si="72"/>
        <v>119.41042281210817</v>
      </c>
      <c r="AA78" s="263">
        <f t="shared" si="72"/>
        <v>133.14511406232359</v>
      </c>
      <c r="AB78" s="263">
        <f t="shared" si="72"/>
        <v>151.22256044636072</v>
      </c>
      <c r="AC78" s="263">
        <f t="shared" si="72"/>
        <v>154.510192263878</v>
      </c>
      <c r="AD78" s="263">
        <f t="shared" si="72"/>
        <v>157.3705629188496</v>
      </c>
      <c r="AE78" s="263">
        <f t="shared" si="72"/>
        <v>141.77974563867451</v>
      </c>
      <c r="AF78" s="263">
        <f t="shared" si="72"/>
        <v>133.74496815431277</v>
      </c>
      <c r="AG78" s="263">
        <f t="shared" si="72"/>
        <v>129.44204530314911</v>
      </c>
      <c r="AH78" s="263">
        <f t="shared" si="72"/>
        <v>126.33736808476431</v>
      </c>
      <c r="AI78" s="263">
        <f t="shared" si="72"/>
        <v>124.96824928090065</v>
      </c>
      <c r="AJ78" s="263">
        <f t="shared" si="72"/>
        <v>128.7766409905793</v>
      </c>
      <c r="AK78" s="263">
        <f t="shared" si="72"/>
        <v>125.91072298981909</v>
      </c>
      <c r="AL78" s="263">
        <f t="shared" si="72"/>
        <v>121.55097683363761</v>
      </c>
      <c r="AM78" s="263">
        <f t="shared" si="72"/>
        <v>124.02656410690716</v>
      </c>
      <c r="AN78" s="263">
        <f t="shared" si="72"/>
        <v>121.95441397065672</v>
      </c>
      <c r="AO78" s="263">
        <f t="shared" si="72"/>
        <v>121.99128671598443</v>
      </c>
      <c r="AP78" s="263">
        <f t="shared" si="72"/>
        <v>120.65760986970346</v>
      </c>
      <c r="AQ78" s="263">
        <f t="shared" si="72"/>
        <v>122.88529772800139</v>
      </c>
      <c r="AR78" s="263">
        <f t="shared" si="72"/>
        <v>123.61412130743479</v>
      </c>
      <c r="AS78" s="263">
        <f t="shared" si="72"/>
        <v>113.97176433743577</v>
      </c>
      <c r="AT78" s="263">
        <f t="shared" si="72"/>
        <v>108.55017409385839</v>
      </c>
      <c r="AU78" s="263">
        <f t="shared" si="72"/>
        <v>120.31109281284166</v>
      </c>
      <c r="AV78" s="263">
        <f t="shared" si="72"/>
        <v>118.33265490053594</v>
      </c>
      <c r="AW78" s="263">
        <f t="shared" si="72"/>
        <v>113.73847070084628</v>
      </c>
      <c r="AX78" s="263">
        <f t="shared" si="72"/>
        <v>107.709904897119</v>
      </c>
      <c r="AY78" s="263">
        <f t="shared" si="72"/>
        <v>105.63390484620983</v>
      </c>
      <c r="AZ78" s="263">
        <f t="shared" si="72"/>
        <v>100</v>
      </c>
      <c r="BA78" s="263">
        <f t="shared" si="72"/>
        <v>100.45247624048285</v>
      </c>
      <c r="BB78" s="263">
        <f t="shared" si="72"/>
        <v>100.62530436388448</v>
      </c>
      <c r="BC78" s="263">
        <f t="shared" si="72"/>
        <v>99.759228790064654</v>
      </c>
      <c r="BD78" s="263">
        <f t="shared" si="72"/>
        <v>98.498824576602402</v>
      </c>
      <c r="BE78" s="263">
        <f t="shared" si="72"/>
        <v>99.211878771278109</v>
      </c>
      <c r="BF78" s="263">
        <f t="shared" ref="BF78:CA78" si="73">BF194</f>
        <v>101.67967871328713</v>
      </c>
      <c r="BG78" s="263">
        <f t="shared" si="73"/>
        <v>96.198074134709614</v>
      </c>
      <c r="BH78" s="263">
        <f t="shared" si="73"/>
        <v>95.587017190253135</v>
      </c>
      <c r="BI78" s="263">
        <f t="shared" si="73"/>
        <v>98.135138626034589</v>
      </c>
      <c r="BJ78" s="263">
        <f t="shared" si="73"/>
        <v>102.80940938044185</v>
      </c>
      <c r="BK78" s="263">
        <f t="shared" si="73"/>
        <v>105.21326836004378</v>
      </c>
      <c r="BL78" s="263">
        <f t="shared" si="73"/>
        <v>102.4951540660371</v>
      </c>
      <c r="BM78" s="263">
        <f t="shared" si="73"/>
        <v>98.385644157075745</v>
      </c>
      <c r="BN78" s="263">
        <f t="shared" si="73"/>
        <v>106.88135040139521</v>
      </c>
      <c r="BO78" s="263">
        <f t="shared" si="73"/>
        <v>113.64264422495849</v>
      </c>
      <c r="BP78" s="263">
        <f t="shared" si="73"/>
        <v>107.5795546987943</v>
      </c>
      <c r="BQ78" s="263">
        <f t="shared" si="73"/>
        <v>105.48198161612856</v>
      </c>
      <c r="BR78" s="263">
        <f t="shared" si="73"/>
        <v>97.284758261492826</v>
      </c>
      <c r="BS78" s="263">
        <f t="shared" si="73"/>
        <v>93.111200329819226</v>
      </c>
      <c r="BT78" s="263">
        <f t="shared" si="73"/>
        <v>88.611893119383936</v>
      </c>
      <c r="BU78" s="263">
        <f t="shared" si="73"/>
        <v>86.746909325273862</v>
      </c>
      <c r="BV78" s="263">
        <f t="shared" si="73"/>
        <v>94.383782251546108</v>
      </c>
      <c r="BW78" s="263">
        <f t="shared" si="73"/>
        <v>97.604713154222082</v>
      </c>
      <c r="BX78" s="263">
        <f t="shared" si="73"/>
        <v>106.66675059629729</v>
      </c>
      <c r="BY78" s="263">
        <f t="shared" si="73"/>
        <v>106.85877428374067</v>
      </c>
      <c r="BZ78" s="263">
        <f t="shared" si="73"/>
        <v>105.00625597180017</v>
      </c>
      <c r="CA78" s="263">
        <f t="shared" si="73"/>
        <v>106.39702776689089</v>
      </c>
      <c r="CB78" s="263">
        <f t="shared" ref="CB78:DB78" si="74">CB194</f>
        <v>100.92972013272825</v>
      </c>
      <c r="CC78" s="263">
        <f t="shared" si="74"/>
        <v>98.417518436636612</v>
      </c>
      <c r="CD78" s="263">
        <f t="shared" si="74"/>
        <v>103.39819429830932</v>
      </c>
      <c r="CE78" s="263">
        <f t="shared" si="74"/>
        <v>109.31175475264891</v>
      </c>
      <c r="CF78" s="263">
        <f t="shared" si="74"/>
        <v>105.72625688154314</v>
      </c>
      <c r="CG78" s="263">
        <f t="shared" si="74"/>
        <v>107.87343156790018</v>
      </c>
      <c r="CH78" s="263">
        <f t="shared" si="74"/>
        <v>114.89772494594337</v>
      </c>
      <c r="CI78" s="263">
        <f t="shared" si="74"/>
        <v>114.9845622832937</v>
      </c>
      <c r="CJ78" s="263">
        <f t="shared" si="74"/>
        <v>125.47751098874507</v>
      </c>
      <c r="CK78" s="263">
        <f t="shared" si="74"/>
        <v>126.65002967814698</v>
      </c>
      <c r="CL78" s="263">
        <f t="shared" si="74"/>
        <v>133.5500145203257</v>
      </c>
      <c r="CM78" s="263">
        <f t="shared" si="74"/>
        <v>134.30408815626075</v>
      </c>
      <c r="CN78" s="263">
        <f t="shared" si="74"/>
        <v>132.35175626371182</v>
      </c>
      <c r="CO78" s="263">
        <f t="shared" si="74"/>
        <v>131.01484199821337</v>
      </c>
      <c r="CP78" s="263">
        <f t="shared" si="74"/>
        <v>134.72773322911829</v>
      </c>
      <c r="CQ78" s="263">
        <f t="shared" si="74"/>
        <v>126.89732942798939</v>
      </c>
      <c r="CR78" s="263">
        <f t="shared" si="74"/>
        <v>135.1425953019764</v>
      </c>
      <c r="CS78" s="263">
        <f t="shared" si="74"/>
        <v>137.93356163357967</v>
      </c>
      <c r="CT78" s="263">
        <f t="shared" si="74"/>
        <v>138.38115369004817</v>
      </c>
      <c r="CU78" s="263">
        <f t="shared" si="74"/>
        <v>143.90890438042098</v>
      </c>
      <c r="CV78" s="263">
        <f t="shared" si="74"/>
        <v>139.14485495798107</v>
      </c>
      <c r="CW78" s="263">
        <f t="shared" si="74"/>
        <v>142.88449633784754</v>
      </c>
      <c r="CX78" s="263">
        <f t="shared" si="74"/>
        <v>138.37098845665133</v>
      </c>
      <c r="CY78" s="263">
        <f t="shared" si="74"/>
        <v>131.6669069211062</v>
      </c>
      <c r="CZ78" s="263">
        <f t="shared" si="74"/>
        <v>120.56029125266194</v>
      </c>
      <c r="DA78" s="263">
        <f t="shared" si="74"/>
        <v>125.26096736460939</v>
      </c>
      <c r="DB78" s="263">
        <f t="shared" si="74"/>
        <v>120.49585375860048</v>
      </c>
      <c r="DC78" s="263">
        <f t="shared" ref="DC78:DJ78" si="75">DC194</f>
        <v>127.96988337502168</v>
      </c>
      <c r="DD78" s="263">
        <f t="shared" si="75"/>
        <v>120.02957154022404</v>
      </c>
      <c r="DE78" s="263">
        <f t="shared" si="75"/>
        <v>122.54501708892369</v>
      </c>
      <c r="DF78" s="263">
        <f t="shared" si="75"/>
        <v>123.20679746345733</v>
      </c>
      <c r="DG78" s="263">
        <f t="shared" si="75"/>
        <v>125.62505455988313</v>
      </c>
      <c r="DH78" s="263">
        <f t="shared" si="75"/>
        <v>118.91443233570989</v>
      </c>
      <c r="DI78" s="263">
        <f t="shared" si="75"/>
        <v>117.66728336443499</v>
      </c>
      <c r="DJ78" s="263">
        <f t="shared" si="75"/>
        <v>119.03512483183236</v>
      </c>
      <c r="DK78" s="263">
        <f t="shared" ref="DK78:DT78" si="76">DK194</f>
        <v>116.61900934439436</v>
      </c>
      <c r="DL78" s="263">
        <f t="shared" si="76"/>
        <v>110.63565570168453</v>
      </c>
      <c r="DM78" s="263">
        <f t="shared" si="76"/>
        <v>115.85157784353781</v>
      </c>
      <c r="DN78" s="263">
        <f t="shared" si="76"/>
        <v>114.16005716393937</v>
      </c>
      <c r="DO78" s="263">
        <f t="shared" si="76"/>
        <v>107.8313151660155</v>
      </c>
      <c r="DP78" s="263">
        <f t="shared" si="76"/>
        <v>110.99426167779536</v>
      </c>
      <c r="DQ78" s="263">
        <f t="shared" si="76"/>
        <v>111.43339525169895</v>
      </c>
      <c r="DR78" s="263">
        <f t="shared" si="76"/>
        <v>116.719377231736</v>
      </c>
      <c r="DS78" s="263">
        <f t="shared" si="76"/>
        <v>113.82202737550919</v>
      </c>
      <c r="DT78" s="263">
        <f t="shared" si="76"/>
        <v>116.8578331059288</v>
      </c>
      <c r="DU78" s="263">
        <f>DU194</f>
        <v>120.75844277728748</v>
      </c>
      <c r="DV78" s="263">
        <f>DV194</f>
        <v>118.22594595867176</v>
      </c>
      <c r="DW78" s="263">
        <f>DW194</f>
        <v>110.84672987557536</v>
      </c>
      <c r="DX78" s="263">
        <f>DX194</f>
        <v>112.77797618071685</v>
      </c>
      <c r="DY78" s="263">
        <f t="shared" ref="DY78:ED78" si="77">DY194</f>
        <v>113.58622485186645</v>
      </c>
      <c r="DZ78" s="263">
        <f t="shared" si="77"/>
        <v>117.85810517373574</v>
      </c>
      <c r="EA78" s="263">
        <f t="shared" si="77"/>
        <v>113.16206645565488</v>
      </c>
      <c r="EB78" s="263">
        <f t="shared" si="77"/>
        <v>121.57314448535368</v>
      </c>
      <c r="EC78" s="263">
        <f t="shared" si="77"/>
        <v>120.17189263242007</v>
      </c>
      <c r="ED78" s="263">
        <f t="shared" si="77"/>
        <v>128.69408842412656</v>
      </c>
      <c r="EE78" s="263">
        <f t="shared" ref="EE78:EN78" si="78">EE194</f>
        <v>139.4098649750259</v>
      </c>
      <c r="EF78" s="263">
        <f t="shared" si="78"/>
        <v>150.0754547315635</v>
      </c>
      <c r="EG78" s="263">
        <f t="shared" si="78"/>
        <v>155.71290870195239</v>
      </c>
      <c r="EH78" s="263">
        <f t="shared" si="78"/>
        <v>150.91683214240962</v>
      </c>
      <c r="EI78" s="263">
        <f t="shared" si="78"/>
        <v>150.29300363781852</v>
      </c>
      <c r="EJ78" s="263">
        <f t="shared" si="78"/>
        <v>145.48552623772434</v>
      </c>
      <c r="EK78" s="263">
        <f t="shared" si="78"/>
        <v>137.68313154288373</v>
      </c>
      <c r="EL78" s="263">
        <f t="shared" si="78"/>
        <v>142.72609268868496</v>
      </c>
      <c r="EM78" s="263">
        <f t="shared" si="78"/>
        <v>147.93941840934775</v>
      </c>
      <c r="EN78" s="263">
        <f t="shared" si="78"/>
        <v>163.30232965821395</v>
      </c>
      <c r="EO78" s="263">
        <f>EO194</f>
        <v>167.85574280850318</v>
      </c>
      <c r="EP78" s="263">
        <f>EP194</f>
        <v>184.49477056987035</v>
      </c>
      <c r="EQ78" s="263">
        <f>EQ194</f>
        <v>192.47617426812602</v>
      </c>
      <c r="ER78" s="263">
        <f>ER194</f>
        <v>189.2155303506604</v>
      </c>
      <c r="ES78" s="263">
        <f>ES194</f>
        <v>201.15590262142811</v>
      </c>
    </row>
    <row r="79" spans="1:160" s="66" customFormat="1" x14ac:dyDescent="0.3">
      <c r="A79" s="73" t="s">
        <v>280</v>
      </c>
      <c r="B79" s="74"/>
      <c r="C79" s="74"/>
      <c r="D79" s="75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  <c r="CD79" s="72"/>
      <c r="CE79" s="72"/>
      <c r="CF79" s="72"/>
      <c r="CG79" s="72"/>
      <c r="CH79" s="72"/>
      <c r="CI79" s="72"/>
      <c r="CJ79" s="72"/>
      <c r="CK79" s="72"/>
      <c r="CL79" s="72"/>
      <c r="CM79" s="72"/>
      <c r="CN79" s="72"/>
      <c r="CO79" s="72"/>
      <c r="CP79" s="72"/>
      <c r="CQ79" s="72"/>
      <c r="CR79" s="72"/>
      <c r="CS79" s="72"/>
      <c r="CT79" s="72"/>
      <c r="CU79" s="72"/>
      <c r="CV79" s="72"/>
      <c r="CW79" s="72"/>
      <c r="CX79" s="72"/>
      <c r="CY79" s="72"/>
      <c r="CZ79" s="72"/>
      <c r="DA79" s="72"/>
      <c r="DB79" s="72"/>
      <c r="DC79" s="72"/>
      <c r="DD79" s="72"/>
      <c r="DE79" s="72"/>
      <c r="DF79" s="72"/>
      <c r="DG79" s="72"/>
      <c r="DH79" s="72"/>
      <c r="DI79" s="72"/>
      <c r="DJ79" s="72"/>
      <c r="DK79" s="72"/>
      <c r="DL79" s="72"/>
      <c r="DM79" s="72"/>
      <c r="DN79" s="72"/>
      <c r="DO79" s="72"/>
      <c r="DP79" s="72"/>
      <c r="DQ79" s="72"/>
      <c r="DR79" s="72"/>
      <c r="DS79" s="72"/>
      <c r="DT79" s="72"/>
      <c r="DU79" s="72"/>
      <c r="DV79" s="72"/>
      <c r="DW79" s="72"/>
      <c r="DX79" s="72"/>
      <c r="DY79" s="72"/>
      <c r="DZ79" s="72"/>
      <c r="EA79" s="72"/>
      <c r="EB79" s="72"/>
      <c r="EC79" s="72"/>
      <c r="ED79" s="72"/>
      <c r="EE79" s="72"/>
      <c r="EF79" s="72"/>
      <c r="EG79" s="72"/>
      <c r="EH79" s="72"/>
      <c r="EI79" s="72"/>
      <c r="EJ79" s="72"/>
      <c r="EK79" s="72"/>
      <c r="EL79" s="72"/>
      <c r="EM79" s="72"/>
      <c r="EN79" s="72"/>
      <c r="EO79" s="72"/>
      <c r="EP79" s="72"/>
      <c r="EQ79" s="72"/>
      <c r="ER79" s="72"/>
      <c r="ES79" s="72">
        <f>ES72</f>
        <v>103.1932334761163</v>
      </c>
      <c r="ET79" s="72">
        <f t="shared" ref="ET79:FD79" si="79">ET72</f>
        <v>106.43115488955588</v>
      </c>
      <c r="EU79" s="72">
        <f t="shared" si="79"/>
        <v>105.81544556522621</v>
      </c>
      <c r="EV79" s="72">
        <f t="shared" si="79"/>
        <v>110.09833825013516</v>
      </c>
      <c r="EW79" s="72">
        <f t="shared" si="79"/>
        <v>117.2090568881255</v>
      </c>
      <c r="EX79" s="72">
        <f t="shared" si="79"/>
        <v>104.36042779279322</v>
      </c>
      <c r="EY79" s="72">
        <f t="shared" si="79"/>
        <v>110.21486343911322</v>
      </c>
      <c r="EZ79" s="72">
        <f t="shared" si="79"/>
        <v>119.12249120064014</v>
      </c>
      <c r="FA79" s="72">
        <f t="shared" si="79"/>
        <v>119.85204130986764</v>
      </c>
      <c r="FB79" s="72">
        <f t="shared" si="79"/>
        <v>130.27216607894883</v>
      </c>
      <c r="FC79" s="72">
        <f t="shared" si="79"/>
        <v>135.43053926224204</v>
      </c>
      <c r="FD79" s="72">
        <f t="shared" si="79"/>
        <v>129.97289836195694</v>
      </c>
    </row>
    <row r="80" spans="1:160" s="66" customFormat="1" x14ac:dyDescent="0.3">
      <c r="A80" s="73" t="s">
        <v>281</v>
      </c>
      <c r="B80" s="74"/>
      <c r="C80" s="74"/>
      <c r="D80" s="75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>
        <f>ES194</f>
        <v>201.15590262142811</v>
      </c>
      <c r="ET80" s="72">
        <f t="shared" ref="ET80:FD80" si="80">ET194</f>
        <v>210.90518286542891</v>
      </c>
      <c r="EU80" s="72">
        <f t="shared" si="80"/>
        <v>213.49608929730005</v>
      </c>
      <c r="EV80" s="72">
        <f t="shared" si="80"/>
        <v>224.27791553605476</v>
      </c>
      <c r="EW80" s="72">
        <f t="shared" si="80"/>
        <v>244.65425416066111</v>
      </c>
      <c r="EX80" s="72">
        <f t="shared" si="80"/>
        <v>214.98473207379868</v>
      </c>
      <c r="EY80" s="72">
        <f t="shared" si="80"/>
        <v>235.60569260177226</v>
      </c>
      <c r="EZ80" s="72">
        <f t="shared" si="80"/>
        <v>258.33099962263719</v>
      </c>
      <c r="FA80" s="72">
        <f t="shared" si="80"/>
        <v>255.40717284803463</v>
      </c>
      <c r="FB80" s="72">
        <f t="shared" si="80"/>
        <v>274.08100171243149</v>
      </c>
      <c r="FC80" s="72">
        <f t="shared" si="80"/>
        <v>294.66629539321201</v>
      </c>
      <c r="FD80" s="72">
        <f t="shared" si="80"/>
        <v>287.66813171740574</v>
      </c>
    </row>
    <row r="81" spans="1:160" x14ac:dyDescent="0.3">
      <c r="A81" s="12" t="s">
        <v>52</v>
      </c>
      <c r="B81" s="12"/>
      <c r="C81" s="12"/>
      <c r="D81" s="30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</row>
    <row r="82" spans="1:160" x14ac:dyDescent="0.3">
      <c r="A82" s="12" t="s">
        <v>51</v>
      </c>
      <c r="B82" s="12"/>
      <c r="C82" s="12"/>
      <c r="D82" s="30"/>
      <c r="E82" s="11">
        <f>+AVERAGE(E77:P77)</f>
        <v>82.970441223727093</v>
      </c>
      <c r="F82" s="11">
        <f>+E82</f>
        <v>82.970441223727093</v>
      </c>
      <c r="G82" s="11">
        <f t="shared" ref="G82:P82" si="81">+F82</f>
        <v>82.970441223727093</v>
      </c>
      <c r="H82" s="11">
        <f t="shared" si="81"/>
        <v>82.970441223727093</v>
      </c>
      <c r="I82" s="11">
        <f t="shared" si="81"/>
        <v>82.970441223727093</v>
      </c>
      <c r="J82" s="11">
        <f t="shared" si="81"/>
        <v>82.970441223727093</v>
      </c>
      <c r="K82" s="11">
        <f t="shared" si="81"/>
        <v>82.970441223727093</v>
      </c>
      <c r="L82" s="11">
        <f t="shared" si="81"/>
        <v>82.970441223727093</v>
      </c>
      <c r="M82" s="11">
        <f t="shared" si="81"/>
        <v>82.970441223727093</v>
      </c>
      <c r="N82" s="11">
        <f t="shared" si="81"/>
        <v>82.970441223727093</v>
      </c>
      <c r="O82" s="11">
        <f t="shared" si="81"/>
        <v>82.970441223727093</v>
      </c>
      <c r="P82" s="11">
        <f t="shared" si="81"/>
        <v>82.970441223727093</v>
      </c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</row>
    <row r="83" spans="1:160" x14ac:dyDescent="0.3">
      <c r="A83" s="12" t="s">
        <v>50</v>
      </c>
      <c r="B83" s="12"/>
      <c r="C83" s="12"/>
      <c r="D83" s="30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>
        <f>+AVERAGE(Q77:AB77)</f>
        <v>103.78542059391684</v>
      </c>
      <c r="R83" s="11">
        <f t="shared" ref="R83:AB83" si="82">+Q83</f>
        <v>103.78542059391684</v>
      </c>
      <c r="S83" s="11">
        <f t="shared" si="82"/>
        <v>103.78542059391684</v>
      </c>
      <c r="T83" s="11">
        <f t="shared" si="82"/>
        <v>103.78542059391684</v>
      </c>
      <c r="U83" s="11">
        <f t="shared" si="82"/>
        <v>103.78542059391684</v>
      </c>
      <c r="V83" s="11">
        <f t="shared" si="82"/>
        <v>103.78542059391684</v>
      </c>
      <c r="W83" s="11">
        <f t="shared" si="82"/>
        <v>103.78542059391684</v>
      </c>
      <c r="X83" s="11">
        <f t="shared" si="82"/>
        <v>103.78542059391684</v>
      </c>
      <c r="Y83" s="11">
        <f t="shared" si="82"/>
        <v>103.78542059391684</v>
      </c>
      <c r="Z83" s="11">
        <f t="shared" si="82"/>
        <v>103.78542059391684</v>
      </c>
      <c r="AA83" s="11">
        <f t="shared" si="82"/>
        <v>103.78542059391684</v>
      </c>
      <c r="AB83" s="11">
        <f t="shared" si="82"/>
        <v>103.78542059391684</v>
      </c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</row>
    <row r="84" spans="1:160" x14ac:dyDescent="0.3">
      <c r="A84" s="12" t="s">
        <v>49</v>
      </c>
      <c r="B84" s="12"/>
      <c r="C84" s="12"/>
      <c r="D84" s="30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>
        <f>+AVERAGE(AC77:AN77)</f>
        <v>128.70027808188399</v>
      </c>
      <c r="AD84" s="11">
        <f t="shared" ref="AD84:AN84" si="83">+AC84</f>
        <v>128.70027808188399</v>
      </c>
      <c r="AE84" s="11">
        <f t="shared" si="83"/>
        <v>128.70027808188399</v>
      </c>
      <c r="AF84" s="11">
        <f t="shared" si="83"/>
        <v>128.70027808188399</v>
      </c>
      <c r="AG84" s="11">
        <f t="shared" si="83"/>
        <v>128.70027808188399</v>
      </c>
      <c r="AH84" s="11">
        <f t="shared" si="83"/>
        <v>128.70027808188399</v>
      </c>
      <c r="AI84" s="11">
        <f t="shared" si="83"/>
        <v>128.70027808188399</v>
      </c>
      <c r="AJ84" s="11">
        <f t="shared" si="83"/>
        <v>128.70027808188399</v>
      </c>
      <c r="AK84" s="11">
        <f t="shared" si="83"/>
        <v>128.70027808188399</v>
      </c>
      <c r="AL84" s="11">
        <f t="shared" si="83"/>
        <v>128.70027808188399</v>
      </c>
      <c r="AM84" s="11">
        <f t="shared" si="83"/>
        <v>128.70027808188399</v>
      </c>
      <c r="AN84" s="11">
        <f t="shared" si="83"/>
        <v>128.70027808188399</v>
      </c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</row>
    <row r="85" spans="1:160" x14ac:dyDescent="0.3">
      <c r="A85" s="12" t="s">
        <v>48</v>
      </c>
      <c r="B85" s="12"/>
      <c r="C85" s="12"/>
      <c r="D85" s="30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>
        <f>+AVERAGE(AO77:AZ77)</f>
        <v>114.4964864195879</v>
      </c>
      <c r="AP85" s="11">
        <f t="shared" ref="AP85:AU85" si="84">+AO85</f>
        <v>114.4964864195879</v>
      </c>
      <c r="AQ85" s="11">
        <f t="shared" si="84"/>
        <v>114.4964864195879</v>
      </c>
      <c r="AR85" s="11">
        <f t="shared" si="84"/>
        <v>114.4964864195879</v>
      </c>
      <c r="AS85" s="11">
        <f t="shared" si="84"/>
        <v>114.4964864195879</v>
      </c>
      <c r="AT85" s="11">
        <f t="shared" si="84"/>
        <v>114.4964864195879</v>
      </c>
      <c r="AU85" s="11">
        <f t="shared" si="84"/>
        <v>114.4964864195879</v>
      </c>
      <c r="AV85" s="11">
        <f>+AU85</f>
        <v>114.4964864195879</v>
      </c>
      <c r="AW85" s="11">
        <f>+AV85</f>
        <v>114.4964864195879</v>
      </c>
      <c r="AX85" s="11">
        <f>+AW85</f>
        <v>114.4964864195879</v>
      </c>
      <c r="AY85" s="11">
        <f>+AX85</f>
        <v>114.4964864195879</v>
      </c>
      <c r="AZ85" s="11">
        <f>+AY85</f>
        <v>114.4964864195879</v>
      </c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</row>
    <row r="86" spans="1:160" x14ac:dyDescent="0.3">
      <c r="A86" s="12" t="s">
        <v>86</v>
      </c>
      <c r="B86" s="12"/>
      <c r="C86" s="12"/>
      <c r="D86" s="30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>
        <f>+AVERAGE(BA77:BL77)</f>
        <v>96.056918827017213</v>
      </c>
      <c r="BB86" s="11">
        <f>+BA86</f>
        <v>96.056918827017213</v>
      </c>
      <c r="BC86" s="11">
        <f t="shared" ref="BC86:BI86" si="85">+BA86</f>
        <v>96.056918827017213</v>
      </c>
      <c r="BD86" s="11">
        <f t="shared" si="85"/>
        <v>96.056918827017213</v>
      </c>
      <c r="BE86" s="11">
        <f t="shared" si="85"/>
        <v>96.056918827017213</v>
      </c>
      <c r="BF86" s="11">
        <f t="shared" si="85"/>
        <v>96.056918827017213</v>
      </c>
      <c r="BG86" s="11">
        <f>+BE86</f>
        <v>96.056918827017213</v>
      </c>
      <c r="BH86" s="11">
        <f t="shared" si="85"/>
        <v>96.056918827017213</v>
      </c>
      <c r="BI86" s="11">
        <f t="shared" si="85"/>
        <v>96.056918827017213</v>
      </c>
      <c r="BJ86" s="11">
        <f>+BH86</f>
        <v>96.056918827017213</v>
      </c>
      <c r="BK86" s="11">
        <f>+BH86</f>
        <v>96.056918827017213</v>
      </c>
      <c r="BL86" s="11">
        <f>+BI86</f>
        <v>96.056918827017213</v>
      </c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</row>
    <row r="87" spans="1:160" x14ac:dyDescent="0.3">
      <c r="A87" s="12" t="s">
        <v>158</v>
      </c>
      <c r="B87" s="12"/>
      <c r="C87" s="12"/>
      <c r="D87" s="30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52">
        <f>AVERAGE(BM77:BX77)</f>
        <v>89.519078874042407</v>
      </c>
      <c r="BN87" s="152">
        <f t="shared" ref="BN87:BV87" si="86">BM87</f>
        <v>89.519078874042407</v>
      </c>
      <c r="BO87" s="152">
        <f t="shared" si="86"/>
        <v>89.519078874042407</v>
      </c>
      <c r="BP87" s="152">
        <f t="shared" si="86"/>
        <v>89.519078874042407</v>
      </c>
      <c r="BQ87" s="152">
        <f t="shared" si="86"/>
        <v>89.519078874042407</v>
      </c>
      <c r="BR87" s="152">
        <f t="shared" si="86"/>
        <v>89.519078874042407</v>
      </c>
      <c r="BS87" s="152">
        <f t="shared" si="86"/>
        <v>89.519078874042407</v>
      </c>
      <c r="BT87" s="152">
        <f t="shared" si="86"/>
        <v>89.519078874042407</v>
      </c>
      <c r="BU87" s="152">
        <f t="shared" si="86"/>
        <v>89.519078874042407</v>
      </c>
      <c r="BV87" s="152">
        <f t="shared" si="86"/>
        <v>89.519078874042407</v>
      </c>
      <c r="BW87" s="152">
        <f>BV87</f>
        <v>89.519078874042407</v>
      </c>
      <c r="BX87" s="152">
        <f>BW87</f>
        <v>89.519078874042407</v>
      </c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</row>
    <row r="88" spans="1:160" x14ac:dyDescent="0.3">
      <c r="A88" s="12" t="s">
        <v>178</v>
      </c>
      <c r="B88" s="12"/>
      <c r="C88" s="12"/>
      <c r="D88" s="30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>
        <f>AVERAGE(BY77:CJ77)</f>
        <v>71.198992614150299</v>
      </c>
      <c r="BZ88" s="174">
        <f>BY88</f>
        <v>71.198992614150299</v>
      </c>
      <c r="CA88" s="174">
        <f t="shared" ref="CA88:CJ88" si="87">BZ88</f>
        <v>71.198992614150299</v>
      </c>
      <c r="CB88" s="174">
        <f t="shared" si="87"/>
        <v>71.198992614150299</v>
      </c>
      <c r="CC88" s="174">
        <f t="shared" si="87"/>
        <v>71.198992614150299</v>
      </c>
      <c r="CD88" s="174">
        <f t="shared" si="87"/>
        <v>71.198992614150299</v>
      </c>
      <c r="CE88" s="174">
        <f t="shared" si="87"/>
        <v>71.198992614150299</v>
      </c>
      <c r="CF88" s="174">
        <f t="shared" si="87"/>
        <v>71.198992614150299</v>
      </c>
      <c r="CG88" s="174">
        <f t="shared" si="87"/>
        <v>71.198992614150299</v>
      </c>
      <c r="CH88" s="174">
        <f t="shared" si="87"/>
        <v>71.198992614150299</v>
      </c>
      <c r="CI88" s="174">
        <f t="shared" si="87"/>
        <v>71.198992614150299</v>
      </c>
      <c r="CJ88" s="174">
        <f t="shared" si="87"/>
        <v>71.198992614150299</v>
      </c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174"/>
      <c r="DH88" s="174"/>
      <c r="DI88" s="174"/>
      <c r="DJ88" s="174"/>
      <c r="DK88" s="174"/>
      <c r="DL88" s="174"/>
      <c r="DM88" s="174"/>
      <c r="DN88" s="174"/>
      <c r="DO88" s="174"/>
      <c r="DP88" s="174"/>
      <c r="DQ88" s="174"/>
      <c r="DR88" s="174"/>
      <c r="DS88" s="174"/>
      <c r="DT88" s="174"/>
      <c r="DU88" s="174"/>
      <c r="DV88" s="174"/>
      <c r="DW88" s="174"/>
      <c r="DX88" s="174"/>
      <c r="DY88" s="174"/>
      <c r="DZ88" s="174"/>
      <c r="EA88" s="174"/>
      <c r="EB88" s="174"/>
      <c r="EC88" s="174"/>
      <c r="ED88" s="174"/>
      <c r="EE88" s="174"/>
      <c r="EF88" s="174"/>
      <c r="EG88" s="174"/>
      <c r="EH88" s="174"/>
      <c r="EI88" s="174"/>
      <c r="EJ88" s="174"/>
      <c r="EK88" s="174"/>
      <c r="EL88" s="174"/>
      <c r="EM88" s="174"/>
      <c r="EN88" s="174"/>
      <c r="EO88" s="174"/>
      <c r="EP88" s="174"/>
      <c r="EQ88" s="174"/>
      <c r="ER88" s="174"/>
      <c r="ES88" s="174"/>
    </row>
    <row r="89" spans="1:160" x14ac:dyDescent="0.3">
      <c r="A89" s="12" t="s">
        <v>238</v>
      </c>
      <c r="B89" s="12"/>
      <c r="C89" s="12"/>
      <c r="D89" s="30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>
        <f>AVERAGE(CK77:CV77)</f>
        <v>79.092722582658794</v>
      </c>
      <c r="CL89" s="174">
        <f>CK89</f>
        <v>79.092722582658794</v>
      </c>
      <c r="CM89" s="174">
        <f>CL89</f>
        <v>79.092722582658794</v>
      </c>
      <c r="CN89" s="174">
        <f t="shared" ref="CN89:CV89" si="88">CM89</f>
        <v>79.092722582658794</v>
      </c>
      <c r="CO89" s="174">
        <f t="shared" si="88"/>
        <v>79.092722582658794</v>
      </c>
      <c r="CP89" s="174">
        <f t="shared" si="88"/>
        <v>79.092722582658794</v>
      </c>
      <c r="CQ89" s="174">
        <f t="shared" si="88"/>
        <v>79.092722582658794</v>
      </c>
      <c r="CR89" s="174">
        <f t="shared" si="88"/>
        <v>79.092722582658794</v>
      </c>
      <c r="CS89" s="174">
        <f t="shared" si="88"/>
        <v>79.092722582658794</v>
      </c>
      <c r="CT89" s="174">
        <f t="shared" si="88"/>
        <v>79.092722582658794</v>
      </c>
      <c r="CU89" s="174">
        <f t="shared" si="88"/>
        <v>79.092722582658794</v>
      </c>
      <c r="CV89" s="174">
        <f t="shared" si="88"/>
        <v>79.092722582658794</v>
      </c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174"/>
      <c r="DH89" s="174"/>
      <c r="DI89" s="174"/>
      <c r="DJ89" s="174"/>
      <c r="DK89" s="174"/>
      <c r="DL89" s="174"/>
      <c r="DM89" s="174"/>
      <c r="DN89" s="174"/>
      <c r="DO89" s="174"/>
      <c r="DP89" s="174"/>
      <c r="DQ89" s="174"/>
      <c r="DR89" s="174"/>
      <c r="DS89" s="174"/>
      <c r="DT89" s="174"/>
      <c r="DU89" s="174"/>
      <c r="DV89" s="174"/>
      <c r="DW89" s="174"/>
      <c r="DX89" s="174"/>
      <c r="DY89" s="174"/>
      <c r="DZ89" s="174"/>
      <c r="EA89" s="174"/>
      <c r="EB89" s="174"/>
      <c r="EC89" s="174"/>
      <c r="ED89" s="174"/>
      <c r="EE89" s="174"/>
      <c r="EF89" s="174"/>
      <c r="EG89" s="174"/>
      <c r="EH89" s="174"/>
      <c r="EI89" s="174"/>
      <c r="EJ89" s="174"/>
      <c r="EK89" s="174"/>
      <c r="EL89" s="174"/>
      <c r="EM89" s="174"/>
      <c r="EN89" s="174"/>
      <c r="EO89" s="174"/>
      <c r="EP89" s="174"/>
      <c r="EQ89" s="174"/>
      <c r="ER89" s="174"/>
      <c r="ES89" s="174"/>
    </row>
    <row r="90" spans="1:160" x14ac:dyDescent="0.3">
      <c r="A90" s="12" t="s">
        <v>279</v>
      </c>
      <c r="B90" s="12"/>
      <c r="C90" s="12"/>
      <c r="D90" s="30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>
        <f>AVERAGE(CW77:DH77)</f>
        <v>76.849236876234471</v>
      </c>
      <c r="CX90" s="174">
        <f>CW90</f>
        <v>76.849236876234471</v>
      </c>
      <c r="CY90" s="174">
        <f t="shared" ref="CY90:DH91" si="89">CX90</f>
        <v>76.849236876234471</v>
      </c>
      <c r="CZ90" s="174">
        <f t="shared" si="89"/>
        <v>76.849236876234471</v>
      </c>
      <c r="DA90" s="174">
        <f t="shared" si="89"/>
        <v>76.849236876234471</v>
      </c>
      <c r="DB90" s="174">
        <f t="shared" si="89"/>
        <v>76.849236876234471</v>
      </c>
      <c r="DC90" s="174">
        <f t="shared" si="89"/>
        <v>76.849236876234471</v>
      </c>
      <c r="DD90" s="174">
        <f t="shared" si="89"/>
        <v>76.849236876234471</v>
      </c>
      <c r="DE90" s="174">
        <f>DD90</f>
        <v>76.849236876234471</v>
      </c>
      <c r="DF90" s="174">
        <f>DE90</f>
        <v>76.849236876234471</v>
      </c>
      <c r="DG90" s="174">
        <f>DF90</f>
        <v>76.849236876234471</v>
      </c>
      <c r="DH90" s="174">
        <f>DG90</f>
        <v>76.849236876234471</v>
      </c>
      <c r="DI90" s="174"/>
      <c r="DJ90" s="174"/>
      <c r="DK90" s="174"/>
      <c r="DL90" s="174"/>
      <c r="DM90" s="174"/>
      <c r="DN90" s="174"/>
      <c r="DO90" s="174"/>
      <c r="DP90" s="174"/>
      <c r="DQ90" s="174"/>
      <c r="DR90" s="174"/>
      <c r="DS90" s="174"/>
      <c r="DT90" s="174"/>
      <c r="DU90" s="174"/>
      <c r="DV90" s="174"/>
      <c r="DW90" s="174"/>
      <c r="DX90" s="174"/>
      <c r="DY90" s="174"/>
      <c r="DZ90" s="174"/>
      <c r="EA90" s="174"/>
      <c r="EB90" s="174"/>
      <c r="EC90" s="174"/>
      <c r="ED90" s="174"/>
      <c r="EE90" s="174"/>
      <c r="EF90" s="174"/>
      <c r="EG90" s="174"/>
      <c r="EH90" s="174"/>
      <c r="EI90" s="174"/>
      <c r="EJ90" s="174"/>
      <c r="EK90" s="174"/>
      <c r="EL90" s="174"/>
      <c r="EM90" s="174"/>
      <c r="EN90" s="174"/>
      <c r="EO90" s="174"/>
      <c r="EP90" s="174"/>
      <c r="EQ90" s="174"/>
      <c r="ER90" s="174"/>
      <c r="ES90" s="174"/>
    </row>
    <row r="91" spans="1:160" x14ac:dyDescent="0.3">
      <c r="A91" s="12" t="s">
        <v>279</v>
      </c>
      <c r="B91" s="12"/>
      <c r="C91" s="12"/>
      <c r="D91" s="30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>
        <f>AVERAGE(CW77:DH77)</f>
        <v>76.849236876234471</v>
      </c>
      <c r="CX91" s="174">
        <f>CW91</f>
        <v>76.849236876234471</v>
      </c>
      <c r="CY91" s="174">
        <f t="shared" si="89"/>
        <v>76.849236876234471</v>
      </c>
      <c r="CZ91" s="174">
        <f t="shared" si="89"/>
        <v>76.849236876234471</v>
      </c>
      <c r="DA91" s="174">
        <f t="shared" si="89"/>
        <v>76.849236876234471</v>
      </c>
      <c r="DB91" s="174">
        <f t="shared" si="89"/>
        <v>76.849236876234471</v>
      </c>
      <c r="DC91" s="174">
        <f t="shared" si="89"/>
        <v>76.849236876234471</v>
      </c>
      <c r="DD91" s="174">
        <f t="shared" si="89"/>
        <v>76.849236876234471</v>
      </c>
      <c r="DE91" s="174">
        <f t="shared" si="89"/>
        <v>76.849236876234471</v>
      </c>
      <c r="DF91" s="174">
        <f t="shared" si="89"/>
        <v>76.849236876234471</v>
      </c>
      <c r="DG91" s="174">
        <f t="shared" si="89"/>
        <v>76.849236876234471</v>
      </c>
      <c r="DH91" s="174">
        <f t="shared" si="89"/>
        <v>76.849236876234471</v>
      </c>
      <c r="DI91" s="174"/>
      <c r="DJ91" s="174"/>
      <c r="DK91" s="174"/>
      <c r="DL91" s="174"/>
      <c r="DM91" s="174"/>
      <c r="DN91" s="174"/>
      <c r="DO91" s="174"/>
      <c r="DP91" s="174"/>
      <c r="DQ91" s="174"/>
      <c r="DR91" s="174"/>
      <c r="DS91" s="174"/>
      <c r="DT91" s="174"/>
      <c r="DU91" s="174"/>
      <c r="DV91" s="174"/>
      <c r="DW91" s="174"/>
      <c r="DX91" s="174"/>
      <c r="DY91" s="174"/>
      <c r="DZ91" s="174"/>
      <c r="EA91" s="174"/>
      <c r="EB91" s="174"/>
      <c r="EC91" s="174"/>
      <c r="ED91" s="174"/>
      <c r="EE91" s="174"/>
      <c r="EF91" s="174"/>
      <c r="EG91" s="174"/>
      <c r="EH91" s="174"/>
      <c r="EI91" s="174"/>
      <c r="EJ91" s="174"/>
      <c r="EK91" s="174"/>
      <c r="EL91" s="174"/>
      <c r="EM91" s="174"/>
      <c r="EN91" s="174"/>
      <c r="EO91" s="174"/>
      <c r="EP91" s="174"/>
      <c r="EQ91" s="174"/>
      <c r="ER91" s="174"/>
      <c r="ES91" s="174"/>
    </row>
    <row r="92" spans="1:160" x14ac:dyDescent="0.3">
      <c r="A92" s="12" t="s">
        <v>364</v>
      </c>
      <c r="B92" s="12"/>
      <c r="C92" s="12"/>
      <c r="D92" s="30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174"/>
      <c r="DH92" s="174"/>
      <c r="DI92" s="174">
        <f>AVERAGE(DI77:DT77)</f>
        <v>69.447809893794116</v>
      </c>
      <c r="DJ92" s="174">
        <f>DI92</f>
        <v>69.447809893794116</v>
      </c>
      <c r="DK92" s="174">
        <f t="shared" ref="DK92:DT92" si="90">DJ92</f>
        <v>69.447809893794116</v>
      </c>
      <c r="DL92" s="174">
        <f t="shared" si="90"/>
        <v>69.447809893794116</v>
      </c>
      <c r="DM92" s="174">
        <f t="shared" si="90"/>
        <v>69.447809893794116</v>
      </c>
      <c r="DN92" s="174">
        <f t="shared" si="90"/>
        <v>69.447809893794116</v>
      </c>
      <c r="DO92" s="174">
        <f t="shared" si="90"/>
        <v>69.447809893794116</v>
      </c>
      <c r="DP92" s="174">
        <f t="shared" si="90"/>
        <v>69.447809893794116</v>
      </c>
      <c r="DQ92" s="174">
        <f t="shared" si="90"/>
        <v>69.447809893794116</v>
      </c>
      <c r="DR92" s="174">
        <f t="shared" si="90"/>
        <v>69.447809893794116</v>
      </c>
      <c r="DS92" s="174">
        <f t="shared" si="90"/>
        <v>69.447809893794116</v>
      </c>
      <c r="DT92" s="174">
        <f t="shared" si="90"/>
        <v>69.447809893794116</v>
      </c>
      <c r="DU92" s="174"/>
      <c r="DV92" s="174"/>
      <c r="DW92" s="174"/>
      <c r="DX92" s="174"/>
      <c r="DY92" s="174"/>
      <c r="DZ92" s="174"/>
      <c r="EA92" s="174"/>
      <c r="EB92" s="174"/>
      <c r="EC92" s="174"/>
      <c r="ED92" s="174"/>
      <c r="EE92" s="174"/>
      <c r="EF92" s="174"/>
      <c r="EG92" s="174"/>
      <c r="EH92" s="174"/>
      <c r="EI92" s="174"/>
      <c r="EJ92" s="174"/>
      <c r="EK92" s="174"/>
      <c r="EL92" s="174"/>
      <c r="EM92" s="174"/>
      <c r="EN92" s="174"/>
      <c r="EO92" s="174"/>
      <c r="EP92" s="174"/>
      <c r="EQ92" s="174"/>
      <c r="ER92" s="174"/>
      <c r="ES92" s="174"/>
    </row>
    <row r="93" spans="1:160" x14ac:dyDescent="0.3">
      <c r="A93" s="12" t="s">
        <v>366</v>
      </c>
      <c r="B93" s="12"/>
      <c r="C93" s="12"/>
      <c r="D93" s="30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174"/>
      <c r="DH93" s="174"/>
      <c r="DI93" s="174"/>
      <c r="DJ93" s="174"/>
      <c r="DK93" s="174"/>
      <c r="DL93" s="174"/>
      <c r="DM93" s="174"/>
      <c r="DN93" s="174"/>
      <c r="DO93" s="174"/>
      <c r="DP93" s="174"/>
      <c r="DQ93" s="174"/>
      <c r="DR93" s="174"/>
      <c r="DS93" s="174"/>
      <c r="DT93" s="174"/>
      <c r="DU93" s="174">
        <f>AVERAGE(DU77:EF77)</f>
        <v>66.743948365499293</v>
      </c>
      <c r="DV93" s="174">
        <f>DU93</f>
        <v>66.743948365499293</v>
      </c>
      <c r="DW93" s="174">
        <f>DV93</f>
        <v>66.743948365499293</v>
      </c>
      <c r="DX93" s="174">
        <f>DW93</f>
        <v>66.743948365499293</v>
      </c>
      <c r="DY93" s="174">
        <f t="shared" ref="DY93:EF93" si="91">DX93</f>
        <v>66.743948365499293</v>
      </c>
      <c r="DZ93" s="174">
        <f t="shared" si="91"/>
        <v>66.743948365499293</v>
      </c>
      <c r="EA93" s="174">
        <f t="shared" si="91"/>
        <v>66.743948365499293</v>
      </c>
      <c r="EB93" s="174">
        <f t="shared" si="91"/>
        <v>66.743948365499293</v>
      </c>
      <c r="EC93" s="174">
        <f t="shared" si="91"/>
        <v>66.743948365499293</v>
      </c>
      <c r="ED93" s="174">
        <f t="shared" si="91"/>
        <v>66.743948365499293</v>
      </c>
      <c r="EE93" s="174">
        <f t="shared" si="91"/>
        <v>66.743948365499293</v>
      </c>
      <c r="EF93" s="174">
        <f t="shared" si="91"/>
        <v>66.743948365499293</v>
      </c>
      <c r="EG93" s="174"/>
      <c r="EH93" s="174"/>
      <c r="EI93" s="174"/>
      <c r="EJ93" s="174"/>
      <c r="EK93" s="174"/>
      <c r="EL93" s="174"/>
      <c r="EM93" s="174"/>
      <c r="EN93" s="174"/>
      <c r="EO93" s="174"/>
      <c r="EP93" s="174"/>
      <c r="EQ93" s="174"/>
      <c r="ER93" s="174"/>
      <c r="ES93" s="174"/>
    </row>
    <row r="94" spans="1:160" x14ac:dyDescent="0.3">
      <c r="A94" s="12" t="s">
        <v>383</v>
      </c>
      <c r="B94" s="12"/>
      <c r="C94" s="12"/>
      <c r="D94" s="30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174"/>
      <c r="DH94" s="174"/>
      <c r="DI94" s="174"/>
      <c r="DJ94" s="174"/>
      <c r="DK94" s="174"/>
      <c r="DL94" s="174"/>
      <c r="DM94" s="174"/>
      <c r="DN94" s="174"/>
      <c r="DO94" s="174"/>
      <c r="DP94" s="174"/>
      <c r="DQ94" s="174"/>
      <c r="DR94" s="174"/>
      <c r="DS94" s="174"/>
      <c r="DT94" s="174"/>
      <c r="DU94" s="174"/>
      <c r="DV94" s="174"/>
      <c r="DW94" s="174"/>
      <c r="DX94" s="174"/>
      <c r="DY94" s="174"/>
      <c r="DZ94" s="174"/>
      <c r="EA94" s="174"/>
      <c r="EB94" s="174"/>
      <c r="EC94" s="174"/>
      <c r="ED94" s="174"/>
      <c r="EE94" s="174"/>
      <c r="EF94" s="174"/>
      <c r="EG94" s="174">
        <f>AVERAGE(EG77:ER77)</f>
        <v>78.296057504748092</v>
      </c>
      <c r="EH94" s="174">
        <f>EG94</f>
        <v>78.296057504748092</v>
      </c>
      <c r="EI94" s="174">
        <f t="shared" ref="EI94:ER94" si="92">EH94</f>
        <v>78.296057504748092</v>
      </c>
      <c r="EJ94" s="174">
        <f t="shared" si="92"/>
        <v>78.296057504748092</v>
      </c>
      <c r="EK94" s="174">
        <f t="shared" si="92"/>
        <v>78.296057504748092</v>
      </c>
      <c r="EL94" s="174">
        <f t="shared" si="92"/>
        <v>78.296057504748092</v>
      </c>
      <c r="EM94" s="174">
        <f t="shared" si="92"/>
        <v>78.296057504748092</v>
      </c>
      <c r="EN94" s="174">
        <f t="shared" si="92"/>
        <v>78.296057504748092</v>
      </c>
      <c r="EO94" s="174">
        <f t="shared" si="92"/>
        <v>78.296057504748092</v>
      </c>
      <c r="EP94" s="174">
        <f t="shared" si="92"/>
        <v>78.296057504748092</v>
      </c>
      <c r="EQ94" s="174">
        <f t="shared" si="92"/>
        <v>78.296057504748092</v>
      </c>
      <c r="ER94" s="174">
        <f t="shared" si="92"/>
        <v>78.296057504748092</v>
      </c>
      <c r="ES94" s="174"/>
    </row>
    <row r="95" spans="1:160" x14ac:dyDescent="0.3">
      <c r="A95" s="12" t="s">
        <v>437</v>
      </c>
      <c r="B95" s="12"/>
      <c r="C95" s="12"/>
      <c r="D95" s="30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174"/>
      <c r="DH95" s="174"/>
      <c r="DI95" s="174"/>
      <c r="DJ95" s="174"/>
      <c r="DK95" s="174"/>
      <c r="DL95" s="174"/>
      <c r="DM95" s="174"/>
      <c r="DN95" s="174"/>
      <c r="DO95" s="174"/>
      <c r="DP95" s="174"/>
      <c r="DQ95" s="174"/>
      <c r="DR95" s="174"/>
      <c r="DS95" s="174"/>
      <c r="DT95" s="174"/>
      <c r="DU95" s="174"/>
      <c r="DV95" s="174"/>
      <c r="DW95" s="174"/>
      <c r="DX95" s="174"/>
      <c r="DY95" s="174"/>
      <c r="DZ95" s="174"/>
      <c r="EA95" s="174"/>
      <c r="EB95" s="174"/>
      <c r="EC95" s="174"/>
      <c r="ED95" s="174"/>
      <c r="EE95" s="174"/>
      <c r="EF95" s="174"/>
      <c r="EG95" s="174"/>
      <c r="EH95" s="174"/>
      <c r="EI95" s="174"/>
      <c r="EJ95" s="174"/>
      <c r="EK95" s="174"/>
      <c r="EL95" s="174"/>
      <c r="EM95" s="174"/>
      <c r="EN95" s="174"/>
      <c r="EO95" s="174"/>
      <c r="EP95" s="174"/>
      <c r="EQ95" s="174"/>
      <c r="ER95" s="174"/>
      <c r="ES95" s="174">
        <f>AVERAGE(ES77)</f>
        <v>103.1932334761163</v>
      </c>
      <c r="ET95" s="72">
        <f>ES95</f>
        <v>103.1932334761163</v>
      </c>
      <c r="EU95" s="72">
        <f t="shared" ref="EU95:FD95" si="93">ET95</f>
        <v>103.1932334761163</v>
      </c>
      <c r="EV95" s="72">
        <f t="shared" si="93"/>
        <v>103.1932334761163</v>
      </c>
      <c r="EW95" s="72">
        <f t="shared" si="93"/>
        <v>103.1932334761163</v>
      </c>
      <c r="EX95" s="72">
        <f t="shared" si="93"/>
        <v>103.1932334761163</v>
      </c>
      <c r="EY95" s="72">
        <f t="shared" si="93"/>
        <v>103.1932334761163</v>
      </c>
      <c r="EZ95" s="72">
        <f t="shared" si="93"/>
        <v>103.1932334761163</v>
      </c>
      <c r="FA95" s="72">
        <f t="shared" si="93"/>
        <v>103.1932334761163</v>
      </c>
      <c r="FB95" s="72">
        <f t="shared" si="93"/>
        <v>103.1932334761163</v>
      </c>
      <c r="FC95" s="72">
        <f t="shared" si="93"/>
        <v>103.1932334761163</v>
      </c>
      <c r="FD95" s="72">
        <f t="shared" si="93"/>
        <v>103.1932334761163</v>
      </c>
    </row>
    <row r="96" spans="1:160" x14ac:dyDescent="0.3">
      <c r="A96" s="12" t="s">
        <v>436</v>
      </c>
      <c r="B96" s="12"/>
      <c r="C96" s="12"/>
      <c r="D96" s="30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174"/>
      <c r="DH96" s="174"/>
      <c r="DI96" s="174"/>
      <c r="DJ96" s="174"/>
      <c r="DK96" s="174"/>
      <c r="DL96" s="174"/>
      <c r="DM96" s="174"/>
      <c r="DN96" s="174"/>
      <c r="DO96" s="174"/>
      <c r="DP96" s="174"/>
      <c r="DQ96" s="174"/>
      <c r="DR96" s="174"/>
      <c r="DS96" s="174"/>
      <c r="DT96" s="174"/>
      <c r="DU96" s="174"/>
      <c r="DV96" s="174"/>
      <c r="DW96" s="174"/>
      <c r="DX96" s="174"/>
      <c r="DY96" s="174"/>
      <c r="DZ96" s="174"/>
      <c r="EA96" s="174"/>
      <c r="EB96" s="174"/>
      <c r="EC96" s="174"/>
      <c r="ED96" s="174"/>
      <c r="EE96" s="174"/>
      <c r="EF96" s="174"/>
      <c r="EG96" s="174"/>
      <c r="EH96" s="174"/>
      <c r="EI96" s="174"/>
      <c r="EJ96" s="174"/>
      <c r="EK96" s="174"/>
      <c r="EL96" s="174"/>
      <c r="EM96" s="174"/>
      <c r="EN96" s="174"/>
      <c r="EO96" s="174"/>
      <c r="EP96" s="174"/>
      <c r="EQ96" s="174"/>
      <c r="ER96" s="174"/>
      <c r="ES96" s="174">
        <f>AVERAGE(ES77,ET79:FD79)</f>
        <v>115.99772137622676</v>
      </c>
      <c r="ET96" s="72">
        <f>ES96</f>
        <v>115.99772137622676</v>
      </c>
      <c r="EU96" s="72">
        <f t="shared" ref="EU96:FD96" si="94">ET96</f>
        <v>115.99772137622676</v>
      </c>
      <c r="EV96" s="72">
        <f t="shared" si="94"/>
        <v>115.99772137622676</v>
      </c>
      <c r="EW96" s="72">
        <f t="shared" si="94"/>
        <v>115.99772137622676</v>
      </c>
      <c r="EX96" s="72">
        <f t="shared" si="94"/>
        <v>115.99772137622676</v>
      </c>
      <c r="EY96" s="72">
        <f t="shared" si="94"/>
        <v>115.99772137622676</v>
      </c>
      <c r="EZ96" s="72">
        <f t="shared" si="94"/>
        <v>115.99772137622676</v>
      </c>
      <c r="FA96" s="72">
        <f t="shared" si="94"/>
        <v>115.99772137622676</v>
      </c>
      <c r="FB96" s="72">
        <f t="shared" si="94"/>
        <v>115.99772137622676</v>
      </c>
      <c r="FC96" s="72">
        <f t="shared" si="94"/>
        <v>115.99772137622676</v>
      </c>
      <c r="FD96" s="72">
        <f t="shared" si="94"/>
        <v>115.99772137622676</v>
      </c>
    </row>
    <row r="97" spans="1:88" s="170" customFormat="1" ht="14.4" thickBot="1" x14ac:dyDescent="0.35">
      <c r="D97" s="171"/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3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</row>
    <row r="98" spans="1:88" ht="14.4" thickTop="1" x14ac:dyDescent="0.3">
      <c r="A98" s="7"/>
      <c r="B98" s="7"/>
      <c r="C98" s="7"/>
      <c r="D98" s="25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67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</row>
    <row r="100" spans="1:88" x14ac:dyDescent="0.3">
      <c r="BJ100" s="77"/>
      <c r="BO100" s="208"/>
      <c r="BP100" s="256"/>
      <c r="BQ100" s="256"/>
      <c r="BR100" s="256"/>
      <c r="BS100" s="256"/>
      <c r="BT100" s="256"/>
      <c r="BU100" s="256"/>
      <c r="BV100" s="256"/>
      <c r="BW100" s="256"/>
      <c r="BX100" s="256"/>
      <c r="BY100" s="256"/>
      <c r="BZ100" s="256"/>
      <c r="CA100" s="256"/>
      <c r="CB100" s="256"/>
      <c r="CC100" s="256"/>
      <c r="CD100" s="256"/>
      <c r="CE100" s="256"/>
      <c r="CF100" s="256"/>
      <c r="CG100" s="256"/>
      <c r="CH100" s="256"/>
      <c r="CI100" s="256"/>
      <c r="CJ100" s="256"/>
    </row>
    <row r="101" spans="1:88" x14ac:dyDescent="0.3">
      <c r="BO101" s="257"/>
      <c r="BP101" s="258"/>
      <c r="BQ101" s="259"/>
      <c r="BR101" s="259"/>
      <c r="BS101" s="258"/>
      <c r="BT101" s="259"/>
      <c r="BU101" s="259"/>
      <c r="BV101" s="258"/>
      <c r="BW101" s="259"/>
      <c r="BX101" s="259"/>
      <c r="BY101" s="258"/>
      <c r="BZ101" s="258"/>
      <c r="CA101" s="258"/>
      <c r="CB101" s="258"/>
      <c r="CC101" s="258"/>
      <c r="CD101" s="258"/>
      <c r="CE101" s="258"/>
      <c r="CF101" s="258"/>
      <c r="CG101" s="258"/>
      <c r="CH101" s="258"/>
      <c r="CI101" s="258"/>
      <c r="CJ101" s="258"/>
    </row>
    <row r="102" spans="1:88" x14ac:dyDescent="0.3">
      <c r="BO102" s="208"/>
      <c r="BP102" s="209"/>
      <c r="BQ102" s="210"/>
      <c r="BR102" s="210"/>
      <c r="BS102" s="209"/>
      <c r="BT102" s="210"/>
      <c r="BU102" s="210"/>
      <c r="BV102" s="209"/>
      <c r="BW102" s="210"/>
      <c r="BX102" s="210"/>
      <c r="BY102" s="209"/>
      <c r="BZ102" s="209"/>
      <c r="CA102" s="209"/>
      <c r="CB102" s="209"/>
      <c r="CC102" s="209"/>
      <c r="CD102" s="209"/>
      <c r="CE102" s="209"/>
      <c r="CF102" s="209"/>
      <c r="CG102" s="209"/>
      <c r="CH102" s="209"/>
      <c r="CI102" s="209"/>
      <c r="CJ102" s="209"/>
    </row>
    <row r="103" spans="1:88" x14ac:dyDescent="0.3">
      <c r="BO103" s="208"/>
      <c r="BP103" s="209"/>
      <c r="BQ103" s="210"/>
      <c r="BR103" s="210"/>
      <c r="BS103" s="209"/>
      <c r="BT103" s="210"/>
      <c r="BU103" s="210"/>
      <c r="BV103" s="209"/>
      <c r="BW103" s="210"/>
      <c r="BX103" s="210"/>
      <c r="BY103" s="209"/>
      <c r="BZ103" s="209"/>
      <c r="CA103" s="209"/>
      <c r="CB103" s="209"/>
      <c r="CC103" s="209"/>
      <c r="CD103" s="209"/>
      <c r="CE103" s="209"/>
      <c r="CF103" s="209"/>
      <c r="CG103" s="209"/>
      <c r="CH103" s="209"/>
      <c r="CI103" s="209"/>
      <c r="CJ103" s="209"/>
    </row>
    <row r="104" spans="1:88" x14ac:dyDescent="0.3">
      <c r="BO104" s="208"/>
      <c r="BP104" s="209"/>
      <c r="BQ104" s="210"/>
      <c r="BR104" s="210"/>
      <c r="BS104" s="209"/>
      <c r="BT104" s="210"/>
      <c r="BU104" s="210"/>
      <c r="BV104" s="209"/>
      <c r="BW104" s="210"/>
      <c r="BX104" s="210"/>
      <c r="BY104" s="209"/>
      <c r="BZ104" s="209"/>
      <c r="CA104" s="209"/>
      <c r="CB104" s="209"/>
      <c r="CC104" s="209"/>
      <c r="CD104" s="209"/>
      <c r="CE104" s="209"/>
      <c r="CF104" s="209"/>
      <c r="CG104" s="209"/>
      <c r="CH104" s="209"/>
      <c r="CI104" s="209"/>
      <c r="CJ104" s="209"/>
    </row>
    <row r="105" spans="1:88" x14ac:dyDescent="0.3">
      <c r="BO105" s="208"/>
      <c r="BP105" s="209"/>
      <c r="BQ105" s="210"/>
      <c r="BR105" s="210"/>
      <c r="BS105" s="209"/>
      <c r="BT105" s="210"/>
      <c r="BU105" s="210"/>
      <c r="BV105" s="209"/>
      <c r="BW105" s="210"/>
      <c r="BX105" s="210"/>
      <c r="BY105" s="209"/>
      <c r="BZ105" s="209"/>
      <c r="CA105" s="209"/>
      <c r="CB105" s="209"/>
      <c r="CC105" s="209"/>
      <c r="CD105" s="209"/>
      <c r="CE105" s="209"/>
      <c r="CF105" s="209"/>
      <c r="CG105" s="209"/>
      <c r="CH105" s="209"/>
      <c r="CI105" s="209"/>
      <c r="CJ105" s="209"/>
    </row>
    <row r="106" spans="1:88" x14ac:dyDescent="0.3">
      <c r="BO106" s="208"/>
      <c r="BP106" s="209"/>
      <c r="BQ106" s="210"/>
      <c r="BR106" s="210"/>
      <c r="BS106" s="209"/>
      <c r="BT106" s="210"/>
      <c r="BU106" s="210"/>
      <c r="BV106" s="209"/>
      <c r="BW106" s="210"/>
      <c r="BX106" s="210"/>
      <c r="BY106" s="209"/>
      <c r="BZ106" s="209"/>
      <c r="CA106" s="209"/>
      <c r="CB106" s="209"/>
      <c r="CC106" s="209"/>
      <c r="CD106" s="209"/>
      <c r="CE106" s="209"/>
      <c r="CF106" s="209"/>
      <c r="CG106" s="209"/>
      <c r="CH106" s="209"/>
      <c r="CI106" s="209"/>
      <c r="CJ106" s="209"/>
    </row>
    <row r="107" spans="1:88" x14ac:dyDescent="0.3">
      <c r="BO107" s="208"/>
      <c r="BP107" s="209"/>
      <c r="BQ107" s="210"/>
      <c r="BR107" s="210"/>
      <c r="BS107" s="209"/>
      <c r="BT107" s="210"/>
      <c r="BU107" s="210"/>
      <c r="BV107" s="209"/>
      <c r="BW107" s="210"/>
      <c r="BX107" s="210"/>
      <c r="BY107" s="209"/>
      <c r="BZ107" s="209"/>
      <c r="CA107" s="209"/>
      <c r="CB107" s="209"/>
      <c r="CC107" s="209"/>
      <c r="CD107" s="209"/>
      <c r="CE107" s="209"/>
      <c r="CF107" s="209"/>
      <c r="CG107" s="209"/>
      <c r="CH107" s="209"/>
      <c r="CI107" s="209"/>
      <c r="CJ107" s="209"/>
    </row>
    <row r="108" spans="1:88" x14ac:dyDescent="0.3"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</row>
    <row r="109" spans="1:88" x14ac:dyDescent="0.3"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</row>
    <row r="110" spans="1:88" x14ac:dyDescent="0.3">
      <c r="BO110" s="208"/>
      <c r="BP110" s="209"/>
      <c r="BQ110" s="210"/>
      <c r="BR110" s="210"/>
      <c r="BS110" s="209"/>
      <c r="BT110" s="210"/>
      <c r="BU110" s="210"/>
      <c r="BV110" s="209"/>
      <c r="BW110" s="210"/>
      <c r="BX110" s="210"/>
      <c r="BY110" s="209"/>
      <c r="BZ110" s="209"/>
      <c r="CA110" s="209"/>
      <c r="CB110" s="209"/>
      <c r="CC110" s="209"/>
      <c r="CD110" s="209"/>
      <c r="CE110" s="209"/>
      <c r="CF110" s="209"/>
      <c r="CG110" s="209"/>
      <c r="CH110" s="209"/>
      <c r="CI110" s="209"/>
      <c r="CJ110" s="209"/>
    </row>
    <row r="111" spans="1:88" x14ac:dyDescent="0.3"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</row>
    <row r="112" spans="1:88" x14ac:dyDescent="0.3"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</row>
    <row r="113" spans="67:88" x14ac:dyDescent="0.3">
      <c r="BO113" s="208"/>
      <c r="BP113" s="209"/>
      <c r="BQ113" s="210"/>
      <c r="BR113" s="210"/>
      <c r="BS113" s="209"/>
      <c r="BT113" s="210"/>
      <c r="BU113" s="210"/>
      <c r="BV113" s="209"/>
      <c r="BW113" s="210"/>
      <c r="BX113" s="210"/>
      <c r="BY113" s="209"/>
      <c r="BZ113" s="209"/>
      <c r="CA113" s="209"/>
      <c r="CB113" s="209"/>
      <c r="CC113" s="209"/>
      <c r="CD113" s="209"/>
      <c r="CE113" s="209"/>
      <c r="CF113" s="209"/>
      <c r="CG113" s="209"/>
      <c r="CH113" s="209"/>
      <c r="CI113" s="209"/>
      <c r="CJ113" s="209"/>
    </row>
    <row r="114" spans="67:88" x14ac:dyDescent="0.3">
      <c r="BO114" s="208"/>
      <c r="BP114" s="209"/>
      <c r="BQ114" s="210"/>
      <c r="BR114" s="210"/>
      <c r="BS114" s="209"/>
      <c r="BT114" s="210"/>
      <c r="BU114" s="210"/>
      <c r="BV114" s="209"/>
      <c r="BW114" s="210"/>
      <c r="BX114" s="210"/>
      <c r="BY114" s="209"/>
      <c r="BZ114" s="209"/>
      <c r="CA114" s="209"/>
      <c r="CB114" s="209"/>
      <c r="CC114" s="209"/>
      <c r="CD114" s="209"/>
      <c r="CE114" s="209"/>
      <c r="CF114" s="209"/>
      <c r="CG114" s="209"/>
      <c r="CH114" s="209"/>
      <c r="CI114" s="209"/>
      <c r="CJ114" s="209"/>
    </row>
    <row r="115" spans="67:88" x14ac:dyDescent="0.3">
      <c r="BO115" s="208"/>
      <c r="BP115" s="209"/>
      <c r="BQ115" s="210"/>
      <c r="BR115" s="210"/>
      <c r="BS115" s="209"/>
      <c r="BT115" s="210"/>
      <c r="BU115" s="210"/>
      <c r="BV115" s="209"/>
      <c r="BW115" s="210"/>
      <c r="BX115" s="210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  <c r="CI115" s="209"/>
      <c r="CJ115" s="209"/>
    </row>
    <row r="116" spans="67:88" x14ac:dyDescent="0.3">
      <c r="BO116" s="208"/>
      <c r="BP116" s="209"/>
      <c r="BQ116" s="210"/>
      <c r="BR116" s="210"/>
      <c r="BS116" s="209"/>
      <c r="BT116" s="210"/>
      <c r="BU116" s="210"/>
      <c r="BV116" s="209"/>
      <c r="BW116" s="210"/>
      <c r="BX116" s="210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  <c r="CI116" s="209"/>
      <c r="CJ116" s="209"/>
    </row>
    <row r="162" spans="1:64" s="170" customFormat="1" ht="14.4" thickBot="1" x14ac:dyDescent="0.35">
      <c r="A162" s="168"/>
      <c r="B162" s="168"/>
      <c r="C162" s="168"/>
      <c r="D162" s="169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  <c r="AU162" s="168"/>
      <c r="AV162" s="168"/>
      <c r="AW162" s="168"/>
      <c r="AX162" s="168"/>
      <c r="AY162" s="168"/>
      <c r="AZ162" s="168"/>
      <c r="BA162" s="168"/>
      <c r="BB162" s="168"/>
      <c r="BC162" s="168"/>
      <c r="BD162" s="168"/>
      <c r="BE162" s="168"/>
      <c r="BF162" s="168"/>
      <c r="BG162" s="168"/>
      <c r="BH162" s="168"/>
      <c r="BI162" s="168"/>
      <c r="BJ162" s="168"/>
      <c r="BK162" s="168"/>
      <c r="BL162" s="168"/>
    </row>
    <row r="163" spans="1:64" ht="14.4" thickTop="1" x14ac:dyDescent="0.3"/>
    <row r="184" spans="1:160" s="170" customFormat="1" ht="14.4" thickBot="1" x14ac:dyDescent="0.35">
      <c r="A184" s="168"/>
      <c r="B184" s="168"/>
      <c r="C184" s="168"/>
      <c r="D184" s="169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  <c r="AU184" s="168"/>
      <c r="AV184" s="168"/>
      <c r="AW184" s="168"/>
      <c r="AX184" s="168"/>
      <c r="AY184" s="168"/>
      <c r="AZ184" s="168"/>
      <c r="BA184" s="168"/>
      <c r="BB184" s="168"/>
      <c r="BC184" s="168"/>
      <c r="BD184" s="168"/>
      <c r="BE184" s="168"/>
      <c r="BF184" s="168"/>
      <c r="BG184" s="168"/>
      <c r="BH184" s="168"/>
      <c r="BI184" s="168"/>
      <c r="BJ184" s="168"/>
      <c r="BK184" s="168"/>
      <c r="BL184" s="168"/>
    </row>
    <row r="185" spans="1:160" ht="14.4" thickTop="1" x14ac:dyDescent="0.3"/>
    <row r="186" spans="1:160" x14ac:dyDescent="0.3">
      <c r="A186" s="18" t="s">
        <v>282</v>
      </c>
    </row>
    <row r="187" spans="1:160" x14ac:dyDescent="0.3">
      <c r="A187" s="14" t="s">
        <v>14</v>
      </c>
      <c r="B187" s="14" t="s">
        <v>16</v>
      </c>
      <c r="C187" s="14" t="s">
        <v>22</v>
      </c>
      <c r="D187" s="251">
        <v>36.743699999999997</v>
      </c>
      <c r="E187" s="266">
        <f>ICGN!E904</f>
        <v>487.50835877538805</v>
      </c>
      <c r="F187" s="266">
        <f>ICGN!F904</f>
        <v>493.69919657287352</v>
      </c>
      <c r="G187" s="266">
        <f>ICGN!G904</f>
        <v>474.33794708123986</v>
      </c>
      <c r="H187" s="266">
        <f>ICGN!H904</f>
        <v>460.19726121695106</v>
      </c>
      <c r="I187" s="266">
        <f>ICGN!I904</f>
        <v>479.89250503772814</v>
      </c>
      <c r="J187" s="266">
        <f>ICGN!J904</f>
        <v>445.73026956237425</v>
      </c>
      <c r="K187" s="266">
        <f>ICGN!K904</f>
        <v>388.16382802701509</v>
      </c>
      <c r="L187" s="266">
        <f>ICGN!L904</f>
        <v>360.88887380332397</v>
      </c>
      <c r="M187" s="266">
        <f>ICGN!M904</f>
        <v>327.96098086787595</v>
      </c>
      <c r="N187" s="266">
        <f>ICGN!N904</f>
        <v>345.76567784599843</v>
      </c>
      <c r="O187" s="266">
        <f>ICGN!O904</f>
        <v>389.88371977737347</v>
      </c>
      <c r="P187" s="266">
        <f>ICGN!P904</f>
        <v>395.03854934973521</v>
      </c>
      <c r="Q187" s="266">
        <f>ICGN!Q904</f>
        <v>380.51173743466626</v>
      </c>
      <c r="R187" s="266">
        <f>ICGN!R904</f>
        <v>350.52832522202095</v>
      </c>
      <c r="S187" s="266">
        <f>ICGN!S904</f>
        <v>336.3377323683265</v>
      </c>
      <c r="T187" s="266">
        <f>ICGN!T904</f>
        <v>339.35987164039483</v>
      </c>
      <c r="U187" s="266">
        <f>ICGN!U904</f>
        <v>347.46800258544869</v>
      </c>
      <c r="V187" s="266">
        <f>ICGN!V904</f>
        <v>318.17112537923856</v>
      </c>
      <c r="W187" s="266">
        <f>ICGN!W904</f>
        <v>388.82798631176814</v>
      </c>
      <c r="X187" s="266">
        <f>ICGN!X904</f>
        <v>459.78509072776586</v>
      </c>
      <c r="Y187" s="266">
        <f>ICGN!Y904</f>
        <v>466.50110458273826</v>
      </c>
      <c r="Z187" s="266">
        <f>ICGN!Z904</f>
        <v>456.2604709449966</v>
      </c>
      <c r="AA187" s="266">
        <f>ICGN!AA904</f>
        <v>462.08417290966349</v>
      </c>
      <c r="AB187" s="266">
        <f>ICGN!AB904</f>
        <v>534.68805469655922</v>
      </c>
      <c r="AC187" s="266">
        <f>ICGN!AC904</f>
        <v>551.61348036624383</v>
      </c>
      <c r="AD187" s="266">
        <f>ICGN!AD904</f>
        <v>575.67363832781029</v>
      </c>
      <c r="AE187" s="266">
        <f>ICGN!AE904</f>
        <v>506.61371982655942</v>
      </c>
      <c r="AF187" s="266">
        <f>ICGN!AF904</f>
        <v>517.21204341215252</v>
      </c>
      <c r="AG187" s="266">
        <f>ICGN!AG904</f>
        <v>506.96599266911994</v>
      </c>
      <c r="AH187" s="266">
        <f>ICGN!AH904</f>
        <v>455.95874278991909</v>
      </c>
      <c r="AI187" s="266">
        <f>ICGN!AI904</f>
        <v>432.82454586983215</v>
      </c>
      <c r="AJ187" s="266">
        <f>ICGN!AJ904</f>
        <v>470.67379915575782</v>
      </c>
      <c r="AK187" s="266">
        <f>ICGN!AK904</f>
        <v>457.38639640856701</v>
      </c>
      <c r="AL187" s="266">
        <f>ICGN!AL904</f>
        <v>439.20532593039167</v>
      </c>
      <c r="AM187" s="266">
        <f>ICGN!AM904</f>
        <v>431.97096551265008</v>
      </c>
      <c r="AN187" s="266">
        <f>ICGN!AN904</f>
        <v>430.46722372865497</v>
      </c>
      <c r="AO187" s="266">
        <f>ICGN!AO904</f>
        <v>429.34810026209283</v>
      </c>
      <c r="AP187" s="266">
        <f>ICGN!AP904</f>
        <v>424.89004988785751</v>
      </c>
      <c r="AQ187" s="266">
        <f>ICGN!AQ904</f>
        <v>421.3143696439036</v>
      </c>
      <c r="AR187" s="266">
        <f>ICGN!AR904</f>
        <v>411.27440125720472</v>
      </c>
      <c r="AS187" s="266">
        <f>ICGN!AS904</f>
        <v>419.22048110894218</v>
      </c>
      <c r="AT187" s="266">
        <f>ICGN!AT904</f>
        <v>432.01033965330652</v>
      </c>
      <c r="AU187" s="266">
        <f>ICGN!AU904</f>
        <v>564.27278414603529</v>
      </c>
      <c r="AV187" s="266">
        <f>ICGN!AV904</f>
        <v>581.76538759840321</v>
      </c>
      <c r="AW187" s="266">
        <f>ICGN!AW904</f>
        <v>580.319647256032</v>
      </c>
      <c r="AX187" s="266">
        <f>ICGN!AX904</f>
        <v>574.60078574572708</v>
      </c>
      <c r="AY187" s="266">
        <f>ICGN!AY904</f>
        <v>576.44433409653004</v>
      </c>
      <c r="AZ187" s="266">
        <f>ICGN!AZ904</f>
        <v>531.71425707781862</v>
      </c>
      <c r="BA187" s="266">
        <f>ICGN!BA904</f>
        <v>499.5570671094377</v>
      </c>
      <c r="BB187" s="266">
        <f>ICGN!BB904</f>
        <v>483.61838728605261</v>
      </c>
      <c r="BC187" s="266">
        <f>ICGN!BC904</f>
        <v>473.50447228511547</v>
      </c>
      <c r="BD187" s="266">
        <f>ICGN!BD904</f>
        <v>470.15022244123122</v>
      </c>
      <c r="BE187" s="266">
        <f>ICGN!BE904</f>
        <v>474.2546190787902</v>
      </c>
      <c r="BF187" s="266">
        <f>ICGN!BF904</f>
        <v>482.67194693496623</v>
      </c>
      <c r="BG187" s="266">
        <f>ICGN!BG904</f>
        <v>461.6958685800297</v>
      </c>
      <c r="BH187" s="266">
        <f>ICGN!BH904</f>
        <v>448.27508990653638</v>
      </c>
      <c r="BI187" s="266">
        <f>ICGN!BI904</f>
        <v>456.89324491785942</v>
      </c>
      <c r="BJ187" s="266">
        <f>ICGN!BJ904</f>
        <v>477.20990835554863</v>
      </c>
      <c r="BK187" s="266">
        <f>ICGN!BK904</f>
        <v>459.40372598388643</v>
      </c>
      <c r="BL187" s="266">
        <f>ICGN!BL904</f>
        <v>442.39471920367538</v>
      </c>
      <c r="BM187" s="266">
        <f>ICGN!BM904</f>
        <v>412.97181881161708</v>
      </c>
      <c r="BN187" s="266">
        <f>ICGN!BN904</f>
        <v>446.3454824983329</v>
      </c>
      <c r="BO187" s="266">
        <f>ICGN!BO904</f>
        <v>504.53331408258492</v>
      </c>
      <c r="BP187" s="266">
        <f>ICGN!BP904</f>
        <v>486.47458488302999</v>
      </c>
      <c r="BQ187" s="266">
        <f>ICGN!BQ904</f>
        <v>480.25037847278998</v>
      </c>
      <c r="BR187" s="266">
        <f>ICGN!BR904</f>
        <v>410.73765350809992</v>
      </c>
      <c r="BS187" s="266">
        <f>ICGN!BS904</f>
        <v>367.6033554315818</v>
      </c>
      <c r="BT187" s="266">
        <f>ICGN!BT904</f>
        <v>381.28331188330242</v>
      </c>
      <c r="BU187" s="266">
        <f>ICGN!BU904</f>
        <v>362.31822106791503</v>
      </c>
      <c r="BV187" s="266">
        <f>ICGN!BV904</f>
        <v>384.51449309953819</v>
      </c>
      <c r="BW187" s="266">
        <f>ICGN!BW904</f>
        <v>423.46793989976914</v>
      </c>
      <c r="BX187" s="266">
        <f>ICGN!BX904</f>
        <v>529.66593866240487</v>
      </c>
      <c r="BY187" s="266">
        <f>ICGN!BY904</f>
        <v>478.90059865985137</v>
      </c>
      <c r="BZ187" s="266">
        <f>ICGN!BZ904</f>
        <v>460.22028163123355</v>
      </c>
      <c r="CA187" s="266">
        <f>ICGN!CA904</f>
        <v>483.35664230468524</v>
      </c>
      <c r="CB187" s="266">
        <f>ICGN!CB904</f>
        <v>460.05926477504005</v>
      </c>
      <c r="CC187" s="266">
        <f>ICGN!CC904</f>
        <v>439.13197108923765</v>
      </c>
      <c r="CD187" s="266">
        <f>ICGN!CD904</f>
        <v>487.11987518945864</v>
      </c>
      <c r="CE187" s="266">
        <f>ICGN!CE904</f>
        <v>549.04500325068091</v>
      </c>
      <c r="CF187" s="266">
        <f>ICGN!CF904</f>
        <v>554.12506586303232</v>
      </c>
      <c r="CG187" s="266">
        <f>ICGN!CG904</f>
        <v>548.76625053482644</v>
      </c>
      <c r="CH187" s="266">
        <f>ICGN!CH904</f>
        <v>547.28145199916753</v>
      </c>
      <c r="CI187" s="266">
        <f>ICGN!CI904</f>
        <v>545.56129675257512</v>
      </c>
      <c r="CJ187" s="266">
        <f>ICGN!CJ904</f>
        <v>565.56823085546318</v>
      </c>
      <c r="CK187" s="266">
        <f>ICGN!CK904</f>
        <v>570.99502338301215</v>
      </c>
      <c r="CL187" s="266">
        <f>ICGN!CL904</f>
        <v>567.64228336593726</v>
      </c>
      <c r="CM187" s="266">
        <f>ICGN!CM904</f>
        <v>535.96200451796369</v>
      </c>
      <c r="CN187" s="266">
        <f>ICGN!CN904</f>
        <v>518.92587863151732</v>
      </c>
      <c r="CO187" s="266">
        <f>ICGN!CO904</f>
        <v>510.70688994883488</v>
      </c>
      <c r="CP187" s="266">
        <f>ICGN!CP904</f>
        <v>522.43291897890549</v>
      </c>
      <c r="CQ187" s="266">
        <f>ICGN!CQ904</f>
        <v>456.18821478176625</v>
      </c>
      <c r="CR187" s="266">
        <f>ICGN!CR904</f>
        <v>443.33650592577192</v>
      </c>
      <c r="CS187" s="266">
        <f>ICGN!CS904</f>
        <v>419.64983400627494</v>
      </c>
      <c r="CT187" s="266">
        <f>ICGN!CT904</f>
        <v>440.47398159657251</v>
      </c>
      <c r="CU187" s="266">
        <f>ICGN!CU904</f>
        <v>460.24491284420003</v>
      </c>
      <c r="CV187" s="266">
        <f>ICGN!CV904</f>
        <v>439.49471597446245</v>
      </c>
      <c r="CW187" s="266">
        <f>ICGN!CW904</f>
        <v>458.89195217945615</v>
      </c>
      <c r="CX187" s="266">
        <f>ICGN!CX904</f>
        <v>463.21282209357457</v>
      </c>
      <c r="CY187" s="266">
        <f>ICGN!CY904</f>
        <v>462.11523899419802</v>
      </c>
      <c r="CZ187" s="266">
        <f>ICGN!CZ904</f>
        <v>443.53916457482865</v>
      </c>
      <c r="DA187" s="266">
        <f>ICGN!DA904</f>
        <v>461.74171025181812</v>
      </c>
      <c r="DB187" s="266">
        <f>ICGN!DB904</f>
        <v>493.16944447217048</v>
      </c>
      <c r="DC187" s="266">
        <f>ICGN!DC904</f>
        <v>562.88220959974501</v>
      </c>
      <c r="DD187" s="266">
        <f>ICGN!DD904</f>
        <v>468.43302918296337</v>
      </c>
      <c r="DE187" s="266">
        <f>ICGN!DE904</f>
        <v>468.64865785706314</v>
      </c>
      <c r="DF187" s="266">
        <f>ICGN!DF904</f>
        <v>472.12487794320538</v>
      </c>
      <c r="DG187" s="266">
        <f>ICGN!DG904</f>
        <v>467.49414884870259</v>
      </c>
      <c r="DH187" s="266">
        <f>ICGN!DH904</f>
        <v>451.54800631371364</v>
      </c>
      <c r="DI187" s="266">
        <f>ICGN!DI904</f>
        <v>455.70913193995989</v>
      </c>
      <c r="DJ187" s="266">
        <f>ICGN!DJ904</f>
        <v>478.82263290626975</v>
      </c>
      <c r="DK187" s="266">
        <f>ICGN!DK904</f>
        <v>497.54773192878002</v>
      </c>
      <c r="DL187" s="266">
        <f>ICGN!DL904</f>
        <v>482.64123014222992</v>
      </c>
      <c r="DM187" s="266">
        <f>ICGN!DM904</f>
        <v>543.60905906075277</v>
      </c>
      <c r="DN187" s="266">
        <f>ICGN!DN904</f>
        <v>532.38596829819483</v>
      </c>
      <c r="DO187" s="266">
        <f>ICGN!DO904</f>
        <v>537.92938603507491</v>
      </c>
      <c r="DP187" s="266">
        <f>ICGN!DP904</f>
        <v>585.39385577725272</v>
      </c>
      <c r="DQ187" s="266">
        <f>ICGN!DQ904</f>
        <v>562.34455711941303</v>
      </c>
      <c r="DR187" s="266">
        <f>ICGN!DR904</f>
        <v>578.63793188339457</v>
      </c>
      <c r="DS187" s="266">
        <f>ICGN!DS904</f>
        <v>593.80891721316766</v>
      </c>
      <c r="DT187" s="266">
        <f>ICGN!DT904</f>
        <v>610.80446272028405</v>
      </c>
      <c r="DU187" s="266">
        <f>ICGN!DU904</f>
        <v>600.40332219366451</v>
      </c>
      <c r="DV187" s="266">
        <f>ICGN!DV904</f>
        <v>571.69319216720328</v>
      </c>
      <c r="DW187" s="266">
        <f>ICGN!DW904</f>
        <v>520.59238428959998</v>
      </c>
      <c r="DX187" s="266">
        <f>ICGN!DX904</f>
        <v>522.33993618290992</v>
      </c>
      <c r="DY187" s="266">
        <f>ICGN!DY904</f>
        <v>556.79168165534679</v>
      </c>
      <c r="DZ187" s="266">
        <f>ICGN!DZ904</f>
        <v>627.90603950572267</v>
      </c>
      <c r="EA187" s="266">
        <f>ICGN!EA904</f>
        <v>596.78297368992639</v>
      </c>
      <c r="EB187" s="266">
        <f>ICGN!EB904</f>
        <v>596.1311283166358</v>
      </c>
      <c r="EC187" s="266">
        <f>ICGN!EC904</f>
        <v>598.325738223857</v>
      </c>
      <c r="ED187" s="266">
        <f>ICGN!ED904</f>
        <v>641.67894414364343</v>
      </c>
      <c r="EE187" s="266">
        <f>ICGN!EE904</f>
        <v>646.73470051150275</v>
      </c>
      <c r="EF187" s="266">
        <f>ICGN!EF904</f>
        <v>674.28976132939295</v>
      </c>
      <c r="EG187" s="266">
        <f>ICGN!EG904</f>
        <v>688.75047447912175</v>
      </c>
      <c r="EH187" s="266">
        <f>ICGN!EH904</f>
        <v>687.78384684659738</v>
      </c>
      <c r="EI187" s="266">
        <f>ICGN!EI904</f>
        <v>760.98765911880537</v>
      </c>
      <c r="EJ187" s="266">
        <f>ICGN!EJ904</f>
        <v>792.91561123474708</v>
      </c>
      <c r="EK187" s="266">
        <f>ICGN!EK904</f>
        <v>731.27336928773275</v>
      </c>
      <c r="EL187" s="266">
        <f>ICGN!EL904</f>
        <v>674.80269384004646</v>
      </c>
      <c r="EM187" s="266">
        <f>ICGN!EM904</f>
        <v>704.2046261666917</v>
      </c>
      <c r="EN187" s="266">
        <f>ICGN!EN904</f>
        <v>715.79482646309555</v>
      </c>
      <c r="EO187" s="266">
        <f>ICGN!EO904</f>
        <v>755.90724236717358</v>
      </c>
      <c r="EP187" s="266">
        <f>ICGN!EP904</f>
        <v>853.78326613600575</v>
      </c>
      <c r="EQ187" s="266">
        <f>ICGN!EQ904</f>
        <v>809.38663675252656</v>
      </c>
      <c r="ER187" s="266">
        <f>ICGN!ER904</f>
        <v>764.67398055600017</v>
      </c>
      <c r="ES187" s="266">
        <f>ICGN!ES904</f>
        <v>841.20243426708282</v>
      </c>
      <c r="ET187" s="266">
        <f>ICGN!ET904</f>
        <v>850.86386658459173</v>
      </c>
      <c r="EU187" s="266">
        <f>ICGN!EU904</f>
        <v>844.96735436057111</v>
      </c>
      <c r="EV187" s="266">
        <f>ICGN!EV904</f>
        <v>892.64968713375538</v>
      </c>
      <c r="EW187" s="266">
        <f>ICGN!EW904</f>
        <v>976.22072181115652</v>
      </c>
      <c r="EX187" s="266">
        <f>ICGN!EX904</f>
        <v>905.23640722438643</v>
      </c>
      <c r="EY187" s="266">
        <f>ICGN!EY904</f>
        <v>936.55961062078995</v>
      </c>
      <c r="EZ187" s="266">
        <f>ICGN!EZ904</f>
        <v>1036.7007876945706</v>
      </c>
      <c r="FA187" s="266">
        <f>ICGN!FA904</f>
        <v>987.89589820542994</v>
      </c>
      <c r="FB187" s="266">
        <f>ICGN!FB904</f>
        <v>1033.22073467624</v>
      </c>
      <c r="FC187" s="266">
        <f>ICGN!FC904</f>
        <v>1155.8349766879201</v>
      </c>
      <c r="FD187" s="266">
        <f>ICGN!FD904</f>
        <v>1148.1834211134596</v>
      </c>
    </row>
    <row r="188" spans="1:160" s="16" customFormat="1" x14ac:dyDescent="0.3">
      <c r="A188" s="14" t="s">
        <v>174</v>
      </c>
      <c r="B188" s="14" t="s">
        <v>15</v>
      </c>
      <c r="C188" s="14" t="s">
        <v>23</v>
      </c>
      <c r="D188" s="251">
        <v>36.743699999999997</v>
      </c>
      <c r="E188" s="298">
        <f>ICGN!E905</f>
        <v>510.06669257846045</v>
      </c>
      <c r="F188" s="298">
        <f>ICGN!F905</f>
        <v>525.86870087655348</v>
      </c>
      <c r="G188" s="298">
        <f>ICGN!G905</f>
        <v>521.04873818045451</v>
      </c>
      <c r="H188" s="298">
        <f>ICGN!H905</f>
        <v>502.99469061183299</v>
      </c>
      <c r="I188" s="298">
        <f>ICGN!I905</f>
        <v>522.21276607317554</v>
      </c>
      <c r="J188" s="298">
        <f>ICGN!J905</f>
        <v>487.97673042366819</v>
      </c>
      <c r="K188" s="298">
        <f>ICGN!K905</f>
        <v>417.45031702805989</v>
      </c>
      <c r="L188" s="298">
        <f>ICGN!L905</f>
        <v>384.01832310338585</v>
      </c>
      <c r="M188" s="298">
        <f>ICGN!M905</f>
        <v>344.21886085549556</v>
      </c>
      <c r="N188" s="298">
        <f>ICGN!N905</f>
        <v>354.51461651669757</v>
      </c>
      <c r="O188" s="298">
        <f>ICGN!O905</f>
        <v>392.01745694895442</v>
      </c>
      <c r="P188" s="298">
        <f>ICGN!P905</f>
        <v>392.51916009871513</v>
      </c>
      <c r="Q188" s="298">
        <f>ICGN!Q905</f>
        <v>380.94325448777886</v>
      </c>
      <c r="R188" s="298">
        <f>ICGN!R905</f>
        <v>356.89762153743135</v>
      </c>
      <c r="S188" s="298">
        <f>ICGN!S905</f>
        <v>342.90986650491584</v>
      </c>
      <c r="T188" s="298">
        <f>ICGN!T905</f>
        <v>350.28400006594904</v>
      </c>
      <c r="U188" s="298">
        <f>ICGN!U905</f>
        <v>361.89914435883946</v>
      </c>
      <c r="V188" s="298">
        <f>ICGN!V905</f>
        <v>339.21787137747077</v>
      </c>
      <c r="W188" s="298">
        <f>ICGN!W905</f>
        <v>401.31528199430238</v>
      </c>
      <c r="X188" s="298">
        <f>ICGN!X905</f>
        <v>472.90247101199088</v>
      </c>
      <c r="Y188" s="298">
        <f>ICGN!Y905</f>
        <v>491.69859393438531</v>
      </c>
      <c r="Z188" s="298">
        <f>ICGN!Z905</f>
        <v>484.94684332061308</v>
      </c>
      <c r="AA188" s="298">
        <f>ICGN!AA905</f>
        <v>505.75574377227912</v>
      </c>
      <c r="AB188" s="298">
        <f>ICGN!AB905</f>
        <v>583.03994003007358</v>
      </c>
      <c r="AC188" s="298">
        <f>ICGN!AC905</f>
        <v>604.57523481229009</v>
      </c>
      <c r="AD188" s="298">
        <f>ICGN!AD905</f>
        <v>646.49525609477348</v>
      </c>
      <c r="AE188" s="298">
        <f>ICGN!AE905</f>
        <v>590.78253090460248</v>
      </c>
      <c r="AF188" s="298">
        <f>ICGN!AF905</f>
        <v>608.07597755879488</v>
      </c>
      <c r="AG188" s="298">
        <f>ICGN!AG905</f>
        <v>597.98370220476556</v>
      </c>
      <c r="AH188" s="298">
        <f>ICGN!AH905</f>
        <v>541.22392114442846</v>
      </c>
      <c r="AI188" s="298">
        <f>ICGN!AI905</f>
        <v>490.2297267829353</v>
      </c>
      <c r="AJ188" s="298">
        <f>ICGN!AJ905</f>
        <v>534.14961749616793</v>
      </c>
      <c r="AK188" s="298">
        <f>ICGN!AK905</f>
        <v>525.01398439688023</v>
      </c>
      <c r="AL188" s="298">
        <f>ICGN!AL905</f>
        <v>499.6768942217862</v>
      </c>
      <c r="AM188" s="298">
        <f>ICGN!AM905</f>
        <v>484.77506678206868</v>
      </c>
      <c r="AN188" s="298">
        <f>ICGN!AN905</f>
        <v>472.87799593798258</v>
      </c>
      <c r="AO188" s="298">
        <f>ICGN!AO905</f>
        <v>468.59719007788414</v>
      </c>
      <c r="AP188" s="298">
        <f>ICGN!AP905</f>
        <v>454.17078871345302</v>
      </c>
      <c r="AQ188" s="298">
        <f>ICGN!AQ905</f>
        <v>446.08021450026024</v>
      </c>
      <c r="AR188" s="298">
        <f>ICGN!AR905</f>
        <v>421.78667567559603</v>
      </c>
      <c r="AS188" s="298">
        <f>ICGN!AS905</f>
        <v>429.46363353726667</v>
      </c>
      <c r="AT188" s="298">
        <f>ICGN!AT905</f>
        <v>444.80692877618657</v>
      </c>
      <c r="AU188" s="298">
        <f>ICGN!AU905</f>
        <v>566.6838728442641</v>
      </c>
      <c r="AV188" s="298">
        <f>ICGN!AV905</f>
        <v>587.26020303960672</v>
      </c>
      <c r="AW188" s="298">
        <f>ICGN!AW905</f>
        <v>595.65062152158566</v>
      </c>
      <c r="AX188" s="298">
        <f>ICGN!AX905</f>
        <v>596.16281841665659</v>
      </c>
      <c r="AY188" s="298">
        <f>ICGN!AY905</f>
        <v>602.45191698410554</v>
      </c>
      <c r="AZ188" s="298">
        <f>ICGN!AZ905</f>
        <v>566.23035670570789</v>
      </c>
      <c r="BA188" s="298">
        <f>ICGN!BA905</f>
        <v>535.26625529823491</v>
      </c>
      <c r="BB188" s="298">
        <f>ICGN!BB905</f>
        <v>510.92179890493014</v>
      </c>
      <c r="BC188" s="298">
        <f>ICGN!BC905</f>
        <v>498.03773531959246</v>
      </c>
      <c r="BD188" s="298">
        <f>ICGN!BD905</f>
        <v>499.58714999306022</v>
      </c>
      <c r="BE188" s="298">
        <f>ICGN!BE905</f>
        <v>516.29827675975218</v>
      </c>
      <c r="BF188" s="298">
        <f>ICGN!BF905</f>
        <v>506.82966691422837</v>
      </c>
      <c r="BG188" s="298">
        <f>ICGN!BG905</f>
        <v>487.03157823847971</v>
      </c>
      <c r="BH188" s="298">
        <f>ICGN!BH905</f>
        <v>489.82013526736205</v>
      </c>
      <c r="BI188" s="298">
        <f>ICGN!BI905</f>
        <v>497.46561897451255</v>
      </c>
      <c r="BJ188" s="298">
        <f>ICGN!BJ905</f>
        <v>523.67882832415921</v>
      </c>
      <c r="BK188" s="298">
        <f>ICGN!BK905</f>
        <v>499.71453171260617</v>
      </c>
      <c r="BL188" s="298">
        <f>ICGN!BL905</f>
        <v>477.10345209483182</v>
      </c>
      <c r="BM188" s="298">
        <f>ICGN!BM905</f>
        <v>451.1996444775001</v>
      </c>
      <c r="BN188" s="298">
        <f>ICGN!BN905</f>
        <v>501.01390952075019</v>
      </c>
      <c r="BO188" s="298">
        <f>ICGN!BO905</f>
        <v>555.12994363748476</v>
      </c>
      <c r="BP188" s="298">
        <f>ICGN!BP905</f>
        <v>535.87023089987247</v>
      </c>
      <c r="BQ188" s="298">
        <f>ICGN!BQ905</f>
        <v>554.10024824945992</v>
      </c>
      <c r="BR188" s="298">
        <f>ICGN!BR905</f>
        <v>497.58126379197483</v>
      </c>
      <c r="BS188" s="298">
        <f>ICGN!BS905</f>
        <v>440.73759836953627</v>
      </c>
      <c r="BT188" s="298">
        <f>ICGN!BT905</f>
        <v>437.41375782755989</v>
      </c>
      <c r="BU188" s="298">
        <f>ICGN!BU905</f>
        <v>423.50797989643507</v>
      </c>
      <c r="BV188" s="298">
        <f>ICGN!BV905</f>
        <v>443.68943571423574</v>
      </c>
      <c r="BW188" s="298">
        <f>ICGN!BW905</f>
        <v>466.67349704655555</v>
      </c>
      <c r="BX188" s="298">
        <f>ICGN!BX905</f>
        <v>555.08575354434186</v>
      </c>
      <c r="BY188" s="298">
        <f>ICGN!BY905</f>
        <v>511.06811190945302</v>
      </c>
      <c r="BZ188" s="298">
        <f>ICGN!BZ905</f>
        <v>487.28655617198041</v>
      </c>
      <c r="CA188" s="298">
        <f>ICGN!CA905</f>
        <v>518.61883506805907</v>
      </c>
      <c r="CB188" s="298">
        <f>ICGN!CB905</f>
        <v>483.86559618992004</v>
      </c>
      <c r="CC188" s="298">
        <f>ICGN!CC905</f>
        <v>465.04365886518639</v>
      </c>
      <c r="CD188" s="298">
        <f>ICGN!CD905</f>
        <v>498.24654572124894</v>
      </c>
      <c r="CE188" s="298">
        <f>ICGN!CE905</f>
        <v>539.26934896389548</v>
      </c>
      <c r="CF188" s="298">
        <f>ICGN!CF905</f>
        <v>532.56892502255721</v>
      </c>
      <c r="CG188" s="298">
        <f>ICGN!CG905</f>
        <v>536.89645656519519</v>
      </c>
      <c r="CH188" s="298">
        <f>ICGN!CH905</f>
        <v>532.61040825623343</v>
      </c>
      <c r="CI188" s="298">
        <f>ICGN!CI905</f>
        <v>515.46031900400362</v>
      </c>
      <c r="CJ188" s="298">
        <f>ICGN!CJ905</f>
        <v>559.03848362751603</v>
      </c>
      <c r="CK188" s="298">
        <f>ICGN!CK905</f>
        <v>565.83490374339704</v>
      </c>
      <c r="CL188" s="298">
        <f>ICGN!CL905</f>
        <v>556.95561935146873</v>
      </c>
      <c r="CM188" s="298">
        <f>ICGN!CM905</f>
        <v>541.56970283285852</v>
      </c>
      <c r="CN188" s="298">
        <f>ICGN!CN905</f>
        <v>512.31485659389762</v>
      </c>
      <c r="CO188" s="298">
        <f>ICGN!CO905</f>
        <v>491.11208004754997</v>
      </c>
      <c r="CP188" s="298">
        <f>ICGN!CP905</f>
        <v>494.12713043178547</v>
      </c>
      <c r="CQ188" s="298">
        <f>ICGN!CQ905</f>
        <v>444.61674409944749</v>
      </c>
      <c r="CR188" s="298">
        <f>ICGN!CR905</f>
        <v>441.46623737755766</v>
      </c>
      <c r="CS188" s="298">
        <f>ICGN!CS905</f>
        <v>435.86491345801244</v>
      </c>
      <c r="CT188" s="298">
        <f>ICGN!CT905</f>
        <v>445.18184632691998</v>
      </c>
      <c r="CU188" s="298">
        <f>ICGN!CU905</f>
        <v>467.65046560319996</v>
      </c>
      <c r="CV188" s="298">
        <f>ICGN!CV905</f>
        <v>445.10276596712754</v>
      </c>
      <c r="CW188" s="298">
        <f>ICGN!CW905</f>
        <v>473.59326523631063</v>
      </c>
      <c r="CX188" s="298">
        <f>ICGN!CX905</f>
        <v>478.4684176239063</v>
      </c>
      <c r="CY188" s="298">
        <f>ICGN!CY905</f>
        <v>478.03281597652142</v>
      </c>
      <c r="CZ188" s="298">
        <f>ICGN!CZ905</f>
        <v>441.84425202461472</v>
      </c>
      <c r="DA188" s="298">
        <f>ICGN!DA905</f>
        <v>466.42993914490899</v>
      </c>
      <c r="DB188" s="298">
        <f>ICGN!DB905</f>
        <v>498.50567991392313</v>
      </c>
      <c r="DC188" s="298">
        <f>ICGN!DC905</f>
        <v>566.09229906683993</v>
      </c>
      <c r="DD188" s="298">
        <f>ICGN!DD905</f>
        <v>468.17183882808638</v>
      </c>
      <c r="DE188" s="298">
        <f>ICGN!DE905</f>
        <v>465.91413677123165</v>
      </c>
      <c r="DF188" s="298">
        <f>ICGN!DF905</f>
        <v>467.9050705980095</v>
      </c>
      <c r="DG188" s="298">
        <f>ICGN!DG905</f>
        <v>466.20247367919757</v>
      </c>
      <c r="DH188" s="298">
        <f>ICGN!DH905</f>
        <v>455.07905264332345</v>
      </c>
      <c r="DI188" s="298">
        <f>ICGN!DI905</f>
        <v>461.16574985935995</v>
      </c>
      <c r="DJ188" s="298">
        <f>ICGN!DJ905</f>
        <v>498.47110561295517</v>
      </c>
      <c r="DK188" s="298">
        <f>ICGN!DK905</f>
        <v>520.14425471248501</v>
      </c>
      <c r="DL188" s="298">
        <f>ICGN!DL905</f>
        <v>505.66562815082005</v>
      </c>
      <c r="DM188" s="298">
        <f>ICGN!DM905</f>
        <v>557.55940038948063</v>
      </c>
      <c r="DN188" s="298">
        <f>ICGN!DN905</f>
        <v>539.04284944790493</v>
      </c>
      <c r="DO188" s="298">
        <f>ICGN!DO905</f>
        <v>528.09675682391253</v>
      </c>
      <c r="DP188" s="298">
        <f>ICGN!DP905</f>
        <v>592.74600072007843</v>
      </c>
      <c r="DQ188" s="298">
        <f>ICGN!DQ905</f>
        <v>565.94283381753144</v>
      </c>
      <c r="DR188" s="298">
        <f>ICGN!DR905</f>
        <v>580.24963389642255</v>
      </c>
      <c r="DS188" s="298">
        <f>ICGN!DS905</f>
        <v>567.91450051088975</v>
      </c>
      <c r="DT188" s="298">
        <f>ICGN!DT905</f>
        <v>582.16539558643194</v>
      </c>
      <c r="DU188" s="298">
        <f>ICGN!DU905</f>
        <v>584.92644319033047</v>
      </c>
      <c r="DV188" s="298">
        <f>ICGN!DV905</f>
        <v>545.21629256948086</v>
      </c>
      <c r="DW188" s="298">
        <f>ICGN!DW905</f>
        <v>501.00181478626507</v>
      </c>
      <c r="DX188" s="298">
        <f>ICGN!DX905</f>
        <v>486.96612504205484</v>
      </c>
      <c r="DY188" s="298">
        <f>ICGN!DY905</f>
        <v>508.75784203487251</v>
      </c>
      <c r="DZ188" s="298">
        <f>ICGN!DZ905</f>
        <v>553.53595508764181</v>
      </c>
      <c r="EA188" s="298">
        <f>ICGN!EA905</f>
        <v>517.17529698317378</v>
      </c>
      <c r="EB188" s="298">
        <f>ICGN!EB905</f>
        <v>499.77777977286752</v>
      </c>
      <c r="EC188" s="298">
        <f>ICGN!EC905</f>
        <v>492.14825394915721</v>
      </c>
      <c r="ED188" s="298">
        <f>ICGN!ED905</f>
        <v>527.15814490746322</v>
      </c>
      <c r="EE188" s="298">
        <f>ICGN!EE905</f>
        <v>534.34425553696542</v>
      </c>
      <c r="EF188" s="298">
        <f>ICGN!EF905</f>
        <v>554.51402222128377</v>
      </c>
      <c r="EG188" s="298">
        <f>ICGN!EG905</f>
        <v>591.49770016682032</v>
      </c>
      <c r="EH188" s="298">
        <f>ICGN!EH905</f>
        <v>583.13326679574095</v>
      </c>
      <c r="EI188" s="298">
        <f>ICGN!EI905</f>
        <v>651.26866720016017</v>
      </c>
      <c r="EJ188" s="298">
        <f>ICGN!EJ905</f>
        <v>702.6379750050952</v>
      </c>
      <c r="EK188" s="298">
        <f>ICGN!EK905</f>
        <v>662.07104617256834</v>
      </c>
      <c r="EL188" s="298">
        <f>ICGN!EL905</f>
        <v>602.09818532910504</v>
      </c>
      <c r="EM188" s="298">
        <f>ICGN!EM905</f>
        <v>595.89837345865908</v>
      </c>
      <c r="EN188" s="298">
        <f>ICGN!EN905</f>
        <v>604.85806172467198</v>
      </c>
      <c r="EO188" s="298">
        <f>ICGN!EO905</f>
        <v>662.91969447681015</v>
      </c>
      <c r="EP188" s="298">
        <f>ICGN!EP905</f>
        <v>765.56571724871026</v>
      </c>
      <c r="EQ188" s="298">
        <f>ICGN!EQ905</f>
        <v>749.42393153173157</v>
      </c>
      <c r="ER188" s="298">
        <f>ICGN!ER905</f>
        <v>723.44241194533834</v>
      </c>
      <c r="ES188" s="298">
        <f>ICGN!ES905</f>
        <v>799.2183400884586</v>
      </c>
      <c r="ET188" s="298">
        <f>ICGN!ET905</f>
        <v>822.30193585791733</v>
      </c>
      <c r="EU188" s="298">
        <f>ICGN!EU905</f>
        <v>790.62202188596848</v>
      </c>
      <c r="EV188" s="298">
        <f>ICGN!EV905</f>
        <v>832.25227312779703</v>
      </c>
      <c r="EW188" s="298">
        <f>ICGN!EW905</f>
        <v>904.31164450516042</v>
      </c>
      <c r="EX188" s="298">
        <f>ICGN!EX905</f>
        <v>842.13847211788641</v>
      </c>
      <c r="EY188" s="298">
        <f>ICGN!EY905</f>
        <v>891.46662059805988</v>
      </c>
      <c r="EZ188" s="298">
        <f>ICGN!EZ905</f>
        <v>1016.2800628700222</v>
      </c>
      <c r="FA188" s="298">
        <f>ICGN!FA905</f>
        <v>988.68130861556017</v>
      </c>
      <c r="FB188" s="298">
        <f>ICGN!FB905</f>
        <v>1045.4294553938396</v>
      </c>
      <c r="FC188" s="298">
        <f>ICGN!FC905</f>
        <v>1181.8712924417248</v>
      </c>
      <c r="FD188" s="298">
        <f>ICGN!FD905</f>
        <v>1194.173712968462</v>
      </c>
    </row>
    <row r="189" spans="1:160" s="16" customFormat="1" x14ac:dyDescent="0.3">
      <c r="A189" s="14" t="s">
        <v>6</v>
      </c>
      <c r="B189" s="14" t="s">
        <v>155</v>
      </c>
      <c r="C189" s="14" t="s">
        <v>96</v>
      </c>
      <c r="D189" s="22"/>
      <c r="E189" s="298">
        <f>ICGN!E907</f>
        <v>1176.3942902250001</v>
      </c>
      <c r="F189" s="298">
        <f>ICGN!F907</f>
        <v>1330.7763383000004</v>
      </c>
      <c r="G189" s="298">
        <f>ICGN!G907</f>
        <v>1380.3269801142856</v>
      </c>
      <c r="H189" s="298">
        <f>ICGN!H907</f>
        <v>1649.3992650450002</v>
      </c>
      <c r="I189" s="298">
        <f>ICGN!I907</f>
        <v>1722.3910804999998</v>
      </c>
      <c r="J189" s="298">
        <f>ICGN!J907</f>
        <v>1443.8428871578951</v>
      </c>
      <c r="K189" s="298">
        <f>ICGN!K907</f>
        <v>1235.6131885227273</v>
      </c>
      <c r="L189" s="298">
        <f>ICGN!L907</f>
        <v>1386.6051530842103</v>
      </c>
      <c r="M189" s="298">
        <f>ICGN!M907</f>
        <v>1258.8597618599995</v>
      </c>
      <c r="N189" s="298">
        <f>ICGN!N907</f>
        <v>1210.3553893419355</v>
      </c>
      <c r="O189" s="298">
        <f>ICGN!O907</f>
        <v>1333.0690408466669</v>
      </c>
      <c r="P189" s="298">
        <f>ICGN!P907</f>
        <v>1468.3059536774194</v>
      </c>
      <c r="Q189" s="298">
        <f>ICGN!Q907</f>
        <v>1471.7026114</v>
      </c>
      <c r="R189" s="298">
        <f>ICGN!R907</f>
        <v>1472.2243938000006</v>
      </c>
      <c r="S189" s="298">
        <f>ICGN!S907</f>
        <v>1515.548697580645</v>
      </c>
      <c r="T189" s="298">
        <f>ICGN!T907</f>
        <v>1547.11114997</v>
      </c>
      <c r="U189" s="298">
        <f>ICGN!U907</f>
        <v>1538.4153981387099</v>
      </c>
      <c r="V189" s="298">
        <f>ICGN!V907</f>
        <v>1473.86377386</v>
      </c>
      <c r="W189" s="298">
        <f>ICGN!W907</f>
        <v>1451.7315443548389</v>
      </c>
      <c r="X189" s="298">
        <f>ICGN!X907</f>
        <v>1575.757434212903</v>
      </c>
      <c r="Y189" s="298">
        <f>ICGN!Y907</f>
        <v>1597.9098505470001</v>
      </c>
      <c r="Z189" s="298">
        <f>ICGN!Z907</f>
        <v>1691.445532062</v>
      </c>
      <c r="AA189" s="298">
        <f>ICGN!AA907</f>
        <v>1972.92927594</v>
      </c>
      <c r="AB189" s="298">
        <f>ICGN!AB907</f>
        <v>2251.4728538516129</v>
      </c>
      <c r="AC189" s="298">
        <f>ICGN!AC907</f>
        <v>2312.5052802129035</v>
      </c>
      <c r="AD189" s="298">
        <f>ICGN!AD907</f>
        <v>2350.2348471428572</v>
      </c>
      <c r="AE189" s="298">
        <f>ICGN!AE907</f>
        <v>2149.4653632193554</v>
      </c>
      <c r="AF189" s="298">
        <f>ICGN!AF907</f>
        <v>2033.8733508599992</v>
      </c>
      <c r="AG189" s="298">
        <f>ICGN!AG907</f>
        <v>2058.7736789935479</v>
      </c>
      <c r="AH189" s="298">
        <f>ICGN!AH907</f>
        <v>1918.5189583266676</v>
      </c>
      <c r="AI189" s="298">
        <f>ICGN!AI907</f>
        <v>1820.7305772161285</v>
      </c>
      <c r="AJ189" s="298">
        <f>ICGN!AJ907</f>
        <v>1870.3919556000001</v>
      </c>
      <c r="AK189" s="298">
        <f>ICGN!AK907</f>
        <v>1824.4830658733331</v>
      </c>
      <c r="AL189" s="298">
        <f>ICGN!AL907</f>
        <v>1744.3940034580642</v>
      </c>
      <c r="AM189" s="298">
        <f>ICGN!AM907</f>
        <v>1892.1608707499997</v>
      </c>
      <c r="AN189" s="298">
        <f>ICGN!AN907</f>
        <v>1873.5133469064515</v>
      </c>
      <c r="AO189" s="298">
        <f>ICGN!AO907</f>
        <v>1891.3486756451616</v>
      </c>
      <c r="AP189" s="298">
        <f>ICGN!AP907</f>
        <v>1867.7744053137928</v>
      </c>
      <c r="AQ189" s="298">
        <f>ICGN!AQ907</f>
        <v>1953.1035176516129</v>
      </c>
      <c r="AR189" s="298">
        <f>ICGN!AR907</f>
        <v>2053.6021901499994</v>
      </c>
      <c r="AS189" s="298">
        <f>ICGN!AS907</f>
        <v>1849.0835474064513</v>
      </c>
      <c r="AT189" s="298">
        <f>ICGN!AT907</f>
        <v>1662.8200643999999</v>
      </c>
      <c r="AU189" s="298">
        <f>ICGN!AU907</f>
        <v>1699.1602100709683</v>
      </c>
      <c r="AV189" s="298">
        <f>ICGN!AV907</f>
        <v>1680.237969167742</v>
      </c>
      <c r="AW189" s="298">
        <f>ICGN!AW907</f>
        <v>1585.569482556667</v>
      </c>
      <c r="AX189" s="298">
        <f>ICGN!AX907</f>
        <v>1385.9423393129032</v>
      </c>
      <c r="AY189" s="298">
        <f>ICGN!AY907</f>
        <v>1353.2498861100003</v>
      </c>
      <c r="AZ189" s="298">
        <f>ICGN!AZ907</f>
        <v>1279.8800076967746</v>
      </c>
      <c r="BA189" s="298">
        <f>ICGN!BA907</f>
        <v>1374.2215457741931</v>
      </c>
      <c r="BB189" s="298">
        <f>ICGN!BB907</f>
        <v>1418.7943110428569</v>
      </c>
      <c r="BC189" s="298">
        <f>ICGN!BC907</f>
        <v>1399.9782165387096</v>
      </c>
      <c r="BD189" s="298">
        <f>ICGN!BD907</f>
        <v>1384.496794413333</v>
      </c>
      <c r="BE189" s="298">
        <f>ICGN!BE907</f>
        <v>1410.6661546064515</v>
      </c>
      <c r="BF189" s="298">
        <f>ICGN!BF907</f>
        <v>1470.8227178333332</v>
      </c>
      <c r="BG189" s="298">
        <f>ICGN!BG907</f>
        <v>1358.9622079873775</v>
      </c>
      <c r="BH189" s="298">
        <f>ICGN!BH907</f>
        <v>1347.0226372661293</v>
      </c>
      <c r="BI189" s="298">
        <f>ICGN!BI907</f>
        <v>1387.255557204167</v>
      </c>
      <c r="BJ189" s="298">
        <f>ICGN!BJ907</f>
        <v>1431.1574004985332</v>
      </c>
      <c r="BK189" s="298">
        <f>ICGN!BK907</f>
        <v>1560.5355017374998</v>
      </c>
      <c r="BL189" s="298">
        <f>ICGN!BL907</f>
        <v>1559.8495733640552</v>
      </c>
      <c r="BM189" s="298">
        <f>ICGN!BM907</f>
        <v>1521.3786573005098</v>
      </c>
      <c r="BN189" s="298">
        <f>ICGN!BN907</f>
        <v>1644.6342911842105</v>
      </c>
      <c r="BO189" s="298">
        <f>ICGN!BO907</f>
        <v>1693.7767145238095</v>
      </c>
      <c r="BP189" s="298">
        <f>ICGN!BP907</f>
        <v>1600.867385</v>
      </c>
      <c r="BQ189" s="298">
        <f>ICGN!BQ907</f>
        <v>1532.5356027500002</v>
      </c>
      <c r="BR189" s="298">
        <f>ICGN!BR907</f>
        <v>1431.8765988095238</v>
      </c>
      <c r="BS189" s="298">
        <f>ICGN!BS907</f>
        <v>1401.7446599999998</v>
      </c>
      <c r="BT189" s="298">
        <f>ICGN!BT907</f>
        <v>1288.2024833333335</v>
      </c>
      <c r="BU189" s="298">
        <f>ICGN!BU907</f>
        <v>1293.02654775</v>
      </c>
      <c r="BV189" s="298">
        <f>ICGN!BV907</f>
        <v>1378.3822721428571</v>
      </c>
      <c r="BW189" s="298">
        <f>ICGN!BW907</f>
        <v>1408.0770437799999</v>
      </c>
      <c r="BX189" s="298">
        <f>ICGN!BX907</f>
        <v>1464.7974432954545</v>
      </c>
      <c r="BY189" s="298">
        <f>ICGN!BY907</f>
        <v>1537.0049217857143</v>
      </c>
      <c r="BZ189" s="298">
        <f>ICGN!BZ907</f>
        <v>1536.7900262500002</v>
      </c>
      <c r="CA189" s="298">
        <f>ICGN!CA907</f>
        <v>1572.140959772727</v>
      </c>
      <c r="CB189" s="298">
        <f>ICGN!CB907</f>
        <v>1476.9695563636365</v>
      </c>
      <c r="CC189" s="298">
        <f>ICGN!CC907</f>
        <v>1465.0243582825465</v>
      </c>
      <c r="CD189" s="298">
        <f>ICGN!CD907</f>
        <v>1549.8033772727274</v>
      </c>
      <c r="CE189" s="298">
        <f>ICGN!CE907</f>
        <v>1572.0221840909091</v>
      </c>
      <c r="CF189" s="298">
        <f>ICGN!CF907</f>
        <v>1466.862516875</v>
      </c>
      <c r="CG189" s="298">
        <f>ICGN!CG907</f>
        <v>1485.659252556818</v>
      </c>
      <c r="CH189" s="298">
        <f>ICGN!CH907</f>
        <v>1558.8092202380951</v>
      </c>
      <c r="CI189" s="298">
        <f>ICGN!CI907</f>
        <v>1508.7484282500002</v>
      </c>
      <c r="CJ189" s="298">
        <f>ICGN!CJ907</f>
        <v>1689.9648336904761</v>
      </c>
      <c r="CK189" s="298">
        <f>ICGN!CK907</f>
        <v>1748.2274439473686</v>
      </c>
      <c r="CL189" s="298">
        <f>ICGN!CL907</f>
        <v>1999.2047222222222</v>
      </c>
      <c r="CM189" s="298">
        <f>ICGN!CM907</f>
        <v>1995.1546558695654</v>
      </c>
      <c r="CN189" s="298">
        <f>ICGN!CN907</f>
        <v>2042.2643057142857</v>
      </c>
      <c r="CO189" s="298">
        <f>ICGN!CO907</f>
        <v>1925.7263023809526</v>
      </c>
      <c r="CP189" s="298">
        <f>ICGN!CP907</f>
        <v>1857.9757409523809</v>
      </c>
      <c r="CQ189" s="298">
        <f>ICGN!CQ907</f>
        <v>1731.165159342105</v>
      </c>
      <c r="CR189" s="298">
        <f>ICGN!CR907</f>
        <v>1969.5931090909091</v>
      </c>
      <c r="CS189" s="298">
        <f>ICGN!CS907</f>
        <v>2025.3063237500003</v>
      </c>
      <c r="CT189" s="298">
        <f>ICGN!CT907</f>
        <v>1910.595415</v>
      </c>
      <c r="CU189" s="298">
        <f>ICGN!CU907</f>
        <v>2082.1705000000002</v>
      </c>
      <c r="CV189" s="298">
        <f>ICGN!CV907</f>
        <v>2141.7696436249998</v>
      </c>
      <c r="CW189" s="298">
        <f>ICGN!CW907</f>
        <v>2138.3312137500002</v>
      </c>
      <c r="CX189" s="298">
        <f>ICGN!CX907</f>
        <v>2033.1853333333333</v>
      </c>
      <c r="CY189" s="298">
        <f>ICGN!CY907</f>
        <v>1952.3687407905138</v>
      </c>
      <c r="CZ189" s="298">
        <f>ICGN!CZ907</f>
        <v>1792.7524849780702</v>
      </c>
      <c r="DA189" s="298">
        <f>ICGN!DA907</f>
        <v>1915.0111428571429</v>
      </c>
      <c r="DB189" s="298">
        <f>ICGN!DB907</f>
        <v>1837.9200757894739</v>
      </c>
      <c r="DC189" s="298">
        <f>ICGN!DC907</f>
        <v>1877.1578142857143</v>
      </c>
      <c r="DD189" s="298">
        <f>ICGN!DD907</f>
        <v>1849.6790152272727</v>
      </c>
      <c r="DE189" s="298">
        <f>ICGN!DE907</f>
        <v>1930.2568583333332</v>
      </c>
      <c r="DF189" s="298">
        <f>ICGN!DF907</f>
        <v>1915.5121071428571</v>
      </c>
      <c r="DG189" s="298">
        <f>ICGN!DG907</f>
        <v>1932.8115927272729</v>
      </c>
      <c r="DH189" s="298">
        <f>ICGN!DH907</f>
        <v>1802.8422402631579</v>
      </c>
      <c r="DI189" s="298">
        <f>ICGN!DI907</f>
        <v>1819.7819333333334</v>
      </c>
      <c r="DJ189" s="298">
        <f>ICGN!DJ907</f>
        <v>1839.8115935000001</v>
      </c>
      <c r="DK189" s="298">
        <f>ICGN!DK907</f>
        <v>1780.6157406818181</v>
      </c>
      <c r="DL189" s="298">
        <f>ICGN!DL907</f>
        <v>1709.8242733333332</v>
      </c>
      <c r="DM189" s="298">
        <f>ICGN!DM907</f>
        <v>1735.1067527777775</v>
      </c>
      <c r="DN189" s="298">
        <f>ICGN!DN907</f>
        <v>1687.5428954999998</v>
      </c>
      <c r="DO189" s="298">
        <f>ICGN!DO907</f>
        <v>1553.6719329545454</v>
      </c>
      <c r="DP189" s="298">
        <f>ICGN!DP907</f>
        <v>1581.9606309523811</v>
      </c>
      <c r="DQ189" s="298">
        <f>ICGN!DQ907</f>
        <v>1599.9824558823532</v>
      </c>
      <c r="DR189" s="298">
        <f>ICGN!DR907</f>
        <v>1570.3081634782609</v>
      </c>
      <c r="DS189" s="298">
        <f>ICGN!DS907</f>
        <v>1463.2244282499998</v>
      </c>
      <c r="DT189" s="298">
        <f>ICGN!DT907</f>
        <v>1533.919044</v>
      </c>
      <c r="DU189" s="298">
        <f>ICGN!DU907</f>
        <v>1665.0475015646259</v>
      </c>
      <c r="DV189" s="298">
        <f>ICGN!DV907</f>
        <v>1641.5466169117649</v>
      </c>
      <c r="DW189" s="298">
        <f>ICGN!DW907</f>
        <v>1540.011285</v>
      </c>
      <c r="DX189" s="298">
        <f>ICGN!DX907</f>
        <v>1586.6454027272725</v>
      </c>
      <c r="DY189" s="298">
        <f>ICGN!DY907</f>
        <v>1562.3857555</v>
      </c>
      <c r="DZ189" s="298">
        <f>ICGN!DZ907</f>
        <v>1544.3478479938274</v>
      </c>
      <c r="EA189" s="298">
        <f>ICGN!EA907</f>
        <v>1495.5981608987609</v>
      </c>
      <c r="EB189" s="298">
        <f>ICGN!EB907</f>
        <v>1734.8437326785711</v>
      </c>
      <c r="EC189" s="298">
        <f>ICGN!EC907</f>
        <v>1723.2777869179888</v>
      </c>
      <c r="ED189" s="298">
        <f>ICGN!ED907</f>
        <v>1800.7430971900831</v>
      </c>
      <c r="EE189" s="298">
        <f>ICGN!EE907</f>
        <v>2092.055574342105</v>
      </c>
      <c r="EF189" s="298">
        <f>ICGN!EF907</f>
        <v>2318.8454573526074</v>
      </c>
      <c r="EG189" s="298">
        <f>ICGN!EG907</f>
        <v>2412.4392012925164</v>
      </c>
      <c r="EH189" s="298">
        <f>ICGN!EH907</f>
        <v>2191.7116565312499</v>
      </c>
      <c r="EI189" s="298">
        <f>ICGN!EI907</f>
        <v>2160.4757306926408</v>
      </c>
      <c r="EJ189" s="298">
        <f>ICGN!EJ907</f>
        <v>2070.6560248636365</v>
      </c>
      <c r="EK189" s="298">
        <f>ICGN!EK907</f>
        <v>1924.7291097861844</v>
      </c>
      <c r="EL189" s="298">
        <f>ICGN!EL907</f>
        <v>2118.727461052631</v>
      </c>
      <c r="EM189" s="298">
        <f>ICGN!EM907</f>
        <v>2232.0918933987605</v>
      </c>
      <c r="EN189" s="298">
        <f>ICGN!EN907</f>
        <v>2558.8608389473688</v>
      </c>
      <c r="EO189" s="298">
        <f>ICGN!EO907</f>
        <v>2652.4883265584413</v>
      </c>
      <c r="EP189" s="298">
        <f>ICGN!EP907</f>
        <v>2802.4684601757372</v>
      </c>
      <c r="EQ189" s="298">
        <f>ICGN!EQ907</f>
        <v>3097.1103064786976</v>
      </c>
      <c r="ER189" s="298">
        <f>ICGN!ER907</f>
        <v>3154.9589481060611</v>
      </c>
      <c r="ES189" s="298">
        <f>ICGN!ES907</f>
        <v>3274.2391337119116</v>
      </c>
      <c r="ET189" s="298">
        <f>ICGN!ET907</f>
        <v>3440.9270438888889</v>
      </c>
      <c r="EU189" s="298">
        <f>ICGN!EU907</f>
        <v>3597.8132696442694</v>
      </c>
      <c r="EV189" s="298">
        <f>ICGN!EV907</f>
        <v>3786.8411376785721</v>
      </c>
      <c r="EW189" s="298">
        <f>ICGN!EW907</f>
        <v>4135.2296016666669</v>
      </c>
      <c r="EX189" s="298">
        <f>ICGN!EX907</f>
        <v>3413.0354285714288</v>
      </c>
      <c r="EY189" s="298">
        <f>ICGN!EY907</f>
        <v>3863.9968788571427</v>
      </c>
      <c r="EZ189" s="298">
        <f>ICGN!EZ907</f>
        <v>4192.2776739999999</v>
      </c>
      <c r="FA189" s="298">
        <f>ICGN!FA907</f>
        <v>4220.2724119047625</v>
      </c>
      <c r="FB189" s="298">
        <f>ICGN!FB907</f>
        <v>4669.952738</v>
      </c>
      <c r="FC189" s="298">
        <f>ICGN!FC907</f>
        <v>4988.5665514285711</v>
      </c>
      <c r="FD189" s="298">
        <f>ICGN!FD907</f>
        <v>4812.2737738636361</v>
      </c>
    </row>
    <row r="190" spans="1:160" x14ac:dyDescent="0.3">
      <c r="A190" s="14" t="s">
        <v>97</v>
      </c>
      <c r="B190" s="14" t="s">
        <v>24</v>
      </c>
      <c r="C190" s="14" t="s">
        <v>27</v>
      </c>
      <c r="D190" s="22">
        <f>2204.622/100</f>
        <v>22.046219999999998</v>
      </c>
      <c r="E190" s="266">
        <f>ICGN!E908</f>
        <v>608.15612275556293</v>
      </c>
      <c r="F190" s="266">
        <f>ICGN!F908</f>
        <v>721.22886248622342</v>
      </c>
      <c r="G190" s="266">
        <f>ICGN!G908</f>
        <v>706.04870882756063</v>
      </c>
      <c r="H190" s="266">
        <f>ICGN!H908</f>
        <v>688.12271496315702</v>
      </c>
      <c r="I190" s="266">
        <f>ICGN!I908</f>
        <v>760.43732549425158</v>
      </c>
      <c r="J190" s="266">
        <f>ICGN!J908</f>
        <v>715.98195308903269</v>
      </c>
      <c r="K190" s="266">
        <f>ICGN!K908</f>
        <v>806.26038481822377</v>
      </c>
      <c r="L190" s="266">
        <f>ICGN!L908</f>
        <v>966.769197344708</v>
      </c>
      <c r="M190" s="266">
        <f>ICGN!M908</f>
        <v>970.26058696099415</v>
      </c>
      <c r="N190" s="266">
        <f>ICGN!N908</f>
        <v>970.87496412371445</v>
      </c>
      <c r="O190" s="266">
        <f>ICGN!O908</f>
        <v>992.33487645395621</v>
      </c>
      <c r="P190" s="266">
        <f>ICGN!P908</f>
        <v>1107.9111130947042</v>
      </c>
      <c r="Q190" s="266">
        <f>ICGN!Q908</f>
        <v>1240.97400202326</v>
      </c>
      <c r="R190" s="266">
        <f>ICGN!R908</f>
        <v>1144.6842722088259</v>
      </c>
      <c r="S190" s="266">
        <f>ICGN!S908</f>
        <v>810.74212674670764</v>
      </c>
      <c r="T190" s="266">
        <f>ICGN!T908</f>
        <v>688.60146069288908</v>
      </c>
      <c r="U190" s="266">
        <f>ICGN!U908</f>
        <v>638.55615810621839</v>
      </c>
      <c r="V190" s="266">
        <f>ICGN!V908</f>
        <v>671.62290463900013</v>
      </c>
      <c r="W190" s="266">
        <f>ICGN!W908</f>
        <v>728.22169611064351</v>
      </c>
      <c r="X190" s="266">
        <f>ICGN!X908</f>
        <v>771.51183879699249</v>
      </c>
      <c r="Y190" s="266">
        <f>ICGN!Y908</f>
        <v>944.22812511110669</v>
      </c>
      <c r="Z190" s="266">
        <f>ICGN!Z908</f>
        <v>1074.3291704956216</v>
      </c>
      <c r="AA190" s="266">
        <f>ICGN!AA908</f>
        <v>1186.8823039213978</v>
      </c>
      <c r="AB190" s="266">
        <f>ICGN!AB908</f>
        <v>1317.4251338939155</v>
      </c>
      <c r="AC190" s="266">
        <f>ICGN!AC908</f>
        <v>1321.011594899192</v>
      </c>
      <c r="AD190" s="266">
        <f>ICGN!AD908</f>
        <v>1318.2977281605531</v>
      </c>
      <c r="AE190" s="266">
        <f>ICGN!AE908</f>
        <v>1167.8563457268447</v>
      </c>
      <c r="AF190" s="266">
        <f>ICGN!AF908</f>
        <v>1014.4774125604422</v>
      </c>
      <c r="AG190" s="266">
        <f>ICGN!AG908</f>
        <v>867.32288309139949</v>
      </c>
      <c r="AH190" s="266">
        <f>ICGN!AH908</f>
        <v>1024.683140948862</v>
      </c>
      <c r="AI190" s="266">
        <f>ICGN!AI908</f>
        <v>1144.5500797903196</v>
      </c>
      <c r="AJ190" s="266">
        <f>ICGN!AJ908</f>
        <v>1136.6343301125628</v>
      </c>
      <c r="AK190" s="266">
        <f>ICGN!AK908</f>
        <v>1119.5914395925063</v>
      </c>
      <c r="AL190" s="266">
        <f>ICGN!AL908</f>
        <v>1106.0013695141747</v>
      </c>
      <c r="AM190" s="266">
        <f>ICGN!AM908</f>
        <v>1037.5162074957145</v>
      </c>
      <c r="AN190" s="266">
        <f>ICGN!AN908</f>
        <v>998.00876940876594</v>
      </c>
      <c r="AO190" s="266">
        <f>ICGN!AO908</f>
        <v>982.55001888369293</v>
      </c>
      <c r="AP190" s="266">
        <f>ICGN!AP908</f>
        <v>977.99632827745859</v>
      </c>
      <c r="AQ190" s="266">
        <f>ICGN!AQ908</f>
        <v>963.11553328701143</v>
      </c>
      <c r="AR190" s="266">
        <f>ICGN!AR908</f>
        <v>898.81413106234822</v>
      </c>
      <c r="AS190" s="266">
        <f>ICGN!AS908</f>
        <v>800.54728838070264</v>
      </c>
      <c r="AT190" s="266">
        <f>ICGN!AT908</f>
        <v>807.91641797571174</v>
      </c>
      <c r="AU190" s="266">
        <f>ICGN!AU908</f>
        <v>894.95867097756604</v>
      </c>
      <c r="AV190" s="266">
        <f>ICGN!AV908</f>
        <v>817.17856851260387</v>
      </c>
      <c r="AW190" s="266">
        <f>ICGN!AW908</f>
        <v>773.83157973379343</v>
      </c>
      <c r="AX190" s="266">
        <f>ICGN!AX908</f>
        <v>811.06681289082724</v>
      </c>
      <c r="AY190" s="266">
        <f>ICGN!AY908</f>
        <v>775.36211706287315</v>
      </c>
      <c r="AZ190" s="266">
        <f>ICGN!AZ908</f>
        <v>758.90627296343462</v>
      </c>
      <c r="BA190" s="266">
        <f>ICGN!BA908</f>
        <v>729.88868486795116</v>
      </c>
      <c r="BB190" s="266">
        <f>ICGN!BB908</f>
        <v>719.50116507800612</v>
      </c>
      <c r="BC190" s="266">
        <f>ICGN!BC908</f>
        <v>733.12887378844061</v>
      </c>
      <c r="BD190" s="266">
        <f>ICGN!BD908</f>
        <v>714.446153180029</v>
      </c>
      <c r="BE190" s="266">
        <f>ICGN!BE908</f>
        <v>695.77816849188491</v>
      </c>
      <c r="BF190" s="266">
        <f>ICGN!BF908</f>
        <v>698.35284283405872</v>
      </c>
      <c r="BG190" s="266">
        <f>ICGN!BG908</f>
        <v>686.46990193343709</v>
      </c>
      <c r="BH190" s="266">
        <f>ICGN!BH908</f>
        <v>700.2822044785529</v>
      </c>
      <c r="BI190" s="266">
        <f>ICGN!BI908</f>
        <v>721.31015989116236</v>
      </c>
      <c r="BJ190" s="266">
        <f>ICGN!BJ908</f>
        <v>781.85237775313465</v>
      </c>
      <c r="BK190" s="266">
        <f>ICGN!BK908</f>
        <v>751.55512098630447</v>
      </c>
      <c r="BL190" s="266">
        <f>ICGN!BL908</f>
        <v>699.40337412517317</v>
      </c>
      <c r="BM190" s="266">
        <f>ICGN!BM908</f>
        <v>665.32341351971047</v>
      </c>
      <c r="BN190" s="266">
        <f>ICGN!BN908</f>
        <v>731.59305475537644</v>
      </c>
      <c r="BO190" s="266">
        <f>ICGN!BO908</f>
        <v>783.93639422676586</v>
      </c>
      <c r="BP190" s="266">
        <f>ICGN!BP908</f>
        <v>727.25863658470792</v>
      </c>
      <c r="BQ190" s="266">
        <f>ICGN!BQ908</f>
        <v>739.20250864272009</v>
      </c>
      <c r="BR190" s="266">
        <f>ICGN!BR908</f>
        <v>716.81038030145999</v>
      </c>
      <c r="BS190" s="266">
        <f>ICGN!BS908</f>
        <v>704.04415175029089</v>
      </c>
      <c r="BT190" s="266">
        <f>ICGN!BT908</f>
        <v>665.15201469466183</v>
      </c>
      <c r="BU190" s="266">
        <f>ICGN!BU908</f>
        <v>634.40051875855215</v>
      </c>
      <c r="BV190" s="266">
        <f>ICGN!BV908</f>
        <v>743.53421678077416</v>
      </c>
      <c r="BW190" s="266">
        <f>ICGN!BW908</f>
        <v>744.68649890133554</v>
      </c>
      <c r="BX190" s="266">
        <f>ICGN!BX908</f>
        <v>774.82179830659982</v>
      </c>
      <c r="BY190" s="266">
        <f>ICGN!BY908</f>
        <v>796.20376855398763</v>
      </c>
      <c r="BZ190" s="266">
        <f>ICGN!BZ908</f>
        <v>774.56586441899367</v>
      </c>
      <c r="CA190" s="266">
        <f>ICGN!CA908</f>
        <v>732.2440028657727</v>
      </c>
      <c r="CB190" s="266">
        <f>ICGN!CB908</f>
        <v>711.16421339174406</v>
      </c>
      <c r="CC190" s="266">
        <f>ICGN!CC908</f>
        <v>683.10064988173758</v>
      </c>
      <c r="CD190" s="266">
        <f>ICGN!CD908</f>
        <v>661.60911189719934</v>
      </c>
      <c r="CE190" s="266">
        <f>ICGN!CE908</f>
        <v>715.42732362163372</v>
      </c>
      <c r="CF190" s="266">
        <f>ICGN!CF908</f>
        <v>711.49547369952597</v>
      </c>
      <c r="CG190" s="266">
        <f>ICGN!CG908</f>
        <v>766.80751004355909</v>
      </c>
      <c r="CH190" s="266">
        <f>ICGN!CH908</f>
        <v>915.9441731040107</v>
      </c>
      <c r="CI190" s="266">
        <f>ICGN!CI908</f>
        <v>983.57938374921127</v>
      </c>
      <c r="CJ190" s="266">
        <f>ICGN!CJ908</f>
        <v>1072.9377187829998</v>
      </c>
      <c r="CK190" s="266">
        <f>ICGN!CK908</f>
        <v>1034.6786110114683</v>
      </c>
      <c r="CL190" s="266">
        <f>ICGN!CL908</f>
        <v>985.50472511610008</v>
      </c>
      <c r="CM190" s="266">
        <f>ICGN!CM908</f>
        <v>1069.9645978214494</v>
      </c>
      <c r="CN190" s="266">
        <f>ICGN!CN908</f>
        <v>991.52738141371196</v>
      </c>
      <c r="CO190" s="266">
        <f>ICGN!CO908</f>
        <v>1099.2021686638921</v>
      </c>
      <c r="CP190" s="266">
        <f>ICGN!CP908</f>
        <v>1275.3943756804015</v>
      </c>
      <c r="CQ190" s="266">
        <f>ICGN!CQ908</f>
        <v>1286.4425975876286</v>
      </c>
      <c r="CR190" s="266">
        <f>ICGN!CR908</f>
        <v>1307.758056910649</v>
      </c>
      <c r="CS190" s="266">
        <f>ICGN!CS908</f>
        <v>1375.1000711411998</v>
      </c>
      <c r="CT190" s="266">
        <f>ICGN!CT908</f>
        <v>1481.6304532837498</v>
      </c>
      <c r="CU190" s="266">
        <f>ICGN!CU908</f>
        <v>1429.1711300275194</v>
      </c>
      <c r="CV190" s="266">
        <f>ICGN!CV908</f>
        <v>1249.3471597743783</v>
      </c>
      <c r="CW190" s="266">
        <f>ICGN!CW908</f>
        <v>1333.2616753861125</v>
      </c>
      <c r="CX190" s="266">
        <f>ICGN!CX908</f>
        <v>1296.3828916306534</v>
      </c>
      <c r="CY190" s="266">
        <f>ICGN!CY908</f>
        <v>1171.9380711044498</v>
      </c>
      <c r="CZ190" s="266">
        <f>ICGN!CZ908</f>
        <v>1033.6854861979953</v>
      </c>
      <c r="DA190" s="266">
        <f>ICGN!DA908</f>
        <v>1011.3681779620363</v>
      </c>
      <c r="DB190" s="266">
        <f>ICGN!DB908</f>
        <v>882.43546755117609</v>
      </c>
      <c r="DC190" s="266">
        <f>ICGN!DC908</f>
        <v>945.87658822777678</v>
      </c>
      <c r="DD190" s="266">
        <f>ICGN!DD908</f>
        <v>904.12703461098624</v>
      </c>
      <c r="DE190" s="266">
        <f>ICGN!DE908</f>
        <v>895.78927715916609</v>
      </c>
      <c r="DF190" s="266">
        <f>ICGN!DF908</f>
        <v>927.46923544937454</v>
      </c>
      <c r="DG190" s="266">
        <f>ICGN!DG908</f>
        <v>994.22083047041974</v>
      </c>
      <c r="DH190" s="266">
        <f>ICGN!DH908</f>
        <v>951.81620828811288</v>
      </c>
      <c r="DI190" s="266">
        <f>ICGN!DI908</f>
        <v>883.80652281283199</v>
      </c>
      <c r="DJ190" s="266">
        <f>ICGN!DJ908</f>
        <v>855.78293735679699</v>
      </c>
      <c r="DK190" s="266">
        <f>ICGN!DK908</f>
        <v>806.55736453624775</v>
      </c>
      <c r="DL190" s="266">
        <f>ICGN!DL908</f>
        <v>721.03267718503207</v>
      </c>
      <c r="DM190" s="266">
        <f>ICGN!DM908</f>
        <v>746.50464035680898</v>
      </c>
      <c r="DN190" s="266">
        <f>ICGN!DN908</f>
        <v>769.36334382731991</v>
      </c>
      <c r="DO190" s="266">
        <f>ICGN!DO908</f>
        <v>709.64571574026013</v>
      </c>
      <c r="DP190" s="266">
        <f>ICGN!DP908</f>
        <v>682.17503320951903</v>
      </c>
      <c r="DQ190" s="266">
        <f>ICGN!DQ908</f>
        <v>722.20497568406529</v>
      </c>
      <c r="DR190" s="266">
        <f>ICGN!DR908</f>
        <v>895.41734739057381</v>
      </c>
      <c r="DS190" s="266">
        <f>ICGN!DS908</f>
        <v>901.94827914422399</v>
      </c>
      <c r="DT190" s="266">
        <f>ICGN!DT908</f>
        <v>889.07704300416958</v>
      </c>
      <c r="DU190" s="266">
        <f>ICGN!DU908</f>
        <v>883.96630103758253</v>
      </c>
      <c r="DV190" s="266">
        <f>ICGN!DV908</f>
        <v>887.92496739665512</v>
      </c>
      <c r="DW190" s="266">
        <f>ICGN!DW908</f>
        <v>859.46959074365998</v>
      </c>
      <c r="DX190" s="266">
        <f>ICGN!DX908</f>
        <v>871.9927381502996</v>
      </c>
      <c r="DY190" s="266">
        <f>ICGN!DY908</f>
        <v>863.03332677523485</v>
      </c>
      <c r="DZ190" s="266">
        <f>ICGN!DZ908</f>
        <v>892.94349337820995</v>
      </c>
      <c r="EA190" s="266">
        <f>ICGN!EA908</f>
        <v>857.81792531702115</v>
      </c>
      <c r="EB190" s="266">
        <f>ICGN!EB908</f>
        <v>869.38591896350647</v>
      </c>
      <c r="EC190" s="266">
        <f>ICGN!EC908</f>
        <v>836.27884908501335</v>
      </c>
      <c r="ED190" s="266">
        <f>ICGN!ED908</f>
        <v>944.13138176670736</v>
      </c>
      <c r="EE190" s="266">
        <f>ICGN!EE908</f>
        <v>954.17654564079112</v>
      </c>
      <c r="EF190" s="266">
        <f>ICGN!EF908</f>
        <v>994.57369843839672</v>
      </c>
      <c r="EG190" s="266">
        <f>ICGN!EG908</f>
        <v>1036.0859573109997</v>
      </c>
      <c r="EH190" s="266">
        <f>ICGN!EH908</f>
        <v>1132.4211090245699</v>
      </c>
      <c r="EI190" s="266">
        <f>ICGN!EI908</f>
        <v>1007.1912597770161</v>
      </c>
      <c r="EJ190" s="266">
        <f>ICGN!EJ908</f>
        <v>883.44784539543184</v>
      </c>
      <c r="EK190" s="266">
        <f>ICGN!EK908</f>
        <v>906.31620956118797</v>
      </c>
      <c r="EL190" s="266">
        <f>ICGN!EL908</f>
        <v>963.0116922867702</v>
      </c>
      <c r="EM190" s="266">
        <f>ICGN!EM908</f>
        <v>960.50496897785604</v>
      </c>
      <c r="EN190" s="266">
        <f>ICGN!EN908</f>
        <v>1070.1628101368719</v>
      </c>
      <c r="EO190" s="266">
        <f>ICGN!EO908</f>
        <v>1028.5351195899912</v>
      </c>
      <c r="EP190" s="266">
        <f>ICGN!EP908</f>
        <v>1207.3768711934795</v>
      </c>
      <c r="EQ190" s="266">
        <f>ICGN!EQ908</f>
        <v>1211.777468393218</v>
      </c>
      <c r="ER190" s="266">
        <f>ICGN!ER908</f>
        <v>1121.6029399346166</v>
      </c>
      <c r="ES190" s="266">
        <f>ICGN!ES908</f>
        <v>1226.2126281423994</v>
      </c>
      <c r="ET190" s="266">
        <f>ICGN!ET908</f>
        <v>1331.4428253551071</v>
      </c>
      <c r="EU190" s="266">
        <f>ICGN!EU908</f>
        <v>1260.3610025194491</v>
      </c>
      <c r="EV190" s="266">
        <f>ICGN!EV908</f>
        <v>1307.2834780296953</v>
      </c>
      <c r="EW190" s="266">
        <f>ICGN!EW908</f>
        <v>1418.5612299983795</v>
      </c>
      <c r="EX190" s="266">
        <f>ICGN!EX908</f>
        <v>1401.5143110957547</v>
      </c>
      <c r="EY190" s="266">
        <f>ICGN!EY908</f>
        <v>1496.6581310057211</v>
      </c>
      <c r="EZ190" s="266">
        <f>ICGN!EZ908</f>
        <v>1661.344463118663</v>
      </c>
      <c r="FA190" s="266">
        <f>ICGN!FA908</f>
        <v>1622.4907987306801</v>
      </c>
      <c r="FB190" s="266">
        <f>ICGN!FB908</f>
        <v>1631.3490602112001</v>
      </c>
      <c r="FC190" s="266">
        <f>ICGN!FC908</f>
        <v>1698.0045693782943</v>
      </c>
      <c r="FD190" s="266">
        <f>ICGN!FD908</f>
        <v>1676.6443460591538</v>
      </c>
    </row>
    <row r="192" spans="1:160" x14ac:dyDescent="0.3">
      <c r="A192" s="5" t="s">
        <v>233</v>
      </c>
      <c r="E192" s="266">
        <f t="shared" ref="E192:X192" si="95">SUMPRODUCT(E187:E190,E59:E62)</f>
        <v>709.21733606580005</v>
      </c>
      <c r="F192" s="266">
        <f t="shared" si="95"/>
        <v>783.4753275256038</v>
      </c>
      <c r="G192" s="266">
        <f t="shared" si="95"/>
        <v>785.42874361604311</v>
      </c>
      <c r="H192" s="266">
        <f t="shared" si="95"/>
        <v>848.11224301146626</v>
      </c>
      <c r="I192" s="266">
        <f t="shared" si="95"/>
        <v>895.43776508742781</v>
      </c>
      <c r="J192" s="266">
        <f t="shared" si="95"/>
        <v>791.33640675277059</v>
      </c>
      <c r="K192" s="266">
        <f t="shared" si="95"/>
        <v>727.53559979450199</v>
      </c>
      <c r="L192" s="266">
        <f t="shared" si="95"/>
        <v>795.18240134780058</v>
      </c>
      <c r="M192" s="266">
        <f t="shared" si="95"/>
        <v>744.48188292575821</v>
      </c>
      <c r="N192" s="266">
        <f t="shared" si="95"/>
        <v>739.10087598231553</v>
      </c>
      <c r="O192" s="266">
        <f t="shared" si="95"/>
        <v>798.72417921594933</v>
      </c>
      <c r="P192" s="266">
        <f t="shared" si="95"/>
        <v>866.56951891043082</v>
      </c>
      <c r="Q192" s="266">
        <f t="shared" si="95"/>
        <v>893.63711884311442</v>
      </c>
      <c r="R192" s="266">
        <f t="shared" si="95"/>
        <v>856.23927558153559</v>
      </c>
      <c r="S192" s="266">
        <f t="shared" si="95"/>
        <v>779.08476297663719</v>
      </c>
      <c r="T192" s="266">
        <f t="shared" si="95"/>
        <v>759.49851108400992</v>
      </c>
      <c r="U192" s="266">
        <f t="shared" si="95"/>
        <v>748.94209367444842</v>
      </c>
      <c r="V192" s="266">
        <f t="shared" si="95"/>
        <v>725.88253034079571</v>
      </c>
      <c r="W192" s="266">
        <f t="shared" si="95"/>
        <v>766.7311389861768</v>
      </c>
      <c r="X192" s="266">
        <f t="shared" si="95"/>
        <v>845.55655880326697</v>
      </c>
      <c r="Y192" s="266">
        <f t="shared" ref="Y192:BD192" si="96">SUMPRODUCT(Y187:Y190,Y59:Y62)</f>
        <v>898.52418347920059</v>
      </c>
      <c r="Z192" s="266">
        <f t="shared" si="96"/>
        <v>951.81386763149953</v>
      </c>
      <c r="AA192" s="266">
        <f t="shared" si="96"/>
        <v>1061.2923309994935</v>
      </c>
      <c r="AB192" s="266">
        <f t="shared" si="96"/>
        <v>1205.3866550499627</v>
      </c>
      <c r="AC192" s="266">
        <f t="shared" si="96"/>
        <v>1231.5921862078526</v>
      </c>
      <c r="AD192" s="266">
        <f t="shared" si="96"/>
        <v>1254.392042299578</v>
      </c>
      <c r="AE192" s="266">
        <f t="shared" si="96"/>
        <v>1130.1185011336661</v>
      </c>
      <c r="AF192" s="266">
        <f t="shared" si="96"/>
        <v>1066.0737347485547</v>
      </c>
      <c r="AG192" s="266">
        <f t="shared" si="96"/>
        <v>1031.7753749853503</v>
      </c>
      <c r="AH192" s="266">
        <f t="shared" si="96"/>
        <v>1007.0281648056489</v>
      </c>
      <c r="AI192" s="266">
        <f t="shared" si="96"/>
        <v>996.11499463789073</v>
      </c>
      <c r="AJ192" s="266">
        <f t="shared" si="96"/>
        <v>1026.4714740580225</v>
      </c>
      <c r="AK192" s="266">
        <f t="shared" si="96"/>
        <v>1003.6274003802118</v>
      </c>
      <c r="AL192" s="266">
        <f t="shared" si="96"/>
        <v>968.87610519942064</v>
      </c>
      <c r="AM192" s="266">
        <f t="shared" si="96"/>
        <v>988.60887426378986</v>
      </c>
      <c r="AN192" s="266">
        <f t="shared" si="96"/>
        <v>972.09188027741834</v>
      </c>
      <c r="AO192" s="266">
        <f t="shared" si="96"/>
        <v>972.38579088851952</v>
      </c>
      <c r="AP192" s="266">
        <f t="shared" si="96"/>
        <v>961.7551266019799</v>
      </c>
      <c r="AQ192" s="266">
        <f t="shared" si="96"/>
        <v>979.51190315756276</v>
      </c>
      <c r="AR192" s="266">
        <f t="shared" si="96"/>
        <v>985.32131554908483</v>
      </c>
      <c r="AS192" s="266">
        <f t="shared" si="96"/>
        <v>908.46262210706061</v>
      </c>
      <c r="AT192" s="266">
        <f t="shared" si="96"/>
        <v>865.24742650749067</v>
      </c>
      <c r="AU192" s="266">
        <f t="shared" si="96"/>
        <v>958.99305833084679</v>
      </c>
      <c r="AV192" s="266">
        <f t="shared" si="96"/>
        <v>943.2230392920269</v>
      </c>
      <c r="AW192" s="266">
        <f t="shared" si="96"/>
        <v>906.60305144893255</v>
      </c>
      <c r="AX192" s="266">
        <f t="shared" si="96"/>
        <v>858.54968727195865</v>
      </c>
      <c r="AY192" s="266">
        <f t="shared" si="96"/>
        <v>842.0020058290396</v>
      </c>
      <c r="AZ192" s="266">
        <f t="shared" si="96"/>
        <v>797.09446228925503</v>
      </c>
      <c r="BA192" s="266">
        <f t="shared" si="96"/>
        <v>800.70112534531847</v>
      </c>
      <c r="BB192" s="266">
        <f t="shared" si="96"/>
        <v>802.07872874623126</v>
      </c>
      <c r="BC192" s="266">
        <f t="shared" si="96"/>
        <v>795.17528830807362</v>
      </c>
      <c r="BD192" s="266">
        <f t="shared" si="96"/>
        <v>785.12867612010541</v>
      </c>
      <c r="BE192" s="266">
        <f t="shared" ref="BE192:CJ192" si="97">SUMPRODUCT(BE187:BE190,BE59:BE62)</f>
        <v>790.81239161898679</v>
      </c>
      <c r="BF192" s="266">
        <f t="shared" si="97"/>
        <v>810.48308829711823</v>
      </c>
      <c r="BG192" s="266">
        <f t="shared" si="97"/>
        <v>766.78952175668246</v>
      </c>
      <c r="BH192" s="266">
        <f t="shared" si="97"/>
        <v>761.91882069098597</v>
      </c>
      <c r="BI192" s="266">
        <f t="shared" si="97"/>
        <v>782.22975554800541</v>
      </c>
      <c r="BJ192" s="266">
        <f t="shared" si="97"/>
        <v>819.48810888379182</v>
      </c>
      <c r="BK192" s="266">
        <f t="shared" si="97"/>
        <v>838.64913569144187</v>
      </c>
      <c r="BL192" s="266">
        <f t="shared" si="97"/>
        <v>816.98319717522202</v>
      </c>
      <c r="BM192" s="266">
        <f t="shared" si="97"/>
        <v>784.22652126366279</v>
      </c>
      <c r="BN192" s="266">
        <f t="shared" si="97"/>
        <v>851.9453252694957</v>
      </c>
      <c r="BO192" s="266">
        <f t="shared" si="97"/>
        <v>905.839223916224</v>
      </c>
      <c r="BP192" s="266">
        <f t="shared" si="97"/>
        <v>857.51067305952938</v>
      </c>
      <c r="BQ192" s="266">
        <f t="shared" si="97"/>
        <v>840.79103417513079</v>
      </c>
      <c r="BR192" s="266">
        <f t="shared" si="97"/>
        <v>775.45142075384786</v>
      </c>
      <c r="BS192" s="266">
        <f t="shared" si="97"/>
        <v>742.18422160004354</v>
      </c>
      <c r="BT192" s="266">
        <f t="shared" si="97"/>
        <v>706.32049298428274</v>
      </c>
      <c r="BU192" s="266">
        <f t="shared" si="97"/>
        <v>691.45481043883933</v>
      </c>
      <c r="BV192" s="266">
        <f t="shared" si="97"/>
        <v>752.3279016262228</v>
      </c>
      <c r="BW192" s="266">
        <f t="shared" si="97"/>
        <v>778.00176348561638</v>
      </c>
      <c r="BX192" s="266">
        <f t="shared" si="97"/>
        <v>850.23476210697663</v>
      </c>
      <c r="BY192" s="266">
        <f t="shared" si="97"/>
        <v>851.76537228587131</v>
      </c>
      <c r="BZ192" s="266">
        <f t="shared" si="97"/>
        <v>836.99905140849944</v>
      </c>
      <c r="CA192" s="266">
        <f t="shared" si="97"/>
        <v>848.08481637024829</v>
      </c>
      <c r="CB192" s="266">
        <f t="shared" si="97"/>
        <v>804.50520998202023</v>
      </c>
      <c r="CC192" s="266">
        <f t="shared" si="97"/>
        <v>784.48058938093709</v>
      </c>
      <c r="CD192" s="266">
        <f t="shared" si="97"/>
        <v>824.18128085890783</v>
      </c>
      <c r="CE192" s="266">
        <f t="shared" si="97"/>
        <v>871.31794376457606</v>
      </c>
      <c r="CF192" s="266">
        <f t="shared" si="97"/>
        <v>842.73813878849273</v>
      </c>
      <c r="CG192" s="266">
        <f t="shared" si="97"/>
        <v>859.85314930912148</v>
      </c>
      <c r="CH192" s="266">
        <f t="shared" si="97"/>
        <v>915.84340284045447</v>
      </c>
      <c r="CI192" s="266">
        <f t="shared" si="97"/>
        <v>916.5355784476734</v>
      </c>
      <c r="CJ192" s="266">
        <f t="shared" si="97"/>
        <v>1000.1742915096784</v>
      </c>
      <c r="CK192" s="266">
        <f t="shared" ref="CK192:DH192" si="98">SUMPRODUCT(CK187:CK190,CK59:CK62)</f>
        <v>1009.5203730522076</v>
      </c>
      <c r="CL192" s="266">
        <f t="shared" si="98"/>
        <v>1064.5197701280122</v>
      </c>
      <c r="CM192" s="266">
        <f t="shared" si="98"/>
        <v>1070.5304493216338</v>
      </c>
      <c r="CN192" s="266">
        <f t="shared" si="98"/>
        <v>1054.968519920619</v>
      </c>
      <c r="CO192" s="266">
        <f t="shared" si="98"/>
        <v>1044.312050344776</v>
      </c>
      <c r="CP192" s="266">
        <f t="shared" si="98"/>
        <v>1073.9073007371424</v>
      </c>
      <c r="CQ192" s="266">
        <f t="shared" si="98"/>
        <v>1011.4915856634566</v>
      </c>
      <c r="CR192" s="266">
        <f t="shared" si="98"/>
        <v>1077.2141433460329</v>
      </c>
      <c r="CS192" s="266">
        <f t="shared" si="98"/>
        <v>1099.4607814195999</v>
      </c>
      <c r="CT192" s="266">
        <f t="shared" si="98"/>
        <v>1103.0285129153572</v>
      </c>
      <c r="CU192" s="266">
        <f t="shared" si="98"/>
        <v>1147.0899075574748</v>
      </c>
      <c r="CV192" s="266">
        <f t="shared" si="98"/>
        <v>1109.115933430483</v>
      </c>
      <c r="CW192" s="266">
        <f t="shared" si="98"/>
        <v>1138.9244077788762</v>
      </c>
      <c r="CX192" s="266">
        <f t="shared" si="98"/>
        <v>1102.9474864028721</v>
      </c>
      <c r="CY192" s="266">
        <f t="shared" si="98"/>
        <v>1049.5096237356854</v>
      </c>
      <c r="CZ192" s="266">
        <f t="shared" si="98"/>
        <v>960.97940529476546</v>
      </c>
      <c r="DA192" s="266">
        <f t="shared" si="98"/>
        <v>998.44823427325241</v>
      </c>
      <c r="DB192" s="266">
        <f t="shared" si="98"/>
        <v>960.46577759796367</v>
      </c>
      <c r="DC192" s="266">
        <f t="shared" si="98"/>
        <v>1020.0408537803158</v>
      </c>
      <c r="DD192" s="266">
        <f t="shared" si="98"/>
        <v>956.74906785664552</v>
      </c>
      <c r="DE192" s="266">
        <f t="shared" si="98"/>
        <v>976.79954502723194</v>
      </c>
      <c r="DF192" s="266">
        <f t="shared" si="98"/>
        <v>982.07455974515676</v>
      </c>
      <c r="DG192" s="266">
        <f t="shared" si="98"/>
        <v>1001.3503531446837</v>
      </c>
      <c r="DH192" s="266">
        <f t="shared" si="98"/>
        <v>947.86035501064669</v>
      </c>
      <c r="DI192" s="266">
        <f t="shared" ref="DI192:DT192" si="99">SUMPRODUCT(DI187:DI190,DI59:DI62)</f>
        <v>937.91939962411709</v>
      </c>
      <c r="DJ192" s="266">
        <f t="shared" si="99"/>
        <v>948.82238821363774</v>
      </c>
      <c r="DK192" s="266">
        <f t="shared" si="99"/>
        <v>929.56366546075617</v>
      </c>
      <c r="DL192" s="266">
        <f t="shared" si="99"/>
        <v>881.87068491553373</v>
      </c>
      <c r="DM192" s="266">
        <f t="shared" si="99"/>
        <v>923.44651146556544</v>
      </c>
      <c r="DN192" s="266">
        <f t="shared" si="99"/>
        <v>909.96349380000868</v>
      </c>
      <c r="DO192" s="266">
        <f t="shared" si="99"/>
        <v>859.51744180198307</v>
      </c>
      <c r="DP192" s="266">
        <f t="shared" si="99"/>
        <v>884.72911329255157</v>
      </c>
      <c r="DQ192" s="266">
        <f t="shared" si="99"/>
        <v>888.22942269219004</v>
      </c>
      <c r="DR192" s="266">
        <f t="shared" si="99"/>
        <v>930.36369233267328</v>
      </c>
      <c r="DS192" s="266">
        <f t="shared" si="99"/>
        <v>907.26907707554369</v>
      </c>
      <c r="DT192" s="266">
        <f t="shared" si="99"/>
        <v>931.46731643857834</v>
      </c>
      <c r="DU192" s="266">
        <f t="shared" ref="DU192:EF192" si="100">SUMPRODUCT(DU187:DU190,DU59:DU62)</f>
        <v>962.55886012449753</v>
      </c>
      <c r="DV192" s="266">
        <f t="shared" si="100"/>
        <v>942.37246822565976</v>
      </c>
      <c r="DW192" s="266">
        <f t="shared" si="100"/>
        <v>883.55314546694046</v>
      </c>
      <c r="DX192" s="266">
        <f t="shared" si="100"/>
        <v>898.94700281838914</v>
      </c>
      <c r="DY192" s="266">
        <f t="shared" si="100"/>
        <v>905.38950821764911</v>
      </c>
      <c r="DZ192" s="266">
        <f t="shared" si="100"/>
        <v>939.44042969889347</v>
      </c>
      <c r="EA192" s="266">
        <f t="shared" si="100"/>
        <v>902.00856513011172</v>
      </c>
      <c r="EB192" s="266">
        <f t="shared" si="100"/>
        <v>969.05280232366908</v>
      </c>
      <c r="EC192" s="266">
        <f t="shared" si="100"/>
        <v>957.88350140120974</v>
      </c>
      <c r="ED192" s="266">
        <f t="shared" si="100"/>
        <v>1025.8134521223501</v>
      </c>
      <c r="EE192" s="266">
        <f t="shared" si="100"/>
        <v>1111.2283136008591</v>
      </c>
      <c r="EF192" s="266">
        <f t="shared" si="100"/>
        <v>1196.2431389207104</v>
      </c>
      <c r="EG192" s="266">
        <f t="shared" ref="EG192:ER192" si="101">SUMPRODUCT(EG187:EG190,EG59:EG62)</f>
        <v>1241.1789723327859</v>
      </c>
      <c r="EH192" s="266">
        <f t="shared" si="101"/>
        <v>1202.9497116695175</v>
      </c>
      <c r="EI192" s="266">
        <f t="shared" si="101"/>
        <v>1197.9772092052399</v>
      </c>
      <c r="EJ192" s="266">
        <f t="shared" si="101"/>
        <v>1159.6570730732819</v>
      </c>
      <c r="EK192" s="266">
        <f t="shared" si="101"/>
        <v>1097.4646170347567</v>
      </c>
      <c r="EL192" s="266">
        <f t="shared" si="101"/>
        <v>1137.6617810633372</v>
      </c>
      <c r="EM192" s="266">
        <f t="shared" si="101"/>
        <v>1179.2169116838415</v>
      </c>
      <c r="EN192" s="266">
        <f t="shared" si="101"/>
        <v>1301.6738264949672</v>
      </c>
      <c r="EO192" s="266">
        <f t="shared" si="101"/>
        <v>1337.9688305610734</v>
      </c>
      <c r="EP192" s="266">
        <f t="shared" si="101"/>
        <v>1470.5975994257028</v>
      </c>
      <c r="EQ192" s="266">
        <f t="shared" si="101"/>
        <v>1534.2169263174485</v>
      </c>
      <c r="ER192" s="266">
        <f t="shared" si="101"/>
        <v>1508.2265142163587</v>
      </c>
      <c r="ES192" s="266">
        <f t="shared" ref="ES192:FD192" si="102">SUMPRODUCT(ES187:ES190,ES59:ES62)</f>
        <v>1603.40256036337</v>
      </c>
      <c r="ET192" s="266">
        <f t="shared" si="102"/>
        <v>1681.1135333013606</v>
      </c>
      <c r="EU192" s="266">
        <f t="shared" si="102"/>
        <v>1701.7655049929017</v>
      </c>
      <c r="EV192" s="266">
        <f t="shared" si="102"/>
        <v>1787.7068448756652</v>
      </c>
      <c r="EW192" s="266">
        <f t="shared" si="102"/>
        <v>1950.1255116697091</v>
      </c>
      <c r="EX192" s="266">
        <f t="shared" si="102"/>
        <v>1713.631394127641</v>
      </c>
      <c r="EY192" s="266">
        <f t="shared" si="102"/>
        <v>1877.9999285669719</v>
      </c>
      <c r="EZ192" s="266">
        <f t="shared" si="102"/>
        <v>2059.1420923685173</v>
      </c>
      <c r="FA192" s="266">
        <f t="shared" si="102"/>
        <v>2035.8364310612296</v>
      </c>
      <c r="FB192" s="266">
        <f t="shared" si="102"/>
        <v>2184.6844868367093</v>
      </c>
      <c r="FC192" s="266">
        <f t="shared" si="102"/>
        <v>2348.7687228121913</v>
      </c>
      <c r="FD192" s="266">
        <f t="shared" si="102"/>
        <v>2292.986747690401</v>
      </c>
    </row>
    <row r="194" spans="1:160" x14ac:dyDescent="0.3">
      <c r="A194" s="5" t="s">
        <v>232</v>
      </c>
      <c r="E194" s="266">
        <f t="shared" ref="E194:AJ194" si="103">E192/$AZ$192*100</f>
        <v>88.975318437030424</v>
      </c>
      <c r="F194" s="266">
        <f t="shared" si="103"/>
        <v>98.29140266204621</v>
      </c>
      <c r="G194" s="266">
        <f t="shared" si="103"/>
        <v>98.536469737889291</v>
      </c>
      <c r="H194" s="266">
        <f t="shared" si="103"/>
        <v>106.40046859385876</v>
      </c>
      <c r="I194" s="266">
        <f t="shared" si="103"/>
        <v>112.33772249724716</v>
      </c>
      <c r="J194" s="266">
        <f t="shared" si="103"/>
        <v>99.277619427947442</v>
      </c>
      <c r="K194" s="266">
        <f t="shared" si="103"/>
        <v>91.273448030867016</v>
      </c>
      <c r="L194" s="266">
        <f t="shared" si="103"/>
        <v>99.760121161052467</v>
      </c>
      <c r="M194" s="266">
        <f t="shared" si="103"/>
        <v>93.399454913738396</v>
      </c>
      <c r="N194" s="266">
        <f t="shared" si="103"/>
        <v>92.72437721617311</v>
      </c>
      <c r="O194" s="266">
        <f t="shared" si="103"/>
        <v>100.20445718842579</v>
      </c>
      <c r="P194" s="266">
        <f t="shared" si="103"/>
        <v>108.71603804919725</v>
      </c>
      <c r="Q194" s="266">
        <f t="shared" si="103"/>
        <v>112.11182126100701</v>
      </c>
      <c r="R194" s="266">
        <f t="shared" si="103"/>
        <v>107.42005070796962</v>
      </c>
      <c r="S194" s="266">
        <f t="shared" si="103"/>
        <v>97.740581554048944</v>
      </c>
      <c r="T194" s="266">
        <f t="shared" si="103"/>
        <v>95.28337568708362</v>
      </c>
      <c r="U194" s="266">
        <f t="shared" si="103"/>
        <v>93.959013530653195</v>
      </c>
      <c r="V194" s="266">
        <f t="shared" si="103"/>
        <v>91.066061136099393</v>
      </c>
      <c r="W194" s="266">
        <f t="shared" si="103"/>
        <v>96.190749686571053</v>
      </c>
      <c r="X194" s="266">
        <f t="shared" si="103"/>
        <v>106.0798435827579</v>
      </c>
      <c r="Y194" s="266">
        <f t="shared" si="103"/>
        <v>112.72493110774342</v>
      </c>
      <c r="Z194" s="266">
        <f t="shared" si="103"/>
        <v>119.41042281210817</v>
      </c>
      <c r="AA194" s="266">
        <f t="shared" si="103"/>
        <v>133.14511406232359</v>
      </c>
      <c r="AB194" s="266">
        <f t="shared" si="103"/>
        <v>151.22256044636072</v>
      </c>
      <c r="AC194" s="266">
        <f t="shared" si="103"/>
        <v>154.510192263878</v>
      </c>
      <c r="AD194" s="266">
        <f t="shared" si="103"/>
        <v>157.3705629188496</v>
      </c>
      <c r="AE194" s="266">
        <f t="shared" si="103"/>
        <v>141.77974563867451</v>
      </c>
      <c r="AF194" s="266">
        <f t="shared" si="103"/>
        <v>133.74496815431277</v>
      </c>
      <c r="AG194" s="266">
        <f t="shared" si="103"/>
        <v>129.44204530314911</v>
      </c>
      <c r="AH194" s="266">
        <f t="shared" si="103"/>
        <v>126.33736808476431</v>
      </c>
      <c r="AI194" s="266">
        <f t="shared" si="103"/>
        <v>124.96824928090065</v>
      </c>
      <c r="AJ194" s="266">
        <f t="shared" si="103"/>
        <v>128.7766409905793</v>
      </c>
      <c r="AK194" s="266">
        <f t="shared" ref="AK194:BF194" si="104">AK192/$AZ$192*100</f>
        <v>125.91072298981909</v>
      </c>
      <c r="AL194" s="266">
        <f t="shared" si="104"/>
        <v>121.55097683363761</v>
      </c>
      <c r="AM194" s="266">
        <f t="shared" si="104"/>
        <v>124.02656410690716</v>
      </c>
      <c r="AN194" s="266">
        <f t="shared" si="104"/>
        <v>121.95441397065672</v>
      </c>
      <c r="AO194" s="266">
        <f t="shared" si="104"/>
        <v>121.99128671598443</v>
      </c>
      <c r="AP194" s="266">
        <f t="shared" si="104"/>
        <v>120.65760986970346</v>
      </c>
      <c r="AQ194" s="266">
        <f t="shared" si="104"/>
        <v>122.88529772800139</v>
      </c>
      <c r="AR194" s="266">
        <f t="shared" si="104"/>
        <v>123.61412130743479</v>
      </c>
      <c r="AS194" s="266">
        <f t="shared" si="104"/>
        <v>113.97176433743577</v>
      </c>
      <c r="AT194" s="266">
        <f t="shared" si="104"/>
        <v>108.55017409385839</v>
      </c>
      <c r="AU194" s="266">
        <f t="shared" si="104"/>
        <v>120.31109281284166</v>
      </c>
      <c r="AV194" s="266">
        <f t="shared" si="104"/>
        <v>118.33265490053594</v>
      </c>
      <c r="AW194" s="266">
        <f t="shared" si="104"/>
        <v>113.73847070084628</v>
      </c>
      <c r="AX194" s="266">
        <f t="shared" si="104"/>
        <v>107.709904897119</v>
      </c>
      <c r="AY194" s="266">
        <f t="shared" si="104"/>
        <v>105.63390484620983</v>
      </c>
      <c r="AZ194" s="266">
        <f t="shared" si="104"/>
        <v>100</v>
      </c>
      <c r="BA194" s="266">
        <f t="shared" si="104"/>
        <v>100.45247624048285</v>
      </c>
      <c r="BB194" s="266">
        <f t="shared" si="104"/>
        <v>100.62530436388448</v>
      </c>
      <c r="BC194" s="266">
        <f t="shared" si="104"/>
        <v>99.759228790064654</v>
      </c>
      <c r="BD194" s="266">
        <f t="shared" si="104"/>
        <v>98.498824576602402</v>
      </c>
      <c r="BE194" s="266">
        <f t="shared" si="104"/>
        <v>99.211878771278109</v>
      </c>
      <c r="BF194" s="266">
        <f t="shared" si="104"/>
        <v>101.67967871328713</v>
      </c>
      <c r="BG194" s="266">
        <f t="shared" ref="BG194:CJ194" si="105">BG192/$AZ$192*100</f>
        <v>96.198074134709614</v>
      </c>
      <c r="BH194" s="266">
        <f t="shared" si="105"/>
        <v>95.587017190253135</v>
      </c>
      <c r="BI194" s="266">
        <f t="shared" si="105"/>
        <v>98.135138626034589</v>
      </c>
      <c r="BJ194" s="266">
        <f t="shared" si="105"/>
        <v>102.80940938044185</v>
      </c>
      <c r="BK194" s="266">
        <f t="shared" si="105"/>
        <v>105.21326836004378</v>
      </c>
      <c r="BL194" s="266">
        <f t="shared" si="105"/>
        <v>102.4951540660371</v>
      </c>
      <c r="BM194" s="266">
        <f t="shared" si="105"/>
        <v>98.385644157075745</v>
      </c>
      <c r="BN194" s="266">
        <f t="shared" si="105"/>
        <v>106.88135040139521</v>
      </c>
      <c r="BO194" s="266">
        <f t="shared" si="105"/>
        <v>113.64264422495849</v>
      </c>
      <c r="BP194" s="266">
        <f t="shared" si="105"/>
        <v>107.5795546987943</v>
      </c>
      <c r="BQ194" s="266">
        <f t="shared" si="105"/>
        <v>105.48198161612856</v>
      </c>
      <c r="BR194" s="266">
        <f t="shared" si="105"/>
        <v>97.284758261492826</v>
      </c>
      <c r="BS194" s="266">
        <f t="shared" si="105"/>
        <v>93.111200329819226</v>
      </c>
      <c r="BT194" s="266">
        <f t="shared" si="105"/>
        <v>88.611893119383936</v>
      </c>
      <c r="BU194" s="266">
        <f t="shared" si="105"/>
        <v>86.746909325273862</v>
      </c>
      <c r="BV194" s="266">
        <f t="shared" si="105"/>
        <v>94.383782251546108</v>
      </c>
      <c r="BW194" s="266">
        <f t="shared" si="105"/>
        <v>97.604713154222082</v>
      </c>
      <c r="BX194" s="266">
        <f t="shared" si="105"/>
        <v>106.66675059629729</v>
      </c>
      <c r="BY194" s="266">
        <f t="shared" si="105"/>
        <v>106.85877428374067</v>
      </c>
      <c r="BZ194" s="266">
        <f t="shared" si="105"/>
        <v>105.00625597180017</v>
      </c>
      <c r="CA194" s="266">
        <f t="shared" si="105"/>
        <v>106.39702776689089</v>
      </c>
      <c r="CB194" s="266">
        <f t="shared" si="105"/>
        <v>100.92972013272825</v>
      </c>
      <c r="CC194" s="266">
        <f t="shared" si="105"/>
        <v>98.417518436636612</v>
      </c>
      <c r="CD194" s="266">
        <f t="shared" si="105"/>
        <v>103.39819429830932</v>
      </c>
      <c r="CE194" s="266">
        <f t="shared" si="105"/>
        <v>109.31175475264891</v>
      </c>
      <c r="CF194" s="266">
        <f t="shared" si="105"/>
        <v>105.72625688154314</v>
      </c>
      <c r="CG194" s="266">
        <f t="shared" si="105"/>
        <v>107.87343156790018</v>
      </c>
      <c r="CH194" s="266">
        <f t="shared" si="105"/>
        <v>114.89772494594337</v>
      </c>
      <c r="CI194" s="266">
        <f t="shared" si="105"/>
        <v>114.9845622832937</v>
      </c>
      <c r="CJ194" s="266">
        <f t="shared" si="105"/>
        <v>125.47751098874507</v>
      </c>
      <c r="CK194" s="266">
        <f t="shared" ref="CK194:CV194" si="106">CK192/$AZ$192*100</f>
        <v>126.65002967814698</v>
      </c>
      <c r="CL194" s="266">
        <f t="shared" si="106"/>
        <v>133.5500145203257</v>
      </c>
      <c r="CM194" s="266">
        <f t="shared" si="106"/>
        <v>134.30408815626075</v>
      </c>
      <c r="CN194" s="266">
        <f t="shared" si="106"/>
        <v>132.35175626371182</v>
      </c>
      <c r="CO194" s="266">
        <f t="shared" si="106"/>
        <v>131.01484199821337</v>
      </c>
      <c r="CP194" s="266">
        <f t="shared" si="106"/>
        <v>134.72773322911829</v>
      </c>
      <c r="CQ194" s="266">
        <f t="shared" si="106"/>
        <v>126.89732942798939</v>
      </c>
      <c r="CR194" s="266">
        <f t="shared" si="106"/>
        <v>135.1425953019764</v>
      </c>
      <c r="CS194" s="266">
        <f t="shared" si="106"/>
        <v>137.93356163357967</v>
      </c>
      <c r="CT194" s="266">
        <f t="shared" si="106"/>
        <v>138.38115369004817</v>
      </c>
      <c r="CU194" s="266">
        <f t="shared" si="106"/>
        <v>143.90890438042098</v>
      </c>
      <c r="CV194" s="266">
        <f t="shared" si="106"/>
        <v>139.14485495798107</v>
      </c>
      <c r="CW194" s="266">
        <f t="shared" ref="CW194:DH194" si="107">CW192/$AZ$192*100</f>
        <v>142.88449633784754</v>
      </c>
      <c r="CX194" s="266">
        <f t="shared" si="107"/>
        <v>138.37098845665133</v>
      </c>
      <c r="CY194" s="266">
        <f t="shared" si="107"/>
        <v>131.6669069211062</v>
      </c>
      <c r="CZ194" s="266">
        <f t="shared" si="107"/>
        <v>120.56029125266194</v>
      </c>
      <c r="DA194" s="266">
        <f t="shared" si="107"/>
        <v>125.26096736460939</v>
      </c>
      <c r="DB194" s="266">
        <f t="shared" si="107"/>
        <v>120.49585375860048</v>
      </c>
      <c r="DC194" s="266">
        <f t="shared" si="107"/>
        <v>127.96988337502168</v>
      </c>
      <c r="DD194" s="266">
        <f t="shared" si="107"/>
        <v>120.02957154022404</v>
      </c>
      <c r="DE194" s="266">
        <f t="shared" si="107"/>
        <v>122.54501708892369</v>
      </c>
      <c r="DF194" s="266">
        <f t="shared" si="107"/>
        <v>123.20679746345733</v>
      </c>
      <c r="DG194" s="266">
        <f t="shared" si="107"/>
        <v>125.62505455988313</v>
      </c>
      <c r="DH194" s="266">
        <f t="shared" si="107"/>
        <v>118.91443233570989</v>
      </c>
      <c r="DI194" s="266">
        <f t="shared" ref="DI194:DT194" si="108">DI192/$AZ$192*100</f>
        <v>117.66728336443499</v>
      </c>
      <c r="DJ194" s="266">
        <f t="shared" si="108"/>
        <v>119.03512483183236</v>
      </c>
      <c r="DK194" s="266">
        <f t="shared" si="108"/>
        <v>116.61900934439436</v>
      </c>
      <c r="DL194" s="266">
        <f t="shared" si="108"/>
        <v>110.63565570168453</v>
      </c>
      <c r="DM194" s="266">
        <f t="shared" si="108"/>
        <v>115.85157784353781</v>
      </c>
      <c r="DN194" s="266">
        <f t="shared" si="108"/>
        <v>114.16005716393937</v>
      </c>
      <c r="DO194" s="266">
        <f t="shared" si="108"/>
        <v>107.8313151660155</v>
      </c>
      <c r="DP194" s="266">
        <f t="shared" si="108"/>
        <v>110.99426167779536</v>
      </c>
      <c r="DQ194" s="266">
        <f t="shared" si="108"/>
        <v>111.43339525169895</v>
      </c>
      <c r="DR194" s="266">
        <f t="shared" si="108"/>
        <v>116.719377231736</v>
      </c>
      <c r="DS194" s="266">
        <f t="shared" si="108"/>
        <v>113.82202737550919</v>
      </c>
      <c r="DT194" s="266">
        <f t="shared" si="108"/>
        <v>116.8578331059288</v>
      </c>
      <c r="DU194" s="266">
        <f t="shared" ref="DU194:EF194" si="109">DU192/$AZ$192*100</f>
        <v>120.75844277728748</v>
      </c>
      <c r="DV194" s="266">
        <f t="shared" si="109"/>
        <v>118.22594595867176</v>
      </c>
      <c r="DW194" s="266">
        <f t="shared" si="109"/>
        <v>110.84672987557536</v>
      </c>
      <c r="DX194" s="266">
        <f t="shared" si="109"/>
        <v>112.77797618071685</v>
      </c>
      <c r="DY194" s="266">
        <f t="shared" si="109"/>
        <v>113.58622485186645</v>
      </c>
      <c r="DZ194" s="266">
        <f t="shared" si="109"/>
        <v>117.85810517373574</v>
      </c>
      <c r="EA194" s="266">
        <f t="shared" si="109"/>
        <v>113.16206645565488</v>
      </c>
      <c r="EB194" s="266">
        <f t="shared" si="109"/>
        <v>121.57314448535368</v>
      </c>
      <c r="EC194" s="266">
        <f t="shared" si="109"/>
        <v>120.17189263242007</v>
      </c>
      <c r="ED194" s="266">
        <f t="shared" si="109"/>
        <v>128.69408842412656</v>
      </c>
      <c r="EE194" s="266">
        <f t="shared" si="109"/>
        <v>139.4098649750259</v>
      </c>
      <c r="EF194" s="266">
        <f t="shared" si="109"/>
        <v>150.0754547315635</v>
      </c>
      <c r="EG194" s="266">
        <f t="shared" ref="EG194:ER194" si="110">EG192/$AZ$192*100</f>
        <v>155.71290870195239</v>
      </c>
      <c r="EH194" s="266">
        <f t="shared" si="110"/>
        <v>150.91683214240962</v>
      </c>
      <c r="EI194" s="266">
        <f t="shared" si="110"/>
        <v>150.29300363781852</v>
      </c>
      <c r="EJ194" s="266">
        <f t="shared" si="110"/>
        <v>145.48552623772434</v>
      </c>
      <c r="EK194" s="266">
        <f t="shared" si="110"/>
        <v>137.68313154288373</v>
      </c>
      <c r="EL194" s="266">
        <f t="shared" si="110"/>
        <v>142.72609268868496</v>
      </c>
      <c r="EM194" s="266">
        <f t="shared" si="110"/>
        <v>147.93941840934775</v>
      </c>
      <c r="EN194" s="266">
        <f t="shared" si="110"/>
        <v>163.30232965821395</v>
      </c>
      <c r="EO194" s="266">
        <f t="shared" si="110"/>
        <v>167.85574280850318</v>
      </c>
      <c r="EP194" s="266">
        <f t="shared" si="110"/>
        <v>184.49477056987035</v>
      </c>
      <c r="EQ194" s="266">
        <f t="shared" si="110"/>
        <v>192.47617426812602</v>
      </c>
      <c r="ER194" s="266">
        <f t="shared" si="110"/>
        <v>189.2155303506604</v>
      </c>
      <c r="ES194" s="266">
        <f t="shared" ref="ES194:FD194" si="111">ES192/$AZ$192*100</f>
        <v>201.15590262142811</v>
      </c>
      <c r="ET194" s="266">
        <f t="shared" si="111"/>
        <v>210.90518286542891</v>
      </c>
      <c r="EU194" s="266">
        <f t="shared" si="111"/>
        <v>213.49608929730005</v>
      </c>
      <c r="EV194" s="266">
        <f t="shared" si="111"/>
        <v>224.27791553605476</v>
      </c>
      <c r="EW194" s="266">
        <f t="shared" si="111"/>
        <v>244.65425416066111</v>
      </c>
      <c r="EX194" s="266">
        <f t="shared" si="111"/>
        <v>214.98473207379868</v>
      </c>
      <c r="EY194" s="266">
        <f t="shared" si="111"/>
        <v>235.60569260177226</v>
      </c>
      <c r="EZ194" s="266">
        <f t="shared" si="111"/>
        <v>258.33099962263719</v>
      </c>
      <c r="FA194" s="266">
        <f t="shared" si="111"/>
        <v>255.40717284803463</v>
      </c>
      <c r="FB194" s="266">
        <f t="shared" si="111"/>
        <v>274.08100171243149</v>
      </c>
      <c r="FC194" s="266">
        <f t="shared" si="111"/>
        <v>294.66629539321201</v>
      </c>
      <c r="FD194" s="266">
        <f t="shared" si="111"/>
        <v>287.66813171740574</v>
      </c>
    </row>
  </sheetData>
  <pageMargins left="0.7" right="0.7" top="0.75" bottom="0.75" header="0.3" footer="0.3"/>
  <pageSetup orientation="portrait" r:id="rId1"/>
  <ignoredErrors>
    <ignoredError sqref="CQ76:CV76 DC69:DH69 CX76:DH76 DO69:DT69 DO76:DT76" numberStoredAsText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D164"/>
  <sheetViews>
    <sheetView zoomScale="90" zoomScaleNormal="90" workbookViewId="0">
      <pane xSplit="4" ySplit="3" topLeftCell="EJ50" activePane="bottomRight" state="frozen"/>
      <selection activeCell="A853" sqref="A853"/>
      <selection pane="topRight" activeCell="A853" sqref="A853"/>
      <selection pane="bottomLeft" activeCell="A853" sqref="A853"/>
      <selection pane="bottomRight" activeCell="A853" sqref="A853"/>
    </sheetView>
  </sheetViews>
  <sheetFormatPr baseColWidth="10" defaultColWidth="11.44140625" defaultRowHeight="13.8" x14ac:dyDescent="0.3"/>
  <cols>
    <col min="1" max="1" width="33.77734375" style="5" customWidth="1"/>
    <col min="2" max="2" width="9.44140625" style="5" bestFit="1" customWidth="1"/>
    <col min="3" max="3" width="34" style="5" customWidth="1"/>
    <col min="4" max="4" width="14.77734375" style="20" customWidth="1"/>
    <col min="5" max="5" width="9" style="5" bestFit="1" customWidth="1"/>
    <col min="6" max="17" width="11.44140625" style="5"/>
    <col min="18" max="19" width="9" style="5" bestFit="1" customWidth="1"/>
    <col min="20" max="21" width="12" style="5" bestFit="1" customWidth="1"/>
    <col min="22" max="22" width="9" style="5" bestFit="1" customWidth="1"/>
    <col min="23" max="23" width="12" style="5" bestFit="1" customWidth="1"/>
    <col min="24" max="24" width="9" style="5" bestFit="1" customWidth="1"/>
    <col min="25" max="25" width="12" style="5" bestFit="1" customWidth="1"/>
    <col min="26" max="26" width="9" style="5" bestFit="1" customWidth="1"/>
    <col min="27" max="28" width="12" style="5" bestFit="1" customWidth="1"/>
    <col min="29" max="64" width="11.44140625" style="5"/>
    <col min="65" max="88" width="12.5546875" style="7" bestFit="1" customWidth="1"/>
    <col min="89" max="16384" width="11.44140625" style="7"/>
  </cols>
  <sheetData>
    <row r="1" spans="1:160" x14ac:dyDescent="0.3">
      <c r="E1" s="5">
        <v>2009</v>
      </c>
      <c r="F1" s="5">
        <v>2010</v>
      </c>
      <c r="G1" s="5">
        <v>2011</v>
      </c>
      <c r="H1" s="5">
        <v>2012</v>
      </c>
    </row>
    <row r="2" spans="1:160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</row>
    <row r="3" spans="1:160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0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0" s="155" customFormat="1" x14ac:dyDescent="0.3">
      <c r="A5" s="155" t="s">
        <v>174</v>
      </c>
      <c r="B5" s="155" t="s">
        <v>15</v>
      </c>
      <c r="C5" s="155" t="s">
        <v>23</v>
      </c>
      <c r="D5" s="156" t="s">
        <v>10</v>
      </c>
      <c r="E5" s="157">
        <v>6.1615000000000011</v>
      </c>
      <c r="F5" s="157">
        <v>5.6934210526315789</v>
      </c>
      <c r="G5" s="157">
        <v>5.7244318181818183</v>
      </c>
      <c r="H5" s="157">
        <v>5.7533333333333339</v>
      </c>
      <c r="I5" s="157">
        <v>6.3733750000000011</v>
      </c>
      <c r="J5" s="157">
        <v>6.3542045454545448</v>
      </c>
      <c r="K5" s="157">
        <v>5.5347727272727276</v>
      </c>
      <c r="L5" s="157">
        <v>5.1765476190476178</v>
      </c>
      <c r="M5" s="157">
        <v>4.736071428571428</v>
      </c>
      <c r="N5" s="157">
        <v>5.0743181818181808</v>
      </c>
      <c r="O5" s="157">
        <v>5.3968750000000005</v>
      </c>
      <c r="P5" s="157">
        <v>5.293636363636363</v>
      </c>
      <c r="Q5" s="157">
        <v>5.2271052631578954</v>
      </c>
      <c r="R5" s="157">
        <v>4.9767105263157889</v>
      </c>
      <c r="S5" s="157">
        <v>4.8886956521739133</v>
      </c>
      <c r="T5" s="157">
        <v>4.9204761904761911</v>
      </c>
      <c r="U5" s="157">
        <v>4.9653749999999999</v>
      </c>
      <c r="V5" s="157">
        <v>4.7912500000000007</v>
      </c>
      <c r="W5" s="157">
        <v>5.8269047619047623</v>
      </c>
      <c r="X5" s="157">
        <v>7.0669318181818177</v>
      </c>
      <c r="Y5" s="157">
        <v>7.4105952380952367</v>
      </c>
      <c r="Z5" s="157">
        <v>7.2973809523809523</v>
      </c>
      <c r="AA5" s="157">
        <v>7.3883333333333345</v>
      </c>
      <c r="AB5" s="157">
        <v>8.2544318181818159</v>
      </c>
      <c r="AC5" s="157">
        <v>8.8126250000000006</v>
      </c>
      <c r="AD5" s="157">
        <v>9.3471052631578946</v>
      </c>
      <c r="AE5" s="157">
        <v>8.5441304347826108</v>
      </c>
      <c r="AF5" s="157">
        <v>9.1440000000000001</v>
      </c>
      <c r="AG5" s="157">
        <v>9.0388095238095243</v>
      </c>
      <c r="AH5" s="157">
        <v>8.2604545454545431</v>
      </c>
      <c r="AI5" s="157">
        <v>7.5737499999999986</v>
      </c>
      <c r="AJ5" s="157">
        <v>8.141521739130436</v>
      </c>
      <c r="AK5" s="157">
        <v>7.7938095238095242</v>
      </c>
      <c r="AL5" s="157">
        <v>7.1288095238095215</v>
      </c>
      <c r="AM5" s="157">
        <v>6.8734523809523811</v>
      </c>
      <c r="AN5" s="157">
        <v>6.6567857142857125</v>
      </c>
      <c r="AO5" s="157">
        <v>6.8813750000000011</v>
      </c>
      <c r="AP5" s="157">
        <v>6.9333749999999998</v>
      </c>
      <c r="AQ5" s="157">
        <v>6.8731818181818172</v>
      </c>
      <c r="AR5" s="157">
        <v>6.469875</v>
      </c>
      <c r="AS5" s="157">
        <v>6.5177272727272717</v>
      </c>
      <c r="AT5" s="157">
        <v>6.753333333333333</v>
      </c>
      <c r="AU5" s="157">
        <v>8.6458333333333321</v>
      </c>
      <c r="AV5" s="157">
        <v>8.8520652173913046</v>
      </c>
      <c r="AW5" s="157">
        <v>8.9923684210526318</v>
      </c>
      <c r="AX5" s="157">
        <v>8.991847826086957</v>
      </c>
      <c r="AY5" s="157">
        <v>9.0038095238095242</v>
      </c>
      <c r="AZ5" s="157">
        <v>8.5961249999999989</v>
      </c>
      <c r="BA5" s="157" t="e">
        <f>+#REF!</f>
        <v>#REF!</v>
      </c>
      <c r="BB5" s="157" t="e">
        <f>+#REF!</f>
        <v>#REF!</v>
      </c>
      <c r="BC5" s="157" t="e">
        <f>+#REF!</f>
        <v>#REF!</v>
      </c>
      <c r="BD5" s="157" t="e">
        <f>+#REF!</f>
        <v>#REF!</v>
      </c>
      <c r="BE5" s="157" t="e">
        <f>+#REF!</f>
        <v>#REF!</v>
      </c>
      <c r="BF5" s="157" t="e">
        <f>+#REF!</f>
        <v>#REF!</v>
      </c>
      <c r="BG5" s="157" t="e">
        <f>+#REF!</f>
        <v>#REF!</v>
      </c>
      <c r="BH5" s="157" t="e">
        <f>+#REF!</f>
        <v>#REF!</v>
      </c>
      <c r="BI5" s="157" t="e">
        <f>+#REF!</f>
        <v>#REF!</v>
      </c>
      <c r="BJ5" s="157" t="e">
        <f>+#REF!</f>
        <v>#REF!</v>
      </c>
      <c r="BK5" s="157" t="e">
        <f>+#REF!</f>
        <v>#REF!</v>
      </c>
      <c r="BL5" s="157" t="e">
        <f>+#REF!</f>
        <v>#REF!</v>
      </c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</row>
    <row r="6" spans="1:160" s="16" customFormat="1" x14ac:dyDescent="0.3">
      <c r="A6" s="14"/>
      <c r="B6" s="14"/>
      <c r="C6" s="14"/>
      <c r="D6" s="22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160" s="16" customFormat="1" x14ac:dyDescent="0.3">
      <c r="A7" s="18" t="s">
        <v>104</v>
      </c>
      <c r="B7" s="14"/>
      <c r="C7" s="14"/>
      <c r="D7" s="22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160" s="281" customFormat="1" x14ac:dyDescent="0.3">
      <c r="A8" s="275" t="s">
        <v>174</v>
      </c>
      <c r="B8" s="281" t="s">
        <v>15</v>
      </c>
      <c r="C8" s="281" t="s">
        <v>23</v>
      </c>
      <c r="D8" s="282" t="s">
        <v>10</v>
      </c>
      <c r="E8" s="283">
        <f>ICGN!E28</f>
        <v>6.1615000000000011</v>
      </c>
      <c r="F8" s="283">
        <f>ICGN!F28</f>
        <v>5.6934210526315789</v>
      </c>
      <c r="G8" s="283">
        <f>ICGN!G28</f>
        <v>5.7244318181818183</v>
      </c>
      <c r="H8" s="283">
        <f>ICGN!H28</f>
        <v>5.7533333333333339</v>
      </c>
      <c r="I8" s="283">
        <f>ICGN!I28</f>
        <v>6.3733750000000011</v>
      </c>
      <c r="J8" s="283">
        <f>ICGN!J28</f>
        <v>6.3542045454545448</v>
      </c>
      <c r="K8" s="283">
        <f>ICGN!K28</f>
        <v>5.5347727272727276</v>
      </c>
      <c r="L8" s="283">
        <f>ICGN!L28</f>
        <v>5.1765476190476178</v>
      </c>
      <c r="M8" s="283">
        <f>ICGN!M28</f>
        <v>4.736071428571428</v>
      </c>
      <c r="N8" s="283">
        <f>ICGN!N28</f>
        <v>5.0743181818181808</v>
      </c>
      <c r="O8" s="283">
        <f>ICGN!O28</f>
        <v>5.3968750000000005</v>
      </c>
      <c r="P8" s="283">
        <f>ICGN!P28</f>
        <v>5.293636363636363</v>
      </c>
      <c r="Q8" s="283">
        <f>ICGN!Q28</f>
        <v>5.2271052631578954</v>
      </c>
      <c r="R8" s="283">
        <f>ICGN!R28</f>
        <v>4.9767105263157889</v>
      </c>
      <c r="S8" s="283">
        <f>ICGN!S28</f>
        <v>4.8886956521739133</v>
      </c>
      <c r="T8" s="283">
        <f>ICGN!T28</f>
        <v>4.9204761904761911</v>
      </c>
      <c r="U8" s="283">
        <f>ICGN!U28</f>
        <v>4.9653749999999999</v>
      </c>
      <c r="V8" s="283">
        <f>ICGN!V28</f>
        <v>4.7912500000000007</v>
      </c>
      <c r="W8" s="283">
        <f>ICGN!W28</f>
        <v>5.8269047619047623</v>
      </c>
      <c r="X8" s="283">
        <f>ICGN!X28</f>
        <v>7.0669318181818177</v>
      </c>
      <c r="Y8" s="283">
        <f>ICGN!Y28</f>
        <v>7.4105952380952367</v>
      </c>
      <c r="Z8" s="283">
        <f>ICGN!Z28</f>
        <v>7.2973809523809523</v>
      </c>
      <c r="AA8" s="283">
        <f>ICGN!AA28</f>
        <v>7.3883333333333345</v>
      </c>
      <c r="AB8" s="283">
        <f>ICGN!AB28</f>
        <v>8.2544318181818159</v>
      </c>
      <c r="AC8" s="283">
        <f>ICGN!AC28</f>
        <v>8.8126250000000006</v>
      </c>
      <c r="AD8" s="283">
        <f>ICGN!AD28</f>
        <v>9.3471052631578946</v>
      </c>
      <c r="AE8" s="283">
        <f>ICGN!AE28</f>
        <v>8.5441304347826108</v>
      </c>
      <c r="AF8" s="283">
        <f>ICGN!AF28</f>
        <v>9.1440000000000001</v>
      </c>
      <c r="AG8" s="283">
        <f>ICGN!AG28</f>
        <v>9.0388095238095243</v>
      </c>
      <c r="AH8" s="283">
        <f>ICGN!AH28</f>
        <v>8.2604545454545431</v>
      </c>
      <c r="AI8" s="283">
        <f>ICGN!AI28</f>
        <v>7.5737499999999986</v>
      </c>
      <c r="AJ8" s="283">
        <f>ICGN!AJ28</f>
        <v>8.141521739130436</v>
      </c>
      <c r="AK8" s="283">
        <f>ICGN!AK28</f>
        <v>7.7938095238095242</v>
      </c>
      <c r="AL8" s="283">
        <f>ICGN!AL28</f>
        <v>7.1288095238095215</v>
      </c>
      <c r="AM8" s="283">
        <f>ICGN!AM28</f>
        <v>6.8734523809523811</v>
      </c>
      <c r="AN8" s="283">
        <f>ICGN!AN28</f>
        <v>6.6567857142857125</v>
      </c>
      <c r="AO8" s="283">
        <f>ICGN!AO28</f>
        <v>6.8813750000000011</v>
      </c>
      <c r="AP8" s="283">
        <f>ICGN!AP28</f>
        <v>6.9333749999999998</v>
      </c>
      <c r="AQ8" s="283">
        <f>ICGN!AQ28</f>
        <v>6.8731818181818172</v>
      </c>
      <c r="AR8" s="283">
        <f>ICGN!AR28</f>
        <v>6.469875</v>
      </c>
      <c r="AS8" s="283">
        <f>ICGN!AS28</f>
        <v>6.5177272727272717</v>
      </c>
      <c r="AT8" s="283">
        <f>ICGN!AT28</f>
        <v>6.753333333333333</v>
      </c>
      <c r="AU8" s="283">
        <f>ICGN!AU28</f>
        <v>8.6458333333333321</v>
      </c>
      <c r="AV8" s="283">
        <f>ICGN!AV28</f>
        <v>8.8520652173913046</v>
      </c>
      <c r="AW8" s="283">
        <f>ICGN!AW28</f>
        <v>8.9923684210526318</v>
      </c>
      <c r="AX8" s="283">
        <f>ICGN!AX28</f>
        <v>8.991847826086957</v>
      </c>
      <c r="AY8" s="283">
        <f>ICGN!AY28</f>
        <v>9.0038095238095242</v>
      </c>
      <c r="AZ8" s="283">
        <f>ICGN!AZ28</f>
        <v>8.5961249999999989</v>
      </c>
      <c r="BA8" s="283">
        <f>ICGN!BA28</f>
        <v>8.2317857142857136</v>
      </c>
      <c r="BB8" s="283">
        <f>ICGN!BB28</f>
        <v>7.7657894736842099</v>
      </c>
      <c r="BC8" s="283">
        <f>ICGN!BC28</f>
        <v>7.4731250000000005</v>
      </c>
      <c r="BD8" s="283">
        <f>ICGN!BD28</f>
        <v>7.4288636363636353</v>
      </c>
      <c r="BE8" s="283">
        <f>ICGN!BE28</f>
        <v>7.6038636363636378</v>
      </c>
      <c r="BF8" s="283">
        <f>ICGN!BF28</f>
        <v>7.2223750000000013</v>
      </c>
      <c r="BG8" s="283">
        <f>ICGN!BG28</f>
        <v>6.9705681818181811</v>
      </c>
      <c r="BH8" s="283">
        <f>ICGN!BH28</f>
        <v>7.0084090909090895</v>
      </c>
      <c r="BI8" s="283">
        <f>ICGN!BI28</f>
        <v>7.0532500000000002</v>
      </c>
      <c r="BJ8" s="283">
        <f>ICGN!BJ28</f>
        <v>7.5603260869565228</v>
      </c>
      <c r="BK8" s="283">
        <f>ICGN!BK28</f>
        <v>7.0768749999999994</v>
      </c>
      <c r="BL8" s="283">
        <f>ICGN!BL28</f>
        <v>6.7174999999999994</v>
      </c>
      <c r="BM8" s="283">
        <f>ICGN!BM28</f>
        <v>6.2738095238095237</v>
      </c>
      <c r="BN8" s="283">
        <f>ICGN!BN28</f>
        <v>6.6889473684210534</v>
      </c>
      <c r="BO8" s="283">
        <f>ICGN!BO28</f>
        <v>7.4711904761904737</v>
      </c>
      <c r="BP8" s="283">
        <f>ICGN!BP28</f>
        <v>7.5203571428571436</v>
      </c>
      <c r="BQ8" s="283">
        <f>ICGN!BQ28</f>
        <v>7.8728571428571419</v>
      </c>
      <c r="BR8" s="283">
        <f>ICGN!BR28</f>
        <v>7.1722619047619034</v>
      </c>
      <c r="BS8" s="283">
        <f>ICGN!BS28</f>
        <v>6.454431818181817</v>
      </c>
      <c r="BT8" s="283">
        <f>ICGN!BT28</f>
        <v>6.2685714285714278</v>
      </c>
      <c r="BU8" s="283">
        <f>ICGN!BU28</f>
        <v>5.8467857142857156</v>
      </c>
      <c r="BV8" s="283">
        <f>ICGN!BV28</f>
        <v>5.8989130434782604</v>
      </c>
      <c r="BW8" s="283">
        <f>ICGN!BW28</f>
        <v>5.9705263157894732</v>
      </c>
      <c r="BX8" s="283">
        <f>ICGN!BX28</f>
        <v>6.4443181818181809</v>
      </c>
      <c r="BY8" s="283">
        <f>ICGN!BY28</f>
        <v>5.8010000000000002</v>
      </c>
      <c r="BZ8" s="283">
        <f>ICGN!BZ28</f>
        <v>5.4792105263157884</v>
      </c>
      <c r="CA8" s="283">
        <f>ICGN!CA28</f>
        <v>5.456818181818182</v>
      </c>
      <c r="CB8" s="283">
        <f>ICGN!CB28</f>
        <v>5.2772619047619047</v>
      </c>
      <c r="CC8" s="283">
        <f>ICGN!CC28</f>
        <v>5.1890000000000018</v>
      </c>
      <c r="CD8" s="283">
        <f>ICGN!CD28</f>
        <v>5.3073863636363647</v>
      </c>
      <c r="CE8" s="283">
        <f>ICGN!CE28</f>
        <v>5.372272727272728</v>
      </c>
      <c r="CF8" s="283">
        <f>ICGN!CF28</f>
        <v>4.7941666666666656</v>
      </c>
      <c r="CG8" s="283">
        <f>ICGN!CG28</f>
        <v>4.7547619047619039</v>
      </c>
      <c r="CH8" s="283">
        <f>ICGN!CH28</f>
        <v>4.9339772727272724</v>
      </c>
      <c r="CI8" s="283">
        <f>ICGN!CI28</f>
        <v>4.6813750000000001</v>
      </c>
      <c r="CJ8" s="283">
        <f>ICGN!CJ28</f>
        <v>4.6893181818181811</v>
      </c>
      <c r="CK8" s="283">
        <f>ICGN!CK28</f>
        <v>4.6892105263157884</v>
      </c>
      <c r="CL8" s="283">
        <f>ICGN!CL28</f>
        <v>4.5146250000000006</v>
      </c>
      <c r="CM8" s="283">
        <f>ICGN!CM28</f>
        <v>4.6861363636363631</v>
      </c>
      <c r="CN8" s="283">
        <f>ICGN!CN28</f>
        <v>4.6496428571428581</v>
      </c>
      <c r="CO8" s="283">
        <f>ICGN!CO28</f>
        <v>4.4726190476190473</v>
      </c>
      <c r="CP8" s="283">
        <f>ICGN!CP28</f>
        <v>4.4951136363636373</v>
      </c>
      <c r="CQ8" s="283">
        <f>ICGN!CQ28</f>
        <v>4.0825000000000005</v>
      </c>
      <c r="CR8" s="283">
        <f>ICGN!CR28</f>
        <v>4.0538043478260875</v>
      </c>
      <c r="CS8" s="283">
        <f>ICGN!CS28</f>
        <v>4.0608333333333331</v>
      </c>
      <c r="CT8" s="283">
        <f>ICGN!CT28</f>
        <v>4.1314285714285717</v>
      </c>
      <c r="CU8" s="283">
        <f>ICGN!CU28</f>
        <v>4.097142857142857</v>
      </c>
      <c r="CV8" s="283">
        <f>ICGN!CV28</f>
        <v>4.0251190476190475</v>
      </c>
      <c r="CW8" s="283"/>
      <c r="CX8" s="283"/>
      <c r="CY8" s="283"/>
      <c r="CZ8" s="283"/>
      <c r="DA8" s="283"/>
      <c r="DB8" s="283"/>
      <c r="DC8" s="283"/>
      <c r="DD8" s="283"/>
      <c r="DE8" s="283"/>
      <c r="DF8" s="283"/>
      <c r="DG8" s="283"/>
      <c r="DH8" s="283"/>
      <c r="DI8" s="283"/>
      <c r="DJ8" s="283"/>
      <c r="DK8" s="283"/>
      <c r="DL8" s="283"/>
      <c r="DM8" s="283"/>
      <c r="DN8" s="283"/>
      <c r="DO8" s="283"/>
      <c r="DP8" s="283"/>
      <c r="DQ8" s="283"/>
      <c r="DR8" s="283"/>
      <c r="DS8" s="283"/>
      <c r="DT8" s="283"/>
      <c r="DU8" s="283"/>
      <c r="DV8" s="283"/>
      <c r="DW8" s="283"/>
      <c r="DX8" s="283"/>
      <c r="DY8" s="283"/>
      <c r="DZ8" s="283"/>
      <c r="EA8" s="283"/>
      <c r="EB8" s="283"/>
      <c r="EC8" s="283"/>
      <c r="ED8" s="283"/>
      <c r="EE8" s="283"/>
      <c r="EF8" s="283"/>
      <c r="EG8" s="283"/>
      <c r="EH8" s="283"/>
      <c r="EI8" s="283"/>
      <c r="EJ8" s="283"/>
      <c r="EK8" s="283"/>
      <c r="EL8" s="283"/>
      <c r="EM8" s="283"/>
      <c r="EN8" s="283"/>
      <c r="EO8" s="283"/>
      <c r="EP8" s="283"/>
      <c r="EQ8" s="283"/>
      <c r="ER8" s="283"/>
      <c r="ES8" s="283"/>
    </row>
    <row r="9" spans="1:160" s="16" customFormat="1" x14ac:dyDescent="0.3">
      <c r="A9" s="14"/>
      <c r="B9" s="14"/>
      <c r="C9" s="14"/>
      <c r="D9" s="2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160" s="16" customFormat="1" x14ac:dyDescent="0.3">
      <c r="A10" s="18" t="s">
        <v>282</v>
      </c>
      <c r="B10" s="14"/>
      <c r="C10" s="14"/>
      <c r="D10" s="2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160" s="9" customFormat="1" x14ac:dyDescent="0.3">
      <c r="A11" s="14" t="s">
        <v>174</v>
      </c>
      <c r="B11" s="90" t="s">
        <v>15</v>
      </c>
      <c r="C11" s="90" t="s">
        <v>23</v>
      </c>
      <c r="D11" s="22" t="s">
        <v>10</v>
      </c>
      <c r="E11" s="91">
        <f>ICGN!E45</f>
        <v>6.1615000000000011</v>
      </c>
      <c r="F11" s="91">
        <f>ICGN!F45</f>
        <v>5.6934210526315789</v>
      </c>
      <c r="G11" s="91">
        <f>ICGN!G45</f>
        <v>5.7244318181818183</v>
      </c>
      <c r="H11" s="91">
        <f>ICGN!H45</f>
        <v>5.7533333333333339</v>
      </c>
      <c r="I11" s="91">
        <f>ICGN!I45</f>
        <v>6.3733750000000011</v>
      </c>
      <c r="J11" s="91">
        <f>ICGN!J45</f>
        <v>6.3542045454545448</v>
      </c>
      <c r="K11" s="91">
        <f>ICGN!K45</f>
        <v>5.5347727272727276</v>
      </c>
      <c r="L11" s="91">
        <f>ICGN!L45</f>
        <v>5.1765476190476178</v>
      </c>
      <c r="M11" s="91">
        <f>ICGN!M45</f>
        <v>4.736071428571428</v>
      </c>
      <c r="N11" s="91">
        <f>ICGN!N45</f>
        <v>5.0743181818181808</v>
      </c>
      <c r="O11" s="91">
        <f>ICGN!O45</f>
        <v>5.3968750000000005</v>
      </c>
      <c r="P11" s="91">
        <f>ICGN!P45</f>
        <v>5.293636363636363</v>
      </c>
      <c r="Q11" s="91">
        <f>ICGN!Q45</f>
        <v>5.2271052631578954</v>
      </c>
      <c r="R11" s="91">
        <f>ICGN!R45</f>
        <v>4.9767105263157889</v>
      </c>
      <c r="S11" s="91">
        <f>ICGN!S45</f>
        <v>4.8886956521739133</v>
      </c>
      <c r="T11" s="91">
        <f>ICGN!T45</f>
        <v>4.9204761904761911</v>
      </c>
      <c r="U11" s="91">
        <f>ICGN!U45</f>
        <v>4.9653749999999999</v>
      </c>
      <c r="V11" s="91">
        <f>ICGN!V45</f>
        <v>4.7912500000000007</v>
      </c>
      <c r="W11" s="91">
        <f>ICGN!W45</f>
        <v>5.8269047619047623</v>
      </c>
      <c r="X11" s="91">
        <f>ICGN!X45</f>
        <v>7.0669318181818177</v>
      </c>
      <c r="Y11" s="91">
        <f>ICGN!Y45</f>
        <v>7.4105952380952367</v>
      </c>
      <c r="Z11" s="91">
        <f>ICGN!Z45</f>
        <v>7.2973809523809523</v>
      </c>
      <c r="AA11" s="91">
        <f>ICGN!AA45</f>
        <v>7.3883333333333345</v>
      </c>
      <c r="AB11" s="91">
        <f>ICGN!AB45</f>
        <v>8.2544318181818159</v>
      </c>
      <c r="AC11" s="91">
        <f>ICGN!AC45</f>
        <v>8.8126250000000006</v>
      </c>
      <c r="AD11" s="91">
        <f>ICGN!AD45</f>
        <v>9.3471052631578946</v>
      </c>
      <c r="AE11" s="91">
        <f>ICGN!AE45</f>
        <v>8.5441304347826108</v>
      </c>
      <c r="AF11" s="91">
        <f>ICGN!AF45</f>
        <v>9.1440000000000001</v>
      </c>
      <c r="AG11" s="91">
        <f>ICGN!AG45</f>
        <v>9.0388095238095243</v>
      </c>
      <c r="AH11" s="91">
        <f>ICGN!AH45</f>
        <v>8.2604545454545431</v>
      </c>
      <c r="AI11" s="91">
        <f>ICGN!AI45</f>
        <v>7.5737499999999986</v>
      </c>
      <c r="AJ11" s="91">
        <f>ICGN!AJ45</f>
        <v>8.141521739130436</v>
      </c>
      <c r="AK11" s="91">
        <f>ICGN!AK45</f>
        <v>7.7938095238095242</v>
      </c>
      <c r="AL11" s="91">
        <f>ICGN!AL45</f>
        <v>7.1288095238095215</v>
      </c>
      <c r="AM11" s="91">
        <f>ICGN!AM45</f>
        <v>6.8734523809523811</v>
      </c>
      <c r="AN11" s="91">
        <f>ICGN!AN45</f>
        <v>6.6567857142857125</v>
      </c>
      <c r="AO11" s="91">
        <f>ICGN!AO45</f>
        <v>6.8813750000000011</v>
      </c>
      <c r="AP11" s="91">
        <f>ICGN!AP45</f>
        <v>6.9333749999999998</v>
      </c>
      <c r="AQ11" s="91">
        <f>ICGN!AQ45</f>
        <v>6.8731818181818172</v>
      </c>
      <c r="AR11" s="91">
        <f>ICGN!AR45</f>
        <v>6.469875</v>
      </c>
      <c r="AS11" s="91">
        <f>ICGN!AS45</f>
        <v>6.5177272727272717</v>
      </c>
      <c r="AT11" s="91">
        <f>ICGN!AT45</f>
        <v>6.753333333333333</v>
      </c>
      <c r="AU11" s="91">
        <f>ICGN!AU45</f>
        <v>8.6458333333333321</v>
      </c>
      <c r="AV11" s="91">
        <f>ICGN!AV45</f>
        <v>8.8520652173913046</v>
      </c>
      <c r="AW11" s="91">
        <f>ICGN!AW45</f>
        <v>8.9923684210526318</v>
      </c>
      <c r="AX11" s="91">
        <f>ICGN!AX45</f>
        <v>8.991847826086957</v>
      </c>
      <c r="AY11" s="91">
        <f>ICGN!AY45</f>
        <v>9.0038095238095242</v>
      </c>
      <c r="AZ11" s="91">
        <f>ICGN!AZ45</f>
        <v>8.5961249999999989</v>
      </c>
      <c r="BA11" s="91">
        <f>ICGN!BA45</f>
        <v>8.2317857142857136</v>
      </c>
      <c r="BB11" s="91">
        <f>ICGN!BB45</f>
        <v>7.7657894736842099</v>
      </c>
      <c r="BC11" s="91">
        <f>ICGN!BC45</f>
        <v>7.4731250000000005</v>
      </c>
      <c r="BD11" s="91">
        <f>ICGN!BD45</f>
        <v>7.4288636363636353</v>
      </c>
      <c r="BE11" s="91">
        <f>ICGN!BE45</f>
        <v>7.6038636363636378</v>
      </c>
      <c r="BF11" s="91">
        <f>ICGN!BF45</f>
        <v>7.2223750000000013</v>
      </c>
      <c r="BG11" s="91">
        <f>ICGN!BG45</f>
        <v>6.9705681818181811</v>
      </c>
      <c r="BH11" s="91">
        <f>ICGN!BH45</f>
        <v>7.0084090909090895</v>
      </c>
      <c r="BI11" s="91">
        <f>ICGN!BI45</f>
        <v>7.0532500000000002</v>
      </c>
      <c r="BJ11" s="91">
        <f>ICGN!BJ45</f>
        <v>7.5603260869565228</v>
      </c>
      <c r="BK11" s="91">
        <f>ICGN!BK45</f>
        <v>7.0768749999999994</v>
      </c>
      <c r="BL11" s="91">
        <f>ICGN!BL45</f>
        <v>6.7174999999999994</v>
      </c>
      <c r="BM11" s="91">
        <f>ICGN!BM45</f>
        <v>6.2738095238095237</v>
      </c>
      <c r="BN11" s="91">
        <f>ICGN!BN45</f>
        <v>6.6889473684210534</v>
      </c>
      <c r="BO11" s="91">
        <f>ICGN!BO45</f>
        <v>7.4711904761904737</v>
      </c>
      <c r="BP11" s="91">
        <f>ICGN!BP45</f>
        <v>7.5203571428571436</v>
      </c>
      <c r="BQ11" s="91">
        <f>ICGN!BQ45</f>
        <v>7.8728571428571419</v>
      </c>
      <c r="BR11" s="91">
        <f>ICGN!BR45</f>
        <v>7.1722619047619034</v>
      </c>
      <c r="BS11" s="91">
        <f>ICGN!BS45</f>
        <v>6.454431818181817</v>
      </c>
      <c r="BT11" s="91">
        <f>ICGN!BT45</f>
        <v>6.2685714285714278</v>
      </c>
      <c r="BU11" s="91">
        <f>ICGN!BU45</f>
        <v>5.8467857142857156</v>
      </c>
      <c r="BV11" s="91">
        <f>ICGN!BV45</f>
        <v>5.8989130434782604</v>
      </c>
      <c r="BW11" s="91">
        <f>ICGN!BW45</f>
        <v>5.9705263157894732</v>
      </c>
      <c r="BX11" s="91">
        <f>ICGN!BX45</f>
        <v>6.4443181818181809</v>
      </c>
      <c r="BY11" s="91">
        <f>ICGN!BY45</f>
        <v>5.8010000000000002</v>
      </c>
      <c r="BZ11" s="91">
        <f>ICGN!BZ45</f>
        <v>5.4792105263157884</v>
      </c>
      <c r="CA11" s="91">
        <f>ICGN!CA45</f>
        <v>5.456818181818182</v>
      </c>
      <c r="CB11" s="91">
        <f>ICGN!CB45</f>
        <v>5.2772619047619047</v>
      </c>
      <c r="CC11" s="91">
        <f>ICGN!CC45</f>
        <v>5.1890000000000018</v>
      </c>
      <c r="CD11" s="91">
        <f>ICGN!CD45</f>
        <v>5.3073863636363647</v>
      </c>
      <c r="CE11" s="91">
        <f>ICGN!CE45</f>
        <v>5.372272727272728</v>
      </c>
      <c r="CF11" s="91">
        <f>ICGN!CF45</f>
        <v>4.7941666666666656</v>
      </c>
      <c r="CG11" s="91">
        <f>ICGN!CG45</f>
        <v>4.7547619047619039</v>
      </c>
      <c r="CH11" s="91">
        <f>ICGN!CH45</f>
        <v>4.9339772727272724</v>
      </c>
      <c r="CI11" s="91">
        <f>ICGN!CI45</f>
        <v>4.6813750000000001</v>
      </c>
      <c r="CJ11" s="91">
        <f>ICGN!CJ45</f>
        <v>4.6893181818181811</v>
      </c>
      <c r="CK11" s="91">
        <f>ICGN!CK45</f>
        <v>4.6892105263157884</v>
      </c>
      <c r="CL11" s="91">
        <f>ICGN!CL45</f>
        <v>4.5146250000000006</v>
      </c>
      <c r="CM11" s="91">
        <f>ICGN!CM45</f>
        <v>4.6861363636363631</v>
      </c>
      <c r="CN11" s="91">
        <f>ICGN!CN45</f>
        <v>4.6496428571428581</v>
      </c>
      <c r="CO11" s="91">
        <f>ICGN!CO45</f>
        <v>4.4726190476190473</v>
      </c>
      <c r="CP11" s="91">
        <f>ICGN!CP45</f>
        <v>4.4951136363636373</v>
      </c>
      <c r="CQ11" s="91">
        <f>ICGN!CQ45</f>
        <v>4.0825000000000005</v>
      </c>
      <c r="CR11" s="91">
        <f>ICGN!CR45</f>
        <v>4.0538043478260875</v>
      </c>
      <c r="CS11" s="91">
        <f>ICGN!CS45</f>
        <v>4.0608333333333331</v>
      </c>
      <c r="CT11" s="91">
        <f>ICGN!CT45</f>
        <v>4.1314285714285717</v>
      </c>
      <c r="CU11" s="91">
        <f>ICGN!CU45</f>
        <v>4.097142857142857</v>
      </c>
      <c r="CV11" s="91">
        <f>ICGN!CV45</f>
        <v>4.0251190476190475</v>
      </c>
      <c r="CW11" s="91">
        <f>ICGN!CW45</f>
        <v>4.3771250000000004</v>
      </c>
      <c r="CX11" s="91">
        <f>ICGN!CX45</f>
        <v>4.5188157894736847</v>
      </c>
      <c r="CY11" s="91">
        <f>ICGN!CY45</f>
        <v>4.4198913043478267</v>
      </c>
      <c r="CZ11" s="91">
        <f>ICGN!CZ45</f>
        <v>4.1847368421052638</v>
      </c>
      <c r="DA11" s="91">
        <f>ICGN!DA45</f>
        <v>4.3413636363636359</v>
      </c>
      <c r="DB11" s="91">
        <f>ICGN!DB45</f>
        <v>4.5860227272727272</v>
      </c>
      <c r="DC11" s="91">
        <f>ICGN!DC45</f>
        <v>5.0699999999999994</v>
      </c>
      <c r="DD11" s="91">
        <f>ICGN!DD45</f>
        <v>4.2863043478260865</v>
      </c>
      <c r="DE11" s="91">
        <f>ICGN!DE45</f>
        <v>4.3447499999999994</v>
      </c>
      <c r="DF11" s="91">
        <f>ICGN!DF45</f>
        <v>4.309318181818182</v>
      </c>
      <c r="DG11" s="91">
        <f>ICGN!DG45</f>
        <v>4.2108333333333334</v>
      </c>
      <c r="DH11" s="91">
        <f>ICGN!DH45</f>
        <v>4.14025</v>
      </c>
      <c r="DI11" s="91">
        <f>ICGN!DI45</f>
        <v>4.3766666666666669</v>
      </c>
      <c r="DJ11" s="91">
        <f>ICGN!DJ45</f>
        <v>4.7434210526315779</v>
      </c>
      <c r="DK11" s="91">
        <f>ICGN!DK45</f>
        <v>4.9627380952380955</v>
      </c>
      <c r="DL11" s="91">
        <f>ICGN!DL45</f>
        <v>4.9754761904761908</v>
      </c>
      <c r="DM11" s="91">
        <f>ICGN!DM45</f>
        <v>5.3002272727272723</v>
      </c>
      <c r="DN11" s="91">
        <f>ICGN!DN45</f>
        <v>5.0705952380952386</v>
      </c>
      <c r="DO11" s="91">
        <f>ICGN!DO45</f>
        <v>4.980833333333333</v>
      </c>
      <c r="DP11" s="91">
        <f>ICGN!DP45</f>
        <v>5.4507608695652161</v>
      </c>
      <c r="DQ11" s="91">
        <f>ICGN!DQ45</f>
        <v>5.0702631578947361</v>
      </c>
      <c r="DR11" s="91">
        <f>ICGN!DR45</f>
        <v>5.1264130434782604</v>
      </c>
      <c r="DS11" s="91">
        <f>ICGN!DS45</f>
        <v>4.8328571428571419</v>
      </c>
      <c r="DT11" s="91">
        <f>ICGN!DT45</f>
        <v>4.9320000000000004</v>
      </c>
      <c r="DU11" s="91">
        <f>ICGN!DU45</f>
        <v>5.0346428571428561</v>
      </c>
      <c r="DV11" s="91">
        <f>ICGN!DV45</f>
        <v>4.7632894736842095</v>
      </c>
      <c r="DW11" s="91">
        <f>ICGN!DW45</f>
        <v>4.3627380952380959</v>
      </c>
      <c r="DX11" s="91">
        <f>ICGN!DX45</f>
        <v>4.2003571428571425</v>
      </c>
      <c r="DY11" s="91">
        <f>ICGN!DY45</f>
        <v>4.182500000000001</v>
      </c>
      <c r="DZ11" s="91">
        <f>ICGN!DZ45</f>
        <v>4.6267500000000004</v>
      </c>
      <c r="EA11" s="91">
        <f>ICGN!EA45</f>
        <v>4.387386363636363</v>
      </c>
      <c r="EB11" s="91">
        <f>ICGN!EB45</f>
        <v>3.9856818181818183</v>
      </c>
      <c r="EC11" s="91">
        <f>ICGN!EC45</f>
        <v>3.9398750000000007</v>
      </c>
      <c r="ED11" s="91">
        <f>ICGN!ED45</f>
        <v>4.1733695652173921</v>
      </c>
      <c r="EE11" s="91">
        <f>ICGN!EE45</f>
        <v>4.2628750000000011</v>
      </c>
      <c r="EF11" s="91">
        <f>ICGN!EF45</f>
        <v>4.4609523809523806</v>
      </c>
      <c r="EG11" s="91">
        <f>ICGN!EG45</f>
        <v>4.8526190476190472</v>
      </c>
      <c r="EH11" s="91">
        <f>ICGN!EH45</f>
        <v>4.6564473684210528</v>
      </c>
      <c r="EI11" s="91">
        <f>ICGN!EI45</f>
        <v>4.580000000000001</v>
      </c>
      <c r="EJ11" s="91">
        <f>ICGN!EJ45</f>
        <v>4.7967857142857149</v>
      </c>
      <c r="EK11" s="91">
        <f>ICGN!EK45</f>
        <v>4.6639999999999997</v>
      </c>
      <c r="EL11" s="91">
        <f>ICGN!EL45</f>
        <v>4.4371590909090912</v>
      </c>
      <c r="EM11" s="91">
        <f>ICGN!EM45</f>
        <v>4.4303409090909076</v>
      </c>
      <c r="EN11" s="91">
        <f>ICGN!EN45</f>
        <v>4.3455952380952381</v>
      </c>
      <c r="EO11" s="91">
        <f>ICGN!EO45</f>
        <v>4.8113095238095243</v>
      </c>
      <c r="EP11" s="91">
        <f>ICGN!EP45</f>
        <v>5.4356818181818181</v>
      </c>
      <c r="EQ11" s="91">
        <f>ICGN!EQ45</f>
        <v>5.5413749999999995</v>
      </c>
      <c r="ER11" s="91">
        <f>ICGN!ER45</f>
        <v>5.6764772727272721</v>
      </c>
      <c r="ES11" s="91">
        <f>ICGN!ES45</f>
        <v>6.2243421052631582</v>
      </c>
      <c r="ET11" s="91">
        <f>ICGN!ET45</f>
        <v>6.2997368421052631</v>
      </c>
      <c r="EU11" s="91">
        <f>ICGN!EU45</f>
        <v>5.948913043478262</v>
      </c>
      <c r="EV11" s="91">
        <f>ICGN!EV45</f>
        <v>6.2023863636363634</v>
      </c>
      <c r="EW11" s="91">
        <f>ICGN!EW45</f>
        <v>6.5771249999999997</v>
      </c>
      <c r="EX11" s="91">
        <f>ICGN!EX45</f>
        <v>6.2061363636363645</v>
      </c>
      <c r="EY11" s="91">
        <f>ICGN!EY45</f>
        <v>6.3309523809523807</v>
      </c>
      <c r="EZ11" s="91">
        <f>ICGN!EZ45</f>
        <v>7.1144318181818189</v>
      </c>
      <c r="FA11" s="91">
        <f>ICGN!FA45</f>
        <v>7.0433333333333348</v>
      </c>
      <c r="FB11" s="91">
        <f>ICGN!FB45</f>
        <v>7.5435714285714273</v>
      </c>
      <c r="FC11" s="91">
        <f>ICGN!FC45</f>
        <v>8.2464285714285701</v>
      </c>
      <c r="FD11" s="91">
        <f>ICGN!FD45</f>
        <v>8.1910227272727258</v>
      </c>
    </row>
    <row r="12" spans="1:160" s="16" customFormat="1" x14ac:dyDescent="0.3">
      <c r="A12" s="14"/>
      <c r="B12" s="14"/>
      <c r="C12" s="14"/>
      <c r="D12" s="22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</row>
    <row r="13" spans="1:160" s="16" customFormat="1" x14ac:dyDescent="0.3">
      <c r="A13" s="16" t="s">
        <v>37</v>
      </c>
      <c r="D13" s="22"/>
      <c r="E13" s="253">
        <f>ICGN!E54</f>
        <v>2252.9815000000003</v>
      </c>
      <c r="F13" s="253">
        <f>ICGN!F54</f>
        <v>2513.7445000000007</v>
      </c>
      <c r="G13" s="253">
        <f>ICGN!G54</f>
        <v>2477.2114285714283</v>
      </c>
      <c r="H13" s="253">
        <f>ICGN!H54</f>
        <v>2379.3645000000001</v>
      </c>
      <c r="I13" s="253">
        <f>ICGN!I54</f>
        <v>2229.9499999999998</v>
      </c>
      <c r="J13" s="253">
        <f>ICGN!J54</f>
        <v>2090.0421052631582</v>
      </c>
      <c r="K13" s="253">
        <f>ICGN!K54</f>
        <v>2052.6840909090906</v>
      </c>
      <c r="L13" s="253">
        <f>ICGN!L54</f>
        <v>2018.9652631578945</v>
      </c>
      <c r="M13" s="253">
        <f>ICGN!M54</f>
        <v>1978.0329999999994</v>
      </c>
      <c r="N13" s="253">
        <f>ICGN!N54</f>
        <v>1901.4003225806453</v>
      </c>
      <c r="O13" s="253">
        <f>ICGN!O54</f>
        <v>1976.8793333333335</v>
      </c>
      <c r="P13" s="253">
        <f>ICGN!P54</f>
        <v>2018.0125806451613</v>
      </c>
      <c r="Q13" s="253">
        <f>ICGN!Q54</f>
        <v>1983.4267</v>
      </c>
      <c r="R13" s="253">
        <f>ICGN!R54</f>
        <v>1951.7239285714293</v>
      </c>
      <c r="S13" s="253">
        <f>ICGN!S54</f>
        <v>1908.991935483871</v>
      </c>
      <c r="T13" s="253">
        <f>ICGN!T54</f>
        <v>1937.4490000000003</v>
      </c>
      <c r="U13" s="253">
        <f>ICGN!U54</f>
        <v>1983.5932258064518</v>
      </c>
      <c r="V13" s="253">
        <f>ICGN!V54</f>
        <v>1926.8460000000002</v>
      </c>
      <c r="W13" s="253">
        <f>ICGN!W54</f>
        <v>1874.4112903225807</v>
      </c>
      <c r="X13" s="253">
        <f>ICGN!X54</f>
        <v>1821.2006451612901</v>
      </c>
      <c r="Y13" s="253">
        <f>ICGN!Y54</f>
        <v>1805.7723000000001</v>
      </c>
      <c r="Z13" s="253">
        <f>ICGN!Z54</f>
        <v>1808.6070999999999</v>
      </c>
      <c r="AA13" s="253">
        <f>ICGN!AA54</f>
        <v>1862.9940000000001</v>
      </c>
      <c r="AB13" s="253">
        <f>ICGN!AB54</f>
        <v>1922.3312903225806</v>
      </c>
      <c r="AC13" s="253">
        <f>ICGN!AC54</f>
        <v>1867.0767741935488</v>
      </c>
      <c r="AD13" s="253">
        <f>ICGN!AD54</f>
        <v>1882.3714285714284</v>
      </c>
      <c r="AE13" s="253">
        <f>ICGN!AE54</f>
        <v>1881.8148387096778</v>
      </c>
      <c r="AF13" s="253">
        <f>ICGN!AF54</f>
        <v>1809.8339999999994</v>
      </c>
      <c r="AG13" s="253">
        <f>ICGN!AG54</f>
        <v>1800.5087096774189</v>
      </c>
      <c r="AH13" s="253">
        <f>ICGN!AH54</f>
        <v>1783.159333333334</v>
      </c>
      <c r="AI13" s="253">
        <f>ICGN!AI54</f>
        <v>1761.5938709677416</v>
      </c>
      <c r="AJ13" s="253">
        <f>ICGN!AJ54</f>
        <v>1785.56</v>
      </c>
      <c r="AK13" s="253">
        <f>ICGN!AK54</f>
        <v>1833.3196666666665</v>
      </c>
      <c r="AL13" s="253">
        <f>ICGN!AL54</f>
        <v>1907.609032258064</v>
      </c>
      <c r="AM13" s="253">
        <f>ICGN!AM54</f>
        <v>1919.4749999999999</v>
      </c>
      <c r="AN13" s="253">
        <f>ICGN!AN54</f>
        <v>1933.31064516129</v>
      </c>
      <c r="AO13" s="253">
        <f>ICGN!AO54</f>
        <v>1853.2822580645166</v>
      </c>
      <c r="AP13" s="253">
        <f>ICGN!AP54</f>
        <v>1782.7548275862066</v>
      </c>
      <c r="AQ13" s="253">
        <f>ICGN!AQ54</f>
        <v>1766.3316129032257</v>
      </c>
      <c r="AR13" s="253">
        <f>ICGN!AR54</f>
        <v>1774.2469999999992</v>
      </c>
      <c r="AS13" s="253">
        <f>ICGN!AS54</f>
        <v>1793.2767741935484</v>
      </c>
      <c r="AT13" s="253">
        <f>ICGN!AT54</f>
        <v>1792.5466666666664</v>
      </c>
      <c r="AU13" s="253">
        <f>ICGN!AU54</f>
        <v>1783.8203225806458</v>
      </c>
      <c r="AV13" s="253">
        <f>ICGN!AV54</f>
        <v>1805.5232258064516</v>
      </c>
      <c r="AW13" s="253">
        <f>ICGN!AW54</f>
        <v>1802.7463333333337</v>
      </c>
      <c r="AX13" s="253">
        <f>ICGN!AX54</f>
        <v>1804.4009677419353</v>
      </c>
      <c r="AY13" s="253">
        <f>ICGN!AY54</f>
        <v>1821.0136666666672</v>
      </c>
      <c r="AZ13" s="253">
        <f>ICGN!AZ54</f>
        <v>1792.6996774193553</v>
      </c>
      <c r="BA13" s="253">
        <f>ICGN!BA54</f>
        <v>1769.6725806451611</v>
      </c>
      <c r="BB13" s="253">
        <f>ICGN!BB54</f>
        <v>1790.5478571428569</v>
      </c>
      <c r="BC13" s="253">
        <f>ICGN!BC54</f>
        <v>1813.7487096774191</v>
      </c>
      <c r="BD13" s="253">
        <f>ICGN!BD54</f>
        <v>1830.2313333333329</v>
      </c>
      <c r="BE13" s="253">
        <f>ICGN!BE54</f>
        <v>1847.9212903225805</v>
      </c>
      <c r="BF13" s="253">
        <f>ICGN!BF54</f>
        <v>1909.8493333333331</v>
      </c>
      <c r="BG13" s="253">
        <f>ICGN!BG54</f>
        <v>1901.5425806451615</v>
      </c>
      <c r="BH13" s="253">
        <f>ICGN!BH54</f>
        <v>1902.1041935483875</v>
      </c>
      <c r="BI13" s="253">
        <f>ICGN!BI54</f>
        <v>1919.5123333333338</v>
      </c>
      <c r="BJ13" s="253">
        <f>ICGN!BJ54</f>
        <v>1885.1312903225801</v>
      </c>
      <c r="BK13" s="253">
        <f>ICGN!BK54</f>
        <v>1921.7529999999997</v>
      </c>
      <c r="BL13" s="253">
        <f>ICGN!BL54</f>
        <v>1932.9561290322579</v>
      </c>
      <c r="BM13" s="253">
        <f>ICGN!BM54</f>
        <v>1957.2870967741942</v>
      </c>
      <c r="BN13" s="253">
        <f>ICGN!BN54</f>
        <v>2038.4925000000001</v>
      </c>
      <c r="BO13" s="253">
        <f>ICGN!BO54</f>
        <v>2022.19</v>
      </c>
      <c r="BP13" s="253">
        <f>ICGN!BP54</f>
        <v>1939.27</v>
      </c>
      <c r="BQ13" s="253">
        <f>ICGN!BQ54</f>
        <v>1915.46</v>
      </c>
      <c r="BR13" s="253">
        <f>ICGN!BR54</f>
        <v>1888.1</v>
      </c>
      <c r="BS13" s="253">
        <f>ICGN!BS54</f>
        <v>1858.4</v>
      </c>
      <c r="BT13" s="253">
        <f>ICGN!BT54</f>
        <v>1899.07</v>
      </c>
      <c r="BU13" s="253">
        <f>ICGN!BU54</f>
        <v>1971.34</v>
      </c>
      <c r="BV13" s="253">
        <f>ICGN!BV54</f>
        <v>2047.03</v>
      </c>
      <c r="BW13" s="253">
        <f>ICGN!BW54</f>
        <v>2127.2456000000002</v>
      </c>
      <c r="BX13" s="253">
        <f>ICGN!BX54</f>
        <v>2344.23</v>
      </c>
      <c r="BY13" s="253">
        <f>ICGN!BY54</f>
        <v>2397.69</v>
      </c>
      <c r="BZ13" s="253">
        <f>ICGN!BZ54</f>
        <v>2420.38</v>
      </c>
      <c r="CA13" s="253">
        <f>ICGN!CA54</f>
        <v>2586.58</v>
      </c>
      <c r="CB13" s="253">
        <f>ICGN!CB54</f>
        <v>2495.36</v>
      </c>
      <c r="CC13" s="253">
        <f>ICGN!CC54</f>
        <v>2439.0863157894701</v>
      </c>
      <c r="CD13" s="253">
        <f>ICGN!CD54</f>
        <v>2554.94</v>
      </c>
      <c r="CE13" s="253">
        <f>ICGN!CE54</f>
        <v>2731.9</v>
      </c>
      <c r="CF13" s="253">
        <f>ICGN!CF54</f>
        <v>3023.29</v>
      </c>
      <c r="CG13" s="253">
        <f>ICGN!CG54</f>
        <v>3073.1154545454542</v>
      </c>
      <c r="CH13" s="253">
        <f>ICGN!CH54</f>
        <v>2937.85</v>
      </c>
      <c r="CI13" s="253">
        <f>ICGN!CI54</f>
        <v>2996.67</v>
      </c>
      <c r="CJ13" s="253">
        <f>ICGN!CJ54</f>
        <v>3244.51</v>
      </c>
      <c r="CK13" s="253">
        <f>ICGN!CK54</f>
        <v>3284.03</v>
      </c>
      <c r="CL13" s="253">
        <f>ICGN!CL54</f>
        <v>3357.5</v>
      </c>
      <c r="CM13" s="253">
        <f>ICGN!CM54</f>
        <v>3145.26</v>
      </c>
      <c r="CN13" s="253">
        <f>ICGN!CN54</f>
        <v>2998.71</v>
      </c>
      <c r="CO13" s="253">
        <f>ICGN!CO54</f>
        <v>2988.38</v>
      </c>
      <c r="CP13" s="253">
        <f>ICGN!CP54</f>
        <v>2991.68</v>
      </c>
      <c r="CQ13" s="253">
        <f>ICGN!CQ54</f>
        <v>2963.99</v>
      </c>
      <c r="CR13" s="253">
        <f>ICGN!CR54</f>
        <v>2963.82</v>
      </c>
      <c r="CS13" s="253">
        <f>ICGN!CS54</f>
        <v>2921.15</v>
      </c>
      <c r="CT13" s="253">
        <f>ICGN!CT54</f>
        <v>2932.61</v>
      </c>
      <c r="CU13" s="253">
        <f>ICGN!CU54</f>
        <v>3106.4</v>
      </c>
      <c r="CV13" s="253">
        <f>ICGN!CV54</f>
        <v>3009.53</v>
      </c>
      <c r="CW13" s="253">
        <f>ICGN!CW54</f>
        <v>2944.65</v>
      </c>
      <c r="CX13" s="253">
        <f>ICGN!CX54</f>
        <v>2881.68</v>
      </c>
      <c r="CY13" s="253">
        <f>ICGN!CY54</f>
        <v>2943.4945454545455</v>
      </c>
      <c r="CZ13" s="253">
        <f>ICGN!CZ54</f>
        <v>2873.5461111111113</v>
      </c>
      <c r="DA13" s="253">
        <f>ICGN!DA54</f>
        <v>2924</v>
      </c>
      <c r="DB13" s="253">
        <f>ICGN!DB54</f>
        <v>2958.36</v>
      </c>
      <c r="DC13" s="253">
        <f>ICGN!DC54</f>
        <v>3038.76</v>
      </c>
      <c r="DD13" s="253">
        <f>ICGN!DD54</f>
        <v>2972.62</v>
      </c>
      <c r="DE13" s="253">
        <f>ICGN!DE54</f>
        <v>2918.49</v>
      </c>
      <c r="DF13" s="253">
        <f>ICGN!DF54</f>
        <v>2955.06</v>
      </c>
      <c r="DG13" s="253">
        <f>ICGN!DG54</f>
        <v>3013.17</v>
      </c>
      <c r="DH13" s="253">
        <f>ICGN!DH54</f>
        <v>2991.42</v>
      </c>
      <c r="DI13" s="253">
        <f>ICGN!DI54</f>
        <v>2867.68</v>
      </c>
      <c r="DJ13" s="253">
        <f>ICGN!DJ54</f>
        <v>2859.9960000000001</v>
      </c>
      <c r="DK13" s="253">
        <f>ICGN!DK54</f>
        <v>2852.46</v>
      </c>
      <c r="DL13" s="253">
        <f>ICGN!DL54</f>
        <v>2765.96</v>
      </c>
      <c r="DM13" s="253">
        <f>ICGN!DM54</f>
        <v>2862.95</v>
      </c>
      <c r="DN13" s="253">
        <f>ICGN!DN54</f>
        <v>2893.22</v>
      </c>
      <c r="DO13" s="253">
        <f>ICGN!DO54</f>
        <v>2885.55</v>
      </c>
      <c r="DP13" s="253">
        <f>ICGN!DP54</f>
        <v>2959.57</v>
      </c>
      <c r="DQ13" s="253">
        <f>ICGN!DQ54</f>
        <v>3037.8</v>
      </c>
      <c r="DR13" s="253">
        <f>ICGN!DR54</f>
        <v>3080.48</v>
      </c>
      <c r="DS13" s="253">
        <f>ICGN!DS54</f>
        <v>3198.13</v>
      </c>
      <c r="DT13" s="253">
        <f>ICGN!DT54</f>
        <v>3212.48</v>
      </c>
      <c r="DU13" s="253">
        <f>ICGN!DU54</f>
        <v>3161.9114285714286</v>
      </c>
      <c r="DV13" s="253">
        <f>ICGN!DV54</f>
        <v>3115.15</v>
      </c>
      <c r="DW13" s="253">
        <f>ICGN!DW54</f>
        <v>3125.34</v>
      </c>
      <c r="DX13" s="253">
        <f>ICGN!DX54</f>
        <v>3155.22</v>
      </c>
      <c r="DY13" s="253">
        <f>ICGN!DY54</f>
        <v>3310.49</v>
      </c>
      <c r="DZ13" s="253">
        <f>ICGN!DZ54</f>
        <v>3256.0188888888897</v>
      </c>
      <c r="EA13" s="253">
        <f>ICGN!EA54</f>
        <v>3208.1081818181829</v>
      </c>
      <c r="EB13" s="253">
        <f>ICGN!EB54</f>
        <v>3412.6474999999991</v>
      </c>
      <c r="EC13" s="253">
        <f>ICGN!EC54</f>
        <v>3399.6219047619038</v>
      </c>
      <c r="ED13" s="253">
        <f>ICGN!ED54</f>
        <v>3437.7254545454548</v>
      </c>
      <c r="EE13" s="253">
        <f>ICGN!EE54</f>
        <v>3411.4236842105256</v>
      </c>
      <c r="EF13" s="253">
        <f>ICGN!EF54</f>
        <v>3383.0004761904761</v>
      </c>
      <c r="EG13" s="253">
        <f>ICGN!EG54</f>
        <v>3317.3704761904755</v>
      </c>
      <c r="EH13" s="253">
        <f>ICGN!EH54</f>
        <v>3408.2404999999999</v>
      </c>
      <c r="EI13" s="253">
        <f>ICGN!EI54</f>
        <v>3870.0076190476193</v>
      </c>
      <c r="EJ13" s="253">
        <f>ICGN!EJ54</f>
        <v>3986.5610000000001</v>
      </c>
      <c r="EK13" s="253">
        <f>ICGN!EK54</f>
        <v>3863.3421052631579</v>
      </c>
      <c r="EL13" s="253">
        <f>ICGN!EL54</f>
        <v>3693.0010526315782</v>
      </c>
      <c r="EM13" s="253">
        <f>ICGN!EM54</f>
        <v>3660.599090909091</v>
      </c>
      <c r="EN13" s="253">
        <f>ICGN!EN54</f>
        <v>3788.0989473684212</v>
      </c>
      <c r="EO13" s="253">
        <f>ICGN!EO54</f>
        <v>3749.8572727272726</v>
      </c>
      <c r="EP13" s="253">
        <f>ICGN!EP54</f>
        <v>3833.0595238095243</v>
      </c>
      <c r="EQ13" s="253">
        <f>ICGN!EQ54</f>
        <v>3680.6721052631583</v>
      </c>
      <c r="ER13" s="253">
        <f>ICGN!ER54</f>
        <v>3468.5038095238101</v>
      </c>
      <c r="ES13" s="253">
        <f>ICGN!ES54</f>
        <v>3494.532631578948</v>
      </c>
      <c r="ET13" s="253">
        <f>ICGN!ET54</f>
        <v>3552.4340000000002</v>
      </c>
      <c r="EU13" s="253">
        <f>ICGN!EU54</f>
        <v>3616.9990909090916</v>
      </c>
      <c r="EV13" s="253">
        <f>ICGN!EV54</f>
        <v>3651.8530000000005</v>
      </c>
      <c r="EW13" s="253">
        <f>ICGN!EW54</f>
        <v>3741.96</v>
      </c>
      <c r="EX13" s="253">
        <f>ICGN!EX54</f>
        <v>3693</v>
      </c>
      <c r="EY13" s="253">
        <f>ICGN!EY54</f>
        <v>3832.2439999999997</v>
      </c>
      <c r="EZ13" s="253">
        <f>ICGN!EZ54</f>
        <v>3887.6780952380955</v>
      </c>
      <c r="FA13" s="253">
        <f>ICGN!FA54</f>
        <v>3820.28</v>
      </c>
      <c r="FB13" s="253">
        <f>ICGN!FB54</f>
        <v>3771.68</v>
      </c>
      <c r="FC13" s="253">
        <f>ICGN!FC54</f>
        <v>3900.51</v>
      </c>
      <c r="FD13" s="253">
        <f>ICGN!FD54</f>
        <v>3967.77</v>
      </c>
    </row>
    <row r="14" spans="1:160" s="16" customFormat="1" x14ac:dyDescent="0.3">
      <c r="D14" s="22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</row>
    <row r="15" spans="1:160" x14ac:dyDescent="0.3">
      <c r="A15" s="18" t="s">
        <v>39</v>
      </c>
      <c r="B15" s="18" t="s">
        <v>13</v>
      </c>
      <c r="C15" s="18" t="s">
        <v>169</v>
      </c>
      <c r="D15" s="21" t="s">
        <v>35</v>
      </c>
      <c r="E15" s="19">
        <v>39814</v>
      </c>
      <c r="F15" s="19">
        <v>39845</v>
      </c>
      <c r="G15" s="19">
        <v>39873</v>
      </c>
      <c r="H15" s="19">
        <v>39904</v>
      </c>
      <c r="I15" s="19">
        <v>39934</v>
      </c>
      <c r="J15" s="19">
        <v>39965</v>
      </c>
      <c r="K15" s="19">
        <v>39995</v>
      </c>
      <c r="L15" s="19">
        <v>40026</v>
      </c>
      <c r="M15" s="19">
        <v>40057</v>
      </c>
      <c r="N15" s="19">
        <v>40087</v>
      </c>
      <c r="O15" s="19">
        <v>40118</v>
      </c>
      <c r="P15" s="19">
        <v>40148</v>
      </c>
      <c r="Q15" s="19">
        <v>40179</v>
      </c>
      <c r="R15" s="19">
        <v>40210</v>
      </c>
      <c r="S15" s="19">
        <v>40238</v>
      </c>
      <c r="T15" s="19">
        <v>40269</v>
      </c>
      <c r="U15" s="19">
        <v>40299</v>
      </c>
      <c r="V15" s="19">
        <v>40330</v>
      </c>
      <c r="W15" s="19">
        <v>40360</v>
      </c>
      <c r="X15" s="19">
        <v>40391</v>
      </c>
      <c r="Y15" s="19">
        <v>40422</v>
      </c>
      <c r="Z15" s="19">
        <v>40452</v>
      </c>
      <c r="AA15" s="19">
        <v>40483</v>
      </c>
      <c r="AB15" s="19">
        <v>40513</v>
      </c>
      <c r="AC15" s="19">
        <v>40544</v>
      </c>
      <c r="AD15" s="19">
        <v>40575</v>
      </c>
      <c r="AE15" s="19">
        <v>40603</v>
      </c>
      <c r="AF15" s="19">
        <v>40634</v>
      </c>
      <c r="AG15" s="19">
        <v>40664</v>
      </c>
      <c r="AH15" s="19">
        <v>40695</v>
      </c>
      <c r="AI15" s="19">
        <v>40725</v>
      </c>
      <c r="AJ15" s="19">
        <v>40756</v>
      </c>
      <c r="AK15" s="19">
        <v>40787</v>
      </c>
      <c r="AL15" s="19">
        <v>40817</v>
      </c>
      <c r="AM15" s="19">
        <v>40848</v>
      </c>
      <c r="AN15" s="19">
        <v>40878</v>
      </c>
      <c r="AO15" s="19">
        <v>40909</v>
      </c>
      <c r="AP15" s="19">
        <v>40940</v>
      </c>
      <c r="AQ15" s="19">
        <v>40969</v>
      </c>
      <c r="AR15" s="19">
        <v>41000</v>
      </c>
      <c r="AS15" s="19">
        <v>41030</v>
      </c>
      <c r="AT15" s="19">
        <v>41061</v>
      </c>
      <c r="AU15" s="19">
        <v>41091</v>
      </c>
      <c r="AV15" s="19">
        <v>41122</v>
      </c>
      <c r="AW15" s="19">
        <v>41153</v>
      </c>
      <c r="AX15" s="19">
        <v>41183</v>
      </c>
      <c r="AY15" s="19">
        <v>41214</v>
      </c>
      <c r="AZ15" s="19">
        <v>41244</v>
      </c>
      <c r="BA15" s="19">
        <v>41275</v>
      </c>
      <c r="BB15" s="19">
        <v>41306</v>
      </c>
      <c r="BC15" s="19">
        <f t="shared" ref="BC15:BL15" si="0">+BC2</f>
        <v>41334</v>
      </c>
      <c r="BD15" s="19">
        <f t="shared" si="0"/>
        <v>41365</v>
      </c>
      <c r="BE15" s="19">
        <f t="shared" si="0"/>
        <v>41395</v>
      </c>
      <c r="BF15" s="19">
        <f t="shared" si="0"/>
        <v>41426</v>
      </c>
      <c r="BG15" s="19">
        <f t="shared" si="0"/>
        <v>41456</v>
      </c>
      <c r="BH15" s="19">
        <f t="shared" si="0"/>
        <v>41487</v>
      </c>
      <c r="BI15" s="19">
        <f t="shared" si="0"/>
        <v>41518</v>
      </c>
      <c r="BJ15" s="19">
        <f t="shared" si="0"/>
        <v>41548</v>
      </c>
      <c r="BK15" s="19">
        <f t="shared" si="0"/>
        <v>41579</v>
      </c>
      <c r="BL15" s="19">
        <f t="shared" si="0"/>
        <v>41609</v>
      </c>
      <c r="BM15" s="19">
        <v>41640</v>
      </c>
      <c r="BN15" s="19">
        <v>41671</v>
      </c>
      <c r="BO15" s="19">
        <v>41699</v>
      </c>
      <c r="BP15" s="19">
        <v>41730</v>
      </c>
      <c r="BQ15" s="19">
        <v>41760</v>
      </c>
      <c r="BR15" s="19">
        <v>41791</v>
      </c>
      <c r="BS15" s="19">
        <v>41821</v>
      </c>
      <c r="BT15" s="19">
        <v>41852</v>
      </c>
      <c r="BU15" s="19">
        <v>41883</v>
      </c>
      <c r="BV15" s="19">
        <v>41913</v>
      </c>
      <c r="BW15" s="19">
        <v>41944</v>
      </c>
      <c r="BX15" s="19">
        <v>41974</v>
      </c>
      <c r="BY15" s="19">
        <v>42005</v>
      </c>
      <c r="BZ15" s="19">
        <v>42036</v>
      </c>
      <c r="CA15" s="19">
        <v>42064</v>
      </c>
      <c r="CB15" s="19">
        <v>42095</v>
      </c>
      <c r="CC15" s="19">
        <v>42125</v>
      </c>
      <c r="CD15" s="19">
        <v>42156</v>
      </c>
      <c r="CE15" s="19">
        <v>42186</v>
      </c>
      <c r="CF15" s="19">
        <v>42217</v>
      </c>
      <c r="CG15" s="19">
        <v>42248</v>
      </c>
      <c r="CH15" s="19">
        <v>42278</v>
      </c>
      <c r="CI15" s="19">
        <v>42309</v>
      </c>
      <c r="CJ15" s="19">
        <v>42339</v>
      </c>
      <c r="CK15" s="19">
        <v>42370</v>
      </c>
      <c r="CL15" s="19">
        <v>42401</v>
      </c>
      <c r="CM15" s="19">
        <v>42430</v>
      </c>
      <c r="CN15" s="19">
        <v>42461</v>
      </c>
      <c r="CO15" s="19">
        <v>42491</v>
      </c>
      <c r="CP15" s="19">
        <v>42522</v>
      </c>
      <c r="CQ15" s="19">
        <v>42552</v>
      </c>
      <c r="CR15" s="19">
        <v>42583</v>
      </c>
      <c r="CS15" s="19">
        <v>42614</v>
      </c>
      <c r="CT15" s="19">
        <v>42644</v>
      </c>
      <c r="CU15" s="19">
        <v>42675</v>
      </c>
      <c r="CV15" s="19">
        <v>42705</v>
      </c>
      <c r="CW15" s="19">
        <v>42736</v>
      </c>
      <c r="CX15" s="19">
        <v>42767</v>
      </c>
      <c r="CY15" s="19">
        <v>42795</v>
      </c>
      <c r="CZ15" s="19">
        <v>42826</v>
      </c>
      <c r="DA15" s="19">
        <v>42856</v>
      </c>
      <c r="DB15" s="19">
        <v>42887</v>
      </c>
      <c r="DC15" s="19">
        <v>42917</v>
      </c>
      <c r="DD15" s="19">
        <v>42948</v>
      </c>
      <c r="DE15" s="19">
        <v>42979</v>
      </c>
      <c r="DF15" s="19">
        <v>43009</v>
      </c>
      <c r="DG15" s="19">
        <v>43040</v>
      </c>
      <c r="DH15" s="19">
        <v>43070</v>
      </c>
      <c r="DI15" s="19">
        <v>43101</v>
      </c>
      <c r="DJ15" s="19">
        <v>43132</v>
      </c>
      <c r="DK15" s="19">
        <v>43160</v>
      </c>
      <c r="DL15" s="19">
        <v>43191</v>
      </c>
      <c r="DM15" s="19">
        <v>43221</v>
      </c>
      <c r="DN15" s="19">
        <v>43252</v>
      </c>
      <c r="DO15" s="19">
        <v>43282</v>
      </c>
      <c r="DP15" s="19">
        <v>43313</v>
      </c>
      <c r="DQ15" s="19">
        <v>43344</v>
      </c>
      <c r="DR15" s="19">
        <v>43374</v>
      </c>
      <c r="DS15" s="19">
        <v>43405</v>
      </c>
      <c r="DT15" s="19">
        <v>43435</v>
      </c>
      <c r="DU15" s="19">
        <v>43466</v>
      </c>
      <c r="DV15" s="19">
        <v>43497</v>
      </c>
      <c r="DW15" s="19">
        <v>43525</v>
      </c>
      <c r="DX15" s="19">
        <v>43556</v>
      </c>
      <c r="DY15" s="19">
        <v>43586</v>
      </c>
      <c r="DZ15" s="19">
        <v>43617</v>
      </c>
      <c r="EA15" s="19">
        <v>43647</v>
      </c>
      <c r="EB15" s="19">
        <v>43678</v>
      </c>
      <c r="EC15" s="19">
        <v>43709</v>
      </c>
      <c r="ED15" s="19">
        <v>43739</v>
      </c>
      <c r="EE15" s="19">
        <v>43770</v>
      </c>
      <c r="EF15" s="19">
        <v>43800</v>
      </c>
      <c r="EG15" s="19">
        <v>43831</v>
      </c>
      <c r="EH15" s="19">
        <v>43862</v>
      </c>
      <c r="EI15" s="19">
        <v>43891</v>
      </c>
      <c r="EJ15" s="19">
        <v>43922</v>
      </c>
      <c r="EK15" s="19">
        <v>43952</v>
      </c>
      <c r="EL15" s="19">
        <v>43983</v>
      </c>
      <c r="EM15" s="19">
        <v>44013</v>
      </c>
      <c r="EN15" s="19">
        <v>44044</v>
      </c>
      <c r="EO15" s="19">
        <v>44075</v>
      </c>
      <c r="EP15" s="19">
        <v>44105</v>
      </c>
      <c r="EQ15" s="19">
        <v>44136</v>
      </c>
      <c r="ER15" s="19">
        <v>44166</v>
      </c>
      <c r="ES15" s="19">
        <v>44197</v>
      </c>
      <c r="ET15" s="359">
        <v>44228</v>
      </c>
      <c r="EU15" s="359">
        <v>44256</v>
      </c>
      <c r="EV15" s="359">
        <v>44287</v>
      </c>
      <c r="EW15" s="359">
        <v>44317</v>
      </c>
      <c r="EX15" s="359">
        <v>44348</v>
      </c>
      <c r="EY15" s="359">
        <v>44378</v>
      </c>
      <c r="EZ15" s="359">
        <v>44409</v>
      </c>
      <c r="FA15" s="359">
        <v>44440</v>
      </c>
      <c r="FB15" s="359">
        <v>44470</v>
      </c>
      <c r="FC15" s="359">
        <v>44501</v>
      </c>
      <c r="FD15" s="359">
        <v>44531</v>
      </c>
    </row>
    <row r="16" spans="1:160" x14ac:dyDescent="0.3">
      <c r="A16" s="83"/>
      <c r="B16" s="83"/>
      <c r="C16" s="83"/>
      <c r="D16" s="84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</row>
    <row r="17" spans="1:160" x14ac:dyDescent="0.3">
      <c r="A17" s="18" t="s">
        <v>103</v>
      </c>
      <c r="D17" s="25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</row>
    <row r="18" spans="1:160" s="154" customFormat="1" x14ac:dyDescent="0.3">
      <c r="A18" s="155" t="s">
        <v>174</v>
      </c>
      <c r="B18" s="154" t="s">
        <v>15</v>
      </c>
      <c r="C18" s="154" t="s">
        <v>23</v>
      </c>
      <c r="D18" s="216">
        <v>36.743699999999997</v>
      </c>
      <c r="E18" s="157">
        <f t="shared" ref="E18:X18" si="1">+$D$18*E5</f>
        <v>226.39630755000002</v>
      </c>
      <c r="F18" s="157">
        <f t="shared" si="1"/>
        <v>209.19735513157892</v>
      </c>
      <c r="G18" s="157">
        <f t="shared" si="1"/>
        <v>210.33680539772726</v>
      </c>
      <c r="H18" s="157">
        <f t="shared" si="1"/>
        <v>211.398754</v>
      </c>
      <c r="I18" s="157">
        <f t="shared" si="1"/>
        <v>234.18137898750001</v>
      </c>
      <c r="J18" s="157">
        <f t="shared" si="1"/>
        <v>233.47698555681814</v>
      </c>
      <c r="K18" s="157">
        <f t="shared" si="1"/>
        <v>203.3680286590909</v>
      </c>
      <c r="L18" s="157">
        <f t="shared" si="1"/>
        <v>190.20551274999994</v>
      </c>
      <c r="M18" s="157">
        <f t="shared" si="1"/>
        <v>174.02078774999995</v>
      </c>
      <c r="N18" s="157">
        <f t="shared" si="1"/>
        <v>186.44922497727268</v>
      </c>
      <c r="O18" s="157">
        <f t="shared" si="1"/>
        <v>198.3011559375</v>
      </c>
      <c r="P18" s="157">
        <f t="shared" si="1"/>
        <v>194.50778645454542</v>
      </c>
      <c r="Q18" s="157">
        <f t="shared" si="1"/>
        <v>192.06318765789473</v>
      </c>
      <c r="R18" s="157">
        <f t="shared" si="1"/>
        <v>182.86275856578945</v>
      </c>
      <c r="S18" s="157">
        <f t="shared" si="1"/>
        <v>179.62876643478259</v>
      </c>
      <c r="T18" s="157">
        <f t="shared" si="1"/>
        <v>180.79650100000001</v>
      </c>
      <c r="U18" s="157">
        <f t="shared" si="1"/>
        <v>182.44624938749999</v>
      </c>
      <c r="V18" s="157">
        <f t="shared" si="1"/>
        <v>176.048252625</v>
      </c>
      <c r="W18" s="157">
        <f t="shared" si="1"/>
        <v>214.10204049999999</v>
      </c>
      <c r="X18" s="157">
        <f t="shared" si="1"/>
        <v>259.66522264772721</v>
      </c>
      <c r="Y18" s="157">
        <f t="shared" ref="Y18:BD18" si="2">+$D$18*Y5</f>
        <v>272.29268824999991</v>
      </c>
      <c r="Z18" s="157">
        <f t="shared" si="2"/>
        <v>268.13277649999998</v>
      </c>
      <c r="AA18" s="157">
        <f t="shared" si="2"/>
        <v>271.47470350000003</v>
      </c>
      <c r="AB18" s="157">
        <f t="shared" si="2"/>
        <v>303.29836639772714</v>
      </c>
      <c r="AC18" s="157">
        <f t="shared" si="2"/>
        <v>323.80844921250002</v>
      </c>
      <c r="AD18" s="157">
        <f t="shared" si="2"/>
        <v>343.44723165789469</v>
      </c>
      <c r="AE18" s="157">
        <f t="shared" si="2"/>
        <v>313.94296545652179</v>
      </c>
      <c r="AF18" s="157">
        <f t="shared" si="2"/>
        <v>335.98439279999997</v>
      </c>
      <c r="AG18" s="157">
        <f t="shared" si="2"/>
        <v>332.1193055</v>
      </c>
      <c r="AH18" s="157">
        <f t="shared" si="2"/>
        <v>303.51966368181809</v>
      </c>
      <c r="AI18" s="157">
        <f t="shared" si="2"/>
        <v>278.2875978749999</v>
      </c>
      <c r="AJ18" s="157">
        <f t="shared" si="2"/>
        <v>299.14963232608699</v>
      </c>
      <c r="AK18" s="157">
        <f t="shared" si="2"/>
        <v>286.37339900000001</v>
      </c>
      <c r="AL18" s="157">
        <f t="shared" si="2"/>
        <v>261.93883849999992</v>
      </c>
      <c r="AM18" s="157">
        <f t="shared" si="2"/>
        <v>252.55607224999997</v>
      </c>
      <c r="AN18" s="157">
        <f t="shared" si="2"/>
        <v>244.5949372499999</v>
      </c>
      <c r="AO18" s="157">
        <f t="shared" si="2"/>
        <v>252.84717858750003</v>
      </c>
      <c r="AP18" s="157">
        <f t="shared" si="2"/>
        <v>254.75785098749998</v>
      </c>
      <c r="AQ18" s="157">
        <f t="shared" si="2"/>
        <v>252.54613077272722</v>
      </c>
      <c r="AR18" s="157">
        <f t="shared" si="2"/>
        <v>237.72714603749998</v>
      </c>
      <c r="AS18" s="157">
        <f t="shared" si="2"/>
        <v>239.48541559090904</v>
      </c>
      <c r="AT18" s="157">
        <f t="shared" si="2"/>
        <v>248.14245399999996</v>
      </c>
      <c r="AU18" s="157">
        <f t="shared" si="2"/>
        <v>317.67990624999993</v>
      </c>
      <c r="AV18" s="157">
        <f t="shared" si="2"/>
        <v>325.25762872826084</v>
      </c>
      <c r="AW18" s="157">
        <f t="shared" si="2"/>
        <v>330.41288755263156</v>
      </c>
      <c r="AX18" s="157">
        <f t="shared" si="2"/>
        <v>330.39375896739131</v>
      </c>
      <c r="AY18" s="157">
        <f t="shared" si="2"/>
        <v>330.83327600000001</v>
      </c>
      <c r="AZ18" s="157">
        <f t="shared" si="2"/>
        <v>315.85343816249991</v>
      </c>
      <c r="BA18" s="157" t="e">
        <f t="shared" si="2"/>
        <v>#REF!</v>
      </c>
      <c r="BB18" s="157" t="e">
        <f t="shared" si="2"/>
        <v>#REF!</v>
      </c>
      <c r="BC18" s="157" t="e">
        <f t="shared" si="2"/>
        <v>#REF!</v>
      </c>
      <c r="BD18" s="157" t="e">
        <f t="shared" si="2"/>
        <v>#REF!</v>
      </c>
      <c r="BE18" s="157" t="e">
        <f t="shared" ref="BE18:BL18" si="3">+$D$18*BE5</f>
        <v>#REF!</v>
      </c>
      <c r="BF18" s="157" t="e">
        <f t="shared" si="3"/>
        <v>#REF!</v>
      </c>
      <c r="BG18" s="157" t="e">
        <f t="shared" si="3"/>
        <v>#REF!</v>
      </c>
      <c r="BH18" s="157" t="e">
        <f t="shared" si="3"/>
        <v>#REF!</v>
      </c>
      <c r="BI18" s="157" t="e">
        <f t="shared" si="3"/>
        <v>#REF!</v>
      </c>
      <c r="BJ18" s="157" t="e">
        <f t="shared" si="3"/>
        <v>#REF!</v>
      </c>
      <c r="BK18" s="157" t="e">
        <f t="shared" si="3"/>
        <v>#REF!</v>
      </c>
      <c r="BL18" s="157" t="e">
        <f t="shared" si="3"/>
        <v>#REF!</v>
      </c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  <c r="DZ18" s="157"/>
      <c r="EA18" s="157"/>
      <c r="EB18" s="157"/>
      <c r="EC18" s="157"/>
      <c r="ED18" s="157"/>
      <c r="EE18" s="157"/>
      <c r="EF18" s="157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  <c r="EQ18" s="157"/>
      <c r="ER18" s="157"/>
      <c r="ES18" s="157"/>
    </row>
    <row r="19" spans="1:160" x14ac:dyDescent="0.3">
      <c r="A19" s="14"/>
      <c r="D19" s="2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160" s="16" customFormat="1" x14ac:dyDescent="0.3">
      <c r="A20" s="18" t="s">
        <v>104</v>
      </c>
      <c r="B20" s="14"/>
      <c r="C20" s="14"/>
      <c r="D20" s="22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160" s="275" customFormat="1" x14ac:dyDescent="0.3">
      <c r="A21" s="275" t="s">
        <v>174</v>
      </c>
      <c r="B21" s="275" t="s">
        <v>15</v>
      </c>
      <c r="C21" s="275" t="s">
        <v>23</v>
      </c>
      <c r="D21" s="277">
        <v>36.743699999999997</v>
      </c>
      <c r="E21" s="278">
        <f t="shared" ref="E21:X21" si="4">+E8*$D$21</f>
        <v>226.39630755000002</v>
      </c>
      <c r="F21" s="278">
        <f t="shared" si="4"/>
        <v>209.19735513157892</v>
      </c>
      <c r="G21" s="278">
        <f t="shared" si="4"/>
        <v>210.33680539772726</v>
      </c>
      <c r="H21" s="278">
        <f t="shared" si="4"/>
        <v>211.398754</v>
      </c>
      <c r="I21" s="278">
        <f t="shared" si="4"/>
        <v>234.18137898750001</v>
      </c>
      <c r="J21" s="278">
        <f t="shared" si="4"/>
        <v>233.47698555681814</v>
      </c>
      <c r="K21" s="278">
        <f t="shared" si="4"/>
        <v>203.3680286590909</v>
      </c>
      <c r="L21" s="278">
        <f t="shared" si="4"/>
        <v>190.20551274999994</v>
      </c>
      <c r="M21" s="278">
        <f t="shared" si="4"/>
        <v>174.02078774999995</v>
      </c>
      <c r="N21" s="278">
        <f t="shared" si="4"/>
        <v>186.44922497727268</v>
      </c>
      <c r="O21" s="278">
        <f t="shared" si="4"/>
        <v>198.3011559375</v>
      </c>
      <c r="P21" s="278">
        <f t="shared" si="4"/>
        <v>194.50778645454542</v>
      </c>
      <c r="Q21" s="278">
        <f t="shared" si="4"/>
        <v>192.06318765789473</v>
      </c>
      <c r="R21" s="278">
        <f t="shared" si="4"/>
        <v>182.86275856578945</v>
      </c>
      <c r="S21" s="278">
        <f t="shared" si="4"/>
        <v>179.62876643478259</v>
      </c>
      <c r="T21" s="278">
        <f t="shared" si="4"/>
        <v>180.79650100000001</v>
      </c>
      <c r="U21" s="278">
        <f t="shared" si="4"/>
        <v>182.44624938749999</v>
      </c>
      <c r="V21" s="278">
        <f t="shared" si="4"/>
        <v>176.048252625</v>
      </c>
      <c r="W21" s="278">
        <f t="shared" si="4"/>
        <v>214.10204049999999</v>
      </c>
      <c r="X21" s="278">
        <f t="shared" si="4"/>
        <v>259.66522264772721</v>
      </c>
      <c r="Y21" s="278">
        <f t="shared" ref="Y21:BD21" si="5">+Y8*$D$21</f>
        <v>272.29268824999991</v>
      </c>
      <c r="Z21" s="278">
        <f t="shared" si="5"/>
        <v>268.13277649999998</v>
      </c>
      <c r="AA21" s="278">
        <f t="shared" si="5"/>
        <v>271.47470350000003</v>
      </c>
      <c r="AB21" s="278">
        <f t="shared" si="5"/>
        <v>303.29836639772714</v>
      </c>
      <c r="AC21" s="278">
        <f t="shared" si="5"/>
        <v>323.80844921250002</v>
      </c>
      <c r="AD21" s="278">
        <f t="shared" si="5"/>
        <v>343.44723165789469</v>
      </c>
      <c r="AE21" s="278">
        <f t="shared" si="5"/>
        <v>313.94296545652179</v>
      </c>
      <c r="AF21" s="278">
        <f t="shared" si="5"/>
        <v>335.98439279999997</v>
      </c>
      <c r="AG21" s="278">
        <f t="shared" si="5"/>
        <v>332.1193055</v>
      </c>
      <c r="AH21" s="278">
        <f t="shared" si="5"/>
        <v>303.51966368181809</v>
      </c>
      <c r="AI21" s="278">
        <f t="shared" si="5"/>
        <v>278.2875978749999</v>
      </c>
      <c r="AJ21" s="278">
        <f t="shared" si="5"/>
        <v>299.14963232608699</v>
      </c>
      <c r="AK21" s="278">
        <f t="shared" si="5"/>
        <v>286.37339900000001</v>
      </c>
      <c r="AL21" s="278">
        <f t="shared" si="5"/>
        <v>261.93883849999992</v>
      </c>
      <c r="AM21" s="278">
        <f t="shared" si="5"/>
        <v>252.55607224999997</v>
      </c>
      <c r="AN21" s="278">
        <f t="shared" si="5"/>
        <v>244.5949372499999</v>
      </c>
      <c r="AO21" s="278">
        <f t="shared" si="5"/>
        <v>252.84717858750003</v>
      </c>
      <c r="AP21" s="278">
        <f t="shared" si="5"/>
        <v>254.75785098749998</v>
      </c>
      <c r="AQ21" s="278">
        <f t="shared" si="5"/>
        <v>252.54613077272722</v>
      </c>
      <c r="AR21" s="278">
        <f t="shared" si="5"/>
        <v>237.72714603749998</v>
      </c>
      <c r="AS21" s="278">
        <f t="shared" si="5"/>
        <v>239.48541559090904</v>
      </c>
      <c r="AT21" s="278">
        <f t="shared" si="5"/>
        <v>248.14245399999996</v>
      </c>
      <c r="AU21" s="278">
        <f t="shared" si="5"/>
        <v>317.67990624999993</v>
      </c>
      <c r="AV21" s="278">
        <f t="shared" si="5"/>
        <v>325.25762872826084</v>
      </c>
      <c r="AW21" s="278">
        <f t="shared" si="5"/>
        <v>330.41288755263156</v>
      </c>
      <c r="AX21" s="278">
        <f t="shared" si="5"/>
        <v>330.39375896739131</v>
      </c>
      <c r="AY21" s="278">
        <f t="shared" si="5"/>
        <v>330.83327600000001</v>
      </c>
      <c r="AZ21" s="278">
        <f t="shared" si="5"/>
        <v>315.85343816249991</v>
      </c>
      <c r="BA21" s="278">
        <f t="shared" si="5"/>
        <v>302.46626474999994</v>
      </c>
      <c r="BB21" s="278">
        <f t="shared" si="5"/>
        <v>285.34383868421048</v>
      </c>
      <c r="BC21" s="278">
        <f t="shared" si="5"/>
        <v>274.59026306250001</v>
      </c>
      <c r="BD21" s="278">
        <f t="shared" si="5"/>
        <v>272.96393679545446</v>
      </c>
      <c r="BE21" s="278">
        <f t="shared" ref="BE21:CJ21" si="6">+BE8*$D$21</f>
        <v>279.39408429545455</v>
      </c>
      <c r="BF21" s="278">
        <f t="shared" si="6"/>
        <v>265.37678028750003</v>
      </c>
      <c r="BG21" s="278">
        <f t="shared" si="6"/>
        <v>256.12446610227266</v>
      </c>
      <c r="BH21" s="278">
        <f t="shared" si="6"/>
        <v>257.51488111363631</v>
      </c>
      <c r="BI21" s="278">
        <f t="shared" si="6"/>
        <v>259.16250202499998</v>
      </c>
      <c r="BJ21" s="278">
        <f t="shared" si="6"/>
        <v>277.79435364130438</v>
      </c>
      <c r="BK21" s="278">
        <f t="shared" si="6"/>
        <v>260.03057193749993</v>
      </c>
      <c r="BL21" s="278">
        <f t="shared" si="6"/>
        <v>246.82580474999995</v>
      </c>
      <c r="BM21" s="278">
        <f t="shared" si="6"/>
        <v>230.52297499999997</v>
      </c>
      <c r="BN21" s="278">
        <f t="shared" si="6"/>
        <v>245.77667542105263</v>
      </c>
      <c r="BO21" s="278">
        <f t="shared" si="6"/>
        <v>274.51918149999989</v>
      </c>
      <c r="BP21" s="278">
        <f t="shared" si="6"/>
        <v>276.32574675000001</v>
      </c>
      <c r="BQ21" s="278">
        <f t="shared" si="6"/>
        <v>289.27790099999993</v>
      </c>
      <c r="BR21" s="278">
        <f t="shared" si="6"/>
        <v>263.53543974999991</v>
      </c>
      <c r="BS21" s="278">
        <f t="shared" si="6"/>
        <v>237.15970639772721</v>
      </c>
      <c r="BT21" s="278">
        <f t="shared" si="6"/>
        <v>230.33050799999995</v>
      </c>
      <c r="BU21" s="278">
        <f t="shared" si="6"/>
        <v>214.83254025000002</v>
      </c>
      <c r="BV21" s="278">
        <f t="shared" si="6"/>
        <v>216.74789119565213</v>
      </c>
      <c r="BW21" s="278">
        <f t="shared" si="6"/>
        <v>219.37922778947365</v>
      </c>
      <c r="BX21" s="278">
        <f t="shared" si="6"/>
        <v>236.78809397727267</v>
      </c>
      <c r="BY21" s="278">
        <f t="shared" si="6"/>
        <v>213.15020369999999</v>
      </c>
      <c r="BZ21" s="278">
        <f t="shared" si="6"/>
        <v>201.32646781578941</v>
      </c>
      <c r="CA21" s="278">
        <f t="shared" si="6"/>
        <v>200.50369022727273</v>
      </c>
      <c r="CB21" s="278">
        <f t="shared" si="6"/>
        <v>193.90612824999999</v>
      </c>
      <c r="CC21" s="278">
        <f t="shared" si="6"/>
        <v>190.66305930000004</v>
      </c>
      <c r="CD21" s="278">
        <f t="shared" si="6"/>
        <v>195.01301232954549</v>
      </c>
      <c r="CE21" s="278">
        <f t="shared" si="6"/>
        <v>197.39717740909092</v>
      </c>
      <c r="CF21" s="278">
        <f t="shared" si="6"/>
        <v>176.15542174999993</v>
      </c>
      <c r="CG21" s="278">
        <f t="shared" si="6"/>
        <v>174.70754499999995</v>
      </c>
      <c r="CH21" s="278">
        <f t="shared" si="6"/>
        <v>181.29258071590905</v>
      </c>
      <c r="CI21" s="278">
        <f t="shared" si="6"/>
        <v>172.0110385875</v>
      </c>
      <c r="CJ21" s="278">
        <f t="shared" si="6"/>
        <v>172.30290047727269</v>
      </c>
      <c r="CK21" s="278">
        <f t="shared" ref="CK21:CV21" si="7">+CK8*$D$21</f>
        <v>172.29894481578941</v>
      </c>
      <c r="CL21" s="278">
        <f t="shared" si="7"/>
        <v>165.88402661250001</v>
      </c>
      <c r="CM21" s="278">
        <f t="shared" si="7"/>
        <v>172.18598870454542</v>
      </c>
      <c r="CN21" s="278">
        <f t="shared" si="7"/>
        <v>170.84508225000002</v>
      </c>
      <c r="CO21" s="278">
        <f t="shared" si="7"/>
        <v>164.34057249999998</v>
      </c>
      <c r="CP21" s="278">
        <f t="shared" si="7"/>
        <v>165.16710692045456</v>
      </c>
      <c r="CQ21" s="278">
        <f t="shared" si="7"/>
        <v>150.00615525000001</v>
      </c>
      <c r="CR21" s="278">
        <f t="shared" si="7"/>
        <v>148.9517708152174</v>
      </c>
      <c r="CS21" s="278">
        <f t="shared" si="7"/>
        <v>149.21004174999999</v>
      </c>
      <c r="CT21" s="278">
        <f t="shared" si="7"/>
        <v>151.80397199999999</v>
      </c>
      <c r="CU21" s="278">
        <f t="shared" si="7"/>
        <v>150.54418799999999</v>
      </c>
      <c r="CV21" s="278">
        <f t="shared" si="7"/>
        <v>147.89776674999999</v>
      </c>
      <c r="CW21" s="278"/>
      <c r="CX21" s="278"/>
      <c r="CY21" s="278"/>
      <c r="CZ21" s="278"/>
      <c r="DA21" s="278"/>
      <c r="DB21" s="278"/>
      <c r="DC21" s="278"/>
      <c r="DD21" s="278"/>
      <c r="DE21" s="278"/>
      <c r="DF21" s="278"/>
      <c r="DG21" s="278"/>
      <c r="DH21" s="278"/>
      <c r="DI21" s="278"/>
      <c r="DJ21" s="278"/>
      <c r="DK21" s="278"/>
      <c r="DL21" s="278"/>
      <c r="DM21" s="278"/>
      <c r="DN21" s="278"/>
      <c r="DO21" s="278"/>
      <c r="DP21" s="278"/>
      <c r="DQ21" s="278"/>
      <c r="DR21" s="278"/>
      <c r="DS21" s="278"/>
      <c r="DT21" s="278"/>
      <c r="DU21" s="278"/>
      <c r="DV21" s="278"/>
      <c r="DW21" s="278"/>
      <c r="DX21" s="278"/>
      <c r="DY21" s="278"/>
      <c r="DZ21" s="278"/>
      <c r="EA21" s="278"/>
      <c r="EB21" s="278"/>
      <c r="EC21" s="278"/>
      <c r="ED21" s="278"/>
      <c r="EE21" s="278"/>
      <c r="EF21" s="278"/>
      <c r="EG21" s="278"/>
      <c r="EH21" s="278"/>
      <c r="EI21" s="278"/>
      <c r="EJ21" s="278"/>
      <c r="EK21" s="278"/>
      <c r="EL21" s="278"/>
      <c r="EM21" s="278"/>
      <c r="EN21" s="278"/>
      <c r="EO21" s="278"/>
      <c r="EP21" s="278"/>
      <c r="EQ21" s="278"/>
      <c r="ER21" s="278"/>
      <c r="ES21" s="278"/>
    </row>
    <row r="22" spans="1:160" x14ac:dyDescent="0.3">
      <c r="A22" s="14"/>
      <c r="D22" s="2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160" s="16" customFormat="1" x14ac:dyDescent="0.3">
      <c r="A23" s="18" t="s">
        <v>282</v>
      </c>
      <c r="B23" s="14"/>
      <c r="C23" s="14"/>
      <c r="D23" s="22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160" s="16" customFormat="1" x14ac:dyDescent="0.3">
      <c r="A24" s="14" t="s">
        <v>174</v>
      </c>
      <c r="B24" s="14" t="s">
        <v>15</v>
      </c>
      <c r="C24" s="14" t="s">
        <v>23</v>
      </c>
      <c r="D24" s="22">
        <v>36.743699999999997</v>
      </c>
      <c r="E24" s="91">
        <f>ICGN!E101</f>
        <v>226.39630755000002</v>
      </c>
      <c r="F24" s="91">
        <f>ICGN!F101</f>
        <v>209.19735513157892</v>
      </c>
      <c r="G24" s="91">
        <f>ICGN!G101</f>
        <v>210.33680539772726</v>
      </c>
      <c r="H24" s="91">
        <f>ICGN!H101</f>
        <v>211.398754</v>
      </c>
      <c r="I24" s="91">
        <f>ICGN!I101</f>
        <v>234.18137898750001</v>
      </c>
      <c r="J24" s="91">
        <f>ICGN!J101</f>
        <v>233.47698555681814</v>
      </c>
      <c r="K24" s="91">
        <f>ICGN!K101</f>
        <v>203.3680286590909</v>
      </c>
      <c r="L24" s="91">
        <f>ICGN!L101</f>
        <v>190.20551274999994</v>
      </c>
      <c r="M24" s="91">
        <f>ICGN!M101</f>
        <v>174.02078774999995</v>
      </c>
      <c r="N24" s="91">
        <f>ICGN!N101</f>
        <v>186.44922497727268</v>
      </c>
      <c r="O24" s="91">
        <f>ICGN!O101</f>
        <v>198.3011559375</v>
      </c>
      <c r="P24" s="91">
        <f>ICGN!P101</f>
        <v>194.50778645454542</v>
      </c>
      <c r="Q24" s="91">
        <f>ICGN!Q101</f>
        <v>192.06318765789473</v>
      </c>
      <c r="R24" s="91">
        <f>ICGN!R101</f>
        <v>182.86275856578945</v>
      </c>
      <c r="S24" s="91">
        <f>ICGN!S101</f>
        <v>179.62876643478259</v>
      </c>
      <c r="T24" s="91">
        <f>ICGN!T101</f>
        <v>180.79650100000001</v>
      </c>
      <c r="U24" s="91">
        <f>ICGN!U101</f>
        <v>182.44624938749999</v>
      </c>
      <c r="V24" s="91">
        <f>ICGN!V101</f>
        <v>176.048252625</v>
      </c>
      <c r="W24" s="91">
        <f>ICGN!W101</f>
        <v>214.10204049999999</v>
      </c>
      <c r="X24" s="91">
        <f>ICGN!X101</f>
        <v>259.66522264772721</v>
      </c>
      <c r="Y24" s="91">
        <f>ICGN!Y101</f>
        <v>272.29268824999991</v>
      </c>
      <c r="Z24" s="91">
        <f>ICGN!Z101</f>
        <v>268.13277649999998</v>
      </c>
      <c r="AA24" s="91">
        <f>ICGN!AA101</f>
        <v>271.47470350000003</v>
      </c>
      <c r="AB24" s="91">
        <f>ICGN!AB101</f>
        <v>303.29836639772714</v>
      </c>
      <c r="AC24" s="91">
        <f>ICGN!AC101</f>
        <v>323.80844921250002</v>
      </c>
      <c r="AD24" s="91">
        <f>ICGN!AD101</f>
        <v>343.44723165789469</v>
      </c>
      <c r="AE24" s="91">
        <f>ICGN!AE101</f>
        <v>313.94296545652179</v>
      </c>
      <c r="AF24" s="91">
        <f>ICGN!AF101</f>
        <v>335.98439279999997</v>
      </c>
      <c r="AG24" s="91">
        <f>ICGN!AG101</f>
        <v>332.1193055</v>
      </c>
      <c r="AH24" s="91">
        <f>ICGN!AH101</f>
        <v>303.51966368181809</v>
      </c>
      <c r="AI24" s="91">
        <f>ICGN!AI101</f>
        <v>278.2875978749999</v>
      </c>
      <c r="AJ24" s="91">
        <f>ICGN!AJ101</f>
        <v>299.14963232608699</v>
      </c>
      <c r="AK24" s="91">
        <f>ICGN!AK101</f>
        <v>286.37339900000001</v>
      </c>
      <c r="AL24" s="91">
        <f>ICGN!AL101</f>
        <v>261.93883849999992</v>
      </c>
      <c r="AM24" s="91">
        <f>ICGN!AM101</f>
        <v>252.55607224999997</v>
      </c>
      <c r="AN24" s="91">
        <f>ICGN!AN101</f>
        <v>244.5949372499999</v>
      </c>
      <c r="AO24" s="91">
        <f>ICGN!AO101</f>
        <v>252.84717858750003</v>
      </c>
      <c r="AP24" s="91">
        <f>ICGN!AP101</f>
        <v>254.75785098749998</v>
      </c>
      <c r="AQ24" s="91">
        <f>ICGN!AQ101</f>
        <v>252.54613077272722</v>
      </c>
      <c r="AR24" s="91">
        <f>ICGN!AR101</f>
        <v>237.72714603749998</v>
      </c>
      <c r="AS24" s="91">
        <f>ICGN!AS101</f>
        <v>239.48541559090904</v>
      </c>
      <c r="AT24" s="91">
        <f>ICGN!AT101</f>
        <v>248.14245399999996</v>
      </c>
      <c r="AU24" s="91">
        <f>ICGN!AU101</f>
        <v>317.67990624999993</v>
      </c>
      <c r="AV24" s="91">
        <f>ICGN!AV101</f>
        <v>325.25762872826084</v>
      </c>
      <c r="AW24" s="91">
        <f>ICGN!AW101</f>
        <v>330.41288755263156</v>
      </c>
      <c r="AX24" s="91">
        <f>ICGN!AX101</f>
        <v>330.39375896739131</v>
      </c>
      <c r="AY24" s="91">
        <f>ICGN!AY101</f>
        <v>330.83327600000001</v>
      </c>
      <c r="AZ24" s="91">
        <f>ICGN!AZ101</f>
        <v>315.85343816249991</v>
      </c>
      <c r="BA24" s="91">
        <f>ICGN!BA101</f>
        <v>302.46626474999994</v>
      </c>
      <c r="BB24" s="91">
        <f>ICGN!BB101</f>
        <v>285.34383868421048</v>
      </c>
      <c r="BC24" s="91">
        <f>ICGN!BC101</f>
        <v>274.59026306250001</v>
      </c>
      <c r="BD24" s="91">
        <f>ICGN!BD101</f>
        <v>272.96393679545446</v>
      </c>
      <c r="BE24" s="91">
        <f>ICGN!BE101</f>
        <v>279.39408429545455</v>
      </c>
      <c r="BF24" s="91">
        <f>ICGN!BF101</f>
        <v>265.37678028750003</v>
      </c>
      <c r="BG24" s="91">
        <f>ICGN!BG101</f>
        <v>256.12446610227266</v>
      </c>
      <c r="BH24" s="91">
        <f>ICGN!BH101</f>
        <v>257.51488111363631</v>
      </c>
      <c r="BI24" s="91">
        <f>ICGN!BI101</f>
        <v>259.16250202499998</v>
      </c>
      <c r="BJ24" s="91">
        <f>ICGN!BJ101</f>
        <v>277.79435364130438</v>
      </c>
      <c r="BK24" s="91">
        <f>ICGN!BK101</f>
        <v>260.03057193749993</v>
      </c>
      <c r="BL24" s="91">
        <f>ICGN!BL101</f>
        <v>246.82580474999995</v>
      </c>
      <c r="BM24" s="91">
        <f>ICGN!BM101</f>
        <v>230.52297499999997</v>
      </c>
      <c r="BN24" s="91">
        <f>ICGN!BN101</f>
        <v>245.77667542105263</v>
      </c>
      <c r="BO24" s="91">
        <f>ICGN!BO101</f>
        <v>274.51918149999989</v>
      </c>
      <c r="BP24" s="91">
        <f>ICGN!BP101</f>
        <v>276.32574675000001</v>
      </c>
      <c r="BQ24" s="91">
        <f>ICGN!BQ101</f>
        <v>289.27790099999993</v>
      </c>
      <c r="BR24" s="91">
        <f>ICGN!BR101</f>
        <v>263.53543974999991</v>
      </c>
      <c r="BS24" s="91">
        <f>ICGN!BS101</f>
        <v>237.15970639772721</v>
      </c>
      <c r="BT24" s="91">
        <f>ICGN!BT101</f>
        <v>230.33050799999995</v>
      </c>
      <c r="BU24" s="91">
        <f>ICGN!BU101</f>
        <v>214.83254025000002</v>
      </c>
      <c r="BV24" s="91">
        <f>ICGN!BV101</f>
        <v>216.74789119565213</v>
      </c>
      <c r="BW24" s="91">
        <f>ICGN!BW101</f>
        <v>219.37922778947365</v>
      </c>
      <c r="BX24" s="91">
        <f>ICGN!BX101</f>
        <v>236.78809397727267</v>
      </c>
      <c r="BY24" s="91">
        <f>ICGN!BY101</f>
        <v>213.15020369999999</v>
      </c>
      <c r="BZ24" s="91">
        <f>ICGN!BZ101</f>
        <v>201.32646781578941</v>
      </c>
      <c r="CA24" s="91">
        <f>ICGN!CA101</f>
        <v>200.50369022727273</v>
      </c>
      <c r="CB24" s="91">
        <f>ICGN!CB101</f>
        <v>193.90612824999999</v>
      </c>
      <c r="CC24" s="91">
        <f>ICGN!CC101</f>
        <v>190.66305930000004</v>
      </c>
      <c r="CD24" s="91">
        <f>ICGN!CD101</f>
        <v>195.01301232954549</v>
      </c>
      <c r="CE24" s="91">
        <f>ICGN!CE101</f>
        <v>197.39717740909092</v>
      </c>
      <c r="CF24" s="91">
        <f>ICGN!CF101</f>
        <v>176.15542174999993</v>
      </c>
      <c r="CG24" s="91">
        <f>ICGN!CG101</f>
        <v>174.70754499999995</v>
      </c>
      <c r="CH24" s="91">
        <f>ICGN!CH101</f>
        <v>181.29258071590905</v>
      </c>
      <c r="CI24" s="91">
        <f>ICGN!CI101</f>
        <v>172.0110385875</v>
      </c>
      <c r="CJ24" s="91">
        <f>ICGN!CJ101</f>
        <v>172.30290047727269</v>
      </c>
      <c r="CK24" s="91">
        <f>ICGN!CK101</f>
        <v>172.29894481578941</v>
      </c>
      <c r="CL24" s="91">
        <f>ICGN!CL101</f>
        <v>165.88402661250001</v>
      </c>
      <c r="CM24" s="91">
        <f>ICGN!CM101</f>
        <v>172.18598870454542</v>
      </c>
      <c r="CN24" s="91">
        <f>ICGN!CN101</f>
        <v>170.84508225000002</v>
      </c>
      <c r="CO24" s="91">
        <f>ICGN!CO101</f>
        <v>164.34057249999998</v>
      </c>
      <c r="CP24" s="91">
        <f>ICGN!CP101</f>
        <v>165.16710692045456</v>
      </c>
      <c r="CQ24" s="91">
        <f>ICGN!CQ101</f>
        <v>150.00615525000001</v>
      </c>
      <c r="CR24" s="91">
        <f>ICGN!CR101</f>
        <v>148.9517708152174</v>
      </c>
      <c r="CS24" s="91">
        <f>ICGN!CS101</f>
        <v>149.21004174999999</v>
      </c>
      <c r="CT24" s="91">
        <f>ICGN!CT101</f>
        <v>151.80397199999999</v>
      </c>
      <c r="CU24" s="91">
        <f>ICGN!CU101</f>
        <v>150.54418799999999</v>
      </c>
      <c r="CV24" s="91">
        <f>ICGN!CV101</f>
        <v>147.89776674999999</v>
      </c>
      <c r="CW24" s="91">
        <f>ICGN!CW101</f>
        <v>160.83176786249999</v>
      </c>
      <c r="CX24" s="91">
        <f>ICGN!CX101</f>
        <v>166.03801172368421</v>
      </c>
      <c r="CY24" s="91">
        <f>ICGN!CY101</f>
        <v>162.40316011956523</v>
      </c>
      <c r="CZ24" s="91">
        <f>ICGN!CZ101</f>
        <v>153.76271510526317</v>
      </c>
      <c r="DA24" s="91">
        <f>ICGN!DA101</f>
        <v>159.5177630454545</v>
      </c>
      <c r="DB24" s="91">
        <f>ICGN!DB101</f>
        <v>168.5074432840909</v>
      </c>
      <c r="DC24" s="91">
        <f>ICGN!DC101</f>
        <v>186.29055899999997</v>
      </c>
      <c r="DD24" s="91">
        <f>ICGN!DD101</f>
        <v>157.49468106521735</v>
      </c>
      <c r="DE24" s="91">
        <f>ICGN!DE101</f>
        <v>159.64219057499997</v>
      </c>
      <c r="DF24" s="91">
        <f>ICGN!DF101</f>
        <v>158.34029447727272</v>
      </c>
      <c r="DG24" s="91">
        <f>ICGN!DG101</f>
        <v>154.72159675</v>
      </c>
      <c r="DH24" s="91">
        <f>ICGN!DH101</f>
        <v>152.12810392499998</v>
      </c>
      <c r="DI24" s="91">
        <f>ICGN!DI101</f>
        <v>160.81492699999998</v>
      </c>
      <c r="DJ24" s="91">
        <f>ICGN!DJ101</f>
        <v>174.2908401315789</v>
      </c>
      <c r="DK24" s="91">
        <f>ICGN!DK101</f>
        <v>182.34935974999999</v>
      </c>
      <c r="DL24" s="91">
        <f>ICGN!DL101</f>
        <v>182.81740450000001</v>
      </c>
      <c r="DM24" s="91">
        <f>ICGN!DM101</f>
        <v>194.74996084090907</v>
      </c>
      <c r="DN24" s="91">
        <f>ICGN!DN101</f>
        <v>186.31243025000001</v>
      </c>
      <c r="DO24" s="91">
        <f>ICGN!DO101</f>
        <v>183.01424574999999</v>
      </c>
      <c r="DP24" s="91">
        <f>ICGN!DP101</f>
        <v>200.28112216304342</v>
      </c>
      <c r="DQ24" s="91">
        <f>ICGN!DQ101</f>
        <v>186.30022839473679</v>
      </c>
      <c r="DR24" s="91">
        <f>ICGN!DR101</f>
        <v>188.36338294565215</v>
      </c>
      <c r="DS24" s="91">
        <f>ICGN!DS101</f>
        <v>177.57705299999995</v>
      </c>
      <c r="DT24" s="91">
        <f>ICGN!DT101</f>
        <v>181.21992839999999</v>
      </c>
      <c r="DU24" s="91">
        <f>ICGN!DU101</f>
        <v>184.99140674999995</v>
      </c>
      <c r="DV24" s="91">
        <f>ICGN!DV101</f>
        <v>175.02087943421049</v>
      </c>
      <c r="DW24" s="91">
        <f>ICGN!DW101</f>
        <v>160.30313975000001</v>
      </c>
      <c r="DX24" s="91">
        <f>ICGN!DX101</f>
        <v>154.33666274999996</v>
      </c>
      <c r="DY24" s="91">
        <f>ICGN!DY101</f>
        <v>153.68052525000002</v>
      </c>
      <c r="DZ24" s="91">
        <f>ICGN!DZ101</f>
        <v>170.00391397499999</v>
      </c>
      <c r="EA24" s="91">
        <f>ICGN!EA101</f>
        <v>161.20880832954541</v>
      </c>
      <c r="EB24" s="91">
        <f>ICGN!EB101</f>
        <v>146.44869702272726</v>
      </c>
      <c r="EC24" s="91">
        <f>ICGN!EC101</f>
        <v>144.76558503750002</v>
      </c>
      <c r="ED24" s="91">
        <f>ICGN!ED101</f>
        <v>153.34503929347827</v>
      </c>
      <c r="EE24" s="91">
        <f>ICGN!EE101</f>
        <v>156.63380013750003</v>
      </c>
      <c r="EF24" s="91">
        <f>ICGN!EF101</f>
        <v>163.91189599999998</v>
      </c>
      <c r="EG24" s="91">
        <f>ICGN!EG101</f>
        <v>178.30317849999997</v>
      </c>
      <c r="EH24" s="91">
        <f>ICGN!EH101</f>
        <v>171.09510517105261</v>
      </c>
      <c r="EI24" s="91">
        <f>ICGN!EI101</f>
        <v>168.28614600000003</v>
      </c>
      <c r="EJ24" s="91">
        <f>ICGN!EJ101</f>
        <v>176.25165525</v>
      </c>
      <c r="EK24" s="91">
        <f>ICGN!EK101</f>
        <v>171.37261679999997</v>
      </c>
      <c r="EL24" s="91">
        <f>ICGN!EL101</f>
        <v>163.03764248863635</v>
      </c>
      <c r="EM24" s="91">
        <f>ICGN!EM101</f>
        <v>162.78711726136356</v>
      </c>
      <c r="EN24" s="91">
        <f>ICGN!EN101</f>
        <v>159.67324774999997</v>
      </c>
      <c r="EO24" s="91">
        <f>ICGN!EO101</f>
        <v>176.78531375</v>
      </c>
      <c r="EP24" s="91">
        <f>ICGN!EP101</f>
        <v>199.72706202272724</v>
      </c>
      <c r="EQ24" s="91">
        <f>ICGN!EQ101</f>
        <v>203.61062058749997</v>
      </c>
      <c r="ER24" s="91">
        <f>ICGN!ER101</f>
        <v>208.57477796590905</v>
      </c>
      <c r="ES24" s="91">
        <f>ICGN!ES101</f>
        <v>228.70535901315787</v>
      </c>
      <c r="ET24" s="91">
        <f>ICGN!ET101</f>
        <v>231.47564060526312</v>
      </c>
      <c r="EU24" s="91">
        <f>ICGN!EU101</f>
        <v>218.58507619565219</v>
      </c>
      <c r="EV24" s="91">
        <f>ICGN!EV101</f>
        <v>227.89862382954541</v>
      </c>
      <c r="EW24" s="91">
        <f>ICGN!EW101</f>
        <v>241.66790786249996</v>
      </c>
      <c r="EX24" s="91">
        <f>ICGN!EX101</f>
        <v>228.03641270454546</v>
      </c>
      <c r="EY24" s="91">
        <f>ICGN!EY101</f>
        <v>232.62261499999997</v>
      </c>
      <c r="EZ24" s="91">
        <f>ICGN!EZ101</f>
        <v>261.41054839772727</v>
      </c>
      <c r="FA24" s="91">
        <f>ICGN!FA101</f>
        <v>258.79812700000002</v>
      </c>
      <c r="FB24" s="91">
        <f>ICGN!FB101</f>
        <v>277.17872549999993</v>
      </c>
      <c r="FC24" s="91">
        <f>ICGN!FC101</f>
        <v>303.00429749999995</v>
      </c>
      <c r="FD24" s="91">
        <f>ICGN!FD101</f>
        <v>300.96848178409084</v>
      </c>
    </row>
    <row r="25" spans="1:160" x14ac:dyDescent="0.3">
      <c r="D25" s="25"/>
    </row>
    <row r="26" spans="1:160" x14ac:dyDescent="0.3">
      <c r="A26" s="18" t="s">
        <v>237</v>
      </c>
      <c r="B26" s="18" t="s">
        <v>13</v>
      </c>
      <c r="C26" s="18" t="s">
        <v>169</v>
      </c>
      <c r="D26" s="21" t="s">
        <v>156</v>
      </c>
      <c r="E26" s="19">
        <v>39814</v>
      </c>
      <c r="F26" s="19">
        <v>39845</v>
      </c>
      <c r="G26" s="19">
        <v>39873</v>
      </c>
      <c r="H26" s="19">
        <v>39904</v>
      </c>
      <c r="I26" s="19">
        <v>39934</v>
      </c>
      <c r="J26" s="19">
        <v>39965</v>
      </c>
      <c r="K26" s="19">
        <v>39995</v>
      </c>
      <c r="L26" s="19">
        <v>40026</v>
      </c>
      <c r="M26" s="19">
        <v>40057</v>
      </c>
      <c r="N26" s="19">
        <v>40087</v>
      </c>
      <c r="O26" s="19">
        <v>40118</v>
      </c>
      <c r="P26" s="19">
        <v>40148</v>
      </c>
      <c r="Q26" s="19">
        <v>40179</v>
      </c>
      <c r="R26" s="19">
        <v>40210</v>
      </c>
      <c r="S26" s="19">
        <v>40238</v>
      </c>
      <c r="T26" s="19">
        <v>40269</v>
      </c>
      <c r="U26" s="19">
        <v>40299</v>
      </c>
      <c r="V26" s="19">
        <v>40330</v>
      </c>
      <c r="W26" s="19">
        <v>40360</v>
      </c>
      <c r="X26" s="19">
        <v>40391</v>
      </c>
      <c r="Y26" s="19">
        <v>40422</v>
      </c>
      <c r="Z26" s="19">
        <v>40452</v>
      </c>
      <c r="AA26" s="19">
        <v>40483</v>
      </c>
      <c r="AB26" s="19">
        <v>40513</v>
      </c>
      <c r="AC26" s="19">
        <v>40544</v>
      </c>
      <c r="AD26" s="19">
        <v>40575</v>
      </c>
      <c r="AE26" s="19">
        <v>40603</v>
      </c>
      <c r="AF26" s="19">
        <v>40634</v>
      </c>
      <c r="AG26" s="19">
        <v>40664</v>
      </c>
      <c r="AH26" s="19">
        <v>40695</v>
      </c>
      <c r="AI26" s="19">
        <v>40725</v>
      </c>
      <c r="AJ26" s="19">
        <v>40756</v>
      </c>
      <c r="AK26" s="19">
        <v>40787</v>
      </c>
      <c r="AL26" s="19">
        <v>40817</v>
      </c>
      <c r="AM26" s="19">
        <v>40848</v>
      </c>
      <c r="AN26" s="19">
        <v>40878</v>
      </c>
      <c r="AO26" s="19">
        <v>40909</v>
      </c>
      <c r="AP26" s="19">
        <v>40940</v>
      </c>
      <c r="AQ26" s="19">
        <v>40969</v>
      </c>
      <c r="AR26" s="19">
        <v>41000</v>
      </c>
      <c r="AS26" s="19">
        <v>41030</v>
      </c>
      <c r="AT26" s="19">
        <v>41061</v>
      </c>
      <c r="AU26" s="19">
        <v>41091</v>
      </c>
      <c r="AV26" s="19">
        <v>41122</v>
      </c>
      <c r="AW26" s="19">
        <v>41153</v>
      </c>
      <c r="AX26" s="19">
        <v>41183</v>
      </c>
      <c r="AY26" s="19">
        <v>41214</v>
      </c>
      <c r="AZ26" s="19">
        <v>41244</v>
      </c>
      <c r="BA26" s="19">
        <v>41275</v>
      </c>
      <c r="BB26" s="19">
        <v>41306</v>
      </c>
      <c r="BC26" s="19">
        <f t="shared" ref="BC26:BL26" si="8">+BC2</f>
        <v>41334</v>
      </c>
      <c r="BD26" s="19">
        <f t="shared" si="8"/>
        <v>41365</v>
      </c>
      <c r="BE26" s="19">
        <f t="shared" si="8"/>
        <v>41395</v>
      </c>
      <c r="BF26" s="19">
        <f t="shared" si="8"/>
        <v>41426</v>
      </c>
      <c r="BG26" s="19">
        <f t="shared" si="8"/>
        <v>41456</v>
      </c>
      <c r="BH26" s="19">
        <f t="shared" si="8"/>
        <v>41487</v>
      </c>
      <c r="BI26" s="19">
        <f t="shared" si="8"/>
        <v>41518</v>
      </c>
      <c r="BJ26" s="19">
        <f t="shared" si="8"/>
        <v>41548</v>
      </c>
      <c r="BK26" s="19">
        <f t="shared" si="8"/>
        <v>41579</v>
      </c>
      <c r="BL26" s="19">
        <f t="shared" si="8"/>
        <v>41609</v>
      </c>
      <c r="BM26" s="19">
        <v>41640</v>
      </c>
      <c r="BN26" s="19">
        <v>41671</v>
      </c>
      <c r="BO26" s="19">
        <v>41699</v>
      </c>
      <c r="BP26" s="19">
        <v>41730</v>
      </c>
      <c r="BQ26" s="19">
        <v>41760</v>
      </c>
      <c r="BR26" s="19">
        <v>41791</v>
      </c>
      <c r="BS26" s="19">
        <v>41821</v>
      </c>
      <c r="BT26" s="19">
        <v>41852</v>
      </c>
      <c r="BU26" s="19">
        <v>41883</v>
      </c>
      <c r="BV26" s="19">
        <v>41913</v>
      </c>
      <c r="BW26" s="19">
        <v>41944</v>
      </c>
      <c r="BX26" s="19">
        <v>41974</v>
      </c>
      <c r="BY26" s="19">
        <v>42005</v>
      </c>
      <c r="BZ26" s="19">
        <v>42036</v>
      </c>
      <c r="CA26" s="19">
        <v>42064</v>
      </c>
      <c r="CB26" s="19">
        <v>42095</v>
      </c>
      <c r="CC26" s="19">
        <v>42125</v>
      </c>
      <c r="CD26" s="19">
        <v>42156</v>
      </c>
      <c r="CE26" s="19">
        <v>42186</v>
      </c>
      <c r="CF26" s="19">
        <v>42217</v>
      </c>
      <c r="CG26" s="19">
        <v>42248</v>
      </c>
      <c r="CH26" s="19">
        <v>42278</v>
      </c>
      <c r="CI26" s="19">
        <v>42309</v>
      </c>
      <c r="CJ26" s="19">
        <v>42339</v>
      </c>
      <c r="CK26" s="19">
        <v>42370</v>
      </c>
      <c r="CL26" s="19">
        <v>42401</v>
      </c>
      <c r="CM26" s="19">
        <v>42430</v>
      </c>
      <c r="CN26" s="19">
        <v>42461</v>
      </c>
      <c r="CO26" s="19">
        <v>42491</v>
      </c>
      <c r="CP26" s="19">
        <v>42522</v>
      </c>
      <c r="CQ26" s="19">
        <v>42552</v>
      </c>
      <c r="CR26" s="19">
        <v>42583</v>
      </c>
      <c r="CS26" s="19">
        <v>42614</v>
      </c>
      <c r="CT26" s="19">
        <v>42644</v>
      </c>
      <c r="CU26" s="19">
        <v>42675</v>
      </c>
      <c r="CV26" s="19">
        <v>42705</v>
      </c>
      <c r="CW26" s="19">
        <v>42736</v>
      </c>
      <c r="CX26" s="19">
        <v>42767</v>
      </c>
      <c r="CY26" s="19">
        <v>42795</v>
      </c>
      <c r="CZ26" s="19">
        <v>42826</v>
      </c>
      <c r="DA26" s="19">
        <v>42856</v>
      </c>
      <c r="DB26" s="19">
        <v>42887</v>
      </c>
      <c r="DC26" s="19">
        <v>42917</v>
      </c>
      <c r="DD26" s="19">
        <v>42948</v>
      </c>
      <c r="DE26" s="19">
        <v>42979</v>
      </c>
      <c r="DF26" s="19">
        <v>43009</v>
      </c>
      <c r="DG26" s="19">
        <v>43040</v>
      </c>
      <c r="DH26" s="19">
        <v>43070</v>
      </c>
      <c r="DI26" s="19">
        <v>43101</v>
      </c>
      <c r="DJ26" s="19">
        <v>43132</v>
      </c>
      <c r="DK26" s="19">
        <v>43160</v>
      </c>
      <c r="DL26" s="19">
        <v>43191</v>
      </c>
      <c r="DM26" s="19">
        <v>43221</v>
      </c>
      <c r="DN26" s="19">
        <v>43252</v>
      </c>
      <c r="DO26" s="19">
        <v>43282</v>
      </c>
      <c r="DP26" s="19">
        <v>43313</v>
      </c>
      <c r="DQ26" s="19">
        <v>43344</v>
      </c>
      <c r="DR26" s="19">
        <v>43374</v>
      </c>
      <c r="DS26" s="19">
        <v>43405</v>
      </c>
      <c r="DT26" s="19">
        <v>43435</v>
      </c>
      <c r="DU26" s="19">
        <v>43466</v>
      </c>
      <c r="DV26" s="19">
        <v>43497</v>
      </c>
      <c r="DW26" s="19">
        <v>43525</v>
      </c>
      <c r="DX26" s="19">
        <v>43556</v>
      </c>
      <c r="DY26" s="19">
        <v>43586</v>
      </c>
      <c r="DZ26" s="19">
        <v>43617</v>
      </c>
      <c r="EA26" s="19">
        <v>43647</v>
      </c>
      <c r="EB26" s="19">
        <v>43678</v>
      </c>
      <c r="EC26" s="19">
        <v>43709</v>
      </c>
      <c r="ED26" s="19">
        <v>43739</v>
      </c>
      <c r="EE26" s="19">
        <v>43770</v>
      </c>
      <c r="EF26" s="19">
        <v>43800</v>
      </c>
      <c r="EG26" s="19">
        <v>43831</v>
      </c>
      <c r="EH26" s="19">
        <v>43862</v>
      </c>
      <c r="EI26" s="19">
        <v>43891</v>
      </c>
      <c r="EJ26" s="19">
        <v>43922</v>
      </c>
      <c r="EK26" s="19">
        <v>43952</v>
      </c>
      <c r="EL26" s="19">
        <v>43983</v>
      </c>
      <c r="EM26" s="19">
        <v>44013</v>
      </c>
      <c r="EN26" s="19">
        <v>44044</v>
      </c>
      <c r="EO26" s="19">
        <v>44075</v>
      </c>
      <c r="EP26" s="19">
        <v>44105</v>
      </c>
      <c r="EQ26" s="19">
        <v>44136</v>
      </c>
      <c r="ER26" s="19">
        <v>44166</v>
      </c>
      <c r="ES26" s="19">
        <v>44197</v>
      </c>
      <c r="ET26" s="359">
        <v>44228</v>
      </c>
      <c r="EU26" s="359">
        <v>44256</v>
      </c>
      <c r="EV26" s="359">
        <v>44287</v>
      </c>
      <c r="EW26" s="359">
        <v>44317</v>
      </c>
      <c r="EX26" s="359">
        <v>44348</v>
      </c>
      <c r="EY26" s="359">
        <v>44378</v>
      </c>
      <c r="EZ26" s="359">
        <v>44409</v>
      </c>
      <c r="FA26" s="359">
        <v>44440</v>
      </c>
      <c r="FB26" s="359">
        <v>44470</v>
      </c>
      <c r="FC26" s="359">
        <v>44501</v>
      </c>
      <c r="FD26" s="359">
        <v>44531</v>
      </c>
    </row>
    <row r="27" spans="1:160" x14ac:dyDescent="0.3">
      <c r="A27" s="83"/>
      <c r="B27" s="83"/>
      <c r="C27" s="83"/>
      <c r="D27" s="84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</row>
    <row r="28" spans="1:160" x14ac:dyDescent="0.3">
      <c r="A28" s="18" t="s">
        <v>103</v>
      </c>
      <c r="B28" s="83"/>
      <c r="C28" s="83"/>
      <c r="D28" s="84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</row>
    <row r="29" spans="1:160" s="154" customFormat="1" x14ac:dyDescent="0.3">
      <c r="A29" s="155" t="s">
        <v>174</v>
      </c>
      <c r="B29" s="154" t="s">
        <v>15</v>
      </c>
      <c r="C29" s="154" t="s">
        <v>23</v>
      </c>
      <c r="D29" s="211">
        <v>1</v>
      </c>
      <c r="E29" s="212">
        <v>1</v>
      </c>
      <c r="F29" s="212">
        <v>1</v>
      </c>
      <c r="G29" s="212">
        <v>1</v>
      </c>
      <c r="H29" s="212">
        <v>1</v>
      </c>
      <c r="I29" s="212">
        <v>1</v>
      </c>
      <c r="J29" s="212">
        <v>1</v>
      </c>
      <c r="K29" s="212">
        <v>1</v>
      </c>
      <c r="L29" s="212">
        <v>1</v>
      </c>
      <c r="M29" s="212">
        <v>1</v>
      </c>
      <c r="N29" s="212">
        <v>1</v>
      </c>
      <c r="O29" s="212">
        <v>1</v>
      </c>
      <c r="P29" s="212">
        <v>1</v>
      </c>
      <c r="Q29" s="212">
        <v>1</v>
      </c>
      <c r="R29" s="212">
        <v>1</v>
      </c>
      <c r="S29" s="212">
        <v>1</v>
      </c>
      <c r="T29" s="212">
        <v>1</v>
      </c>
      <c r="U29" s="212">
        <v>1</v>
      </c>
      <c r="V29" s="212">
        <v>1</v>
      </c>
      <c r="W29" s="212">
        <v>1</v>
      </c>
      <c r="X29" s="212">
        <v>1</v>
      </c>
      <c r="Y29" s="212">
        <v>1</v>
      </c>
      <c r="Z29" s="212">
        <v>1</v>
      </c>
      <c r="AA29" s="212">
        <v>1</v>
      </c>
      <c r="AB29" s="212">
        <v>1</v>
      </c>
      <c r="AC29" s="212">
        <v>1</v>
      </c>
      <c r="AD29" s="212">
        <v>1</v>
      </c>
      <c r="AE29" s="212">
        <v>1</v>
      </c>
      <c r="AF29" s="212">
        <v>1</v>
      </c>
      <c r="AG29" s="212">
        <v>1</v>
      </c>
      <c r="AH29" s="212">
        <v>1</v>
      </c>
      <c r="AI29" s="212">
        <v>1</v>
      </c>
      <c r="AJ29" s="212">
        <v>1</v>
      </c>
      <c r="AK29" s="212">
        <v>1</v>
      </c>
      <c r="AL29" s="212">
        <v>1</v>
      </c>
      <c r="AM29" s="212">
        <v>1</v>
      </c>
      <c r="AN29" s="212">
        <v>1</v>
      </c>
      <c r="AO29" s="212">
        <v>1</v>
      </c>
      <c r="AP29" s="212">
        <v>1</v>
      </c>
      <c r="AQ29" s="212">
        <v>1</v>
      </c>
      <c r="AR29" s="212">
        <v>1</v>
      </c>
      <c r="AS29" s="212">
        <v>1</v>
      </c>
      <c r="AT29" s="212">
        <v>1</v>
      </c>
      <c r="AU29" s="212">
        <v>1</v>
      </c>
      <c r="AV29" s="212">
        <v>1</v>
      </c>
      <c r="AW29" s="212">
        <v>1</v>
      </c>
      <c r="AX29" s="212">
        <v>1</v>
      </c>
      <c r="AY29" s="212">
        <v>1</v>
      </c>
      <c r="AZ29" s="212">
        <v>1</v>
      </c>
      <c r="BA29" s="212">
        <v>1</v>
      </c>
      <c r="BB29" s="212">
        <v>1</v>
      </c>
      <c r="BC29" s="212">
        <v>1</v>
      </c>
      <c r="BD29" s="212">
        <v>1</v>
      </c>
      <c r="BE29" s="212">
        <v>1</v>
      </c>
      <c r="BF29" s="212">
        <v>1</v>
      </c>
      <c r="BG29" s="212">
        <v>1</v>
      </c>
      <c r="BH29" s="212">
        <v>1</v>
      </c>
      <c r="BI29" s="212">
        <v>1</v>
      </c>
      <c r="BJ29" s="212">
        <v>1</v>
      </c>
      <c r="BK29" s="213">
        <v>1</v>
      </c>
      <c r="BL29" s="213">
        <v>1</v>
      </c>
      <c r="BM29" s="164"/>
      <c r="BN29" s="164"/>
      <c r="BO29" s="164"/>
      <c r="BP29" s="164"/>
      <c r="BQ29" s="164"/>
      <c r="BR29" s="164"/>
      <c r="BS29" s="164"/>
      <c r="BT29" s="164"/>
      <c r="BU29" s="164"/>
      <c r="BV29" s="164"/>
      <c r="BW29" s="164"/>
      <c r="BX29" s="164"/>
      <c r="BY29" s="164"/>
      <c r="BZ29" s="164"/>
      <c r="CA29" s="164"/>
      <c r="CB29" s="164"/>
      <c r="CC29" s="164"/>
      <c r="CD29" s="164"/>
      <c r="CE29" s="164"/>
      <c r="CF29" s="164"/>
      <c r="CG29" s="164"/>
      <c r="CH29" s="164"/>
      <c r="CI29" s="164"/>
      <c r="CJ29" s="164"/>
      <c r="CK29" s="164"/>
      <c r="CL29" s="164"/>
      <c r="CM29" s="164"/>
      <c r="CN29" s="164"/>
      <c r="CO29" s="164"/>
      <c r="CP29" s="164"/>
      <c r="CQ29" s="164"/>
      <c r="CR29" s="164"/>
      <c r="CS29" s="164"/>
      <c r="CT29" s="164"/>
      <c r="CU29" s="164"/>
      <c r="CV29" s="164"/>
      <c r="CW29" s="164"/>
      <c r="CX29" s="164"/>
      <c r="CY29" s="164"/>
      <c r="CZ29" s="164"/>
      <c r="DA29" s="164"/>
      <c r="DB29" s="164"/>
      <c r="DC29" s="164"/>
      <c r="DD29" s="164"/>
      <c r="DE29" s="164"/>
      <c r="DF29" s="164"/>
      <c r="DG29" s="164"/>
      <c r="DH29" s="164"/>
      <c r="DI29" s="164"/>
      <c r="DJ29" s="164"/>
      <c r="DK29" s="164"/>
      <c r="DL29" s="164"/>
      <c r="DM29" s="164"/>
      <c r="DN29" s="164"/>
      <c r="DO29" s="164"/>
      <c r="DP29" s="164"/>
      <c r="DQ29" s="164"/>
      <c r="DR29" s="164"/>
      <c r="DS29" s="164"/>
      <c r="DT29" s="164"/>
      <c r="DU29" s="164"/>
      <c r="DV29" s="164"/>
      <c r="DW29" s="164"/>
      <c r="DX29" s="164"/>
      <c r="DY29" s="164"/>
      <c r="DZ29" s="164"/>
      <c r="EA29" s="164"/>
      <c r="EB29" s="164"/>
      <c r="EC29" s="164"/>
      <c r="ED29" s="164"/>
      <c r="EE29" s="164"/>
      <c r="EF29" s="164"/>
      <c r="EG29" s="164"/>
      <c r="EH29" s="164"/>
      <c r="EI29" s="164"/>
      <c r="EJ29" s="164"/>
      <c r="EK29" s="164"/>
      <c r="EL29" s="164"/>
      <c r="EM29" s="164"/>
      <c r="EN29" s="164"/>
      <c r="EO29" s="164"/>
      <c r="EP29" s="164"/>
      <c r="EQ29" s="164"/>
      <c r="ER29" s="164"/>
      <c r="ES29" s="164"/>
    </row>
    <row r="30" spans="1:160" x14ac:dyDescent="0.3">
      <c r="A30" s="14"/>
      <c r="D30" s="23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  <c r="CU30" s="78"/>
      <c r="CV30" s="78"/>
      <c r="CW30" s="78"/>
      <c r="CX30" s="78"/>
      <c r="CY30" s="78"/>
      <c r="CZ30" s="78"/>
      <c r="DA30" s="78"/>
      <c r="DB30" s="78"/>
      <c r="DC30" s="78"/>
      <c r="DD30" s="78"/>
      <c r="DE30" s="78"/>
      <c r="DF30" s="78"/>
      <c r="DG30" s="78"/>
      <c r="DH30" s="78"/>
      <c r="DI30" s="78"/>
      <c r="DJ30" s="78"/>
      <c r="DK30" s="78"/>
      <c r="DL30" s="78"/>
      <c r="DM30" s="78"/>
      <c r="DN30" s="78"/>
      <c r="DO30" s="78"/>
      <c r="DP30" s="78"/>
      <c r="DQ30" s="78"/>
      <c r="DR30" s="78"/>
      <c r="DS30" s="78"/>
      <c r="DT30" s="78"/>
      <c r="DU30" s="78"/>
      <c r="DV30" s="78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</row>
    <row r="31" spans="1:160" x14ac:dyDescent="0.3">
      <c r="A31" s="18" t="s">
        <v>104</v>
      </c>
      <c r="D31" s="23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</row>
    <row r="32" spans="1:160" s="275" customFormat="1" x14ac:dyDescent="0.3">
      <c r="A32" s="275" t="s">
        <v>174</v>
      </c>
      <c r="B32" s="275" t="s">
        <v>15</v>
      </c>
      <c r="C32" s="275" t="s">
        <v>23</v>
      </c>
      <c r="D32" s="289">
        <v>1</v>
      </c>
      <c r="E32" s="290">
        <v>1</v>
      </c>
      <c r="F32" s="290">
        <v>1</v>
      </c>
      <c r="G32" s="290">
        <v>1</v>
      </c>
      <c r="H32" s="290">
        <v>1</v>
      </c>
      <c r="I32" s="290">
        <v>1</v>
      </c>
      <c r="J32" s="290">
        <v>1</v>
      </c>
      <c r="K32" s="290">
        <v>1</v>
      </c>
      <c r="L32" s="290">
        <v>1</v>
      </c>
      <c r="M32" s="290">
        <v>1</v>
      </c>
      <c r="N32" s="290">
        <v>1</v>
      </c>
      <c r="O32" s="290">
        <v>1</v>
      </c>
      <c r="P32" s="290">
        <v>1</v>
      </c>
      <c r="Q32" s="290">
        <v>1</v>
      </c>
      <c r="R32" s="290">
        <v>1</v>
      </c>
      <c r="S32" s="290">
        <v>1</v>
      </c>
      <c r="T32" s="290">
        <v>1</v>
      </c>
      <c r="U32" s="290">
        <v>1</v>
      </c>
      <c r="V32" s="290">
        <v>1</v>
      </c>
      <c r="W32" s="290">
        <v>1</v>
      </c>
      <c r="X32" s="290">
        <v>1</v>
      </c>
      <c r="Y32" s="290">
        <v>1</v>
      </c>
      <c r="Z32" s="290">
        <v>1</v>
      </c>
      <c r="AA32" s="290">
        <v>1</v>
      </c>
      <c r="AB32" s="290">
        <v>1</v>
      </c>
      <c r="AC32" s="290">
        <v>1</v>
      </c>
      <c r="AD32" s="290">
        <v>1</v>
      </c>
      <c r="AE32" s="290">
        <v>1</v>
      </c>
      <c r="AF32" s="290">
        <v>1</v>
      </c>
      <c r="AG32" s="290">
        <v>1</v>
      </c>
      <c r="AH32" s="290">
        <v>1</v>
      </c>
      <c r="AI32" s="290">
        <v>1</v>
      </c>
      <c r="AJ32" s="290">
        <v>1</v>
      </c>
      <c r="AK32" s="290">
        <v>1</v>
      </c>
      <c r="AL32" s="290">
        <v>1</v>
      </c>
      <c r="AM32" s="290">
        <v>1</v>
      </c>
      <c r="AN32" s="290">
        <v>1</v>
      </c>
      <c r="AO32" s="290">
        <v>1</v>
      </c>
      <c r="AP32" s="290">
        <v>1</v>
      </c>
      <c r="AQ32" s="290">
        <v>1</v>
      </c>
      <c r="AR32" s="290">
        <v>1</v>
      </c>
      <c r="AS32" s="290">
        <v>1</v>
      </c>
      <c r="AT32" s="290">
        <v>1</v>
      </c>
      <c r="AU32" s="290">
        <v>1</v>
      </c>
      <c r="AV32" s="290">
        <v>1</v>
      </c>
      <c r="AW32" s="290">
        <v>1</v>
      </c>
      <c r="AX32" s="290">
        <v>1</v>
      </c>
      <c r="AY32" s="290">
        <v>1</v>
      </c>
      <c r="AZ32" s="290">
        <v>1</v>
      </c>
      <c r="BA32" s="290">
        <v>1</v>
      </c>
      <c r="BB32" s="290">
        <v>1</v>
      </c>
      <c r="BC32" s="290">
        <v>1</v>
      </c>
      <c r="BD32" s="290">
        <v>1</v>
      </c>
      <c r="BE32" s="290">
        <v>1</v>
      </c>
      <c r="BF32" s="290">
        <v>1</v>
      </c>
      <c r="BG32" s="290">
        <v>1</v>
      </c>
      <c r="BH32" s="290">
        <v>1</v>
      </c>
      <c r="BI32" s="290">
        <v>1</v>
      </c>
      <c r="BJ32" s="290">
        <v>1</v>
      </c>
      <c r="BK32" s="290">
        <v>1</v>
      </c>
      <c r="BL32" s="290">
        <v>1</v>
      </c>
      <c r="BM32" s="290">
        <v>1</v>
      </c>
      <c r="BN32" s="290">
        <v>1</v>
      </c>
      <c r="BO32" s="290">
        <v>1</v>
      </c>
      <c r="BP32" s="290">
        <v>1</v>
      </c>
      <c r="BQ32" s="290">
        <v>1</v>
      </c>
      <c r="BR32" s="290">
        <v>1</v>
      </c>
      <c r="BS32" s="290">
        <v>1</v>
      </c>
      <c r="BT32" s="290">
        <v>1</v>
      </c>
      <c r="BU32" s="290">
        <v>1</v>
      </c>
      <c r="BV32" s="290">
        <v>1</v>
      </c>
      <c r="BW32" s="290">
        <v>1</v>
      </c>
      <c r="BX32" s="290">
        <v>1</v>
      </c>
      <c r="BY32" s="290">
        <v>1</v>
      </c>
      <c r="BZ32" s="290">
        <v>1</v>
      </c>
      <c r="CA32" s="290">
        <v>1</v>
      </c>
      <c r="CB32" s="290">
        <v>1</v>
      </c>
      <c r="CC32" s="290">
        <v>1</v>
      </c>
      <c r="CD32" s="290">
        <v>1</v>
      </c>
      <c r="CE32" s="290">
        <v>1</v>
      </c>
      <c r="CF32" s="290">
        <v>1</v>
      </c>
      <c r="CG32" s="290">
        <v>1</v>
      </c>
      <c r="CH32" s="290">
        <v>1</v>
      </c>
      <c r="CI32" s="290">
        <v>1</v>
      </c>
      <c r="CJ32" s="290">
        <v>1</v>
      </c>
      <c r="CK32" s="290">
        <v>1</v>
      </c>
      <c r="CL32" s="290">
        <v>1</v>
      </c>
      <c r="CM32" s="290">
        <v>1</v>
      </c>
      <c r="CN32" s="290">
        <v>1</v>
      </c>
      <c r="CO32" s="290">
        <v>1</v>
      </c>
      <c r="CP32" s="290">
        <v>1</v>
      </c>
      <c r="CQ32" s="290">
        <v>1</v>
      </c>
      <c r="CR32" s="290">
        <v>1</v>
      </c>
      <c r="CS32" s="290">
        <v>1</v>
      </c>
      <c r="CT32" s="290">
        <v>1</v>
      </c>
      <c r="CU32" s="290">
        <v>1</v>
      </c>
      <c r="CV32" s="290">
        <v>1</v>
      </c>
      <c r="CW32" s="290"/>
      <c r="CX32" s="290"/>
      <c r="CY32" s="290"/>
      <c r="CZ32" s="290"/>
      <c r="DA32" s="290"/>
      <c r="DB32" s="290"/>
      <c r="DC32" s="290"/>
      <c r="DD32" s="290"/>
      <c r="DE32" s="290"/>
      <c r="DF32" s="290"/>
      <c r="DG32" s="290"/>
      <c r="DH32" s="290"/>
      <c r="DI32" s="290"/>
      <c r="DJ32" s="290"/>
      <c r="DK32" s="290"/>
      <c r="DL32" s="290"/>
      <c r="DM32" s="290"/>
      <c r="DN32" s="290"/>
      <c r="DO32" s="290"/>
      <c r="DP32" s="290"/>
      <c r="DQ32" s="290"/>
      <c r="DR32" s="290"/>
      <c r="DS32" s="290"/>
      <c r="DT32" s="290"/>
      <c r="DU32" s="290"/>
      <c r="DV32" s="290"/>
      <c r="DW32" s="290"/>
      <c r="DX32" s="290"/>
      <c r="DY32" s="290"/>
      <c r="DZ32" s="290"/>
      <c r="EA32" s="290"/>
      <c r="EB32" s="290"/>
      <c r="EC32" s="290"/>
      <c r="ED32" s="290"/>
      <c r="EE32" s="290"/>
      <c r="EF32" s="290"/>
      <c r="EG32" s="290"/>
      <c r="EH32" s="290"/>
      <c r="EI32" s="290"/>
      <c r="EJ32" s="290"/>
      <c r="EK32" s="290"/>
      <c r="EL32" s="290"/>
      <c r="EM32" s="290"/>
      <c r="EN32" s="290"/>
      <c r="EO32" s="290"/>
      <c r="EP32" s="290"/>
      <c r="EQ32" s="290"/>
      <c r="ER32" s="290"/>
      <c r="ES32" s="290"/>
    </row>
    <row r="33" spans="1:160" x14ac:dyDescent="0.3">
      <c r="A33" s="14"/>
      <c r="D33" s="23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</row>
    <row r="34" spans="1:160" x14ac:dyDescent="0.3">
      <c r="A34" s="18" t="s">
        <v>282</v>
      </c>
      <c r="D34" s="23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</row>
    <row r="35" spans="1:160" s="16" customFormat="1" x14ac:dyDescent="0.3">
      <c r="A35" s="14" t="s">
        <v>174</v>
      </c>
      <c r="B35" s="14" t="s">
        <v>15</v>
      </c>
      <c r="C35" s="14" t="s">
        <v>23</v>
      </c>
      <c r="D35" s="167">
        <v>1</v>
      </c>
      <c r="E35" s="88">
        <v>1</v>
      </c>
      <c r="F35" s="88">
        <v>1</v>
      </c>
      <c r="G35" s="88">
        <v>1</v>
      </c>
      <c r="H35" s="88">
        <v>1</v>
      </c>
      <c r="I35" s="88">
        <v>1</v>
      </c>
      <c r="J35" s="88">
        <v>1</v>
      </c>
      <c r="K35" s="88">
        <v>1</v>
      </c>
      <c r="L35" s="88">
        <v>1</v>
      </c>
      <c r="M35" s="88">
        <v>1</v>
      </c>
      <c r="N35" s="88">
        <v>1</v>
      </c>
      <c r="O35" s="88">
        <v>1</v>
      </c>
      <c r="P35" s="88">
        <v>1</v>
      </c>
      <c r="Q35" s="88">
        <v>1</v>
      </c>
      <c r="R35" s="88">
        <v>1</v>
      </c>
      <c r="S35" s="88">
        <v>1</v>
      </c>
      <c r="T35" s="88">
        <v>1</v>
      </c>
      <c r="U35" s="88">
        <v>1</v>
      </c>
      <c r="V35" s="88">
        <v>1</v>
      </c>
      <c r="W35" s="88">
        <v>1</v>
      </c>
      <c r="X35" s="88">
        <v>1</v>
      </c>
      <c r="Y35" s="88">
        <v>1</v>
      </c>
      <c r="Z35" s="88">
        <v>1</v>
      </c>
      <c r="AA35" s="88">
        <v>1</v>
      </c>
      <c r="AB35" s="88">
        <v>1</v>
      </c>
      <c r="AC35" s="88">
        <v>1</v>
      </c>
      <c r="AD35" s="88">
        <v>1</v>
      </c>
      <c r="AE35" s="88">
        <v>1</v>
      </c>
      <c r="AF35" s="88">
        <v>1</v>
      </c>
      <c r="AG35" s="88">
        <v>1</v>
      </c>
      <c r="AH35" s="88">
        <v>1</v>
      </c>
      <c r="AI35" s="88">
        <v>1</v>
      </c>
      <c r="AJ35" s="88">
        <v>1</v>
      </c>
      <c r="AK35" s="88">
        <v>1</v>
      </c>
      <c r="AL35" s="88">
        <v>1</v>
      </c>
      <c r="AM35" s="88">
        <v>1</v>
      </c>
      <c r="AN35" s="88">
        <v>1</v>
      </c>
      <c r="AO35" s="88">
        <v>1</v>
      </c>
      <c r="AP35" s="88">
        <v>1</v>
      </c>
      <c r="AQ35" s="88">
        <v>1</v>
      </c>
      <c r="AR35" s="88">
        <v>1</v>
      </c>
      <c r="AS35" s="88">
        <v>1</v>
      </c>
      <c r="AT35" s="88">
        <v>1</v>
      </c>
      <c r="AU35" s="88">
        <v>1</v>
      </c>
      <c r="AV35" s="88">
        <v>1</v>
      </c>
      <c r="AW35" s="88">
        <v>1</v>
      </c>
      <c r="AX35" s="88">
        <v>1</v>
      </c>
      <c r="AY35" s="88">
        <v>1</v>
      </c>
      <c r="AZ35" s="88">
        <v>1</v>
      </c>
      <c r="BA35" s="88">
        <v>1</v>
      </c>
      <c r="BB35" s="88">
        <v>1</v>
      </c>
      <c r="BC35" s="89">
        <v>1</v>
      </c>
      <c r="BD35" s="89">
        <v>1</v>
      </c>
      <c r="BE35" s="89">
        <v>1</v>
      </c>
      <c r="BF35" s="89">
        <v>1</v>
      </c>
      <c r="BG35" s="89">
        <v>1</v>
      </c>
      <c r="BH35" s="89">
        <v>1</v>
      </c>
      <c r="BI35" s="89">
        <v>1</v>
      </c>
      <c r="BJ35" s="89">
        <v>1</v>
      </c>
      <c r="BK35" s="89">
        <v>1</v>
      </c>
      <c r="BL35" s="89">
        <v>1</v>
      </c>
      <c r="BM35" s="89">
        <v>1</v>
      </c>
      <c r="BN35" s="89">
        <v>1</v>
      </c>
      <c r="BO35" s="89">
        <v>1</v>
      </c>
      <c r="BP35" s="89">
        <v>1</v>
      </c>
      <c r="BQ35" s="89">
        <v>1</v>
      </c>
      <c r="BR35" s="89">
        <v>1</v>
      </c>
      <c r="BS35" s="89">
        <v>1</v>
      </c>
      <c r="BT35" s="89">
        <v>1</v>
      </c>
      <c r="BU35" s="89">
        <v>1</v>
      </c>
      <c r="BV35" s="89">
        <v>1</v>
      </c>
      <c r="BW35" s="89">
        <v>1</v>
      </c>
      <c r="BX35" s="89">
        <v>1</v>
      </c>
      <c r="BY35" s="89">
        <v>1</v>
      </c>
      <c r="BZ35" s="89">
        <v>1</v>
      </c>
      <c r="CA35" s="89">
        <v>1</v>
      </c>
      <c r="CB35" s="89">
        <v>1</v>
      </c>
      <c r="CC35" s="89">
        <v>1</v>
      </c>
      <c r="CD35" s="89">
        <v>1</v>
      </c>
      <c r="CE35" s="89">
        <v>1</v>
      </c>
      <c r="CF35" s="89">
        <v>1</v>
      </c>
      <c r="CG35" s="89">
        <v>1</v>
      </c>
      <c r="CH35" s="89">
        <v>1</v>
      </c>
      <c r="CI35" s="89">
        <v>1</v>
      </c>
      <c r="CJ35" s="89">
        <v>1</v>
      </c>
      <c r="CK35" s="89">
        <v>1</v>
      </c>
      <c r="CL35" s="89">
        <v>1</v>
      </c>
      <c r="CM35" s="89">
        <v>1</v>
      </c>
      <c r="CN35" s="89">
        <v>1</v>
      </c>
      <c r="CO35" s="89">
        <v>1</v>
      </c>
      <c r="CP35" s="89">
        <v>1</v>
      </c>
      <c r="CQ35" s="89">
        <v>1</v>
      </c>
      <c r="CR35" s="89">
        <v>1</v>
      </c>
      <c r="CS35" s="89">
        <v>1</v>
      </c>
      <c r="CT35" s="89">
        <v>1</v>
      </c>
      <c r="CU35" s="89">
        <v>1</v>
      </c>
      <c r="CV35" s="89">
        <v>1</v>
      </c>
      <c r="CW35" s="89">
        <v>1</v>
      </c>
      <c r="CX35" s="89">
        <v>1</v>
      </c>
      <c r="CY35" s="89">
        <v>1</v>
      </c>
      <c r="CZ35" s="89">
        <v>1</v>
      </c>
      <c r="DA35" s="89">
        <v>1</v>
      </c>
      <c r="DB35" s="89">
        <v>1</v>
      </c>
      <c r="DC35" s="89">
        <v>1</v>
      </c>
      <c r="DD35" s="89">
        <v>1</v>
      </c>
      <c r="DE35" s="89">
        <v>1</v>
      </c>
      <c r="DF35" s="89">
        <v>1</v>
      </c>
      <c r="DG35" s="89">
        <v>1</v>
      </c>
      <c r="DH35" s="89">
        <v>1</v>
      </c>
      <c r="DI35" s="89">
        <v>1</v>
      </c>
      <c r="DJ35" s="89">
        <v>1</v>
      </c>
      <c r="DK35" s="89">
        <v>1</v>
      </c>
      <c r="DL35" s="89">
        <v>1</v>
      </c>
      <c r="DM35" s="89">
        <v>1</v>
      </c>
      <c r="DN35" s="89">
        <v>1</v>
      </c>
      <c r="DO35" s="89">
        <v>1</v>
      </c>
      <c r="DP35" s="89">
        <v>1</v>
      </c>
      <c r="DQ35" s="89">
        <v>1</v>
      </c>
      <c r="DR35" s="89">
        <v>1</v>
      </c>
      <c r="DS35" s="89">
        <v>1</v>
      </c>
      <c r="DT35" s="89">
        <v>1</v>
      </c>
      <c r="DU35" s="89">
        <v>1</v>
      </c>
      <c r="DV35" s="89">
        <v>1</v>
      </c>
      <c r="DW35" s="89">
        <v>1</v>
      </c>
      <c r="DX35" s="89">
        <v>1</v>
      </c>
      <c r="DY35" s="89">
        <v>1</v>
      </c>
      <c r="DZ35" s="89">
        <v>1</v>
      </c>
      <c r="EA35" s="89">
        <v>1</v>
      </c>
      <c r="EB35" s="89">
        <v>1</v>
      </c>
      <c r="EC35" s="89">
        <v>1</v>
      </c>
      <c r="ED35" s="89">
        <v>1</v>
      </c>
      <c r="EE35" s="89">
        <v>1</v>
      </c>
      <c r="EF35" s="89">
        <v>1</v>
      </c>
      <c r="EG35" s="89">
        <v>1</v>
      </c>
      <c r="EH35" s="89">
        <v>1</v>
      </c>
      <c r="EI35" s="89">
        <v>1</v>
      </c>
      <c r="EJ35" s="89">
        <v>1</v>
      </c>
      <c r="EK35" s="89">
        <v>1</v>
      </c>
      <c r="EL35" s="89">
        <v>1</v>
      </c>
      <c r="EM35" s="89">
        <v>1</v>
      </c>
      <c r="EN35" s="89">
        <v>1</v>
      </c>
      <c r="EO35" s="89">
        <v>1</v>
      </c>
      <c r="EP35" s="89">
        <v>1</v>
      </c>
      <c r="EQ35" s="89">
        <v>1</v>
      </c>
      <c r="ER35" s="89">
        <v>1</v>
      </c>
      <c r="ES35" s="89">
        <v>1</v>
      </c>
      <c r="ET35" s="89">
        <v>1</v>
      </c>
      <c r="EU35" s="89">
        <v>1</v>
      </c>
      <c r="EV35" s="89">
        <v>1</v>
      </c>
      <c r="EW35" s="89">
        <v>1</v>
      </c>
      <c r="EX35" s="89">
        <v>1</v>
      </c>
      <c r="EY35" s="89">
        <v>1</v>
      </c>
      <c r="EZ35" s="89">
        <v>1</v>
      </c>
      <c r="FA35" s="89">
        <v>1</v>
      </c>
      <c r="FB35" s="89">
        <v>1</v>
      </c>
      <c r="FC35" s="89">
        <v>1</v>
      </c>
      <c r="FD35" s="89">
        <v>1</v>
      </c>
    </row>
    <row r="36" spans="1:160" x14ac:dyDescent="0.3">
      <c r="A36" s="14"/>
      <c r="D36" s="24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</row>
    <row r="37" spans="1:160" x14ac:dyDescent="0.3">
      <c r="A37" s="18"/>
      <c r="B37" s="18"/>
      <c r="C37" s="18"/>
      <c r="D37" s="21"/>
      <c r="E37" s="19">
        <v>39814</v>
      </c>
      <c r="F37" s="19">
        <v>39845</v>
      </c>
      <c r="G37" s="19">
        <v>39873</v>
      </c>
      <c r="H37" s="19">
        <v>39904</v>
      </c>
      <c r="I37" s="19">
        <v>39934</v>
      </c>
      <c r="J37" s="19">
        <v>39965</v>
      </c>
      <c r="K37" s="19">
        <v>39995</v>
      </c>
      <c r="L37" s="19">
        <v>40026</v>
      </c>
      <c r="M37" s="19">
        <v>40057</v>
      </c>
      <c r="N37" s="19">
        <v>40087</v>
      </c>
      <c r="O37" s="19">
        <v>40118</v>
      </c>
      <c r="P37" s="19">
        <v>40148</v>
      </c>
      <c r="Q37" s="19">
        <v>40179</v>
      </c>
      <c r="R37" s="19">
        <v>40210</v>
      </c>
      <c r="S37" s="19">
        <v>40238</v>
      </c>
      <c r="T37" s="19">
        <v>40269</v>
      </c>
      <c r="U37" s="19">
        <v>40299</v>
      </c>
      <c r="V37" s="19">
        <v>40330</v>
      </c>
      <c r="W37" s="19">
        <v>40360</v>
      </c>
      <c r="X37" s="19">
        <v>40391</v>
      </c>
      <c r="Y37" s="19">
        <v>40422</v>
      </c>
      <c r="Z37" s="19">
        <v>40452</v>
      </c>
      <c r="AA37" s="19">
        <v>40483</v>
      </c>
      <c r="AB37" s="19">
        <v>40513</v>
      </c>
      <c r="AC37" s="19">
        <v>40544</v>
      </c>
      <c r="AD37" s="19">
        <v>40575</v>
      </c>
      <c r="AE37" s="19">
        <v>40603</v>
      </c>
      <c r="AF37" s="19">
        <v>40634</v>
      </c>
      <c r="AG37" s="19">
        <v>40664</v>
      </c>
      <c r="AH37" s="19">
        <v>40695</v>
      </c>
      <c r="AI37" s="19">
        <v>40725</v>
      </c>
      <c r="AJ37" s="19">
        <v>40756</v>
      </c>
      <c r="AK37" s="19">
        <v>40787</v>
      </c>
      <c r="AL37" s="19">
        <v>40817</v>
      </c>
      <c r="AM37" s="19">
        <v>40848</v>
      </c>
      <c r="AN37" s="19">
        <v>40878</v>
      </c>
      <c r="AO37" s="19">
        <v>40909</v>
      </c>
      <c r="AP37" s="19">
        <v>40940</v>
      </c>
      <c r="AQ37" s="19">
        <v>40969</v>
      </c>
      <c r="AR37" s="19">
        <v>41000</v>
      </c>
      <c r="AS37" s="19">
        <v>41030</v>
      </c>
      <c r="AT37" s="19">
        <v>41061</v>
      </c>
      <c r="AU37" s="19">
        <v>41091</v>
      </c>
      <c r="AV37" s="19">
        <v>41122</v>
      </c>
      <c r="AW37" s="19">
        <v>41153</v>
      </c>
      <c r="AX37" s="19">
        <v>41183</v>
      </c>
      <c r="AY37" s="19">
        <v>41214</v>
      </c>
      <c r="AZ37" s="19">
        <v>41244</v>
      </c>
      <c r="BA37" s="19">
        <v>41275</v>
      </c>
      <c r="BB37" s="19">
        <v>41306</v>
      </c>
      <c r="BC37" s="19">
        <f t="shared" ref="BC37:BL37" si="9">+BC2</f>
        <v>41334</v>
      </c>
      <c r="BD37" s="19">
        <f t="shared" si="9"/>
        <v>41365</v>
      </c>
      <c r="BE37" s="19">
        <f t="shared" si="9"/>
        <v>41395</v>
      </c>
      <c r="BF37" s="19">
        <f t="shared" si="9"/>
        <v>41426</v>
      </c>
      <c r="BG37" s="19">
        <f t="shared" si="9"/>
        <v>41456</v>
      </c>
      <c r="BH37" s="19">
        <f t="shared" si="9"/>
        <v>41487</v>
      </c>
      <c r="BI37" s="19">
        <f t="shared" si="9"/>
        <v>41518</v>
      </c>
      <c r="BJ37" s="19">
        <f t="shared" si="9"/>
        <v>41548</v>
      </c>
      <c r="BK37" s="19">
        <f t="shared" si="9"/>
        <v>41579</v>
      </c>
      <c r="BL37" s="19">
        <f t="shared" si="9"/>
        <v>41609</v>
      </c>
      <c r="BM37" s="19">
        <v>41640</v>
      </c>
      <c r="BN37" s="19">
        <v>41671</v>
      </c>
      <c r="BO37" s="19">
        <v>41699</v>
      </c>
      <c r="BP37" s="19">
        <v>41730</v>
      </c>
      <c r="BQ37" s="19">
        <v>41760</v>
      </c>
      <c r="BR37" s="19">
        <v>41791</v>
      </c>
      <c r="BS37" s="19">
        <v>41821</v>
      </c>
      <c r="BT37" s="19">
        <v>41852</v>
      </c>
      <c r="BU37" s="19">
        <v>41883</v>
      </c>
      <c r="BV37" s="19">
        <v>41913</v>
      </c>
      <c r="BW37" s="19">
        <v>41944</v>
      </c>
      <c r="BX37" s="19">
        <v>41974</v>
      </c>
      <c r="BY37" s="19">
        <v>42005</v>
      </c>
      <c r="BZ37" s="19">
        <v>42036</v>
      </c>
      <c r="CA37" s="19">
        <v>42064</v>
      </c>
      <c r="CB37" s="19">
        <v>42095</v>
      </c>
      <c r="CC37" s="19">
        <v>42125</v>
      </c>
      <c r="CD37" s="19">
        <v>42156</v>
      </c>
      <c r="CE37" s="19">
        <v>42186</v>
      </c>
      <c r="CF37" s="19">
        <v>42217</v>
      </c>
      <c r="CG37" s="19">
        <v>42248</v>
      </c>
      <c r="CH37" s="19">
        <v>42278</v>
      </c>
      <c r="CI37" s="19">
        <v>42309</v>
      </c>
      <c r="CJ37" s="19">
        <v>42339</v>
      </c>
      <c r="CK37" s="19">
        <v>42370</v>
      </c>
      <c r="CL37" s="19">
        <v>42401</v>
      </c>
      <c r="CM37" s="19">
        <v>42430</v>
      </c>
      <c r="CN37" s="19">
        <v>42461</v>
      </c>
      <c r="CO37" s="19">
        <v>42491</v>
      </c>
      <c r="CP37" s="19">
        <v>42522</v>
      </c>
      <c r="CQ37" s="19">
        <v>42552</v>
      </c>
      <c r="CR37" s="19">
        <v>42583</v>
      </c>
      <c r="CS37" s="19">
        <v>42614</v>
      </c>
      <c r="CT37" s="19">
        <v>42644</v>
      </c>
      <c r="CU37" s="19">
        <v>42675</v>
      </c>
      <c r="CV37" s="19">
        <v>42705</v>
      </c>
      <c r="CW37" s="19">
        <v>42736</v>
      </c>
      <c r="CX37" s="19">
        <v>42767</v>
      </c>
      <c r="CY37" s="19">
        <v>42795</v>
      </c>
      <c r="CZ37" s="19">
        <v>42826</v>
      </c>
      <c r="DA37" s="19">
        <v>42856</v>
      </c>
      <c r="DB37" s="19">
        <v>42887</v>
      </c>
      <c r="DC37" s="19">
        <v>42917</v>
      </c>
      <c r="DD37" s="19">
        <v>42948</v>
      </c>
      <c r="DE37" s="19">
        <v>42979</v>
      </c>
      <c r="DF37" s="19">
        <v>43009</v>
      </c>
      <c r="DG37" s="19">
        <v>43040</v>
      </c>
      <c r="DH37" s="19">
        <v>43070</v>
      </c>
      <c r="DI37" s="19">
        <v>43101</v>
      </c>
      <c r="DJ37" s="19">
        <v>43132</v>
      </c>
      <c r="DK37" s="19">
        <v>43160</v>
      </c>
      <c r="DL37" s="19">
        <v>43191</v>
      </c>
      <c r="DM37" s="19">
        <v>43221</v>
      </c>
      <c r="DN37" s="19">
        <v>43252</v>
      </c>
      <c r="DO37" s="19">
        <v>43282</v>
      </c>
      <c r="DP37" s="19">
        <v>43313</v>
      </c>
      <c r="DQ37" s="19">
        <v>43344</v>
      </c>
      <c r="DR37" s="19">
        <v>43374</v>
      </c>
      <c r="DS37" s="19">
        <v>43405</v>
      </c>
      <c r="DT37" s="19">
        <v>43435</v>
      </c>
      <c r="DU37" s="19">
        <v>43466</v>
      </c>
      <c r="DV37" s="19">
        <v>43497</v>
      </c>
      <c r="DW37" s="19">
        <v>43525</v>
      </c>
      <c r="DX37" s="19">
        <v>43556</v>
      </c>
      <c r="DY37" s="19">
        <v>43586</v>
      </c>
      <c r="DZ37" s="19">
        <v>43617</v>
      </c>
      <c r="EA37" s="19">
        <v>43647</v>
      </c>
      <c r="EB37" s="19">
        <v>43678</v>
      </c>
      <c r="EC37" s="19">
        <v>43709</v>
      </c>
      <c r="ED37" s="19">
        <v>43739</v>
      </c>
      <c r="EE37" s="19">
        <v>43770</v>
      </c>
      <c r="EF37" s="19">
        <v>43800</v>
      </c>
      <c r="EG37" s="19">
        <v>43831</v>
      </c>
      <c r="EH37" s="19">
        <v>43862</v>
      </c>
      <c r="EI37" s="19">
        <v>43891</v>
      </c>
      <c r="EJ37" s="19">
        <v>43922</v>
      </c>
      <c r="EK37" s="19">
        <v>43952</v>
      </c>
      <c r="EL37" s="19">
        <v>43983</v>
      </c>
      <c r="EM37" s="19">
        <v>44013</v>
      </c>
      <c r="EN37" s="19">
        <v>44044</v>
      </c>
      <c r="EO37" s="19">
        <v>44075</v>
      </c>
      <c r="EP37" s="19">
        <v>44105</v>
      </c>
      <c r="EQ37" s="19">
        <v>44136</v>
      </c>
      <c r="ER37" s="19">
        <v>44166</v>
      </c>
      <c r="ES37" s="19">
        <v>44197</v>
      </c>
      <c r="ET37" s="359">
        <v>44228</v>
      </c>
      <c r="EU37" s="359">
        <v>44256</v>
      </c>
      <c r="EV37" s="359">
        <v>44287</v>
      </c>
      <c r="EW37" s="359">
        <v>44317</v>
      </c>
      <c r="EX37" s="359">
        <v>44348</v>
      </c>
      <c r="EY37" s="359">
        <v>44378</v>
      </c>
      <c r="EZ37" s="359">
        <v>44409</v>
      </c>
      <c r="FA37" s="359">
        <v>44440</v>
      </c>
      <c r="FB37" s="359">
        <v>44470</v>
      </c>
      <c r="FC37" s="359">
        <v>44501</v>
      </c>
      <c r="FD37" s="359">
        <v>44531</v>
      </c>
    </row>
    <row r="38" spans="1:160" x14ac:dyDescent="0.3">
      <c r="A38" s="5" t="s">
        <v>105</v>
      </c>
      <c r="E38" s="27">
        <f t="shared" ref="E38:X38" si="10">+SUMPRODUCT(E29:E29,E18:E18)</f>
        <v>226.39630755000002</v>
      </c>
      <c r="F38" s="27">
        <f t="shared" si="10"/>
        <v>209.19735513157892</v>
      </c>
      <c r="G38" s="27">
        <f t="shared" si="10"/>
        <v>210.33680539772726</v>
      </c>
      <c r="H38" s="27">
        <f t="shared" si="10"/>
        <v>211.398754</v>
      </c>
      <c r="I38" s="27">
        <f t="shared" si="10"/>
        <v>234.18137898750001</v>
      </c>
      <c r="J38" s="27">
        <f t="shared" si="10"/>
        <v>233.47698555681814</v>
      </c>
      <c r="K38" s="27">
        <f t="shared" si="10"/>
        <v>203.3680286590909</v>
      </c>
      <c r="L38" s="27">
        <f t="shared" si="10"/>
        <v>190.20551274999994</v>
      </c>
      <c r="M38" s="27">
        <f t="shared" si="10"/>
        <v>174.02078774999995</v>
      </c>
      <c r="N38" s="27">
        <f t="shared" si="10"/>
        <v>186.44922497727268</v>
      </c>
      <c r="O38" s="27">
        <f t="shared" si="10"/>
        <v>198.3011559375</v>
      </c>
      <c r="P38" s="27">
        <f t="shared" si="10"/>
        <v>194.50778645454542</v>
      </c>
      <c r="Q38" s="27">
        <f t="shared" si="10"/>
        <v>192.06318765789473</v>
      </c>
      <c r="R38" s="27">
        <f t="shared" si="10"/>
        <v>182.86275856578945</v>
      </c>
      <c r="S38" s="27">
        <f t="shared" si="10"/>
        <v>179.62876643478259</v>
      </c>
      <c r="T38" s="27">
        <f t="shared" si="10"/>
        <v>180.79650100000001</v>
      </c>
      <c r="U38" s="27">
        <f t="shared" si="10"/>
        <v>182.44624938749999</v>
      </c>
      <c r="V38" s="27">
        <f t="shared" si="10"/>
        <v>176.048252625</v>
      </c>
      <c r="W38" s="27">
        <f t="shared" si="10"/>
        <v>214.10204049999999</v>
      </c>
      <c r="X38" s="27">
        <f t="shared" si="10"/>
        <v>259.66522264772721</v>
      </c>
      <c r="Y38" s="27">
        <f t="shared" ref="Y38:BD38" si="11">+SUMPRODUCT(Y29:Y29,Y18:Y18)</f>
        <v>272.29268824999991</v>
      </c>
      <c r="Z38" s="27">
        <f t="shared" si="11"/>
        <v>268.13277649999998</v>
      </c>
      <c r="AA38" s="27">
        <f t="shared" si="11"/>
        <v>271.47470350000003</v>
      </c>
      <c r="AB38" s="27">
        <f t="shared" si="11"/>
        <v>303.29836639772714</v>
      </c>
      <c r="AC38" s="27">
        <f t="shared" si="11"/>
        <v>323.80844921250002</v>
      </c>
      <c r="AD38" s="27">
        <f t="shared" si="11"/>
        <v>343.44723165789469</v>
      </c>
      <c r="AE38" s="27">
        <f t="shared" si="11"/>
        <v>313.94296545652179</v>
      </c>
      <c r="AF38" s="27">
        <f t="shared" si="11"/>
        <v>335.98439279999997</v>
      </c>
      <c r="AG38" s="27">
        <f t="shared" si="11"/>
        <v>332.1193055</v>
      </c>
      <c r="AH38" s="27">
        <f t="shared" si="11"/>
        <v>303.51966368181809</v>
      </c>
      <c r="AI38" s="27">
        <f t="shared" si="11"/>
        <v>278.2875978749999</v>
      </c>
      <c r="AJ38" s="27">
        <f t="shared" si="11"/>
        <v>299.14963232608699</v>
      </c>
      <c r="AK38" s="27">
        <f t="shared" si="11"/>
        <v>286.37339900000001</v>
      </c>
      <c r="AL38" s="27">
        <f t="shared" si="11"/>
        <v>261.93883849999992</v>
      </c>
      <c r="AM38" s="27">
        <f t="shared" si="11"/>
        <v>252.55607224999997</v>
      </c>
      <c r="AN38" s="27">
        <f t="shared" si="11"/>
        <v>244.5949372499999</v>
      </c>
      <c r="AO38" s="27">
        <f t="shared" si="11"/>
        <v>252.84717858750003</v>
      </c>
      <c r="AP38" s="27">
        <f t="shared" si="11"/>
        <v>254.75785098749998</v>
      </c>
      <c r="AQ38" s="27">
        <f t="shared" si="11"/>
        <v>252.54613077272722</v>
      </c>
      <c r="AR38" s="27">
        <f t="shared" si="11"/>
        <v>237.72714603749998</v>
      </c>
      <c r="AS38" s="27">
        <f t="shared" si="11"/>
        <v>239.48541559090904</v>
      </c>
      <c r="AT38" s="27">
        <f t="shared" si="11"/>
        <v>248.14245399999996</v>
      </c>
      <c r="AU38" s="27">
        <f t="shared" si="11"/>
        <v>317.67990624999993</v>
      </c>
      <c r="AV38" s="27">
        <f t="shared" si="11"/>
        <v>325.25762872826084</v>
      </c>
      <c r="AW38" s="27">
        <f t="shared" si="11"/>
        <v>330.41288755263156</v>
      </c>
      <c r="AX38" s="27">
        <f t="shared" si="11"/>
        <v>330.39375896739131</v>
      </c>
      <c r="AY38" s="27">
        <f t="shared" si="11"/>
        <v>330.83327600000001</v>
      </c>
      <c r="AZ38" s="27">
        <f t="shared" si="11"/>
        <v>315.85343816249991</v>
      </c>
      <c r="BA38" s="27" t="e">
        <f t="shared" si="11"/>
        <v>#REF!</v>
      </c>
      <c r="BB38" s="27" t="e">
        <f t="shared" si="11"/>
        <v>#REF!</v>
      </c>
      <c r="BC38" s="27" t="e">
        <f t="shared" si="11"/>
        <v>#REF!</v>
      </c>
      <c r="BD38" s="27" t="e">
        <f t="shared" si="11"/>
        <v>#REF!</v>
      </c>
      <c r="BE38" s="27" t="e">
        <f t="shared" ref="BE38:BL38" si="12">+SUMPRODUCT(BE29:BE29,BE18:BE18)</f>
        <v>#REF!</v>
      </c>
      <c r="BF38" s="27" t="e">
        <f t="shared" si="12"/>
        <v>#REF!</v>
      </c>
      <c r="BG38" s="27" t="e">
        <f t="shared" si="12"/>
        <v>#REF!</v>
      </c>
      <c r="BH38" s="27" t="e">
        <f t="shared" si="12"/>
        <v>#REF!</v>
      </c>
      <c r="BI38" s="27" t="e">
        <f t="shared" si="12"/>
        <v>#REF!</v>
      </c>
      <c r="BJ38" s="27" t="e">
        <f t="shared" si="12"/>
        <v>#REF!</v>
      </c>
      <c r="BK38" s="27" t="e">
        <f t="shared" si="12"/>
        <v>#REF!</v>
      </c>
      <c r="BL38" s="27" t="e">
        <f t="shared" si="12"/>
        <v>#REF!</v>
      </c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</row>
    <row r="39" spans="1:160" x14ac:dyDescent="0.3">
      <c r="A39" s="5" t="s">
        <v>288</v>
      </c>
      <c r="E39" s="27">
        <f t="shared" ref="E39:X39" si="13">+SUMPRODUCT(E32:E32,E21:E21)</f>
        <v>226.39630755000002</v>
      </c>
      <c r="F39" s="27">
        <f t="shared" si="13"/>
        <v>209.19735513157892</v>
      </c>
      <c r="G39" s="27">
        <f t="shared" si="13"/>
        <v>210.33680539772726</v>
      </c>
      <c r="H39" s="27">
        <f t="shared" si="13"/>
        <v>211.398754</v>
      </c>
      <c r="I39" s="27">
        <f t="shared" si="13"/>
        <v>234.18137898750001</v>
      </c>
      <c r="J39" s="27">
        <f t="shared" si="13"/>
        <v>233.47698555681814</v>
      </c>
      <c r="K39" s="27">
        <f t="shared" si="13"/>
        <v>203.3680286590909</v>
      </c>
      <c r="L39" s="27">
        <f t="shared" si="13"/>
        <v>190.20551274999994</v>
      </c>
      <c r="M39" s="27">
        <f t="shared" si="13"/>
        <v>174.02078774999995</v>
      </c>
      <c r="N39" s="27">
        <f t="shared" si="13"/>
        <v>186.44922497727268</v>
      </c>
      <c r="O39" s="27">
        <f t="shared" si="13"/>
        <v>198.3011559375</v>
      </c>
      <c r="P39" s="27">
        <f t="shared" si="13"/>
        <v>194.50778645454542</v>
      </c>
      <c r="Q39" s="27">
        <f t="shared" si="13"/>
        <v>192.06318765789473</v>
      </c>
      <c r="R39" s="27">
        <f t="shared" si="13"/>
        <v>182.86275856578945</v>
      </c>
      <c r="S39" s="27">
        <f t="shared" si="13"/>
        <v>179.62876643478259</v>
      </c>
      <c r="T39" s="27">
        <f t="shared" si="13"/>
        <v>180.79650100000001</v>
      </c>
      <c r="U39" s="27">
        <f t="shared" si="13"/>
        <v>182.44624938749999</v>
      </c>
      <c r="V39" s="27">
        <f t="shared" si="13"/>
        <v>176.048252625</v>
      </c>
      <c r="W39" s="27">
        <f t="shared" si="13"/>
        <v>214.10204049999999</v>
      </c>
      <c r="X39" s="27">
        <f t="shared" si="13"/>
        <v>259.66522264772721</v>
      </c>
      <c r="Y39" s="27">
        <f t="shared" ref="Y39:BD39" si="14">+SUMPRODUCT(Y32:Y32,Y21:Y21)</f>
        <v>272.29268824999991</v>
      </c>
      <c r="Z39" s="27">
        <f t="shared" si="14"/>
        <v>268.13277649999998</v>
      </c>
      <c r="AA39" s="27">
        <f t="shared" si="14"/>
        <v>271.47470350000003</v>
      </c>
      <c r="AB39" s="27">
        <f t="shared" si="14"/>
        <v>303.29836639772714</v>
      </c>
      <c r="AC39" s="27">
        <f t="shared" si="14"/>
        <v>323.80844921250002</v>
      </c>
      <c r="AD39" s="27">
        <f t="shared" si="14"/>
        <v>343.44723165789469</v>
      </c>
      <c r="AE39" s="27">
        <f t="shared" si="14"/>
        <v>313.94296545652179</v>
      </c>
      <c r="AF39" s="27">
        <f t="shared" si="14"/>
        <v>335.98439279999997</v>
      </c>
      <c r="AG39" s="27">
        <f t="shared" si="14"/>
        <v>332.1193055</v>
      </c>
      <c r="AH39" s="27">
        <f t="shared" si="14"/>
        <v>303.51966368181809</v>
      </c>
      <c r="AI39" s="27">
        <f t="shared" si="14"/>
        <v>278.2875978749999</v>
      </c>
      <c r="AJ39" s="27">
        <f t="shared" si="14"/>
        <v>299.14963232608699</v>
      </c>
      <c r="AK39" s="27">
        <f t="shared" si="14"/>
        <v>286.37339900000001</v>
      </c>
      <c r="AL39" s="27">
        <f t="shared" si="14"/>
        <v>261.93883849999992</v>
      </c>
      <c r="AM39" s="27">
        <f t="shared" si="14"/>
        <v>252.55607224999997</v>
      </c>
      <c r="AN39" s="27">
        <f t="shared" si="14"/>
        <v>244.5949372499999</v>
      </c>
      <c r="AO39" s="27">
        <f t="shared" si="14"/>
        <v>252.84717858750003</v>
      </c>
      <c r="AP39" s="27">
        <f t="shared" si="14"/>
        <v>254.75785098749998</v>
      </c>
      <c r="AQ39" s="27">
        <f t="shared" si="14"/>
        <v>252.54613077272722</v>
      </c>
      <c r="AR39" s="27">
        <f t="shared" si="14"/>
        <v>237.72714603749998</v>
      </c>
      <c r="AS39" s="27">
        <f t="shared" si="14"/>
        <v>239.48541559090904</v>
      </c>
      <c r="AT39" s="27">
        <f t="shared" si="14"/>
        <v>248.14245399999996</v>
      </c>
      <c r="AU39" s="27">
        <f t="shared" si="14"/>
        <v>317.67990624999993</v>
      </c>
      <c r="AV39" s="27">
        <f t="shared" si="14"/>
        <v>325.25762872826084</v>
      </c>
      <c r="AW39" s="27">
        <f t="shared" si="14"/>
        <v>330.41288755263156</v>
      </c>
      <c r="AX39" s="27">
        <f t="shared" si="14"/>
        <v>330.39375896739131</v>
      </c>
      <c r="AY39" s="27">
        <f t="shared" si="14"/>
        <v>330.83327600000001</v>
      </c>
      <c r="AZ39" s="27">
        <f t="shared" si="14"/>
        <v>315.85343816249991</v>
      </c>
      <c r="BA39" s="27">
        <f t="shared" si="14"/>
        <v>302.46626474999994</v>
      </c>
      <c r="BB39" s="27">
        <f t="shared" si="14"/>
        <v>285.34383868421048</v>
      </c>
      <c r="BC39" s="27">
        <f t="shared" si="14"/>
        <v>274.59026306250001</v>
      </c>
      <c r="BD39" s="27">
        <f t="shared" si="14"/>
        <v>272.96393679545446</v>
      </c>
      <c r="BE39" s="27">
        <f t="shared" ref="BE39:CJ39" si="15">+SUMPRODUCT(BE32:BE32,BE21:BE21)</f>
        <v>279.39408429545455</v>
      </c>
      <c r="BF39" s="27">
        <f t="shared" si="15"/>
        <v>265.37678028750003</v>
      </c>
      <c r="BG39" s="27">
        <f t="shared" si="15"/>
        <v>256.12446610227266</v>
      </c>
      <c r="BH39" s="27">
        <f t="shared" si="15"/>
        <v>257.51488111363631</v>
      </c>
      <c r="BI39" s="27">
        <f t="shared" si="15"/>
        <v>259.16250202499998</v>
      </c>
      <c r="BJ39" s="27">
        <f t="shared" si="15"/>
        <v>277.79435364130438</v>
      </c>
      <c r="BK39" s="27">
        <f t="shared" si="15"/>
        <v>260.03057193749993</v>
      </c>
      <c r="BL39" s="27">
        <f t="shared" si="15"/>
        <v>246.82580474999995</v>
      </c>
      <c r="BM39" s="27">
        <f t="shared" si="15"/>
        <v>230.52297499999997</v>
      </c>
      <c r="BN39" s="27">
        <f t="shared" si="15"/>
        <v>245.77667542105263</v>
      </c>
      <c r="BO39" s="27">
        <f t="shared" si="15"/>
        <v>274.51918149999989</v>
      </c>
      <c r="BP39" s="27">
        <f t="shared" si="15"/>
        <v>276.32574675000001</v>
      </c>
      <c r="BQ39" s="27">
        <f t="shared" si="15"/>
        <v>289.27790099999993</v>
      </c>
      <c r="BR39" s="27">
        <f t="shared" si="15"/>
        <v>263.53543974999991</v>
      </c>
      <c r="BS39" s="27">
        <f t="shared" si="15"/>
        <v>237.15970639772721</v>
      </c>
      <c r="BT39" s="27">
        <f t="shared" si="15"/>
        <v>230.33050799999995</v>
      </c>
      <c r="BU39" s="27">
        <f t="shared" si="15"/>
        <v>214.83254025000002</v>
      </c>
      <c r="BV39" s="27">
        <f t="shared" si="15"/>
        <v>216.74789119565213</v>
      </c>
      <c r="BW39" s="27">
        <f t="shared" si="15"/>
        <v>219.37922778947365</v>
      </c>
      <c r="BX39" s="27">
        <f t="shared" si="15"/>
        <v>236.78809397727267</v>
      </c>
      <c r="BY39" s="27">
        <f t="shared" si="15"/>
        <v>213.15020369999999</v>
      </c>
      <c r="BZ39" s="27">
        <f t="shared" si="15"/>
        <v>201.32646781578941</v>
      </c>
      <c r="CA39" s="27">
        <f t="shared" si="15"/>
        <v>200.50369022727273</v>
      </c>
      <c r="CB39" s="27">
        <f t="shared" si="15"/>
        <v>193.90612824999999</v>
      </c>
      <c r="CC39" s="27">
        <f t="shared" si="15"/>
        <v>190.66305930000004</v>
      </c>
      <c r="CD39" s="27">
        <f t="shared" si="15"/>
        <v>195.01301232954549</v>
      </c>
      <c r="CE39" s="27">
        <f t="shared" si="15"/>
        <v>197.39717740909092</v>
      </c>
      <c r="CF39" s="27">
        <f t="shared" si="15"/>
        <v>176.15542174999993</v>
      </c>
      <c r="CG39" s="27">
        <f t="shared" si="15"/>
        <v>174.70754499999995</v>
      </c>
      <c r="CH39" s="27">
        <f t="shared" si="15"/>
        <v>181.29258071590905</v>
      </c>
      <c r="CI39" s="27">
        <f t="shared" si="15"/>
        <v>172.0110385875</v>
      </c>
      <c r="CJ39" s="27">
        <f t="shared" si="15"/>
        <v>172.30290047727269</v>
      </c>
      <c r="CK39" s="27">
        <f t="shared" ref="CK39:CV39" si="16">+SUMPRODUCT(CK32:CK32,CK21:CK21)</f>
        <v>172.29894481578941</v>
      </c>
      <c r="CL39" s="27">
        <f t="shared" si="16"/>
        <v>165.88402661250001</v>
      </c>
      <c r="CM39" s="27">
        <f t="shared" si="16"/>
        <v>172.18598870454542</v>
      </c>
      <c r="CN39" s="27">
        <f t="shared" si="16"/>
        <v>170.84508225000002</v>
      </c>
      <c r="CO39" s="27">
        <f t="shared" si="16"/>
        <v>164.34057249999998</v>
      </c>
      <c r="CP39" s="27">
        <f t="shared" si="16"/>
        <v>165.16710692045456</v>
      </c>
      <c r="CQ39" s="27">
        <f t="shared" si="16"/>
        <v>150.00615525000001</v>
      </c>
      <c r="CR39" s="27">
        <f t="shared" si="16"/>
        <v>148.9517708152174</v>
      </c>
      <c r="CS39" s="27">
        <f t="shared" si="16"/>
        <v>149.21004174999999</v>
      </c>
      <c r="CT39" s="27">
        <f t="shared" si="16"/>
        <v>151.80397199999999</v>
      </c>
      <c r="CU39" s="27">
        <f t="shared" si="16"/>
        <v>150.54418799999999</v>
      </c>
      <c r="CV39" s="27">
        <f t="shared" si="16"/>
        <v>147.89776674999999</v>
      </c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</row>
    <row r="40" spans="1:160" x14ac:dyDescent="0.3">
      <c r="A40" s="5" t="s">
        <v>287</v>
      </c>
      <c r="E40" s="293">
        <f t="shared" ref="E40:BF40" si="17">+SUMPRODUCT(E35,E24)</f>
        <v>226.39630755000002</v>
      </c>
      <c r="F40" s="293">
        <f t="shared" si="17"/>
        <v>209.19735513157892</v>
      </c>
      <c r="G40" s="293">
        <f t="shared" si="17"/>
        <v>210.33680539772726</v>
      </c>
      <c r="H40" s="293">
        <f t="shared" si="17"/>
        <v>211.398754</v>
      </c>
      <c r="I40" s="293">
        <f t="shared" si="17"/>
        <v>234.18137898750001</v>
      </c>
      <c r="J40" s="293">
        <f t="shared" si="17"/>
        <v>233.47698555681814</v>
      </c>
      <c r="K40" s="293">
        <f t="shared" si="17"/>
        <v>203.3680286590909</v>
      </c>
      <c r="L40" s="293">
        <f t="shared" si="17"/>
        <v>190.20551274999994</v>
      </c>
      <c r="M40" s="293">
        <f t="shared" si="17"/>
        <v>174.02078774999995</v>
      </c>
      <c r="N40" s="293">
        <f t="shared" si="17"/>
        <v>186.44922497727268</v>
      </c>
      <c r="O40" s="293">
        <f t="shared" si="17"/>
        <v>198.3011559375</v>
      </c>
      <c r="P40" s="293">
        <f t="shared" si="17"/>
        <v>194.50778645454542</v>
      </c>
      <c r="Q40" s="293">
        <f t="shared" si="17"/>
        <v>192.06318765789473</v>
      </c>
      <c r="R40" s="293">
        <f t="shared" si="17"/>
        <v>182.86275856578945</v>
      </c>
      <c r="S40" s="293">
        <f t="shared" si="17"/>
        <v>179.62876643478259</v>
      </c>
      <c r="T40" s="293">
        <f t="shared" si="17"/>
        <v>180.79650100000001</v>
      </c>
      <c r="U40" s="293">
        <f t="shared" si="17"/>
        <v>182.44624938749999</v>
      </c>
      <c r="V40" s="293">
        <f t="shared" si="17"/>
        <v>176.048252625</v>
      </c>
      <c r="W40" s="293">
        <f t="shared" si="17"/>
        <v>214.10204049999999</v>
      </c>
      <c r="X40" s="293">
        <f t="shared" si="17"/>
        <v>259.66522264772721</v>
      </c>
      <c r="Y40" s="293">
        <f t="shared" si="17"/>
        <v>272.29268824999991</v>
      </c>
      <c r="Z40" s="293">
        <f t="shared" si="17"/>
        <v>268.13277649999998</v>
      </c>
      <c r="AA40" s="293">
        <f t="shared" si="17"/>
        <v>271.47470350000003</v>
      </c>
      <c r="AB40" s="293">
        <f t="shared" si="17"/>
        <v>303.29836639772714</v>
      </c>
      <c r="AC40" s="293">
        <f t="shared" si="17"/>
        <v>323.80844921250002</v>
      </c>
      <c r="AD40" s="293">
        <f t="shared" si="17"/>
        <v>343.44723165789469</v>
      </c>
      <c r="AE40" s="293">
        <f t="shared" si="17"/>
        <v>313.94296545652179</v>
      </c>
      <c r="AF40" s="293">
        <f t="shared" si="17"/>
        <v>335.98439279999997</v>
      </c>
      <c r="AG40" s="293">
        <f t="shared" si="17"/>
        <v>332.1193055</v>
      </c>
      <c r="AH40" s="293">
        <f t="shared" si="17"/>
        <v>303.51966368181809</v>
      </c>
      <c r="AI40" s="293">
        <f t="shared" si="17"/>
        <v>278.2875978749999</v>
      </c>
      <c r="AJ40" s="293">
        <f t="shared" si="17"/>
        <v>299.14963232608699</v>
      </c>
      <c r="AK40" s="293">
        <f t="shared" si="17"/>
        <v>286.37339900000001</v>
      </c>
      <c r="AL40" s="293">
        <f t="shared" si="17"/>
        <v>261.93883849999992</v>
      </c>
      <c r="AM40" s="293">
        <f t="shared" si="17"/>
        <v>252.55607224999997</v>
      </c>
      <c r="AN40" s="293">
        <f t="shared" si="17"/>
        <v>244.5949372499999</v>
      </c>
      <c r="AO40" s="293">
        <f t="shared" si="17"/>
        <v>252.84717858750003</v>
      </c>
      <c r="AP40" s="293">
        <f t="shared" si="17"/>
        <v>254.75785098749998</v>
      </c>
      <c r="AQ40" s="293">
        <f t="shared" si="17"/>
        <v>252.54613077272722</v>
      </c>
      <c r="AR40" s="293">
        <f t="shared" si="17"/>
        <v>237.72714603749998</v>
      </c>
      <c r="AS40" s="293">
        <f t="shared" si="17"/>
        <v>239.48541559090904</v>
      </c>
      <c r="AT40" s="293">
        <f t="shared" si="17"/>
        <v>248.14245399999996</v>
      </c>
      <c r="AU40" s="293">
        <f t="shared" si="17"/>
        <v>317.67990624999993</v>
      </c>
      <c r="AV40" s="293">
        <f t="shared" si="17"/>
        <v>325.25762872826084</v>
      </c>
      <c r="AW40" s="293">
        <f t="shared" si="17"/>
        <v>330.41288755263156</v>
      </c>
      <c r="AX40" s="293">
        <f t="shared" si="17"/>
        <v>330.39375896739131</v>
      </c>
      <c r="AY40" s="293">
        <f t="shared" si="17"/>
        <v>330.83327600000001</v>
      </c>
      <c r="AZ40" s="293">
        <f t="shared" si="17"/>
        <v>315.85343816249991</v>
      </c>
      <c r="BA40" s="293">
        <f t="shared" si="17"/>
        <v>302.46626474999994</v>
      </c>
      <c r="BB40" s="293">
        <f t="shared" si="17"/>
        <v>285.34383868421048</v>
      </c>
      <c r="BC40" s="293">
        <f t="shared" si="17"/>
        <v>274.59026306250001</v>
      </c>
      <c r="BD40" s="293">
        <f t="shared" si="17"/>
        <v>272.96393679545446</v>
      </c>
      <c r="BE40" s="293">
        <f t="shared" si="17"/>
        <v>279.39408429545455</v>
      </c>
      <c r="BF40" s="293">
        <f t="shared" si="17"/>
        <v>265.37678028750003</v>
      </c>
      <c r="BG40" s="293">
        <f t="shared" ref="BG40:DR40" si="18">+SUMPRODUCT(BG35,BG24)</f>
        <v>256.12446610227266</v>
      </c>
      <c r="BH40" s="293">
        <f t="shared" si="18"/>
        <v>257.51488111363631</v>
      </c>
      <c r="BI40" s="293">
        <f t="shared" si="18"/>
        <v>259.16250202499998</v>
      </c>
      <c r="BJ40" s="293">
        <f t="shared" si="18"/>
        <v>277.79435364130438</v>
      </c>
      <c r="BK40" s="293">
        <f t="shared" si="18"/>
        <v>260.03057193749993</v>
      </c>
      <c r="BL40" s="293">
        <f t="shared" si="18"/>
        <v>246.82580474999995</v>
      </c>
      <c r="BM40" s="293">
        <f t="shared" si="18"/>
        <v>230.52297499999997</v>
      </c>
      <c r="BN40" s="293">
        <f t="shared" si="18"/>
        <v>245.77667542105263</v>
      </c>
      <c r="BO40" s="293">
        <f t="shared" si="18"/>
        <v>274.51918149999989</v>
      </c>
      <c r="BP40" s="293">
        <f t="shared" si="18"/>
        <v>276.32574675000001</v>
      </c>
      <c r="BQ40" s="293">
        <f t="shared" si="18"/>
        <v>289.27790099999993</v>
      </c>
      <c r="BR40" s="293">
        <f t="shared" si="18"/>
        <v>263.53543974999991</v>
      </c>
      <c r="BS40" s="293">
        <f t="shared" si="18"/>
        <v>237.15970639772721</v>
      </c>
      <c r="BT40" s="293">
        <f t="shared" si="18"/>
        <v>230.33050799999995</v>
      </c>
      <c r="BU40" s="293">
        <f t="shared" si="18"/>
        <v>214.83254025000002</v>
      </c>
      <c r="BV40" s="293">
        <f t="shared" si="18"/>
        <v>216.74789119565213</v>
      </c>
      <c r="BW40" s="293">
        <f t="shared" si="18"/>
        <v>219.37922778947365</v>
      </c>
      <c r="BX40" s="293">
        <f t="shared" si="18"/>
        <v>236.78809397727267</v>
      </c>
      <c r="BY40" s="293">
        <f t="shared" si="18"/>
        <v>213.15020369999999</v>
      </c>
      <c r="BZ40" s="293">
        <f t="shared" si="18"/>
        <v>201.32646781578941</v>
      </c>
      <c r="CA40" s="293">
        <f t="shared" si="18"/>
        <v>200.50369022727273</v>
      </c>
      <c r="CB40" s="293">
        <f t="shared" si="18"/>
        <v>193.90612824999999</v>
      </c>
      <c r="CC40" s="293">
        <f t="shared" si="18"/>
        <v>190.66305930000004</v>
      </c>
      <c r="CD40" s="293">
        <f t="shared" si="18"/>
        <v>195.01301232954549</v>
      </c>
      <c r="CE40" s="293">
        <f t="shared" si="18"/>
        <v>197.39717740909092</v>
      </c>
      <c r="CF40" s="293">
        <f t="shared" si="18"/>
        <v>176.15542174999993</v>
      </c>
      <c r="CG40" s="293">
        <f t="shared" si="18"/>
        <v>174.70754499999995</v>
      </c>
      <c r="CH40" s="293">
        <f t="shared" si="18"/>
        <v>181.29258071590905</v>
      </c>
      <c r="CI40" s="293">
        <f t="shared" si="18"/>
        <v>172.0110385875</v>
      </c>
      <c r="CJ40" s="293">
        <f t="shared" si="18"/>
        <v>172.30290047727269</v>
      </c>
      <c r="CK40" s="293">
        <f t="shared" si="18"/>
        <v>172.29894481578941</v>
      </c>
      <c r="CL40" s="293">
        <f t="shared" si="18"/>
        <v>165.88402661250001</v>
      </c>
      <c r="CM40" s="293">
        <f t="shared" si="18"/>
        <v>172.18598870454542</v>
      </c>
      <c r="CN40" s="293">
        <f t="shared" si="18"/>
        <v>170.84508225000002</v>
      </c>
      <c r="CO40" s="293">
        <f t="shared" si="18"/>
        <v>164.34057249999998</v>
      </c>
      <c r="CP40" s="293">
        <f t="shared" si="18"/>
        <v>165.16710692045456</v>
      </c>
      <c r="CQ40" s="293">
        <f t="shared" si="18"/>
        <v>150.00615525000001</v>
      </c>
      <c r="CR40" s="293">
        <f t="shared" si="18"/>
        <v>148.9517708152174</v>
      </c>
      <c r="CS40" s="293">
        <f t="shared" si="18"/>
        <v>149.21004174999999</v>
      </c>
      <c r="CT40" s="293">
        <f t="shared" si="18"/>
        <v>151.80397199999999</v>
      </c>
      <c r="CU40" s="293">
        <f t="shared" si="18"/>
        <v>150.54418799999999</v>
      </c>
      <c r="CV40" s="293">
        <f t="shared" si="18"/>
        <v>147.89776674999999</v>
      </c>
      <c r="CW40" s="293">
        <f>+SUMPRODUCT(CW35,CW24)</f>
        <v>160.83176786249999</v>
      </c>
      <c r="CX40" s="293">
        <f t="shared" si="18"/>
        <v>166.03801172368421</v>
      </c>
      <c r="CY40" s="293">
        <f t="shared" si="18"/>
        <v>162.40316011956523</v>
      </c>
      <c r="CZ40" s="293">
        <f t="shared" si="18"/>
        <v>153.76271510526317</v>
      </c>
      <c r="DA40" s="293">
        <f t="shared" si="18"/>
        <v>159.5177630454545</v>
      </c>
      <c r="DB40" s="293">
        <f t="shared" si="18"/>
        <v>168.5074432840909</v>
      </c>
      <c r="DC40" s="293">
        <f t="shared" si="18"/>
        <v>186.29055899999997</v>
      </c>
      <c r="DD40" s="293">
        <f t="shared" si="18"/>
        <v>157.49468106521735</v>
      </c>
      <c r="DE40" s="293">
        <f t="shared" si="18"/>
        <v>159.64219057499997</v>
      </c>
      <c r="DF40" s="293">
        <f t="shared" si="18"/>
        <v>158.34029447727272</v>
      </c>
      <c r="DG40" s="293">
        <f t="shared" si="18"/>
        <v>154.72159675</v>
      </c>
      <c r="DH40" s="293">
        <f t="shared" si="18"/>
        <v>152.12810392499998</v>
      </c>
      <c r="DI40" s="293">
        <f t="shared" si="18"/>
        <v>160.81492699999998</v>
      </c>
      <c r="DJ40" s="293">
        <f>+SUMPRODUCT(DJ35,DJ24)</f>
        <v>174.2908401315789</v>
      </c>
      <c r="DK40" s="293">
        <f t="shared" si="18"/>
        <v>182.34935974999999</v>
      </c>
      <c r="DL40" s="293">
        <f t="shared" si="18"/>
        <v>182.81740450000001</v>
      </c>
      <c r="DM40" s="293">
        <f t="shared" si="18"/>
        <v>194.74996084090907</v>
      </c>
      <c r="DN40" s="293">
        <f t="shared" si="18"/>
        <v>186.31243025000001</v>
      </c>
      <c r="DO40" s="293">
        <f t="shared" si="18"/>
        <v>183.01424574999999</v>
      </c>
      <c r="DP40" s="293">
        <f t="shared" si="18"/>
        <v>200.28112216304342</v>
      </c>
      <c r="DQ40" s="293">
        <f t="shared" si="18"/>
        <v>186.30022839473679</v>
      </c>
      <c r="DR40" s="293">
        <f t="shared" si="18"/>
        <v>188.36338294565215</v>
      </c>
      <c r="DS40" s="293">
        <f>+SUMPRODUCT(DS35,DS24)</f>
        <v>177.57705299999995</v>
      </c>
      <c r="DT40" s="293">
        <f>+SUMPRODUCT(DT35,DT24)</f>
        <v>181.21992839999999</v>
      </c>
      <c r="DU40" s="293">
        <f>+SUMPRODUCT(DU35,DU24)</f>
        <v>184.99140674999995</v>
      </c>
      <c r="DV40" s="293">
        <f>+SUMPRODUCT(DV35,DV24)</f>
        <v>175.02087943421049</v>
      </c>
      <c r="DW40" s="293">
        <f t="shared" ref="DW40:FD40" si="19">+SUMPRODUCT(DW35,DW24)</f>
        <v>160.30313975000001</v>
      </c>
      <c r="DX40" s="293">
        <f t="shared" si="19"/>
        <v>154.33666274999996</v>
      </c>
      <c r="DY40" s="293">
        <f t="shared" si="19"/>
        <v>153.68052525000002</v>
      </c>
      <c r="DZ40" s="293">
        <f t="shared" si="19"/>
        <v>170.00391397499999</v>
      </c>
      <c r="EA40" s="293">
        <f t="shared" si="19"/>
        <v>161.20880832954541</v>
      </c>
      <c r="EB40" s="293">
        <f t="shared" si="19"/>
        <v>146.44869702272726</v>
      </c>
      <c r="EC40" s="293">
        <f t="shared" si="19"/>
        <v>144.76558503750002</v>
      </c>
      <c r="ED40" s="293">
        <f t="shared" si="19"/>
        <v>153.34503929347827</v>
      </c>
      <c r="EE40" s="293">
        <f t="shared" si="19"/>
        <v>156.63380013750003</v>
      </c>
      <c r="EF40" s="293">
        <f t="shared" si="19"/>
        <v>163.91189599999998</v>
      </c>
      <c r="EG40" s="293">
        <f t="shared" si="19"/>
        <v>178.30317849999997</v>
      </c>
      <c r="EH40" s="293">
        <f t="shared" si="19"/>
        <v>171.09510517105261</v>
      </c>
      <c r="EI40" s="293">
        <f t="shared" si="19"/>
        <v>168.28614600000003</v>
      </c>
      <c r="EJ40" s="293">
        <f t="shared" si="19"/>
        <v>176.25165525</v>
      </c>
      <c r="EK40" s="293">
        <f t="shared" si="19"/>
        <v>171.37261679999997</v>
      </c>
      <c r="EL40" s="293">
        <f t="shared" si="19"/>
        <v>163.03764248863635</v>
      </c>
      <c r="EM40" s="293">
        <f t="shared" si="19"/>
        <v>162.78711726136356</v>
      </c>
      <c r="EN40" s="293">
        <f t="shared" si="19"/>
        <v>159.67324774999997</v>
      </c>
      <c r="EO40" s="293">
        <f t="shared" si="19"/>
        <v>176.78531375</v>
      </c>
      <c r="EP40" s="293">
        <f t="shared" si="19"/>
        <v>199.72706202272724</v>
      </c>
      <c r="EQ40" s="293">
        <f t="shared" si="19"/>
        <v>203.61062058749997</v>
      </c>
      <c r="ER40" s="293">
        <f t="shared" si="19"/>
        <v>208.57477796590905</v>
      </c>
      <c r="ES40" s="293">
        <f t="shared" si="19"/>
        <v>228.70535901315787</v>
      </c>
      <c r="ET40" s="293">
        <f t="shared" si="19"/>
        <v>231.47564060526312</v>
      </c>
      <c r="EU40" s="293">
        <f t="shared" si="19"/>
        <v>218.58507619565219</v>
      </c>
      <c r="EV40" s="293">
        <f t="shared" si="19"/>
        <v>227.89862382954541</v>
      </c>
      <c r="EW40" s="293">
        <f t="shared" si="19"/>
        <v>241.66790786249996</v>
      </c>
      <c r="EX40" s="293">
        <f t="shared" si="19"/>
        <v>228.03641270454546</v>
      </c>
      <c r="EY40" s="293">
        <f t="shared" si="19"/>
        <v>232.62261499999997</v>
      </c>
      <c r="EZ40" s="293">
        <f t="shared" si="19"/>
        <v>261.41054839772727</v>
      </c>
      <c r="FA40" s="293">
        <f t="shared" si="19"/>
        <v>258.79812700000002</v>
      </c>
      <c r="FB40" s="293">
        <f t="shared" si="19"/>
        <v>277.17872549999993</v>
      </c>
      <c r="FC40" s="293">
        <f t="shared" si="19"/>
        <v>303.00429749999995</v>
      </c>
      <c r="FD40" s="293">
        <f t="shared" si="19"/>
        <v>300.96848178409084</v>
      </c>
    </row>
    <row r="41" spans="1:160" x14ac:dyDescent="0.3"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</row>
    <row r="42" spans="1:160" x14ac:dyDescent="0.3">
      <c r="A42" s="18"/>
      <c r="B42" s="18"/>
      <c r="C42" s="18"/>
      <c r="D42" s="21"/>
      <c r="E42" s="29"/>
      <c r="F42" s="29"/>
      <c r="G42" s="29"/>
      <c r="H42" s="29"/>
      <c r="I42" s="29"/>
      <c r="J42" s="29"/>
      <c r="K42" s="29" t="s">
        <v>41</v>
      </c>
      <c r="L42" s="29" t="s">
        <v>41</v>
      </c>
      <c r="M42" s="29" t="s">
        <v>41</v>
      </c>
      <c r="N42" s="29" t="s">
        <v>41</v>
      </c>
      <c r="O42" s="29" t="s">
        <v>41</v>
      </c>
      <c r="P42" s="29" t="s">
        <v>41</v>
      </c>
      <c r="Q42" s="29"/>
      <c r="R42" s="29"/>
      <c r="S42" s="29"/>
      <c r="T42" s="29"/>
      <c r="U42" s="29"/>
      <c r="V42" s="29"/>
      <c r="W42" s="29" t="s">
        <v>42</v>
      </c>
      <c r="X42" s="29" t="s">
        <v>42</v>
      </c>
      <c r="Y42" s="29" t="s">
        <v>42</v>
      </c>
      <c r="Z42" s="29" t="s">
        <v>42</v>
      </c>
      <c r="AA42" s="29" t="s">
        <v>42</v>
      </c>
      <c r="AB42" s="29" t="s">
        <v>42</v>
      </c>
      <c r="AC42" s="29"/>
      <c r="AD42" s="29"/>
      <c r="AE42" s="29"/>
      <c r="AF42" s="29"/>
      <c r="AG42" s="29"/>
      <c r="AH42" s="29"/>
      <c r="AI42" s="29" t="s">
        <v>43</v>
      </c>
      <c r="AJ42" s="29" t="s">
        <v>43</v>
      </c>
      <c r="AK42" s="29" t="s">
        <v>43</v>
      </c>
      <c r="AL42" s="29" t="s">
        <v>43</v>
      </c>
      <c r="AM42" s="29" t="s">
        <v>43</v>
      </c>
      <c r="AN42" s="29" t="s">
        <v>43</v>
      </c>
      <c r="AO42" s="29"/>
      <c r="AP42" s="29"/>
      <c r="AQ42" s="29"/>
      <c r="AR42" s="29"/>
      <c r="AS42" s="29"/>
      <c r="AT42" s="29"/>
      <c r="AU42" s="29" t="s">
        <v>44</v>
      </c>
      <c r="AV42" s="29" t="s">
        <v>44</v>
      </c>
      <c r="AW42" s="29" t="s">
        <v>44</v>
      </c>
      <c r="AX42" s="29" t="s">
        <v>44</v>
      </c>
      <c r="AY42" s="29" t="s">
        <v>44</v>
      </c>
      <c r="AZ42" s="29" t="s">
        <v>44</v>
      </c>
      <c r="BA42" s="29"/>
      <c r="BB42" s="29"/>
      <c r="BC42" s="29"/>
      <c r="BD42" s="29"/>
      <c r="BE42" s="29"/>
      <c r="BF42" s="29"/>
      <c r="BG42" s="29" t="s">
        <v>83</v>
      </c>
      <c r="BH42" s="269" t="s">
        <v>83</v>
      </c>
      <c r="BI42" s="269" t="s">
        <v>83</v>
      </c>
      <c r="BJ42" s="269" t="s">
        <v>83</v>
      </c>
      <c r="BK42" s="269" t="s">
        <v>83</v>
      </c>
      <c r="BL42" s="269" t="s">
        <v>83</v>
      </c>
      <c r="BM42" s="29"/>
      <c r="BN42" s="29"/>
      <c r="BO42" s="29"/>
      <c r="BP42" s="29"/>
      <c r="BQ42" s="29"/>
      <c r="BR42" s="29"/>
      <c r="BS42" s="29" t="s">
        <v>88</v>
      </c>
      <c r="BT42" s="29" t="s">
        <v>88</v>
      </c>
      <c r="BU42" s="29" t="s">
        <v>88</v>
      </c>
      <c r="BV42" s="29" t="s">
        <v>88</v>
      </c>
      <c r="BW42" s="29" t="s">
        <v>88</v>
      </c>
      <c r="BX42" s="29" t="s">
        <v>88</v>
      </c>
      <c r="BY42" s="29"/>
      <c r="BZ42" s="29"/>
      <c r="CA42" s="29"/>
      <c r="CB42" s="29"/>
      <c r="CC42" s="29"/>
      <c r="CD42" s="29"/>
      <c r="CE42" s="29" t="s">
        <v>170</v>
      </c>
      <c r="CF42" s="269" t="s">
        <v>170</v>
      </c>
      <c r="CG42" s="269" t="s">
        <v>170</v>
      </c>
      <c r="CH42" s="269" t="s">
        <v>170</v>
      </c>
      <c r="CI42" s="269" t="s">
        <v>170</v>
      </c>
      <c r="CJ42" s="269" t="s">
        <v>170</v>
      </c>
      <c r="CK42" s="29"/>
      <c r="CL42" s="29"/>
      <c r="CM42" s="29"/>
      <c r="CN42" s="29"/>
      <c r="CO42" s="29"/>
      <c r="CP42" s="29"/>
      <c r="CQ42" s="29" t="s">
        <v>236</v>
      </c>
      <c r="CR42" s="29"/>
      <c r="CS42" s="29"/>
      <c r="CT42" s="29"/>
      <c r="CU42" s="29"/>
      <c r="CV42" s="29"/>
      <c r="CW42" s="269"/>
      <c r="CX42" s="269"/>
      <c r="CY42" s="269"/>
      <c r="CZ42" s="269"/>
      <c r="DA42" s="269"/>
      <c r="DB42" s="269"/>
      <c r="DC42" s="269" t="s">
        <v>278</v>
      </c>
      <c r="DD42" s="269" t="s">
        <v>278</v>
      </c>
      <c r="DE42" s="269" t="s">
        <v>278</v>
      </c>
      <c r="DF42" s="269" t="s">
        <v>278</v>
      </c>
      <c r="DG42" s="269" t="s">
        <v>278</v>
      </c>
      <c r="DH42" s="269" t="s">
        <v>278</v>
      </c>
      <c r="DI42" s="269"/>
      <c r="DJ42" s="269"/>
      <c r="DK42" s="269"/>
      <c r="DL42" s="269"/>
      <c r="DM42" s="269"/>
      <c r="DN42" s="269"/>
      <c r="DO42" s="269" t="s">
        <v>362</v>
      </c>
      <c r="DP42" s="269" t="s">
        <v>362</v>
      </c>
      <c r="DQ42" s="269" t="s">
        <v>362</v>
      </c>
      <c r="DR42" s="269" t="s">
        <v>362</v>
      </c>
      <c r="DS42" s="269" t="s">
        <v>362</v>
      </c>
      <c r="DT42" s="269" t="s">
        <v>362</v>
      </c>
      <c r="DU42" s="269"/>
      <c r="DV42" s="269"/>
      <c r="DW42" s="269"/>
      <c r="DX42" s="269"/>
      <c r="DY42" s="269"/>
      <c r="DZ42" s="269"/>
      <c r="EA42" s="269" t="s">
        <v>365</v>
      </c>
      <c r="EB42" s="269" t="s">
        <v>365</v>
      </c>
      <c r="EC42" s="269" t="s">
        <v>365</v>
      </c>
      <c r="ED42" s="269" t="s">
        <v>365</v>
      </c>
      <c r="EE42" s="269" t="s">
        <v>365</v>
      </c>
      <c r="EF42" s="269" t="s">
        <v>365</v>
      </c>
      <c r="EG42" s="269"/>
      <c r="EH42" s="269"/>
      <c r="EI42" s="269"/>
      <c r="EJ42" s="269"/>
      <c r="EK42" s="269"/>
      <c r="EL42" s="269"/>
      <c r="EM42" s="269" t="s">
        <v>382</v>
      </c>
      <c r="EN42" s="269"/>
      <c r="EO42" s="269"/>
      <c r="EP42" s="269"/>
      <c r="EQ42" s="269"/>
      <c r="ER42" s="269"/>
      <c r="ES42" s="269" t="s">
        <v>439</v>
      </c>
      <c r="ET42" s="360"/>
      <c r="EU42" s="360"/>
      <c r="EV42" s="360"/>
      <c r="EW42" s="360"/>
      <c r="EX42" s="360"/>
      <c r="EY42" s="360"/>
      <c r="EZ42" s="360"/>
      <c r="FA42" s="360"/>
      <c r="FB42" s="360"/>
      <c r="FC42" s="360"/>
      <c r="FD42" s="360"/>
    </row>
    <row r="43" spans="1:160" s="66" customFormat="1" x14ac:dyDescent="0.3">
      <c r="A43" s="34" t="s">
        <v>106</v>
      </c>
      <c r="B43" s="34"/>
      <c r="C43" s="34"/>
      <c r="D43" s="35"/>
      <c r="E43" s="37">
        <f t="shared" ref="E43:AJ43" si="20">+E38/$AZ$38*100</f>
        <v>71.677645450711822</v>
      </c>
      <c r="F43" s="37">
        <f t="shared" si="20"/>
        <v>66.232413472716829</v>
      </c>
      <c r="G43" s="37">
        <f t="shared" si="20"/>
        <v>66.593166318333203</v>
      </c>
      <c r="H43" s="37">
        <f t="shared" si="20"/>
        <v>66.929381940506161</v>
      </c>
      <c r="I43" s="37">
        <f t="shared" si="20"/>
        <v>74.14241882243455</v>
      </c>
      <c r="J43" s="37">
        <f t="shared" si="20"/>
        <v>73.919406074883113</v>
      </c>
      <c r="K43" s="37">
        <f t="shared" si="20"/>
        <v>64.386833919617601</v>
      </c>
      <c r="L43" s="37">
        <f t="shared" si="20"/>
        <v>60.219547982929733</v>
      </c>
      <c r="M43" s="37">
        <f t="shared" si="20"/>
        <v>55.095422979207818</v>
      </c>
      <c r="N43" s="37">
        <f t="shared" si="20"/>
        <v>59.030297742508189</v>
      </c>
      <c r="O43" s="37">
        <f t="shared" si="20"/>
        <v>62.782649158777957</v>
      </c>
      <c r="P43" s="37">
        <f t="shared" si="20"/>
        <v>61.581658754803634</v>
      </c>
      <c r="Q43" s="37">
        <f t="shared" si="20"/>
        <v>60.80769257261727</v>
      </c>
      <c r="R43" s="37">
        <f t="shared" si="20"/>
        <v>57.894813375978018</v>
      </c>
      <c r="S43" s="37">
        <f t="shared" si="20"/>
        <v>56.870923261049768</v>
      </c>
      <c r="T43" s="37">
        <f t="shared" si="20"/>
        <v>57.240630987522778</v>
      </c>
      <c r="U43" s="37">
        <f t="shared" si="20"/>
        <v>57.762945513239991</v>
      </c>
      <c r="V43" s="37">
        <f t="shared" si="20"/>
        <v>55.737323503322735</v>
      </c>
      <c r="W43" s="37">
        <f t="shared" si="20"/>
        <v>67.785249305992679</v>
      </c>
      <c r="X43" s="37">
        <f t="shared" si="20"/>
        <v>82.210668390487783</v>
      </c>
      <c r="Y43" s="37">
        <f t="shared" si="20"/>
        <v>86.208556042347425</v>
      </c>
      <c r="Z43" s="37">
        <f t="shared" si="20"/>
        <v>84.891517426525951</v>
      </c>
      <c r="AA43" s="37">
        <f t="shared" si="20"/>
        <v>85.949579994862063</v>
      </c>
      <c r="AB43" s="37">
        <f t="shared" si="20"/>
        <v>96.025032420792115</v>
      </c>
      <c r="AC43" s="37">
        <f t="shared" si="20"/>
        <v>102.51857668426183</v>
      </c>
      <c r="AD43" s="37">
        <f t="shared" si="20"/>
        <v>108.73626503986269</v>
      </c>
      <c r="AE43" s="37">
        <f t="shared" si="20"/>
        <v>99.395139493464939</v>
      </c>
      <c r="AF43" s="37">
        <f t="shared" si="20"/>
        <v>106.3735113205078</v>
      </c>
      <c r="AG43" s="37">
        <f t="shared" si="20"/>
        <v>105.14981487367304</v>
      </c>
      <c r="AH43" s="37">
        <f t="shared" si="20"/>
        <v>96.095095702476925</v>
      </c>
      <c r="AI43" s="37">
        <f t="shared" si="20"/>
        <v>88.106559641699008</v>
      </c>
      <c r="AJ43" s="37">
        <f t="shared" si="20"/>
        <v>94.711532686302704</v>
      </c>
      <c r="AK43" s="37">
        <f t="shared" ref="AK43:BE43" si="21">+AK38/$AZ$38*100</f>
        <v>90.666544795585523</v>
      </c>
      <c r="AL43" s="37">
        <f t="shared" si="21"/>
        <v>82.930500938615054</v>
      </c>
      <c r="AM43" s="37">
        <f t="shared" si="21"/>
        <v>79.959893335106017</v>
      </c>
      <c r="AN43" s="37">
        <f t="shared" si="21"/>
        <v>77.439377792734675</v>
      </c>
      <c r="AO43" s="37">
        <f t="shared" si="21"/>
        <v>80.052058340240549</v>
      </c>
      <c r="AP43" s="37">
        <f t="shared" si="21"/>
        <v>80.65698207040964</v>
      </c>
      <c r="AQ43" s="37">
        <f t="shared" si="21"/>
        <v>79.956745838174982</v>
      </c>
      <c r="AR43" s="37">
        <f t="shared" si="21"/>
        <v>75.265017667844532</v>
      </c>
      <c r="AS43" s="37">
        <f t="shared" si="21"/>
        <v>75.821690270060898</v>
      </c>
      <c r="AT43" s="37">
        <f t="shared" si="21"/>
        <v>78.56253059760455</v>
      </c>
      <c r="AU43" s="37">
        <f t="shared" si="21"/>
        <v>100.57826443116326</v>
      </c>
      <c r="AV43" s="37">
        <f t="shared" si="21"/>
        <v>102.97739059624314</v>
      </c>
      <c r="AW43" s="37">
        <f t="shared" si="21"/>
        <v>104.60955862150252</v>
      </c>
      <c r="AX43" s="37">
        <f t="shared" si="21"/>
        <v>104.60350246287669</v>
      </c>
      <c r="AY43" s="37">
        <f t="shared" si="21"/>
        <v>104.74265467067461</v>
      </c>
      <c r="AZ43" s="37">
        <f t="shared" si="21"/>
        <v>100</v>
      </c>
      <c r="BA43" s="37" t="e">
        <f t="shared" si="21"/>
        <v>#REF!</v>
      </c>
      <c r="BB43" s="37" t="e">
        <f t="shared" si="21"/>
        <v>#REF!</v>
      </c>
      <c r="BC43" s="37" t="e">
        <f t="shared" si="21"/>
        <v>#REF!</v>
      </c>
      <c r="BD43" s="37" t="e">
        <f t="shared" si="21"/>
        <v>#REF!</v>
      </c>
      <c r="BE43" s="37" t="e">
        <f t="shared" si="21"/>
        <v>#REF!</v>
      </c>
      <c r="BF43" s="37" t="e">
        <f t="shared" ref="BF43:BL43" si="22">+BF38/$AZ$38*100</f>
        <v>#REF!</v>
      </c>
      <c r="BG43" s="37" t="e">
        <f t="shared" si="22"/>
        <v>#REF!</v>
      </c>
      <c r="BH43" s="37" t="e">
        <f t="shared" si="22"/>
        <v>#REF!</v>
      </c>
      <c r="BI43" s="37" t="e">
        <f t="shared" si="22"/>
        <v>#REF!</v>
      </c>
      <c r="BJ43" s="37" t="e">
        <f t="shared" si="22"/>
        <v>#REF!</v>
      </c>
      <c r="BK43" s="37" t="e">
        <f t="shared" si="22"/>
        <v>#REF!</v>
      </c>
      <c r="BL43" s="37" t="e">
        <f t="shared" si="22"/>
        <v>#REF!</v>
      </c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</row>
    <row r="44" spans="1:160" s="66" customFormat="1" x14ac:dyDescent="0.3">
      <c r="A44" s="34" t="s">
        <v>107</v>
      </c>
      <c r="B44" s="34"/>
      <c r="C44" s="34"/>
      <c r="D44" s="35"/>
      <c r="E44" s="37">
        <f t="shared" ref="E44:AJ44" si="23">+E39/$AZ$39*100</f>
        <v>71.677645450711822</v>
      </c>
      <c r="F44" s="37">
        <f t="shared" si="23"/>
        <v>66.232413472716829</v>
      </c>
      <c r="G44" s="37">
        <f t="shared" si="23"/>
        <v>66.593166318333203</v>
      </c>
      <c r="H44" s="37">
        <f t="shared" si="23"/>
        <v>66.929381940506161</v>
      </c>
      <c r="I44" s="37">
        <f t="shared" si="23"/>
        <v>74.14241882243455</v>
      </c>
      <c r="J44" s="37">
        <f t="shared" si="23"/>
        <v>73.919406074883113</v>
      </c>
      <c r="K44" s="37">
        <f t="shared" si="23"/>
        <v>64.386833919617601</v>
      </c>
      <c r="L44" s="37">
        <f t="shared" si="23"/>
        <v>60.219547982929733</v>
      </c>
      <c r="M44" s="37">
        <f t="shared" si="23"/>
        <v>55.095422979207818</v>
      </c>
      <c r="N44" s="37">
        <f t="shared" si="23"/>
        <v>59.030297742508189</v>
      </c>
      <c r="O44" s="37">
        <f t="shared" si="23"/>
        <v>62.782649158777957</v>
      </c>
      <c r="P44" s="37">
        <f t="shared" si="23"/>
        <v>61.581658754803634</v>
      </c>
      <c r="Q44" s="37">
        <f t="shared" si="23"/>
        <v>60.80769257261727</v>
      </c>
      <c r="R44" s="37">
        <f t="shared" si="23"/>
        <v>57.894813375978018</v>
      </c>
      <c r="S44" s="37">
        <f t="shared" si="23"/>
        <v>56.870923261049768</v>
      </c>
      <c r="T44" s="37">
        <f t="shared" si="23"/>
        <v>57.240630987522778</v>
      </c>
      <c r="U44" s="37">
        <f t="shared" si="23"/>
        <v>57.762945513239991</v>
      </c>
      <c r="V44" s="37">
        <f t="shared" si="23"/>
        <v>55.737323503322735</v>
      </c>
      <c r="W44" s="37">
        <f t="shared" si="23"/>
        <v>67.785249305992679</v>
      </c>
      <c r="X44" s="37">
        <f t="shared" si="23"/>
        <v>82.210668390487783</v>
      </c>
      <c r="Y44" s="37">
        <f t="shared" si="23"/>
        <v>86.208556042347425</v>
      </c>
      <c r="Z44" s="37">
        <f t="shared" si="23"/>
        <v>84.891517426525951</v>
      </c>
      <c r="AA44" s="37">
        <f t="shared" si="23"/>
        <v>85.949579994862063</v>
      </c>
      <c r="AB44" s="37">
        <f t="shared" si="23"/>
        <v>96.025032420792115</v>
      </c>
      <c r="AC44" s="37">
        <f t="shared" si="23"/>
        <v>102.51857668426183</v>
      </c>
      <c r="AD44" s="37">
        <f t="shared" si="23"/>
        <v>108.73626503986269</v>
      </c>
      <c r="AE44" s="37">
        <f t="shared" si="23"/>
        <v>99.395139493464939</v>
      </c>
      <c r="AF44" s="37">
        <f t="shared" si="23"/>
        <v>106.3735113205078</v>
      </c>
      <c r="AG44" s="37">
        <f t="shared" si="23"/>
        <v>105.14981487367304</v>
      </c>
      <c r="AH44" s="37">
        <f t="shared" si="23"/>
        <v>96.095095702476925</v>
      </c>
      <c r="AI44" s="37">
        <f t="shared" si="23"/>
        <v>88.106559641699008</v>
      </c>
      <c r="AJ44" s="37">
        <f t="shared" si="23"/>
        <v>94.711532686302704</v>
      </c>
      <c r="AK44" s="37">
        <f t="shared" ref="AK44:BD44" si="24">+AK39/$AZ$39*100</f>
        <v>90.666544795585523</v>
      </c>
      <c r="AL44" s="37">
        <f t="shared" si="24"/>
        <v>82.930500938615054</v>
      </c>
      <c r="AM44" s="37">
        <f t="shared" si="24"/>
        <v>79.959893335106017</v>
      </c>
      <c r="AN44" s="37">
        <f t="shared" si="24"/>
        <v>77.439377792734675</v>
      </c>
      <c r="AO44" s="37">
        <f t="shared" si="24"/>
        <v>80.052058340240549</v>
      </c>
      <c r="AP44" s="37">
        <f t="shared" si="24"/>
        <v>80.65698207040964</v>
      </c>
      <c r="AQ44" s="37">
        <f t="shared" si="24"/>
        <v>79.956745838174982</v>
      </c>
      <c r="AR44" s="37">
        <f t="shared" si="24"/>
        <v>75.265017667844532</v>
      </c>
      <c r="AS44" s="37">
        <f t="shared" si="24"/>
        <v>75.821690270060898</v>
      </c>
      <c r="AT44" s="37">
        <f t="shared" si="24"/>
        <v>78.56253059760455</v>
      </c>
      <c r="AU44" s="37">
        <f t="shared" si="24"/>
        <v>100.57826443116326</v>
      </c>
      <c r="AV44" s="37">
        <f t="shared" si="24"/>
        <v>102.97739059624314</v>
      </c>
      <c r="AW44" s="37">
        <f t="shared" si="24"/>
        <v>104.60955862150252</v>
      </c>
      <c r="AX44" s="37">
        <f t="shared" si="24"/>
        <v>104.60350246287669</v>
      </c>
      <c r="AY44" s="37">
        <f t="shared" si="24"/>
        <v>104.74265467067461</v>
      </c>
      <c r="AZ44" s="37">
        <f t="shared" si="24"/>
        <v>100</v>
      </c>
      <c r="BA44" s="37">
        <f t="shared" si="24"/>
        <v>95.761586927664681</v>
      </c>
      <c r="BB44" s="37">
        <f t="shared" si="24"/>
        <v>90.340583387098391</v>
      </c>
      <c r="BC44" s="37">
        <f t="shared" si="24"/>
        <v>86.935974058078529</v>
      </c>
      <c r="BD44" s="37">
        <f t="shared" si="24"/>
        <v>86.421075035130784</v>
      </c>
      <c r="BE44" s="37">
        <f t="shared" ref="BE44:BK44" si="25">+BE39/$AZ$39*100</f>
        <v>88.456876050123029</v>
      </c>
      <c r="BF44" s="37">
        <f t="shared" si="25"/>
        <v>84.018962032311109</v>
      </c>
      <c r="BG44" s="37">
        <f t="shared" si="25"/>
        <v>81.089655883531037</v>
      </c>
      <c r="BH44" s="37">
        <f t="shared" si="25"/>
        <v>81.529864804305333</v>
      </c>
      <c r="BI44" s="37">
        <f t="shared" si="25"/>
        <v>82.051505765679323</v>
      </c>
      <c r="BJ44" s="37">
        <f t="shared" si="25"/>
        <v>87.950397265704311</v>
      </c>
      <c r="BK44" s="37">
        <f t="shared" si="25"/>
        <v>82.326338902703256</v>
      </c>
      <c r="BL44" s="37">
        <f>+BL39/$AZ$39*100</f>
        <v>78.145676104058509</v>
      </c>
      <c r="BM44" s="37">
        <f>+BM39/$AZ$39*100</f>
        <v>72.984158836795942</v>
      </c>
      <c r="BN44" s="37">
        <f>+BN39/$AZ$39*100</f>
        <v>77.813519096349282</v>
      </c>
      <c r="BO44" s="37">
        <f>+BO39/$AZ$39*100</f>
        <v>86.913469455021598</v>
      </c>
      <c r="BP44" s="37">
        <f t="shared" ref="BP44:CJ44" si="26">+BP39/$AZ$39*100</f>
        <v>87.485432597328966</v>
      </c>
      <c r="BQ44" s="37">
        <f t="shared" si="26"/>
        <v>91.586117498956128</v>
      </c>
      <c r="BR44" s="37">
        <f t="shared" si="26"/>
        <v>83.43598894573897</v>
      </c>
      <c r="BS44" s="37">
        <f t="shared" si="26"/>
        <v>75.08536483801501</v>
      </c>
      <c r="BT44" s="37">
        <f t="shared" si="26"/>
        <v>72.92322329621112</v>
      </c>
      <c r="BU44" s="37">
        <f t="shared" si="26"/>
        <v>68.016527380485002</v>
      </c>
      <c r="BV44" s="37">
        <f t="shared" si="26"/>
        <v>68.622932350079381</v>
      </c>
      <c r="BW44" s="37">
        <f t="shared" si="26"/>
        <v>69.456020192696982</v>
      </c>
      <c r="BX44" s="37">
        <f>+BX39/$AZ$39*100</f>
        <v>74.967711402732988</v>
      </c>
      <c r="BY44" s="37">
        <f>+BY39/$AZ$39*100</f>
        <v>67.483895359827855</v>
      </c>
      <c r="BZ44" s="37">
        <f t="shared" si="26"/>
        <v>63.740470576169947</v>
      </c>
      <c r="CA44" s="37">
        <f t="shared" si="26"/>
        <v>63.479977103848341</v>
      </c>
      <c r="CB44" s="37">
        <f t="shared" si="26"/>
        <v>61.391172240537514</v>
      </c>
      <c r="CC44" s="37">
        <f t="shared" si="26"/>
        <v>60.364408381683646</v>
      </c>
      <c r="CD44" s="37">
        <f t="shared" si="26"/>
        <v>61.741614548838761</v>
      </c>
      <c r="CE44" s="37">
        <f t="shared" si="26"/>
        <v>62.496447262839119</v>
      </c>
      <c r="CF44" s="37">
        <f t="shared" si="26"/>
        <v>55.771253520239249</v>
      </c>
      <c r="CG44" s="37">
        <f t="shared" si="26"/>
        <v>55.312852067203586</v>
      </c>
      <c r="CH44" s="37">
        <f t="shared" si="26"/>
        <v>57.397691084381307</v>
      </c>
      <c r="CI44" s="37">
        <f t="shared" si="26"/>
        <v>54.459131294624044</v>
      </c>
      <c r="CJ44" s="37">
        <f t="shared" si="26"/>
        <v>54.551535509525308</v>
      </c>
      <c r="CK44" s="37">
        <f t="shared" ref="CK44:CV44" si="27">+CK39/$AZ$39*100</f>
        <v>54.550283137062216</v>
      </c>
      <c r="CL44" s="37">
        <f t="shared" si="27"/>
        <v>52.519303756052892</v>
      </c>
      <c r="CM44" s="37">
        <f t="shared" si="27"/>
        <v>54.514520945616354</v>
      </c>
      <c r="CN44" s="37">
        <f t="shared" si="27"/>
        <v>54.089986559558625</v>
      </c>
      <c r="CO44" s="37">
        <f t="shared" si="27"/>
        <v>52.030642267522268</v>
      </c>
      <c r="CP44" s="37">
        <f t="shared" si="27"/>
        <v>52.292325162368371</v>
      </c>
      <c r="CQ44" s="37">
        <f t="shared" si="27"/>
        <v>47.49232939260424</v>
      </c>
      <c r="CR44" s="37">
        <f t="shared" si="27"/>
        <v>47.158508605052724</v>
      </c>
      <c r="CS44" s="37">
        <f t="shared" si="27"/>
        <v>47.240277838367099</v>
      </c>
      <c r="CT44" s="37">
        <f t="shared" si="27"/>
        <v>48.061522737612265</v>
      </c>
      <c r="CU44" s="37">
        <f t="shared" si="27"/>
        <v>47.662671926511749</v>
      </c>
      <c r="CV44" s="37">
        <f t="shared" si="27"/>
        <v>46.824808243470734</v>
      </c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</row>
    <row r="45" spans="1:160" s="66" customFormat="1" x14ac:dyDescent="0.3">
      <c r="A45" s="34" t="s">
        <v>289</v>
      </c>
      <c r="B45" s="34"/>
      <c r="C45" s="34"/>
      <c r="D45" s="35"/>
      <c r="E45" s="36">
        <f t="shared" ref="E45:AJ45" si="28">+E40/$AZ$40*100</f>
        <v>71.677645450711822</v>
      </c>
      <c r="F45" s="36">
        <f t="shared" si="28"/>
        <v>66.232413472716829</v>
      </c>
      <c r="G45" s="36">
        <f t="shared" si="28"/>
        <v>66.593166318333203</v>
      </c>
      <c r="H45" s="36">
        <f t="shared" si="28"/>
        <v>66.929381940506161</v>
      </c>
      <c r="I45" s="36">
        <f t="shared" si="28"/>
        <v>74.14241882243455</v>
      </c>
      <c r="J45" s="36">
        <f t="shared" si="28"/>
        <v>73.919406074883113</v>
      </c>
      <c r="K45" s="36">
        <f t="shared" si="28"/>
        <v>64.386833919617601</v>
      </c>
      <c r="L45" s="36">
        <f t="shared" si="28"/>
        <v>60.219547982929733</v>
      </c>
      <c r="M45" s="36">
        <f t="shared" si="28"/>
        <v>55.095422979207818</v>
      </c>
      <c r="N45" s="36">
        <f t="shared" si="28"/>
        <v>59.030297742508189</v>
      </c>
      <c r="O45" s="36">
        <f t="shared" si="28"/>
        <v>62.782649158777957</v>
      </c>
      <c r="P45" s="36">
        <f t="shared" si="28"/>
        <v>61.581658754803634</v>
      </c>
      <c r="Q45" s="36">
        <f t="shared" si="28"/>
        <v>60.80769257261727</v>
      </c>
      <c r="R45" s="36">
        <f t="shared" si="28"/>
        <v>57.894813375978018</v>
      </c>
      <c r="S45" s="36">
        <f t="shared" si="28"/>
        <v>56.870923261049768</v>
      </c>
      <c r="T45" s="36">
        <f t="shared" si="28"/>
        <v>57.240630987522778</v>
      </c>
      <c r="U45" s="36">
        <f t="shared" si="28"/>
        <v>57.762945513239991</v>
      </c>
      <c r="V45" s="36">
        <f t="shared" si="28"/>
        <v>55.737323503322735</v>
      </c>
      <c r="W45" s="36">
        <f t="shared" si="28"/>
        <v>67.785249305992679</v>
      </c>
      <c r="X45" s="36">
        <f t="shared" si="28"/>
        <v>82.210668390487783</v>
      </c>
      <c r="Y45" s="36">
        <f t="shared" si="28"/>
        <v>86.208556042347425</v>
      </c>
      <c r="Z45" s="36">
        <f t="shared" si="28"/>
        <v>84.891517426525951</v>
      </c>
      <c r="AA45" s="36">
        <f t="shared" si="28"/>
        <v>85.949579994862063</v>
      </c>
      <c r="AB45" s="36">
        <f t="shared" si="28"/>
        <v>96.025032420792115</v>
      </c>
      <c r="AC45" s="36">
        <f t="shared" si="28"/>
        <v>102.51857668426183</v>
      </c>
      <c r="AD45" s="36">
        <f t="shared" si="28"/>
        <v>108.73626503986269</v>
      </c>
      <c r="AE45" s="36">
        <f t="shared" si="28"/>
        <v>99.395139493464939</v>
      </c>
      <c r="AF45" s="36">
        <f t="shared" si="28"/>
        <v>106.3735113205078</v>
      </c>
      <c r="AG45" s="36">
        <f t="shared" si="28"/>
        <v>105.14981487367304</v>
      </c>
      <c r="AH45" s="36">
        <f t="shared" si="28"/>
        <v>96.095095702476925</v>
      </c>
      <c r="AI45" s="36">
        <f t="shared" si="28"/>
        <v>88.106559641699008</v>
      </c>
      <c r="AJ45" s="36">
        <f t="shared" si="28"/>
        <v>94.711532686302704</v>
      </c>
      <c r="AK45" s="36">
        <f t="shared" ref="AK45:BF45" si="29">+AK40/$AZ$40*100</f>
        <v>90.666544795585523</v>
      </c>
      <c r="AL45" s="36">
        <f t="shared" si="29"/>
        <v>82.930500938615054</v>
      </c>
      <c r="AM45" s="36">
        <f t="shared" si="29"/>
        <v>79.959893335106017</v>
      </c>
      <c r="AN45" s="36">
        <f t="shared" si="29"/>
        <v>77.439377792734675</v>
      </c>
      <c r="AO45" s="36">
        <f t="shared" si="29"/>
        <v>80.052058340240549</v>
      </c>
      <c r="AP45" s="36">
        <f t="shared" si="29"/>
        <v>80.65698207040964</v>
      </c>
      <c r="AQ45" s="36">
        <f t="shared" si="29"/>
        <v>79.956745838174982</v>
      </c>
      <c r="AR45" s="36">
        <f t="shared" si="29"/>
        <v>75.265017667844532</v>
      </c>
      <c r="AS45" s="36">
        <f t="shared" si="29"/>
        <v>75.821690270060898</v>
      </c>
      <c r="AT45" s="36">
        <f t="shared" si="29"/>
        <v>78.56253059760455</v>
      </c>
      <c r="AU45" s="36">
        <f t="shared" si="29"/>
        <v>100.57826443116326</v>
      </c>
      <c r="AV45" s="36">
        <f t="shared" si="29"/>
        <v>102.97739059624314</v>
      </c>
      <c r="AW45" s="36">
        <f t="shared" si="29"/>
        <v>104.60955862150252</v>
      </c>
      <c r="AX45" s="36">
        <f t="shared" si="29"/>
        <v>104.60350246287669</v>
      </c>
      <c r="AY45" s="36">
        <f t="shared" si="29"/>
        <v>104.74265467067461</v>
      </c>
      <c r="AZ45" s="36">
        <f t="shared" si="29"/>
        <v>100</v>
      </c>
      <c r="BA45" s="36">
        <f t="shared" si="29"/>
        <v>95.761586927664681</v>
      </c>
      <c r="BB45" s="36">
        <f t="shared" si="29"/>
        <v>90.340583387098391</v>
      </c>
      <c r="BC45" s="36">
        <f t="shared" si="29"/>
        <v>86.935974058078529</v>
      </c>
      <c r="BD45" s="36">
        <f t="shared" si="29"/>
        <v>86.421075035130784</v>
      </c>
      <c r="BE45" s="36">
        <f t="shared" si="29"/>
        <v>88.456876050123029</v>
      </c>
      <c r="BF45" s="36">
        <f t="shared" si="29"/>
        <v>84.018962032311109</v>
      </c>
      <c r="BG45" s="36">
        <f t="shared" ref="BG45:CW45" si="30">+BG40/$AZ$40*100</f>
        <v>81.089655883531037</v>
      </c>
      <c r="BH45" s="36">
        <f t="shared" si="30"/>
        <v>81.529864804305333</v>
      </c>
      <c r="BI45" s="36">
        <f t="shared" si="30"/>
        <v>82.051505765679323</v>
      </c>
      <c r="BJ45" s="36">
        <f t="shared" si="30"/>
        <v>87.950397265704311</v>
      </c>
      <c r="BK45" s="36">
        <f t="shared" si="30"/>
        <v>82.326338902703256</v>
      </c>
      <c r="BL45" s="36">
        <f t="shared" si="30"/>
        <v>78.145676104058509</v>
      </c>
      <c r="BM45" s="36">
        <f t="shared" si="30"/>
        <v>72.984158836795942</v>
      </c>
      <c r="BN45" s="36">
        <f t="shared" si="30"/>
        <v>77.813519096349282</v>
      </c>
      <c r="BO45" s="36">
        <f t="shared" si="30"/>
        <v>86.913469455021598</v>
      </c>
      <c r="BP45" s="36">
        <f t="shared" si="30"/>
        <v>87.485432597328966</v>
      </c>
      <c r="BQ45" s="36">
        <f t="shared" si="30"/>
        <v>91.586117498956128</v>
      </c>
      <c r="BR45" s="36">
        <f t="shared" si="30"/>
        <v>83.43598894573897</v>
      </c>
      <c r="BS45" s="36">
        <f t="shared" si="30"/>
        <v>75.08536483801501</v>
      </c>
      <c r="BT45" s="36">
        <f t="shared" si="30"/>
        <v>72.92322329621112</v>
      </c>
      <c r="BU45" s="36">
        <f t="shared" si="30"/>
        <v>68.016527380485002</v>
      </c>
      <c r="BV45" s="36">
        <f t="shared" si="30"/>
        <v>68.622932350079381</v>
      </c>
      <c r="BW45" s="36">
        <f t="shared" si="30"/>
        <v>69.456020192696982</v>
      </c>
      <c r="BX45" s="36">
        <f t="shared" si="30"/>
        <v>74.967711402732988</v>
      </c>
      <c r="BY45" s="36">
        <f t="shared" si="30"/>
        <v>67.483895359827855</v>
      </c>
      <c r="BZ45" s="36">
        <f t="shared" si="30"/>
        <v>63.740470576169947</v>
      </c>
      <c r="CA45" s="36">
        <f t="shared" si="30"/>
        <v>63.479977103848341</v>
      </c>
      <c r="CB45" s="36">
        <f t="shared" si="30"/>
        <v>61.391172240537514</v>
      </c>
      <c r="CC45" s="36">
        <f t="shared" si="30"/>
        <v>60.364408381683646</v>
      </c>
      <c r="CD45" s="36">
        <f t="shared" si="30"/>
        <v>61.741614548838761</v>
      </c>
      <c r="CE45" s="36">
        <f t="shared" si="30"/>
        <v>62.496447262839119</v>
      </c>
      <c r="CF45" s="36">
        <f t="shared" si="30"/>
        <v>55.771253520239249</v>
      </c>
      <c r="CG45" s="36">
        <f t="shared" si="30"/>
        <v>55.312852067203586</v>
      </c>
      <c r="CH45" s="36">
        <f t="shared" si="30"/>
        <v>57.397691084381307</v>
      </c>
      <c r="CI45" s="36">
        <f t="shared" si="30"/>
        <v>54.459131294624044</v>
      </c>
      <c r="CJ45" s="36">
        <f t="shared" si="30"/>
        <v>54.551535509525308</v>
      </c>
      <c r="CK45" s="36">
        <f t="shared" si="30"/>
        <v>54.550283137062216</v>
      </c>
      <c r="CL45" s="36">
        <f t="shared" si="30"/>
        <v>52.519303756052892</v>
      </c>
      <c r="CM45" s="36">
        <f t="shared" si="30"/>
        <v>54.514520945616354</v>
      </c>
      <c r="CN45" s="36">
        <f t="shared" si="30"/>
        <v>54.089986559558625</v>
      </c>
      <c r="CO45" s="36">
        <f t="shared" si="30"/>
        <v>52.030642267522268</v>
      </c>
      <c r="CP45" s="36">
        <f t="shared" si="30"/>
        <v>52.292325162368371</v>
      </c>
      <c r="CQ45" s="36">
        <f t="shared" si="30"/>
        <v>47.49232939260424</v>
      </c>
      <c r="CR45" s="36">
        <f t="shared" si="30"/>
        <v>47.158508605052724</v>
      </c>
      <c r="CS45" s="36">
        <f t="shared" si="30"/>
        <v>47.240277838367099</v>
      </c>
      <c r="CT45" s="36">
        <f t="shared" si="30"/>
        <v>48.061522737612265</v>
      </c>
      <c r="CU45" s="36">
        <f t="shared" si="30"/>
        <v>47.662671926511749</v>
      </c>
      <c r="CV45" s="36">
        <f t="shared" si="30"/>
        <v>46.824808243470734</v>
      </c>
      <c r="CW45" s="36">
        <f t="shared" si="30"/>
        <v>50.919745815701859</v>
      </c>
      <c r="CX45" s="36">
        <f>+CX40/$AZ$40*100</f>
        <v>52.568055832990858</v>
      </c>
      <c r="CY45" s="36">
        <f t="shared" ref="CY45:DT45" si="31">+CY40/$AZ$40*100</f>
        <v>51.41725259169484</v>
      </c>
      <c r="CZ45" s="36">
        <f t="shared" si="31"/>
        <v>48.681665775047065</v>
      </c>
      <c r="DA45" s="36">
        <f t="shared" si="31"/>
        <v>50.503728556339468</v>
      </c>
      <c r="DB45" s="36">
        <f t="shared" si="31"/>
        <v>53.349884131195488</v>
      </c>
      <c r="DC45" s="36">
        <f t="shared" si="31"/>
        <v>58.980063691488901</v>
      </c>
      <c r="DD45" s="36">
        <f t="shared" si="31"/>
        <v>49.863215667828086</v>
      </c>
      <c r="DE45" s="36">
        <f t="shared" si="31"/>
        <v>50.543122627928284</v>
      </c>
      <c r="DF45" s="36">
        <f t="shared" si="31"/>
        <v>50.130939019827927</v>
      </c>
      <c r="DG45" s="36">
        <f t="shared" si="31"/>
        <v>48.985250136931867</v>
      </c>
      <c r="DH45" s="36">
        <f t="shared" si="31"/>
        <v>48.164143727551668</v>
      </c>
      <c r="DI45" s="36">
        <f t="shared" si="31"/>
        <v>50.914413955900685</v>
      </c>
      <c r="DJ45" s="36">
        <f>+DJ40/$AZ$40*100</f>
        <v>55.180922248473344</v>
      </c>
      <c r="DK45" s="36">
        <f t="shared" si="31"/>
        <v>57.732270008150145</v>
      </c>
      <c r="DL45" s="36">
        <f t="shared" si="31"/>
        <v>57.880454163663188</v>
      </c>
      <c r="DM45" s="36">
        <f t="shared" si="31"/>
        <v>61.658331780043611</v>
      </c>
      <c r="DN45" s="36">
        <f t="shared" si="31"/>
        <v>58.986988184737186</v>
      </c>
      <c r="DO45" s="36">
        <f t="shared" si="31"/>
        <v>57.942774602897643</v>
      </c>
      <c r="DP45" s="36">
        <f t="shared" si="31"/>
        <v>63.409511489947121</v>
      </c>
      <c r="DQ45" s="36">
        <f t="shared" si="31"/>
        <v>58.983125046398669</v>
      </c>
      <c r="DR45" s="36">
        <f t="shared" si="31"/>
        <v>59.63632501247087</v>
      </c>
      <c r="DS45" s="36">
        <f t="shared" si="31"/>
        <v>56.221345581376994</v>
      </c>
      <c r="DT45" s="36">
        <f t="shared" si="31"/>
        <v>57.374689176809333</v>
      </c>
      <c r="DU45" s="36">
        <f>+DU40/$AZ$40*100</f>
        <v>58.568748792541491</v>
      </c>
      <c r="DV45" s="36">
        <f t="shared" ref="DV45:EF45" si="32">+DV40/$AZ$40*100</f>
        <v>55.412054544160426</v>
      </c>
      <c r="DW45" s="36">
        <f t="shared" si="32"/>
        <v>50.752380813891108</v>
      </c>
      <c r="DX45" s="36">
        <f t="shared" si="32"/>
        <v>48.863379055762252</v>
      </c>
      <c r="DY45" s="36">
        <f t="shared" si="32"/>
        <v>48.655644258314084</v>
      </c>
      <c r="DZ45" s="36">
        <f t="shared" si="32"/>
        <v>53.823670549230037</v>
      </c>
      <c r="EA45" s="36">
        <f t="shared" si="32"/>
        <v>51.03911778430821</v>
      </c>
      <c r="EB45" s="36">
        <f t="shared" si="32"/>
        <v>46.366029090803345</v>
      </c>
      <c r="EC45" s="36">
        <f t="shared" si="32"/>
        <v>45.833151565385585</v>
      </c>
      <c r="ED45" s="36">
        <f t="shared" si="32"/>
        <v>48.549428553184057</v>
      </c>
      <c r="EE45" s="36">
        <f t="shared" si="32"/>
        <v>49.590658581628375</v>
      </c>
      <c r="EF45" s="36">
        <f t="shared" si="32"/>
        <v>51.894922199856119</v>
      </c>
      <c r="EG45" s="36">
        <f t="shared" ref="EG45:ER45" si="33">+EG40/$AZ$40*100</f>
        <v>56.451238757219656</v>
      </c>
      <c r="EH45" s="36">
        <f t="shared" si="33"/>
        <v>54.169144450796772</v>
      </c>
      <c r="EI45" s="36">
        <f t="shared" si="33"/>
        <v>53.279820849510706</v>
      </c>
      <c r="EJ45" s="36">
        <f t="shared" si="33"/>
        <v>55.801721290531667</v>
      </c>
      <c r="EK45" s="36">
        <f t="shared" si="33"/>
        <v>54.257005336706953</v>
      </c>
      <c r="EL45" s="36">
        <f t="shared" si="33"/>
        <v>51.618131319741067</v>
      </c>
      <c r="EM45" s="36">
        <f t="shared" si="33"/>
        <v>51.538814397079015</v>
      </c>
      <c r="EN45" s="36">
        <f t="shared" si="33"/>
        <v>50.552955408340836</v>
      </c>
      <c r="EO45" s="36">
        <f t="shared" si="33"/>
        <v>55.970678925789528</v>
      </c>
      <c r="EP45" s="36">
        <f t="shared" si="33"/>
        <v>63.23409464359603</v>
      </c>
      <c r="EQ45" s="36">
        <f t="shared" si="33"/>
        <v>64.46363913972867</v>
      </c>
      <c r="ER45" s="36">
        <f t="shared" si="33"/>
        <v>66.035303962276885</v>
      </c>
      <c r="ES45" s="36">
        <f t="shared" ref="ES45:FD45" si="34">+ES40/$AZ$40*100</f>
        <v>72.408697003163155</v>
      </c>
      <c r="ET45" s="361">
        <f t="shared" si="34"/>
        <v>73.285775184810177</v>
      </c>
      <c r="EU45" s="361">
        <f t="shared" si="34"/>
        <v>69.20458978293432</v>
      </c>
      <c r="EV45" s="361">
        <f t="shared" si="34"/>
        <v>72.153282596941821</v>
      </c>
      <c r="EW45" s="361">
        <f t="shared" si="34"/>
        <v>76.512672861318336</v>
      </c>
      <c r="EX45" s="361">
        <f t="shared" si="34"/>
        <v>72.196906904405949</v>
      </c>
      <c r="EY45" s="361">
        <f t="shared" si="34"/>
        <v>73.64891018863014</v>
      </c>
      <c r="EZ45" s="361">
        <f t="shared" si="34"/>
        <v>82.763242951699979</v>
      </c>
      <c r="FA45" s="361">
        <f t="shared" si="34"/>
        <v>81.936143708163115</v>
      </c>
      <c r="FB45" s="361">
        <f t="shared" si="34"/>
        <v>87.755487834011589</v>
      </c>
      <c r="FC45" s="361">
        <f t="shared" si="34"/>
        <v>95.931929461572182</v>
      </c>
      <c r="FD45" s="361">
        <f t="shared" si="34"/>
        <v>95.287385040035218</v>
      </c>
    </row>
    <row r="46" spans="1:160" s="66" customFormat="1" x14ac:dyDescent="0.3">
      <c r="A46" s="34" t="s">
        <v>108</v>
      </c>
      <c r="B46" s="34"/>
      <c r="C46" s="34"/>
      <c r="D46" s="35"/>
      <c r="E46" s="37">
        <f t="shared" ref="E46:BD46" si="35">+E43</f>
        <v>71.677645450711822</v>
      </c>
      <c r="F46" s="37">
        <f t="shared" si="35"/>
        <v>66.232413472716829</v>
      </c>
      <c r="G46" s="37">
        <f t="shared" si="35"/>
        <v>66.593166318333203</v>
      </c>
      <c r="H46" s="37">
        <f t="shared" si="35"/>
        <v>66.929381940506161</v>
      </c>
      <c r="I46" s="37">
        <f t="shared" si="35"/>
        <v>74.14241882243455</v>
      </c>
      <c r="J46" s="37">
        <f t="shared" si="35"/>
        <v>73.919406074883113</v>
      </c>
      <c r="K46" s="37">
        <f t="shared" si="35"/>
        <v>64.386833919617601</v>
      </c>
      <c r="L46" s="37">
        <f t="shared" si="35"/>
        <v>60.219547982929733</v>
      </c>
      <c r="M46" s="37">
        <f t="shared" si="35"/>
        <v>55.095422979207818</v>
      </c>
      <c r="N46" s="37">
        <f t="shared" si="35"/>
        <v>59.030297742508189</v>
      </c>
      <c r="O46" s="37">
        <f t="shared" si="35"/>
        <v>62.782649158777957</v>
      </c>
      <c r="P46" s="37">
        <f t="shared" si="35"/>
        <v>61.581658754803634</v>
      </c>
      <c r="Q46" s="37">
        <f t="shared" si="35"/>
        <v>60.80769257261727</v>
      </c>
      <c r="R46" s="37">
        <f t="shared" si="35"/>
        <v>57.894813375978018</v>
      </c>
      <c r="S46" s="37">
        <f t="shared" si="35"/>
        <v>56.870923261049768</v>
      </c>
      <c r="T46" s="37">
        <f t="shared" si="35"/>
        <v>57.240630987522778</v>
      </c>
      <c r="U46" s="37">
        <f t="shared" si="35"/>
        <v>57.762945513239991</v>
      </c>
      <c r="V46" s="37">
        <f t="shared" si="35"/>
        <v>55.737323503322735</v>
      </c>
      <c r="W46" s="37">
        <f t="shared" si="35"/>
        <v>67.785249305992679</v>
      </c>
      <c r="X46" s="37">
        <f t="shared" si="35"/>
        <v>82.210668390487783</v>
      </c>
      <c r="Y46" s="37">
        <f t="shared" si="35"/>
        <v>86.208556042347425</v>
      </c>
      <c r="Z46" s="37">
        <f t="shared" si="35"/>
        <v>84.891517426525951</v>
      </c>
      <c r="AA46" s="37">
        <f t="shared" si="35"/>
        <v>85.949579994862063</v>
      </c>
      <c r="AB46" s="37">
        <f t="shared" si="35"/>
        <v>96.025032420792115</v>
      </c>
      <c r="AC46" s="37">
        <f t="shared" si="35"/>
        <v>102.51857668426183</v>
      </c>
      <c r="AD46" s="37">
        <f t="shared" si="35"/>
        <v>108.73626503986269</v>
      </c>
      <c r="AE46" s="37">
        <f t="shared" si="35"/>
        <v>99.395139493464939</v>
      </c>
      <c r="AF46" s="37">
        <f t="shared" si="35"/>
        <v>106.3735113205078</v>
      </c>
      <c r="AG46" s="37">
        <f t="shared" si="35"/>
        <v>105.14981487367304</v>
      </c>
      <c r="AH46" s="37">
        <f t="shared" si="35"/>
        <v>96.095095702476925</v>
      </c>
      <c r="AI46" s="37">
        <f t="shared" si="35"/>
        <v>88.106559641699008</v>
      </c>
      <c r="AJ46" s="37">
        <f t="shared" si="35"/>
        <v>94.711532686302704</v>
      </c>
      <c r="AK46" s="37">
        <f t="shared" si="35"/>
        <v>90.666544795585523</v>
      </c>
      <c r="AL46" s="37">
        <f t="shared" si="35"/>
        <v>82.930500938615054</v>
      </c>
      <c r="AM46" s="37">
        <f t="shared" si="35"/>
        <v>79.959893335106017</v>
      </c>
      <c r="AN46" s="37">
        <f t="shared" si="35"/>
        <v>77.439377792734675</v>
      </c>
      <c r="AO46" s="37">
        <f t="shared" si="35"/>
        <v>80.052058340240549</v>
      </c>
      <c r="AP46" s="37">
        <f t="shared" si="35"/>
        <v>80.65698207040964</v>
      </c>
      <c r="AQ46" s="37">
        <f t="shared" si="35"/>
        <v>79.956745838174982</v>
      </c>
      <c r="AR46" s="37">
        <f t="shared" si="35"/>
        <v>75.265017667844532</v>
      </c>
      <c r="AS46" s="37">
        <f t="shared" si="35"/>
        <v>75.821690270060898</v>
      </c>
      <c r="AT46" s="37">
        <f t="shared" si="35"/>
        <v>78.56253059760455</v>
      </c>
      <c r="AU46" s="37">
        <f t="shared" si="35"/>
        <v>100.57826443116326</v>
      </c>
      <c r="AV46" s="37">
        <f t="shared" si="35"/>
        <v>102.97739059624314</v>
      </c>
      <c r="AW46" s="37">
        <f t="shared" si="35"/>
        <v>104.60955862150252</v>
      </c>
      <c r="AX46" s="37">
        <f t="shared" si="35"/>
        <v>104.60350246287669</v>
      </c>
      <c r="AY46" s="37">
        <f t="shared" si="35"/>
        <v>104.74265467067461</v>
      </c>
      <c r="AZ46" s="37">
        <f t="shared" si="35"/>
        <v>100</v>
      </c>
      <c r="BA46" s="37" t="e">
        <f t="shared" si="35"/>
        <v>#REF!</v>
      </c>
      <c r="BB46" s="37" t="e">
        <f t="shared" si="35"/>
        <v>#REF!</v>
      </c>
      <c r="BC46" s="37" t="e">
        <f t="shared" si="35"/>
        <v>#REF!</v>
      </c>
      <c r="BD46" s="37" t="e">
        <f t="shared" si="35"/>
        <v>#REF!</v>
      </c>
      <c r="BE46" s="37" t="e">
        <f t="shared" ref="BE46:BK46" si="36">+BE43</f>
        <v>#REF!</v>
      </c>
      <c r="BF46" s="37" t="e">
        <f t="shared" si="36"/>
        <v>#REF!</v>
      </c>
      <c r="BG46" s="37" t="e">
        <f t="shared" si="36"/>
        <v>#REF!</v>
      </c>
      <c r="BH46" s="37" t="e">
        <f t="shared" si="36"/>
        <v>#REF!</v>
      </c>
      <c r="BI46" s="37" t="e">
        <f t="shared" si="36"/>
        <v>#REF!</v>
      </c>
      <c r="BJ46" s="37" t="e">
        <f t="shared" si="36"/>
        <v>#REF!</v>
      </c>
      <c r="BK46" s="37" t="e">
        <f t="shared" si="36"/>
        <v>#REF!</v>
      </c>
      <c r="BL46" s="37" t="e">
        <f>+BL43</f>
        <v>#REF!</v>
      </c>
      <c r="BM46" s="37">
        <f t="shared" ref="BM46:BX46" si="37">+BM44</f>
        <v>72.984158836795942</v>
      </c>
      <c r="BN46" s="37">
        <f t="shared" si="37"/>
        <v>77.813519096349282</v>
      </c>
      <c r="BO46" s="37">
        <f t="shared" si="37"/>
        <v>86.913469455021598</v>
      </c>
      <c r="BP46" s="37">
        <f t="shared" si="37"/>
        <v>87.485432597328966</v>
      </c>
      <c r="BQ46" s="37">
        <f t="shared" si="37"/>
        <v>91.586117498956128</v>
      </c>
      <c r="BR46" s="37">
        <f t="shared" si="37"/>
        <v>83.43598894573897</v>
      </c>
      <c r="BS46" s="37">
        <f t="shared" si="37"/>
        <v>75.08536483801501</v>
      </c>
      <c r="BT46" s="37">
        <f t="shared" si="37"/>
        <v>72.92322329621112</v>
      </c>
      <c r="BU46" s="37">
        <f t="shared" si="37"/>
        <v>68.016527380485002</v>
      </c>
      <c r="BV46" s="37">
        <f t="shared" si="37"/>
        <v>68.622932350079381</v>
      </c>
      <c r="BW46" s="37">
        <f t="shared" si="37"/>
        <v>69.456020192696982</v>
      </c>
      <c r="BX46" s="37">
        <f t="shared" si="37"/>
        <v>74.967711402732988</v>
      </c>
      <c r="BY46" s="37">
        <f t="shared" ref="BY46:CJ46" si="38">+BY44</f>
        <v>67.483895359827855</v>
      </c>
      <c r="BZ46" s="37">
        <f t="shared" si="38"/>
        <v>63.740470576169947</v>
      </c>
      <c r="CA46" s="37">
        <f t="shared" si="38"/>
        <v>63.479977103848341</v>
      </c>
      <c r="CB46" s="37">
        <f t="shared" si="38"/>
        <v>61.391172240537514</v>
      </c>
      <c r="CC46" s="37">
        <f>+CC44</f>
        <v>60.364408381683646</v>
      </c>
      <c r="CD46" s="37">
        <f t="shared" si="38"/>
        <v>61.741614548838761</v>
      </c>
      <c r="CE46" s="37">
        <f t="shared" si="38"/>
        <v>62.496447262839119</v>
      </c>
      <c r="CF46" s="37">
        <f t="shared" si="38"/>
        <v>55.771253520239249</v>
      </c>
      <c r="CG46" s="37">
        <f t="shared" si="38"/>
        <v>55.312852067203586</v>
      </c>
      <c r="CH46" s="37">
        <f t="shared" si="38"/>
        <v>57.397691084381307</v>
      </c>
      <c r="CI46" s="37">
        <f t="shared" si="38"/>
        <v>54.459131294624044</v>
      </c>
      <c r="CJ46" s="37">
        <f t="shared" si="38"/>
        <v>54.551535509525308</v>
      </c>
      <c r="CK46" s="37">
        <f t="shared" ref="CK46:CU46" si="39">+CK44</f>
        <v>54.550283137062216</v>
      </c>
      <c r="CL46" s="37">
        <f t="shared" si="39"/>
        <v>52.519303756052892</v>
      </c>
      <c r="CM46" s="37">
        <f t="shared" si="39"/>
        <v>54.514520945616354</v>
      </c>
      <c r="CN46" s="37">
        <f t="shared" si="39"/>
        <v>54.089986559558625</v>
      </c>
      <c r="CO46" s="37">
        <f t="shared" si="39"/>
        <v>52.030642267522268</v>
      </c>
      <c r="CP46" s="37">
        <f t="shared" si="39"/>
        <v>52.292325162368371</v>
      </c>
      <c r="CQ46" s="37">
        <f t="shared" si="39"/>
        <v>47.49232939260424</v>
      </c>
      <c r="CR46" s="37">
        <f t="shared" si="39"/>
        <v>47.158508605052724</v>
      </c>
      <c r="CS46" s="37">
        <f t="shared" si="39"/>
        <v>47.240277838367099</v>
      </c>
      <c r="CT46" s="37">
        <f t="shared" si="39"/>
        <v>48.061522737612265</v>
      </c>
      <c r="CU46" s="37">
        <f t="shared" si="39"/>
        <v>47.662671926511749</v>
      </c>
      <c r="CV46" s="37">
        <f>+CV44</f>
        <v>46.824808243470734</v>
      </c>
      <c r="CW46" s="37">
        <f>+CW45</f>
        <v>50.919745815701859</v>
      </c>
      <c r="CX46" s="37">
        <f>+CX45</f>
        <v>52.568055832990858</v>
      </c>
      <c r="CY46" s="37">
        <f t="shared" ref="CY46:DT46" si="40">+CY45</f>
        <v>51.41725259169484</v>
      </c>
      <c r="CZ46" s="37">
        <f t="shared" si="40"/>
        <v>48.681665775047065</v>
      </c>
      <c r="DA46" s="37">
        <f t="shared" si="40"/>
        <v>50.503728556339468</v>
      </c>
      <c r="DB46" s="37">
        <f t="shared" si="40"/>
        <v>53.349884131195488</v>
      </c>
      <c r="DC46" s="37">
        <f t="shared" si="40"/>
        <v>58.980063691488901</v>
      </c>
      <c r="DD46" s="37">
        <f t="shared" si="40"/>
        <v>49.863215667828086</v>
      </c>
      <c r="DE46" s="37">
        <f t="shared" si="40"/>
        <v>50.543122627928284</v>
      </c>
      <c r="DF46" s="37">
        <f t="shared" si="40"/>
        <v>50.130939019827927</v>
      </c>
      <c r="DG46" s="37">
        <f t="shared" si="40"/>
        <v>48.985250136931867</v>
      </c>
      <c r="DH46" s="37">
        <f t="shared" si="40"/>
        <v>48.164143727551668</v>
      </c>
      <c r="DI46" s="37">
        <f t="shared" si="40"/>
        <v>50.914413955900685</v>
      </c>
      <c r="DJ46" s="37">
        <f t="shared" si="40"/>
        <v>55.180922248473344</v>
      </c>
      <c r="DK46" s="37">
        <f t="shared" si="40"/>
        <v>57.732270008150145</v>
      </c>
      <c r="DL46" s="37">
        <f t="shared" si="40"/>
        <v>57.880454163663188</v>
      </c>
      <c r="DM46" s="37">
        <f t="shared" si="40"/>
        <v>61.658331780043611</v>
      </c>
      <c r="DN46" s="37">
        <f t="shared" si="40"/>
        <v>58.986988184737186</v>
      </c>
      <c r="DO46" s="37">
        <f t="shared" si="40"/>
        <v>57.942774602897643</v>
      </c>
      <c r="DP46" s="37">
        <f t="shared" si="40"/>
        <v>63.409511489947121</v>
      </c>
      <c r="DQ46" s="37">
        <f t="shared" si="40"/>
        <v>58.983125046398669</v>
      </c>
      <c r="DR46" s="37">
        <f t="shared" si="40"/>
        <v>59.63632501247087</v>
      </c>
      <c r="DS46" s="37">
        <f t="shared" si="40"/>
        <v>56.221345581376994</v>
      </c>
      <c r="DT46" s="37">
        <f t="shared" si="40"/>
        <v>57.374689176809333</v>
      </c>
      <c r="DU46" s="37">
        <f>+DU45</f>
        <v>58.568748792541491</v>
      </c>
      <c r="DV46" s="37">
        <f t="shared" ref="DV46:EE46" si="41">+DV45</f>
        <v>55.412054544160426</v>
      </c>
      <c r="DW46" s="37">
        <f t="shared" si="41"/>
        <v>50.752380813891108</v>
      </c>
      <c r="DX46" s="37">
        <f t="shared" si="41"/>
        <v>48.863379055762252</v>
      </c>
      <c r="DY46" s="37">
        <f t="shared" si="41"/>
        <v>48.655644258314084</v>
      </c>
      <c r="DZ46" s="37">
        <f t="shared" si="41"/>
        <v>53.823670549230037</v>
      </c>
      <c r="EA46" s="37">
        <f t="shared" si="41"/>
        <v>51.03911778430821</v>
      </c>
      <c r="EB46" s="37">
        <f t="shared" si="41"/>
        <v>46.366029090803345</v>
      </c>
      <c r="EC46" s="37">
        <f t="shared" si="41"/>
        <v>45.833151565385585</v>
      </c>
      <c r="ED46" s="37">
        <f t="shared" si="41"/>
        <v>48.549428553184057</v>
      </c>
      <c r="EE46" s="37">
        <f t="shared" si="41"/>
        <v>49.590658581628375</v>
      </c>
      <c r="EF46" s="37">
        <f>+EF45</f>
        <v>51.894922199856119</v>
      </c>
      <c r="EG46" s="37">
        <f t="shared" ref="EG46:ER46" si="42">+EG45</f>
        <v>56.451238757219656</v>
      </c>
      <c r="EH46" s="37">
        <f t="shared" si="42"/>
        <v>54.169144450796772</v>
      </c>
      <c r="EI46" s="37">
        <f t="shared" si="42"/>
        <v>53.279820849510706</v>
      </c>
      <c r="EJ46" s="37">
        <f t="shared" si="42"/>
        <v>55.801721290531667</v>
      </c>
      <c r="EK46" s="37">
        <f t="shared" si="42"/>
        <v>54.257005336706953</v>
      </c>
      <c r="EL46" s="37">
        <f t="shared" si="42"/>
        <v>51.618131319741067</v>
      </c>
      <c r="EM46" s="37">
        <f t="shared" si="42"/>
        <v>51.538814397079015</v>
      </c>
      <c r="EN46" s="37">
        <f t="shared" si="42"/>
        <v>50.552955408340836</v>
      </c>
      <c r="EO46" s="37">
        <f t="shared" si="42"/>
        <v>55.970678925789528</v>
      </c>
      <c r="EP46" s="37">
        <f t="shared" si="42"/>
        <v>63.23409464359603</v>
      </c>
      <c r="EQ46" s="37">
        <f t="shared" si="42"/>
        <v>64.46363913972867</v>
      </c>
      <c r="ER46" s="37">
        <f t="shared" si="42"/>
        <v>66.035303962276885</v>
      </c>
      <c r="ES46" s="37">
        <f t="shared" ref="ES46:FD46" si="43">+ES45</f>
        <v>72.408697003163155</v>
      </c>
      <c r="ET46" s="76">
        <f t="shared" si="43"/>
        <v>73.285775184810177</v>
      </c>
      <c r="EU46" s="76">
        <f t="shared" si="43"/>
        <v>69.20458978293432</v>
      </c>
      <c r="EV46" s="76">
        <f t="shared" si="43"/>
        <v>72.153282596941821</v>
      </c>
      <c r="EW46" s="76">
        <f t="shared" si="43"/>
        <v>76.512672861318336</v>
      </c>
      <c r="EX46" s="76">
        <f t="shared" si="43"/>
        <v>72.196906904405949</v>
      </c>
      <c r="EY46" s="76">
        <f t="shared" si="43"/>
        <v>73.64891018863014</v>
      </c>
      <c r="EZ46" s="76">
        <f t="shared" si="43"/>
        <v>82.763242951699979</v>
      </c>
      <c r="FA46" s="76">
        <f t="shared" si="43"/>
        <v>81.936143708163115</v>
      </c>
      <c r="FB46" s="76">
        <f t="shared" si="43"/>
        <v>87.755487834011589</v>
      </c>
      <c r="FC46" s="76">
        <f t="shared" si="43"/>
        <v>95.931929461572182</v>
      </c>
      <c r="FD46" s="76">
        <f t="shared" si="43"/>
        <v>95.287385040035218</v>
      </c>
    </row>
    <row r="47" spans="1:160" x14ac:dyDescent="0.3">
      <c r="A47" s="38" t="s">
        <v>234</v>
      </c>
      <c r="B47" s="38"/>
      <c r="C47" s="38"/>
      <c r="D47" s="39"/>
      <c r="E47" s="255">
        <f>ICGN!E169</f>
        <v>12.2</v>
      </c>
      <c r="F47" s="255">
        <f>ICGN!F169</f>
        <v>10.5</v>
      </c>
      <c r="G47" s="255">
        <f>ICGN!G169</f>
        <v>13.3</v>
      </c>
      <c r="H47" s="255">
        <f>ICGN!H169</f>
        <v>10.5</v>
      </c>
      <c r="I47" s="255">
        <f>ICGN!I169</f>
        <v>10.5</v>
      </c>
      <c r="J47" s="255">
        <f>ICGN!J169</f>
        <v>17.399999999999999</v>
      </c>
      <c r="K47" s="255">
        <f>ICGN!K169</f>
        <v>9.9</v>
      </c>
      <c r="L47" s="255">
        <f>ICGN!L169</f>
        <v>10.6</v>
      </c>
      <c r="M47" s="255">
        <f>ICGN!M169</f>
        <v>15</v>
      </c>
      <c r="N47" s="255">
        <f>ICGN!N169</f>
        <v>17.399999999999999</v>
      </c>
      <c r="O47" s="255">
        <f>ICGN!O169</f>
        <v>15.4</v>
      </c>
      <c r="P47" s="255">
        <f>ICGN!P169</f>
        <v>11.1</v>
      </c>
      <c r="Q47" s="255">
        <f>ICGN!Q169</f>
        <v>14.8</v>
      </c>
      <c r="R47" s="255">
        <f>ICGN!R169</f>
        <v>13.8</v>
      </c>
      <c r="S47" s="255">
        <f>ICGN!S169</f>
        <v>13.9</v>
      </c>
      <c r="T47" s="255">
        <f>ICGN!T169</f>
        <v>11.3</v>
      </c>
      <c r="U47" s="255">
        <f>ICGN!U169</f>
        <v>11.8</v>
      </c>
      <c r="V47" s="255">
        <f>ICGN!V169</f>
        <v>12.1</v>
      </c>
      <c r="W47" s="255">
        <f>ICGN!W169</f>
        <v>11.4</v>
      </c>
      <c r="X47" s="255">
        <f>ICGN!X169</f>
        <v>11.3</v>
      </c>
      <c r="Y47" s="255">
        <f>ICGN!Y169</f>
        <v>13.1</v>
      </c>
      <c r="Z47" s="255">
        <f>ICGN!Z169</f>
        <v>13.8</v>
      </c>
      <c r="AA47" s="255">
        <f>ICGN!AA169</f>
        <v>12.3</v>
      </c>
      <c r="AB47" s="255">
        <f>ICGN!AB169</f>
        <v>8.9</v>
      </c>
      <c r="AC47" s="255">
        <f>ICGN!AC169</f>
        <v>14.4</v>
      </c>
      <c r="AD47" s="255">
        <f>ICGN!AD169</f>
        <v>10.7</v>
      </c>
      <c r="AE47" s="255">
        <f>ICGN!AE169</f>
        <v>11.3</v>
      </c>
      <c r="AF47" s="255">
        <f>ICGN!AF169</f>
        <v>9.5</v>
      </c>
      <c r="AG47" s="255">
        <f>ICGN!AG169</f>
        <v>9.3000000000000007</v>
      </c>
      <c r="AH47" s="255">
        <f>ICGN!AH169</f>
        <v>15.3</v>
      </c>
      <c r="AI47" s="255">
        <f>ICGN!AI169</f>
        <v>7.3</v>
      </c>
      <c r="AJ47" s="255">
        <f>ICGN!AJ169</f>
        <v>11.3</v>
      </c>
      <c r="AK47" s="255">
        <f>ICGN!AK169</f>
        <v>13.5</v>
      </c>
      <c r="AL47" s="255">
        <f>ICGN!AL169</f>
        <v>9.3000000000000007</v>
      </c>
      <c r="AM47" s="255">
        <f>ICGN!AM169</f>
        <v>11.7</v>
      </c>
      <c r="AN47" s="255">
        <f>ICGN!AN169</f>
        <v>10.5</v>
      </c>
      <c r="AO47" s="255">
        <f>ICGN!AO169</f>
        <v>14.7</v>
      </c>
      <c r="AP47" s="255">
        <f>ICGN!AP169</f>
        <v>11.9</v>
      </c>
      <c r="AQ47" s="255">
        <f>ICGN!AQ169</f>
        <v>9.9</v>
      </c>
      <c r="AR47" s="255">
        <f>ICGN!AR169</f>
        <v>12.3</v>
      </c>
      <c r="AS47" s="255">
        <f>ICGN!AS169</f>
        <v>12.8</v>
      </c>
      <c r="AT47" s="255">
        <f>ICGN!AT169</f>
        <v>13.1</v>
      </c>
      <c r="AU47" s="255">
        <f>ICGN!AU169</f>
        <v>12.1</v>
      </c>
      <c r="AV47" s="255">
        <f>ICGN!AV169</f>
        <v>13.9</v>
      </c>
      <c r="AW47" s="255">
        <f>ICGN!AW169</f>
        <v>13.6</v>
      </c>
      <c r="AX47" s="255">
        <f>ICGN!AX169</f>
        <v>14.4</v>
      </c>
      <c r="AY47" s="255">
        <f>ICGN!AY169</f>
        <v>13.7</v>
      </c>
      <c r="AZ47" s="255">
        <f>ICGN!AZ169</f>
        <v>9.1</v>
      </c>
      <c r="BA47" s="255">
        <v>14.221345478456</v>
      </c>
      <c r="BB47" s="255">
        <f>ICGN!BB169</f>
        <v>13.6</v>
      </c>
      <c r="BC47" s="255">
        <v>18.293498337753601</v>
      </c>
      <c r="BD47" s="255">
        <v>4.6330241409194803</v>
      </c>
      <c r="BE47" s="255">
        <v>15.475907312728101</v>
      </c>
      <c r="BF47" s="255">
        <v>12.4353251277316</v>
      </c>
      <c r="BG47" s="255">
        <v>7.6814479388952197</v>
      </c>
      <c r="BH47" s="255">
        <v>10.619158992301401</v>
      </c>
      <c r="BI47" s="255">
        <f>ICGN!BI169</f>
        <v>13.1</v>
      </c>
      <c r="BJ47" s="255">
        <f>ICGN!BJ169</f>
        <v>15.2</v>
      </c>
      <c r="BK47" s="255">
        <f>ICGN!BK169</f>
        <v>15.5</v>
      </c>
      <c r="BL47" s="255">
        <v>8.5270877612941707</v>
      </c>
      <c r="BM47" s="255">
        <v>12.9218756171338</v>
      </c>
      <c r="BN47" s="255">
        <v>7.7965804346474803</v>
      </c>
      <c r="BO47" s="255">
        <v>12.733164910638999</v>
      </c>
      <c r="BP47" s="255">
        <v>10.619581777411099</v>
      </c>
      <c r="BQ47" s="255">
        <v>8.2217538556434508</v>
      </c>
      <c r="BR47" s="255">
        <v>8.1722979827256594</v>
      </c>
      <c r="BS47" s="255">
        <v>8.2321063794244793</v>
      </c>
      <c r="BT47" s="255">
        <v>12.7278474352368</v>
      </c>
      <c r="BU47" s="255">
        <v>13.1640307483701</v>
      </c>
      <c r="BV47" s="255">
        <v>13.397970306022399</v>
      </c>
      <c r="BW47" s="255">
        <v>9.9774842302044906</v>
      </c>
      <c r="BX47" s="255">
        <v>8.8850871945204304</v>
      </c>
      <c r="BY47" s="255">
        <v>17.552910454949</v>
      </c>
      <c r="BZ47" s="255">
        <v>9.4018558712906604</v>
      </c>
      <c r="CA47" s="255">
        <v>10.7479476748062</v>
      </c>
      <c r="CB47" s="255">
        <v>11.751838406604399</v>
      </c>
      <c r="CC47" s="40">
        <v>12.8309613249428</v>
      </c>
      <c r="CD47" s="40">
        <v>7.2085698000444403</v>
      </c>
      <c r="CE47" s="40">
        <v>5.7859075748871902</v>
      </c>
      <c r="CF47" s="40">
        <v>13.526151083147001</v>
      </c>
      <c r="CG47" s="40">
        <v>7.4215556340176096</v>
      </c>
      <c r="CH47" s="40">
        <v>10.081347503120201</v>
      </c>
      <c r="CI47" s="40">
        <v>4.8287346132351896</v>
      </c>
      <c r="CJ47" s="40">
        <v>7.1684837573793603</v>
      </c>
      <c r="CK47" s="40">
        <v>10.849263871045901</v>
      </c>
      <c r="CL47" s="40">
        <v>4.0719917975375397</v>
      </c>
      <c r="CM47" s="40">
        <v>8.0497971318303794</v>
      </c>
      <c r="CN47" s="40">
        <v>6.8043551878858697</v>
      </c>
      <c r="CO47" s="40">
        <v>9.7592196637509101</v>
      </c>
      <c r="CP47" s="40">
        <v>16.452112880692599</v>
      </c>
      <c r="CQ47" s="40">
        <v>10.381520279656</v>
      </c>
      <c r="CR47" s="40">
        <v>10.146510489247101</v>
      </c>
      <c r="CS47" s="40">
        <v>8.4640672464733093</v>
      </c>
      <c r="CT47" s="40">
        <v>8.4907209722450308</v>
      </c>
      <c r="CU47" s="40">
        <v>8.1206401313089902</v>
      </c>
      <c r="CV47" s="40">
        <v>7.2429525826951302</v>
      </c>
      <c r="CW47" s="40">
        <v>17.130411592141499</v>
      </c>
      <c r="CX47" s="40">
        <v>9.8396595452005293</v>
      </c>
      <c r="CY47" s="40">
        <v>12.9108171711434</v>
      </c>
      <c r="CZ47" s="40">
        <v>8.5024660643359091</v>
      </c>
      <c r="DA47" s="40">
        <v>11.5099476439791</v>
      </c>
      <c r="DB47" s="40">
        <v>13.8457438708695</v>
      </c>
      <c r="DC47" s="40">
        <v>7.7227955892163402</v>
      </c>
      <c r="DD47" s="40">
        <v>9.0219589713955504</v>
      </c>
      <c r="DE47" s="40">
        <v>6.8262226847034304</v>
      </c>
      <c r="DF47" s="40">
        <v>6.41693541718349</v>
      </c>
      <c r="DG47" s="40">
        <v>8.3789639550915904</v>
      </c>
      <c r="DH47" s="40">
        <v>7.0467074056664201</v>
      </c>
      <c r="DI47" s="40">
        <v>15.158945616954201</v>
      </c>
      <c r="DJ47" s="40">
        <v>11.401045491856401</v>
      </c>
      <c r="DK47" s="40">
        <v>10.8891884164522</v>
      </c>
      <c r="DL47" s="40">
        <v>11.7821385662795</v>
      </c>
      <c r="DM47" s="40">
        <v>10.2965309315727</v>
      </c>
      <c r="DN47" s="40">
        <v>11.428231656558401</v>
      </c>
      <c r="DO47" s="40">
        <v>7.3081894019504201</v>
      </c>
      <c r="DP47" s="40">
        <v>8.3461264836934106</v>
      </c>
      <c r="DQ47" s="40">
        <v>15.5866317059974</v>
      </c>
      <c r="DR47" s="40">
        <v>10.305415027168801</v>
      </c>
      <c r="DS47" s="40">
        <v>10.4285988852585</v>
      </c>
      <c r="DT47" s="40">
        <v>7.7575989294589904</v>
      </c>
      <c r="DU47" s="40">
        <v>15.927639882204501</v>
      </c>
      <c r="DV47" s="40">
        <v>12.879520402243299</v>
      </c>
      <c r="DW47" s="40">
        <v>12.8385859056651</v>
      </c>
      <c r="DX47" s="40">
        <v>12.922429096152516</v>
      </c>
      <c r="DY47" s="40">
        <v>13.4829062364261</v>
      </c>
      <c r="DZ47" s="40">
        <v>13.0593605869278</v>
      </c>
      <c r="EA47" s="40">
        <v>9.58297075832769</v>
      </c>
      <c r="EB47" s="40">
        <v>6.6449848834073197</v>
      </c>
      <c r="EC47" s="40">
        <v>8.6652559654208705</v>
      </c>
      <c r="ED47" s="40">
        <v>14.2362001112848</v>
      </c>
      <c r="EE47" s="40">
        <v>13.023918812762799</v>
      </c>
      <c r="EF47" s="40">
        <v>18.299336077899401</v>
      </c>
      <c r="EG47" s="40">
        <v>16.146027572123099</v>
      </c>
      <c r="EH47" s="40">
        <v>10.7546270027677</v>
      </c>
      <c r="EI47" s="40">
        <v>13.699316735496399</v>
      </c>
      <c r="EJ47" s="40">
        <v>13.6692835070025</v>
      </c>
      <c r="EK47" s="40">
        <v>17.045945002646</v>
      </c>
      <c r="EL47" s="40">
        <v>20.864491219789301</v>
      </c>
      <c r="EM47" s="40">
        <v>18.093990399246099</v>
      </c>
      <c r="EN47" s="40">
        <v>17.622935389164599</v>
      </c>
      <c r="EO47" s="40">
        <v>18.151065542720801</v>
      </c>
      <c r="EP47" s="40">
        <v>18.6618427732678</v>
      </c>
      <c r="EQ47" s="40">
        <v>9.5356409013624894</v>
      </c>
      <c r="ER47" s="40">
        <v>7.4486363833848097</v>
      </c>
      <c r="ES47" s="40">
        <v>18.489552073360102</v>
      </c>
    </row>
    <row r="48" spans="1:160" x14ac:dyDescent="0.3"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</row>
    <row r="49" spans="1:160" x14ac:dyDescent="0.3">
      <c r="A49" s="18"/>
      <c r="B49" s="18"/>
      <c r="C49" s="18"/>
      <c r="D49" s="21"/>
      <c r="E49" s="269"/>
      <c r="F49" s="269"/>
      <c r="G49" s="269"/>
      <c r="H49" s="269"/>
      <c r="I49" s="269"/>
      <c r="J49" s="269"/>
      <c r="K49" s="269" t="s">
        <v>41</v>
      </c>
      <c r="L49" s="269" t="s">
        <v>41</v>
      </c>
      <c r="M49" s="269" t="s">
        <v>41</v>
      </c>
      <c r="N49" s="269" t="s">
        <v>41</v>
      </c>
      <c r="O49" s="269" t="s">
        <v>41</v>
      </c>
      <c r="P49" s="269" t="s">
        <v>41</v>
      </c>
      <c r="Q49" s="269"/>
      <c r="R49" s="269"/>
      <c r="S49" s="269"/>
      <c r="T49" s="269"/>
      <c r="U49" s="269"/>
      <c r="V49" s="269"/>
      <c r="W49" s="269" t="s">
        <v>42</v>
      </c>
      <c r="X49" s="269" t="s">
        <v>42</v>
      </c>
      <c r="Y49" s="269" t="s">
        <v>42</v>
      </c>
      <c r="Z49" s="269" t="s">
        <v>42</v>
      </c>
      <c r="AA49" s="269" t="s">
        <v>42</v>
      </c>
      <c r="AB49" s="269" t="s">
        <v>42</v>
      </c>
      <c r="AC49" s="269"/>
      <c r="AD49" s="269"/>
      <c r="AE49" s="269"/>
      <c r="AF49" s="269"/>
      <c r="AG49" s="269"/>
      <c r="AH49" s="269"/>
      <c r="AI49" s="269" t="s">
        <v>43</v>
      </c>
      <c r="AJ49" s="269" t="s">
        <v>43</v>
      </c>
      <c r="AK49" s="269" t="s">
        <v>43</v>
      </c>
      <c r="AL49" s="269" t="s">
        <v>43</v>
      </c>
      <c r="AM49" s="269" t="s">
        <v>43</v>
      </c>
      <c r="AN49" s="269" t="s">
        <v>43</v>
      </c>
      <c r="AO49" s="269"/>
      <c r="AP49" s="269"/>
      <c r="AQ49" s="269"/>
      <c r="AR49" s="269"/>
      <c r="AS49" s="269"/>
      <c r="AT49" s="269"/>
      <c r="AU49" s="269" t="s">
        <v>44</v>
      </c>
      <c r="AV49" s="269" t="s">
        <v>44</v>
      </c>
      <c r="AW49" s="269" t="s">
        <v>44</v>
      </c>
      <c r="AX49" s="269" t="s">
        <v>44</v>
      </c>
      <c r="AY49" s="269" t="s">
        <v>44</v>
      </c>
      <c r="AZ49" s="269" t="s">
        <v>44</v>
      </c>
      <c r="BA49" s="269"/>
      <c r="BB49" s="269"/>
      <c r="BC49" s="269"/>
      <c r="BD49" s="269"/>
      <c r="BE49" s="269"/>
      <c r="BF49" s="269"/>
      <c r="BG49" s="269" t="s">
        <v>83</v>
      </c>
      <c r="BH49" s="269" t="s">
        <v>83</v>
      </c>
      <c r="BI49" s="269" t="s">
        <v>83</v>
      </c>
      <c r="BJ49" s="269" t="s">
        <v>83</v>
      </c>
      <c r="BK49" s="269" t="s">
        <v>83</v>
      </c>
      <c r="BL49" s="269" t="s">
        <v>83</v>
      </c>
      <c r="BM49" s="269"/>
      <c r="BN49" s="269"/>
      <c r="BO49" s="269"/>
      <c r="BP49" s="269"/>
      <c r="BQ49" s="269"/>
      <c r="BR49" s="269"/>
      <c r="BS49" s="269" t="s">
        <v>88</v>
      </c>
      <c r="BT49" s="269" t="s">
        <v>88</v>
      </c>
      <c r="BU49" s="269" t="s">
        <v>88</v>
      </c>
      <c r="BV49" s="269" t="s">
        <v>88</v>
      </c>
      <c r="BW49" s="269" t="s">
        <v>88</v>
      </c>
      <c r="BX49" s="269" t="s">
        <v>88</v>
      </c>
      <c r="BY49" s="269"/>
      <c r="BZ49" s="269"/>
      <c r="CA49" s="269"/>
      <c r="CB49" s="269"/>
      <c r="CC49" s="269"/>
      <c r="CD49" s="269"/>
      <c r="CE49" s="269" t="s">
        <v>170</v>
      </c>
      <c r="CF49" s="269" t="s">
        <v>170</v>
      </c>
      <c r="CG49" s="269" t="s">
        <v>170</v>
      </c>
      <c r="CH49" s="269" t="s">
        <v>170</v>
      </c>
      <c r="CI49" s="269" t="s">
        <v>170</v>
      </c>
      <c r="CJ49" s="269" t="s">
        <v>170</v>
      </c>
      <c r="CK49" s="269"/>
      <c r="CL49" s="269"/>
      <c r="CM49" s="269"/>
      <c r="CN49" s="269"/>
      <c r="CO49" s="269"/>
      <c r="CP49" s="269"/>
      <c r="CQ49" s="269" t="s">
        <v>236</v>
      </c>
      <c r="CR49" s="269" t="s">
        <v>236</v>
      </c>
      <c r="CS49" s="269" t="s">
        <v>236</v>
      </c>
      <c r="CT49" s="269" t="s">
        <v>236</v>
      </c>
      <c r="CU49" s="269" t="s">
        <v>236</v>
      </c>
      <c r="CV49" s="269" t="s">
        <v>236</v>
      </c>
      <c r="CW49" s="269"/>
      <c r="CX49" s="269" t="s">
        <v>278</v>
      </c>
      <c r="CY49" s="269" t="s">
        <v>278</v>
      </c>
      <c r="CZ49" s="269" t="s">
        <v>278</v>
      </c>
      <c r="DA49" s="269" t="s">
        <v>278</v>
      </c>
      <c r="DB49" s="269" t="s">
        <v>278</v>
      </c>
      <c r="DC49" s="269" t="s">
        <v>278</v>
      </c>
      <c r="DD49" s="269" t="s">
        <v>278</v>
      </c>
      <c r="DE49" s="269" t="s">
        <v>278</v>
      </c>
      <c r="DF49" s="269" t="s">
        <v>278</v>
      </c>
      <c r="DG49" s="269" t="s">
        <v>278</v>
      </c>
      <c r="DH49" s="269" t="s">
        <v>278</v>
      </c>
      <c r="DI49" s="269"/>
      <c r="DJ49" s="269"/>
      <c r="DK49" s="269"/>
      <c r="DL49" s="269"/>
      <c r="DM49" s="269"/>
      <c r="DN49" s="269"/>
      <c r="DO49" s="269" t="s">
        <v>362</v>
      </c>
      <c r="DP49" s="269" t="s">
        <v>362</v>
      </c>
      <c r="DQ49" s="269" t="s">
        <v>362</v>
      </c>
      <c r="DR49" s="269" t="s">
        <v>362</v>
      </c>
      <c r="DS49" s="269" t="s">
        <v>362</v>
      </c>
      <c r="DT49" s="269" t="s">
        <v>362</v>
      </c>
      <c r="DU49" s="269"/>
      <c r="DV49" s="269" t="s">
        <v>365</v>
      </c>
      <c r="DW49" s="269" t="s">
        <v>365</v>
      </c>
      <c r="DX49" s="269" t="s">
        <v>365</v>
      </c>
      <c r="DY49" s="269" t="s">
        <v>365</v>
      </c>
      <c r="DZ49" s="269" t="s">
        <v>365</v>
      </c>
      <c r="EA49" s="269" t="s">
        <v>365</v>
      </c>
      <c r="EB49" s="269" t="s">
        <v>365</v>
      </c>
      <c r="EC49" s="269" t="s">
        <v>365</v>
      </c>
      <c r="ED49" s="269" t="s">
        <v>365</v>
      </c>
      <c r="EE49" s="269" t="s">
        <v>365</v>
      </c>
      <c r="EF49" s="269" t="s">
        <v>365</v>
      </c>
      <c r="EG49" s="269"/>
      <c r="EH49" s="269"/>
      <c r="EI49" s="269"/>
      <c r="EJ49" s="269"/>
      <c r="EK49" s="269"/>
      <c r="EL49" s="269"/>
      <c r="EM49" s="269">
        <v>2020</v>
      </c>
      <c r="EN49" s="269">
        <v>2020</v>
      </c>
      <c r="EO49" s="269">
        <v>2020</v>
      </c>
      <c r="EP49" s="269">
        <v>2020</v>
      </c>
      <c r="EQ49" s="269">
        <v>2020</v>
      </c>
      <c r="ER49" s="269">
        <v>2020</v>
      </c>
      <c r="ES49" s="269"/>
      <c r="ET49" s="362"/>
      <c r="EU49" s="362"/>
      <c r="EV49" s="362"/>
      <c r="EW49" s="362"/>
      <c r="EX49" s="362"/>
      <c r="EY49" s="362">
        <v>2021</v>
      </c>
      <c r="EZ49" s="362">
        <v>2021</v>
      </c>
      <c r="FA49" s="362">
        <v>2021</v>
      </c>
      <c r="FB49" s="362">
        <v>2021</v>
      </c>
      <c r="FC49" s="362">
        <v>2021</v>
      </c>
      <c r="FD49" s="362">
        <v>2021</v>
      </c>
    </row>
    <row r="50" spans="1:160" s="66" customFormat="1" x14ac:dyDescent="0.3">
      <c r="A50" s="34" t="s">
        <v>227</v>
      </c>
      <c r="B50" s="34"/>
      <c r="C50" s="34"/>
      <c r="D50" s="35"/>
      <c r="E50" s="36">
        <f t="shared" ref="E50:BF50" si="44">E45</f>
        <v>71.677645450711822</v>
      </c>
      <c r="F50" s="36">
        <f t="shared" si="44"/>
        <v>66.232413472716829</v>
      </c>
      <c r="G50" s="36">
        <f t="shared" si="44"/>
        <v>66.593166318333203</v>
      </c>
      <c r="H50" s="36">
        <f t="shared" si="44"/>
        <v>66.929381940506161</v>
      </c>
      <c r="I50" s="36">
        <f t="shared" si="44"/>
        <v>74.14241882243455</v>
      </c>
      <c r="J50" s="36">
        <f t="shared" si="44"/>
        <v>73.919406074883113</v>
      </c>
      <c r="K50" s="36">
        <f t="shared" si="44"/>
        <v>64.386833919617601</v>
      </c>
      <c r="L50" s="36">
        <f t="shared" si="44"/>
        <v>60.219547982929733</v>
      </c>
      <c r="M50" s="36">
        <f t="shared" si="44"/>
        <v>55.095422979207818</v>
      </c>
      <c r="N50" s="36">
        <f t="shared" si="44"/>
        <v>59.030297742508189</v>
      </c>
      <c r="O50" s="36">
        <f t="shared" si="44"/>
        <v>62.782649158777957</v>
      </c>
      <c r="P50" s="36">
        <f t="shared" si="44"/>
        <v>61.581658754803634</v>
      </c>
      <c r="Q50" s="36">
        <f t="shared" si="44"/>
        <v>60.80769257261727</v>
      </c>
      <c r="R50" s="36">
        <f t="shared" si="44"/>
        <v>57.894813375978018</v>
      </c>
      <c r="S50" s="36">
        <f t="shared" si="44"/>
        <v>56.870923261049768</v>
      </c>
      <c r="T50" s="36">
        <f t="shared" si="44"/>
        <v>57.240630987522778</v>
      </c>
      <c r="U50" s="36">
        <f t="shared" si="44"/>
        <v>57.762945513239991</v>
      </c>
      <c r="V50" s="36">
        <f t="shared" si="44"/>
        <v>55.737323503322735</v>
      </c>
      <c r="W50" s="36">
        <f t="shared" si="44"/>
        <v>67.785249305992679</v>
      </c>
      <c r="X50" s="36">
        <f t="shared" si="44"/>
        <v>82.210668390487783</v>
      </c>
      <c r="Y50" s="36">
        <f t="shared" si="44"/>
        <v>86.208556042347425</v>
      </c>
      <c r="Z50" s="36">
        <f t="shared" si="44"/>
        <v>84.891517426525951</v>
      </c>
      <c r="AA50" s="36">
        <f t="shared" si="44"/>
        <v>85.949579994862063</v>
      </c>
      <c r="AB50" s="36">
        <f t="shared" si="44"/>
        <v>96.025032420792115</v>
      </c>
      <c r="AC50" s="36">
        <f t="shared" si="44"/>
        <v>102.51857668426183</v>
      </c>
      <c r="AD50" s="36">
        <f t="shared" si="44"/>
        <v>108.73626503986269</v>
      </c>
      <c r="AE50" s="36">
        <f t="shared" si="44"/>
        <v>99.395139493464939</v>
      </c>
      <c r="AF50" s="36">
        <f t="shared" si="44"/>
        <v>106.3735113205078</v>
      </c>
      <c r="AG50" s="36">
        <f t="shared" si="44"/>
        <v>105.14981487367304</v>
      </c>
      <c r="AH50" s="36">
        <f t="shared" si="44"/>
        <v>96.095095702476925</v>
      </c>
      <c r="AI50" s="36">
        <f t="shared" si="44"/>
        <v>88.106559641699008</v>
      </c>
      <c r="AJ50" s="36">
        <f t="shared" si="44"/>
        <v>94.711532686302704</v>
      </c>
      <c r="AK50" s="36">
        <f t="shared" si="44"/>
        <v>90.666544795585523</v>
      </c>
      <c r="AL50" s="36">
        <f t="shared" si="44"/>
        <v>82.930500938615054</v>
      </c>
      <c r="AM50" s="36">
        <f t="shared" si="44"/>
        <v>79.959893335106017</v>
      </c>
      <c r="AN50" s="36">
        <f t="shared" si="44"/>
        <v>77.439377792734675</v>
      </c>
      <c r="AO50" s="36">
        <f t="shared" si="44"/>
        <v>80.052058340240549</v>
      </c>
      <c r="AP50" s="36">
        <f t="shared" si="44"/>
        <v>80.65698207040964</v>
      </c>
      <c r="AQ50" s="36">
        <f t="shared" si="44"/>
        <v>79.956745838174982</v>
      </c>
      <c r="AR50" s="36">
        <f t="shared" si="44"/>
        <v>75.265017667844532</v>
      </c>
      <c r="AS50" s="36">
        <f t="shared" si="44"/>
        <v>75.821690270060898</v>
      </c>
      <c r="AT50" s="36">
        <f t="shared" si="44"/>
        <v>78.56253059760455</v>
      </c>
      <c r="AU50" s="36">
        <f t="shared" si="44"/>
        <v>100.57826443116326</v>
      </c>
      <c r="AV50" s="36">
        <f t="shared" si="44"/>
        <v>102.97739059624314</v>
      </c>
      <c r="AW50" s="36">
        <f t="shared" si="44"/>
        <v>104.60955862150252</v>
      </c>
      <c r="AX50" s="36">
        <f t="shared" si="44"/>
        <v>104.60350246287669</v>
      </c>
      <c r="AY50" s="36">
        <f t="shared" si="44"/>
        <v>104.74265467067461</v>
      </c>
      <c r="AZ50" s="36">
        <f t="shared" si="44"/>
        <v>100</v>
      </c>
      <c r="BA50" s="36">
        <f t="shared" si="44"/>
        <v>95.761586927664681</v>
      </c>
      <c r="BB50" s="36">
        <f t="shared" si="44"/>
        <v>90.340583387098391</v>
      </c>
      <c r="BC50" s="36">
        <f t="shared" si="44"/>
        <v>86.935974058078529</v>
      </c>
      <c r="BD50" s="36">
        <f t="shared" si="44"/>
        <v>86.421075035130784</v>
      </c>
      <c r="BE50" s="36">
        <f t="shared" si="44"/>
        <v>88.456876050123029</v>
      </c>
      <c r="BF50" s="36">
        <f t="shared" si="44"/>
        <v>84.018962032311109</v>
      </c>
      <c r="BG50" s="36">
        <f t="shared" ref="BG50:CW50" si="45">BG45</f>
        <v>81.089655883531037</v>
      </c>
      <c r="BH50" s="36">
        <f t="shared" si="45"/>
        <v>81.529864804305333</v>
      </c>
      <c r="BI50" s="36">
        <f t="shared" si="45"/>
        <v>82.051505765679323</v>
      </c>
      <c r="BJ50" s="36">
        <f t="shared" si="45"/>
        <v>87.950397265704311</v>
      </c>
      <c r="BK50" s="36">
        <f t="shared" si="45"/>
        <v>82.326338902703256</v>
      </c>
      <c r="BL50" s="36">
        <f t="shared" si="45"/>
        <v>78.145676104058509</v>
      </c>
      <c r="BM50" s="36">
        <f t="shared" si="45"/>
        <v>72.984158836795942</v>
      </c>
      <c r="BN50" s="36">
        <f t="shared" si="45"/>
        <v>77.813519096349282</v>
      </c>
      <c r="BO50" s="36">
        <f t="shared" si="45"/>
        <v>86.913469455021598</v>
      </c>
      <c r="BP50" s="36">
        <f t="shared" si="45"/>
        <v>87.485432597328966</v>
      </c>
      <c r="BQ50" s="36">
        <f t="shared" si="45"/>
        <v>91.586117498956128</v>
      </c>
      <c r="BR50" s="36">
        <f t="shared" si="45"/>
        <v>83.43598894573897</v>
      </c>
      <c r="BS50" s="36">
        <f t="shared" si="45"/>
        <v>75.08536483801501</v>
      </c>
      <c r="BT50" s="36">
        <f t="shared" si="45"/>
        <v>72.92322329621112</v>
      </c>
      <c r="BU50" s="36">
        <f t="shared" si="45"/>
        <v>68.016527380485002</v>
      </c>
      <c r="BV50" s="36">
        <f t="shared" si="45"/>
        <v>68.622932350079381</v>
      </c>
      <c r="BW50" s="36">
        <f t="shared" si="45"/>
        <v>69.456020192696982</v>
      </c>
      <c r="BX50" s="36">
        <f t="shared" si="45"/>
        <v>74.967711402732988</v>
      </c>
      <c r="BY50" s="36">
        <f t="shared" si="45"/>
        <v>67.483895359827855</v>
      </c>
      <c r="BZ50" s="36">
        <f t="shared" si="45"/>
        <v>63.740470576169947</v>
      </c>
      <c r="CA50" s="36">
        <f t="shared" si="45"/>
        <v>63.479977103848341</v>
      </c>
      <c r="CB50" s="36">
        <f t="shared" si="45"/>
        <v>61.391172240537514</v>
      </c>
      <c r="CC50" s="36">
        <f t="shared" si="45"/>
        <v>60.364408381683646</v>
      </c>
      <c r="CD50" s="36">
        <f t="shared" si="45"/>
        <v>61.741614548838761</v>
      </c>
      <c r="CE50" s="36">
        <f t="shared" si="45"/>
        <v>62.496447262839119</v>
      </c>
      <c r="CF50" s="36">
        <f t="shared" si="45"/>
        <v>55.771253520239249</v>
      </c>
      <c r="CG50" s="36">
        <f t="shared" si="45"/>
        <v>55.312852067203586</v>
      </c>
      <c r="CH50" s="36">
        <f t="shared" si="45"/>
        <v>57.397691084381307</v>
      </c>
      <c r="CI50" s="36">
        <f t="shared" si="45"/>
        <v>54.459131294624044</v>
      </c>
      <c r="CJ50" s="36">
        <f t="shared" si="45"/>
        <v>54.551535509525308</v>
      </c>
      <c r="CK50" s="36">
        <f t="shared" si="45"/>
        <v>54.550283137062216</v>
      </c>
      <c r="CL50" s="36">
        <f t="shared" si="45"/>
        <v>52.519303756052892</v>
      </c>
      <c r="CM50" s="36">
        <f t="shared" si="45"/>
        <v>54.514520945616354</v>
      </c>
      <c r="CN50" s="36">
        <f t="shared" si="45"/>
        <v>54.089986559558625</v>
      </c>
      <c r="CO50" s="36">
        <f t="shared" si="45"/>
        <v>52.030642267522268</v>
      </c>
      <c r="CP50" s="36">
        <f t="shared" si="45"/>
        <v>52.292325162368371</v>
      </c>
      <c r="CQ50" s="36">
        <f t="shared" si="45"/>
        <v>47.49232939260424</v>
      </c>
      <c r="CR50" s="36">
        <f t="shared" si="45"/>
        <v>47.158508605052724</v>
      </c>
      <c r="CS50" s="36">
        <f t="shared" si="45"/>
        <v>47.240277838367099</v>
      </c>
      <c r="CT50" s="36">
        <f t="shared" si="45"/>
        <v>48.061522737612265</v>
      </c>
      <c r="CU50" s="36">
        <f t="shared" si="45"/>
        <v>47.662671926511749</v>
      </c>
      <c r="CV50" s="36">
        <f t="shared" si="45"/>
        <v>46.824808243470734</v>
      </c>
      <c r="CW50" s="36">
        <f t="shared" si="45"/>
        <v>50.919745815701859</v>
      </c>
      <c r="CX50" s="36">
        <f t="shared" ref="CX50:DC50" si="46">CX45</f>
        <v>52.568055832990858</v>
      </c>
      <c r="CY50" s="36">
        <f t="shared" si="46"/>
        <v>51.41725259169484</v>
      </c>
      <c r="CZ50" s="36">
        <f t="shared" si="46"/>
        <v>48.681665775047065</v>
      </c>
      <c r="DA50" s="36">
        <f t="shared" si="46"/>
        <v>50.503728556339468</v>
      </c>
      <c r="DB50" s="36">
        <f t="shared" si="46"/>
        <v>53.349884131195488</v>
      </c>
      <c r="DC50" s="36">
        <f t="shared" si="46"/>
        <v>58.980063691488901</v>
      </c>
      <c r="DD50" s="36">
        <f t="shared" ref="DD50:DJ50" si="47">DD45</f>
        <v>49.863215667828086</v>
      </c>
      <c r="DE50" s="36">
        <f t="shared" si="47"/>
        <v>50.543122627928284</v>
      </c>
      <c r="DF50" s="36">
        <f t="shared" si="47"/>
        <v>50.130939019827927</v>
      </c>
      <c r="DG50" s="36">
        <f t="shared" si="47"/>
        <v>48.985250136931867</v>
      </c>
      <c r="DH50" s="36">
        <f t="shared" si="47"/>
        <v>48.164143727551668</v>
      </c>
      <c r="DI50" s="36">
        <f t="shared" si="47"/>
        <v>50.914413955900685</v>
      </c>
      <c r="DJ50" s="36">
        <f t="shared" si="47"/>
        <v>55.180922248473344</v>
      </c>
      <c r="DK50" s="36">
        <f t="shared" ref="DK50:DT50" si="48">DK45</f>
        <v>57.732270008150145</v>
      </c>
      <c r="DL50" s="36">
        <f t="shared" si="48"/>
        <v>57.880454163663188</v>
      </c>
      <c r="DM50" s="36">
        <f t="shared" si="48"/>
        <v>61.658331780043611</v>
      </c>
      <c r="DN50" s="36">
        <f t="shared" si="48"/>
        <v>58.986988184737186</v>
      </c>
      <c r="DO50" s="36">
        <f t="shared" si="48"/>
        <v>57.942774602897643</v>
      </c>
      <c r="DP50" s="36">
        <f t="shared" si="48"/>
        <v>63.409511489947121</v>
      </c>
      <c r="DQ50" s="36">
        <f t="shared" si="48"/>
        <v>58.983125046398669</v>
      </c>
      <c r="DR50" s="36">
        <f t="shared" si="48"/>
        <v>59.63632501247087</v>
      </c>
      <c r="DS50" s="36">
        <f t="shared" si="48"/>
        <v>56.221345581376994</v>
      </c>
      <c r="DT50" s="36">
        <f t="shared" si="48"/>
        <v>57.374689176809333</v>
      </c>
      <c r="DU50" s="36">
        <f t="shared" ref="DU50:EN50" si="49">DU45</f>
        <v>58.568748792541491</v>
      </c>
      <c r="DV50" s="36">
        <f t="shared" si="49"/>
        <v>55.412054544160426</v>
      </c>
      <c r="DW50" s="36">
        <f t="shared" si="49"/>
        <v>50.752380813891108</v>
      </c>
      <c r="DX50" s="36">
        <f t="shared" si="49"/>
        <v>48.863379055762252</v>
      </c>
      <c r="DY50" s="36">
        <f t="shared" si="49"/>
        <v>48.655644258314084</v>
      </c>
      <c r="DZ50" s="36">
        <f t="shared" si="49"/>
        <v>53.823670549230037</v>
      </c>
      <c r="EA50" s="36">
        <f t="shared" si="49"/>
        <v>51.03911778430821</v>
      </c>
      <c r="EB50" s="36">
        <f t="shared" si="49"/>
        <v>46.366029090803345</v>
      </c>
      <c r="EC50" s="36">
        <f t="shared" si="49"/>
        <v>45.833151565385585</v>
      </c>
      <c r="ED50" s="36">
        <f t="shared" si="49"/>
        <v>48.549428553184057</v>
      </c>
      <c r="EE50" s="36">
        <f t="shared" si="49"/>
        <v>49.590658581628375</v>
      </c>
      <c r="EF50" s="36">
        <f t="shared" si="49"/>
        <v>51.894922199856119</v>
      </c>
      <c r="EG50" s="36">
        <f t="shared" si="49"/>
        <v>56.451238757219656</v>
      </c>
      <c r="EH50" s="36">
        <f t="shared" si="49"/>
        <v>54.169144450796772</v>
      </c>
      <c r="EI50" s="36">
        <f t="shared" si="49"/>
        <v>53.279820849510706</v>
      </c>
      <c r="EJ50" s="36">
        <f t="shared" si="49"/>
        <v>55.801721290531667</v>
      </c>
      <c r="EK50" s="36">
        <f t="shared" si="49"/>
        <v>54.257005336706953</v>
      </c>
      <c r="EL50" s="36">
        <f t="shared" si="49"/>
        <v>51.618131319741067</v>
      </c>
      <c r="EM50" s="36">
        <f t="shared" si="49"/>
        <v>51.538814397079015</v>
      </c>
      <c r="EN50" s="36">
        <f t="shared" si="49"/>
        <v>50.552955408340836</v>
      </c>
      <c r="EO50" s="36">
        <f>EO45</f>
        <v>55.970678925789528</v>
      </c>
      <c r="EP50" s="36">
        <f>EP45</f>
        <v>63.23409464359603</v>
      </c>
      <c r="EQ50" s="36">
        <f>EQ45</f>
        <v>64.46363913972867</v>
      </c>
      <c r="ER50" s="36">
        <f>ER45</f>
        <v>66.035303962276885</v>
      </c>
      <c r="ES50" s="36">
        <f>ES45</f>
        <v>72.408697003163155</v>
      </c>
    </row>
    <row r="51" spans="1:160" s="66" customFormat="1" x14ac:dyDescent="0.3">
      <c r="A51" s="261" t="s">
        <v>226</v>
      </c>
      <c r="B51" s="261"/>
      <c r="C51" s="261"/>
      <c r="D51" s="262"/>
      <c r="E51" s="263">
        <f t="shared" ref="E51:BF51" si="50">E164</f>
        <v>90.081128031707081</v>
      </c>
      <c r="F51" s="263">
        <f t="shared" si="50"/>
        <v>92.87186648487446</v>
      </c>
      <c r="G51" s="263">
        <f t="shared" si="50"/>
        <v>92.020629415187642</v>
      </c>
      <c r="H51" s="263">
        <f t="shared" si="50"/>
        <v>88.832166035431953</v>
      </c>
      <c r="I51" s="263">
        <f t="shared" si="50"/>
        <v>92.226204386387209</v>
      </c>
      <c r="J51" s="263">
        <f t="shared" si="50"/>
        <v>86.179895628112504</v>
      </c>
      <c r="K51" s="263">
        <f t="shared" si="50"/>
        <v>73.724467804368388</v>
      </c>
      <c r="L51" s="263">
        <f t="shared" si="50"/>
        <v>67.82015809565209</v>
      </c>
      <c r="M51" s="263">
        <f t="shared" si="50"/>
        <v>60.79131165946999</v>
      </c>
      <c r="N51" s="263">
        <f t="shared" si="50"/>
        <v>62.609609731848536</v>
      </c>
      <c r="O51" s="263">
        <f t="shared" si="50"/>
        <v>69.232857671158257</v>
      </c>
      <c r="P51" s="263">
        <f t="shared" si="50"/>
        <v>69.321461742596526</v>
      </c>
      <c r="Q51" s="263">
        <f t="shared" si="50"/>
        <v>67.277080781059212</v>
      </c>
      <c r="R51" s="263">
        <f t="shared" si="50"/>
        <v>63.03046407010725</v>
      </c>
      <c r="S51" s="263">
        <f t="shared" si="50"/>
        <v>60.560134659671647</v>
      </c>
      <c r="T51" s="263">
        <f t="shared" si="50"/>
        <v>61.862455079921716</v>
      </c>
      <c r="U51" s="263">
        <f t="shared" si="50"/>
        <v>63.913765850412119</v>
      </c>
      <c r="V51" s="263">
        <f t="shared" si="50"/>
        <v>59.908104071109634</v>
      </c>
      <c r="W51" s="263">
        <f t="shared" si="50"/>
        <v>70.874914642360238</v>
      </c>
      <c r="X51" s="263">
        <f t="shared" si="50"/>
        <v>83.517682408146982</v>
      </c>
      <c r="Y51" s="263">
        <f t="shared" si="50"/>
        <v>86.837201169336169</v>
      </c>
      <c r="Z51" s="263">
        <f t="shared" si="50"/>
        <v>85.64479766538885</v>
      </c>
      <c r="AA51" s="263">
        <f t="shared" si="50"/>
        <v>89.319786158187242</v>
      </c>
      <c r="AB51" s="263">
        <f t="shared" si="50"/>
        <v>102.96868282056843</v>
      </c>
      <c r="AC51" s="263">
        <f t="shared" si="50"/>
        <v>106.77195732310614</v>
      </c>
      <c r="AD51" s="263">
        <f t="shared" si="50"/>
        <v>114.17530841264704</v>
      </c>
      <c r="AE51" s="263">
        <f t="shared" si="50"/>
        <v>104.33607522241259</v>
      </c>
      <c r="AF51" s="263">
        <f t="shared" si="50"/>
        <v>107.39021148504686</v>
      </c>
      <c r="AG51" s="263">
        <f t="shared" si="50"/>
        <v>105.60784937137539</v>
      </c>
      <c r="AH51" s="263">
        <f t="shared" si="50"/>
        <v>95.583699237397781</v>
      </c>
      <c r="AI51" s="263">
        <f t="shared" si="50"/>
        <v>86.577789582858216</v>
      </c>
      <c r="AJ51" s="263">
        <f t="shared" si="50"/>
        <v>94.33433074902878</v>
      </c>
      <c r="AK51" s="263">
        <f t="shared" si="50"/>
        <v>92.720917940779103</v>
      </c>
      <c r="AL51" s="263">
        <f t="shared" si="50"/>
        <v>88.246221401634926</v>
      </c>
      <c r="AM51" s="263">
        <f t="shared" si="50"/>
        <v>85.61446080045215</v>
      </c>
      <c r="AN51" s="263">
        <f t="shared" si="50"/>
        <v>83.513359949324624</v>
      </c>
      <c r="AO51" s="263">
        <f t="shared" si="50"/>
        <v>82.757341518062134</v>
      </c>
      <c r="AP51" s="263">
        <f t="shared" si="50"/>
        <v>80.209544284377415</v>
      </c>
      <c r="AQ51" s="263">
        <f t="shared" si="50"/>
        <v>78.780695739367715</v>
      </c>
      <c r="AR51" s="263">
        <f t="shared" si="50"/>
        <v>74.490297222763544</v>
      </c>
      <c r="AS51" s="263">
        <f t="shared" si="50"/>
        <v>75.846098403458754</v>
      </c>
      <c r="AT51" s="263">
        <f t="shared" si="50"/>
        <v>78.555825117544899</v>
      </c>
      <c r="AU51" s="263">
        <f t="shared" si="50"/>
        <v>100.08009392876687</v>
      </c>
      <c r="AV51" s="263">
        <f t="shared" si="50"/>
        <v>103.71400898677511</v>
      </c>
      <c r="AW51" s="263">
        <f t="shared" si="50"/>
        <v>105.19581199903216</v>
      </c>
      <c r="AX51" s="263">
        <f t="shared" si="50"/>
        <v>105.28626933481522</v>
      </c>
      <c r="AY51" s="263">
        <f t="shared" si="50"/>
        <v>106.3969654486793</v>
      </c>
      <c r="AZ51" s="263">
        <f t="shared" si="50"/>
        <v>100</v>
      </c>
      <c r="BA51" s="263">
        <f t="shared" si="50"/>
        <v>94.531536318960335</v>
      </c>
      <c r="BB51" s="263">
        <f t="shared" si="50"/>
        <v>90.232145425307223</v>
      </c>
      <c r="BC51" s="263">
        <f t="shared" si="50"/>
        <v>87.956735173497975</v>
      </c>
      <c r="BD51" s="263">
        <f t="shared" si="50"/>
        <v>88.230371981401063</v>
      </c>
      <c r="BE51" s="263">
        <f t="shared" si="50"/>
        <v>91.181666727220815</v>
      </c>
      <c r="BF51" s="263">
        <f t="shared" si="50"/>
        <v>89.509448038591756</v>
      </c>
      <c r="BG51" s="263">
        <f t="shared" ref="BG51:CA51" si="51">BG164</f>
        <v>86.012975544440678</v>
      </c>
      <c r="BH51" s="263">
        <f t="shared" si="51"/>
        <v>86.505453031007434</v>
      </c>
      <c r="BI51" s="263">
        <f t="shared" si="51"/>
        <v>87.855695669291876</v>
      </c>
      <c r="BJ51" s="263">
        <f t="shared" si="51"/>
        <v>92.4851206090202</v>
      </c>
      <c r="BK51" s="263">
        <f t="shared" si="51"/>
        <v>88.252868429717097</v>
      </c>
      <c r="BL51" s="263">
        <f t="shared" si="51"/>
        <v>84.259603259455972</v>
      </c>
      <c r="BM51" s="263">
        <f t="shared" si="51"/>
        <v>79.684820697807666</v>
      </c>
      <c r="BN51" s="263">
        <f t="shared" si="51"/>
        <v>88.48234708495977</v>
      </c>
      <c r="BO51" s="263">
        <f t="shared" si="51"/>
        <v>98.039594144544878</v>
      </c>
      <c r="BP51" s="263">
        <f t="shared" si="51"/>
        <v>94.63820237712639</v>
      </c>
      <c r="BQ51" s="263">
        <f t="shared" si="51"/>
        <v>97.857743175971663</v>
      </c>
      <c r="BR51" s="263">
        <f t="shared" si="51"/>
        <v>87.876119303611858</v>
      </c>
      <c r="BS51" s="263">
        <f t="shared" si="51"/>
        <v>77.837154640333921</v>
      </c>
      <c r="BT51" s="263">
        <f t="shared" si="51"/>
        <v>77.250142569608101</v>
      </c>
      <c r="BU51" s="263">
        <f t="shared" si="51"/>
        <v>74.79429085370441</v>
      </c>
      <c r="BV51" s="263">
        <f t="shared" si="51"/>
        <v>78.358468503100497</v>
      </c>
      <c r="BW51" s="263">
        <f t="shared" si="51"/>
        <v>82.417604693897403</v>
      </c>
      <c r="BX51" s="263">
        <f t="shared" si="51"/>
        <v>98.031789883854941</v>
      </c>
      <c r="BY51" s="263">
        <f t="shared" si="51"/>
        <v>90.257985262891012</v>
      </c>
      <c r="BZ51" s="263">
        <f t="shared" si="51"/>
        <v>86.058006322194117</v>
      </c>
      <c r="CA51" s="263">
        <f t="shared" si="51"/>
        <v>91.591492565914407</v>
      </c>
      <c r="CB51" s="263">
        <f t="shared" ref="CB51:DC51" si="52">CB164</f>
        <v>85.453842320468169</v>
      </c>
      <c r="CC51" s="263">
        <f t="shared" si="52"/>
        <v>82.129764566276648</v>
      </c>
      <c r="CD51" s="263">
        <f t="shared" si="52"/>
        <v>87.993612461898991</v>
      </c>
      <c r="CE51" s="263">
        <f t="shared" si="52"/>
        <v>95.238508952669036</v>
      </c>
      <c r="CF51" s="263">
        <f t="shared" si="52"/>
        <v>94.055170076187594</v>
      </c>
      <c r="CG51" s="263">
        <f t="shared" si="52"/>
        <v>94.819440569881237</v>
      </c>
      <c r="CH51" s="263">
        <f t="shared" si="52"/>
        <v>94.062496287717039</v>
      </c>
      <c r="CI51" s="263">
        <f t="shared" si="52"/>
        <v>91.033677883841989</v>
      </c>
      <c r="CJ51" s="263">
        <f t="shared" si="52"/>
        <v>98.729867978108103</v>
      </c>
      <c r="CK51" s="263">
        <f t="shared" si="52"/>
        <v>99.930160409517498</v>
      </c>
      <c r="CL51" s="263">
        <f t="shared" si="52"/>
        <v>98.362020466687966</v>
      </c>
      <c r="CM51" s="263">
        <f t="shared" si="52"/>
        <v>95.644766554671591</v>
      </c>
      <c r="CN51" s="263">
        <f t="shared" si="52"/>
        <v>90.478168562793556</v>
      </c>
      <c r="CO51" s="263">
        <f t="shared" si="52"/>
        <v>86.733618964692866</v>
      </c>
      <c r="CP51" s="263">
        <f t="shared" si="52"/>
        <v>87.26609666542528</v>
      </c>
      <c r="CQ51" s="263">
        <f t="shared" si="52"/>
        <v>78.522237254498222</v>
      </c>
      <c r="CR51" s="263">
        <f t="shared" si="52"/>
        <v>77.965837074857674</v>
      </c>
      <c r="CS51" s="263">
        <f t="shared" si="52"/>
        <v>76.976606481123113</v>
      </c>
      <c r="CT51" s="263">
        <f t="shared" si="52"/>
        <v>78.622038019466061</v>
      </c>
      <c r="CU51" s="263">
        <f t="shared" si="52"/>
        <v>82.590143757738559</v>
      </c>
      <c r="CV51" s="263">
        <f t="shared" si="52"/>
        <v>78.608071908526242</v>
      </c>
      <c r="CW51" s="263">
        <f t="shared" si="52"/>
        <v>83.639681205304157</v>
      </c>
      <c r="CX51" s="263">
        <f t="shared" si="52"/>
        <v>84.500665136995664</v>
      </c>
      <c r="CY51" s="263">
        <f t="shared" si="52"/>
        <v>84.423735025032187</v>
      </c>
      <c r="CZ51" s="263">
        <f t="shared" si="52"/>
        <v>78.032596944331345</v>
      </c>
      <c r="DA51" s="263">
        <f t="shared" si="52"/>
        <v>82.374590768776272</v>
      </c>
      <c r="DB51" s="263">
        <f t="shared" si="52"/>
        <v>88.039377262320826</v>
      </c>
      <c r="DC51" s="263">
        <f t="shared" si="52"/>
        <v>99.975618114212168</v>
      </c>
      <c r="DD51" s="263">
        <f t="shared" ref="DD51:DJ51" si="53">DD164</f>
        <v>82.682221693637246</v>
      </c>
      <c r="DE51" s="263">
        <f t="shared" si="53"/>
        <v>82.283496681790496</v>
      </c>
      <c r="DF51" s="263">
        <f t="shared" si="53"/>
        <v>82.635108672069677</v>
      </c>
      <c r="DG51" s="263">
        <f t="shared" si="53"/>
        <v>82.334418873536535</v>
      </c>
      <c r="DH51" s="263">
        <f t="shared" si="53"/>
        <v>80.369949659877719</v>
      </c>
      <c r="DI51" s="263">
        <f t="shared" si="53"/>
        <v>81.444900365708563</v>
      </c>
      <c r="DJ51" s="263">
        <f t="shared" si="53"/>
        <v>88.033271213685595</v>
      </c>
      <c r="DK51" s="263">
        <f t="shared" ref="DK51:DT51" si="54">DK164</f>
        <v>91.860891694089148</v>
      </c>
      <c r="DL51" s="263">
        <f t="shared" si="54"/>
        <v>89.303871147557416</v>
      </c>
      <c r="DM51" s="263">
        <f t="shared" si="54"/>
        <v>98.468652163639845</v>
      </c>
      <c r="DN51" s="263">
        <f t="shared" si="54"/>
        <v>95.198507650494378</v>
      </c>
      <c r="DO51" s="263">
        <f t="shared" si="54"/>
        <v>93.265355799068388</v>
      </c>
      <c r="DP51" s="263">
        <f t="shared" si="54"/>
        <v>104.682836887912</v>
      </c>
      <c r="DQ51" s="263">
        <f t="shared" si="54"/>
        <v>99.949221569495279</v>
      </c>
      <c r="DR51" s="263">
        <f t="shared" si="54"/>
        <v>102.47589643061137</v>
      </c>
      <c r="DS51" s="263">
        <f t="shared" si="54"/>
        <v>100.29743085746587</v>
      </c>
      <c r="DT51" s="263">
        <f t="shared" si="54"/>
        <v>102.81423252780601</v>
      </c>
      <c r="DU51" s="263">
        <f t="shared" ref="DU51:EE51" si="55">DU164</f>
        <v>103.30185166923852</v>
      </c>
      <c r="DV51" s="263">
        <f t="shared" si="55"/>
        <v>96.288778252991321</v>
      </c>
      <c r="DW51" s="263">
        <f t="shared" si="55"/>
        <v>88.480211075411376</v>
      </c>
      <c r="DX51" s="263">
        <f t="shared" si="55"/>
        <v>86.001416080054895</v>
      </c>
      <c r="DY51" s="263">
        <f t="shared" si="55"/>
        <v>89.849976429168009</v>
      </c>
      <c r="DZ51" s="263">
        <f t="shared" si="55"/>
        <v>97.758085297312334</v>
      </c>
      <c r="EA51" s="263">
        <f t="shared" si="55"/>
        <v>91.336554258953313</v>
      </c>
      <c r="EB51" s="263">
        <f t="shared" si="55"/>
        <v>88.264038452573047</v>
      </c>
      <c r="EC51" s="263">
        <f t="shared" si="55"/>
        <v>86.916614081315657</v>
      </c>
      <c r="ED51" s="263">
        <f t="shared" si="55"/>
        <v>93.099590769812437</v>
      </c>
      <c r="EE51" s="263">
        <f t="shared" si="55"/>
        <v>94.368705105417916</v>
      </c>
      <c r="EF51" s="263">
        <f t="shared" ref="EF51:EK51" si="56">EF164</f>
        <v>97.930818377066714</v>
      </c>
      <c r="EG51" s="263">
        <f t="shared" si="56"/>
        <v>104.46237881135802</v>
      </c>
      <c r="EH51" s="263">
        <f t="shared" si="56"/>
        <v>102.98516494035627</v>
      </c>
      <c r="EI51" s="263">
        <f t="shared" si="56"/>
        <v>115.01832416566285</v>
      </c>
      <c r="EJ51" s="263">
        <f t="shared" si="56"/>
        <v>124.0904813180625</v>
      </c>
      <c r="EK51" s="263">
        <f t="shared" si="56"/>
        <v>116.92609524230659</v>
      </c>
      <c r="EL51" s="263">
        <f t="shared" ref="EL51:EQ51" si="57">EL164</f>
        <v>106.3344941150937</v>
      </c>
      <c r="EM51" s="263">
        <f t="shared" si="57"/>
        <v>105.23956661835614</v>
      </c>
      <c r="EN51" s="263">
        <f t="shared" si="57"/>
        <v>106.82190641344233</v>
      </c>
      <c r="EO51" s="263">
        <f t="shared" si="57"/>
        <v>117.07597210676492</v>
      </c>
      <c r="EP51" s="263">
        <f t="shared" si="57"/>
        <v>135.20393390822824</v>
      </c>
      <c r="EQ51" s="263">
        <f t="shared" si="57"/>
        <v>132.35318853122467</v>
      </c>
      <c r="ER51" s="263">
        <f t="shared" ref="ER51:ES51" si="58">ER164</f>
        <v>127.76468152542724</v>
      </c>
      <c r="ES51" s="263">
        <f t="shared" si="58"/>
        <v>141.14720813243923</v>
      </c>
    </row>
    <row r="52" spans="1:160" s="66" customFormat="1" x14ac:dyDescent="0.3">
      <c r="A52" s="73" t="s">
        <v>280</v>
      </c>
      <c r="B52" s="74"/>
      <c r="C52" s="74"/>
      <c r="D52" s="75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>
        <f>ES45</f>
        <v>72.408697003163155</v>
      </c>
      <c r="ET52" s="72">
        <f t="shared" ref="ET52:FD52" si="59">ET45</f>
        <v>73.285775184810177</v>
      </c>
      <c r="EU52" s="72">
        <f t="shared" si="59"/>
        <v>69.20458978293432</v>
      </c>
      <c r="EV52" s="72">
        <f t="shared" si="59"/>
        <v>72.153282596941821</v>
      </c>
      <c r="EW52" s="72">
        <f t="shared" si="59"/>
        <v>76.512672861318336</v>
      </c>
      <c r="EX52" s="72">
        <f t="shared" si="59"/>
        <v>72.196906904405949</v>
      </c>
      <c r="EY52" s="72">
        <f t="shared" si="59"/>
        <v>73.64891018863014</v>
      </c>
      <c r="EZ52" s="72">
        <f t="shared" si="59"/>
        <v>82.763242951699979</v>
      </c>
      <c r="FA52" s="72">
        <f t="shared" si="59"/>
        <v>81.936143708163115</v>
      </c>
      <c r="FB52" s="72">
        <f t="shared" si="59"/>
        <v>87.755487834011589</v>
      </c>
      <c r="FC52" s="72">
        <f t="shared" si="59"/>
        <v>95.931929461572182</v>
      </c>
      <c r="FD52" s="72">
        <f t="shared" si="59"/>
        <v>95.287385040035218</v>
      </c>
    </row>
    <row r="53" spans="1:160" s="66" customFormat="1" x14ac:dyDescent="0.3">
      <c r="A53" s="73" t="s">
        <v>281</v>
      </c>
      <c r="B53" s="74"/>
      <c r="C53" s="74"/>
      <c r="D53" s="75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>
        <f>ES164</f>
        <v>141.14720813243923</v>
      </c>
      <c r="ET53" s="72">
        <f t="shared" ref="ET53:FD53" si="60">ET164</f>
        <v>145.22392275857788</v>
      </c>
      <c r="EU53" s="72">
        <f t="shared" si="60"/>
        <v>139.6290418771888</v>
      </c>
      <c r="EV53" s="72">
        <f t="shared" si="60"/>
        <v>146.98121767433801</v>
      </c>
      <c r="EW53" s="72">
        <f t="shared" si="60"/>
        <v>159.70737594614107</v>
      </c>
      <c r="EX53" s="72">
        <f t="shared" si="60"/>
        <v>148.72718534862636</v>
      </c>
      <c r="EY53" s="72">
        <f t="shared" si="60"/>
        <v>157.43886035792144</v>
      </c>
      <c r="EZ53" s="72">
        <f t="shared" si="60"/>
        <v>179.4817340388945</v>
      </c>
      <c r="FA53" s="72">
        <f t="shared" si="60"/>
        <v>174.60761276870511</v>
      </c>
      <c r="FB53" s="72">
        <f t="shared" si="60"/>
        <v>184.6297082120573</v>
      </c>
      <c r="FC53" s="72">
        <f t="shared" si="60"/>
        <v>208.72623278585354</v>
      </c>
      <c r="FD53" s="72">
        <f t="shared" si="60"/>
        <v>210.89892105327741</v>
      </c>
    </row>
    <row r="54" spans="1:160" x14ac:dyDescent="0.3">
      <c r="A54" s="12" t="s">
        <v>52</v>
      </c>
      <c r="B54" s="12"/>
      <c r="C54" s="12"/>
      <c r="D54" s="30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</row>
    <row r="55" spans="1:160" x14ac:dyDescent="0.3">
      <c r="A55" s="12" t="s">
        <v>51</v>
      </c>
      <c r="B55" s="12"/>
      <c r="C55" s="12"/>
      <c r="D55" s="30"/>
      <c r="E55" s="11">
        <f>+AVERAGE(E50:P50)</f>
        <v>65.215903551452541</v>
      </c>
      <c r="F55" s="11">
        <f>+E55</f>
        <v>65.215903551452541</v>
      </c>
      <c r="G55" s="11">
        <f t="shared" ref="G55:P55" si="61">+F55</f>
        <v>65.215903551452541</v>
      </c>
      <c r="H55" s="11">
        <f t="shared" si="61"/>
        <v>65.215903551452541</v>
      </c>
      <c r="I55" s="11">
        <f t="shared" si="61"/>
        <v>65.215903551452541</v>
      </c>
      <c r="J55" s="11">
        <f t="shared" si="61"/>
        <v>65.215903551452541</v>
      </c>
      <c r="K55" s="11">
        <f t="shared" si="61"/>
        <v>65.215903551452541</v>
      </c>
      <c r="L55" s="11">
        <f t="shared" si="61"/>
        <v>65.215903551452541</v>
      </c>
      <c r="M55" s="11">
        <f t="shared" si="61"/>
        <v>65.215903551452541</v>
      </c>
      <c r="N55" s="11">
        <f t="shared" si="61"/>
        <v>65.215903551452541</v>
      </c>
      <c r="O55" s="11">
        <f t="shared" si="61"/>
        <v>65.215903551452541</v>
      </c>
      <c r="P55" s="11">
        <f t="shared" si="61"/>
        <v>65.215903551452541</v>
      </c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</row>
    <row r="56" spans="1:160" x14ac:dyDescent="0.3">
      <c r="A56" s="12" t="s">
        <v>50</v>
      </c>
      <c r="B56" s="12"/>
      <c r="C56" s="12"/>
      <c r="D56" s="30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>
        <f>+AVERAGE(Q50:AB50)</f>
        <v>70.782077732894876</v>
      </c>
      <c r="R56" s="11">
        <f t="shared" ref="R56:AB56" si="62">+Q56</f>
        <v>70.782077732894876</v>
      </c>
      <c r="S56" s="11">
        <f t="shared" si="62"/>
        <v>70.782077732894876</v>
      </c>
      <c r="T56" s="11">
        <f t="shared" si="62"/>
        <v>70.782077732894876</v>
      </c>
      <c r="U56" s="11">
        <f t="shared" si="62"/>
        <v>70.782077732894876</v>
      </c>
      <c r="V56" s="11">
        <f t="shared" si="62"/>
        <v>70.782077732894876</v>
      </c>
      <c r="W56" s="11">
        <f t="shared" si="62"/>
        <v>70.782077732894876</v>
      </c>
      <c r="X56" s="11">
        <f t="shared" si="62"/>
        <v>70.782077732894876</v>
      </c>
      <c r="Y56" s="11">
        <f t="shared" si="62"/>
        <v>70.782077732894876</v>
      </c>
      <c r="Z56" s="11">
        <f t="shared" si="62"/>
        <v>70.782077732894876</v>
      </c>
      <c r="AA56" s="11">
        <f t="shared" si="62"/>
        <v>70.782077732894876</v>
      </c>
      <c r="AB56" s="11">
        <f t="shared" si="62"/>
        <v>70.782077732894876</v>
      </c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</row>
    <row r="57" spans="1:160" x14ac:dyDescent="0.3">
      <c r="A57" s="12" t="s">
        <v>49</v>
      </c>
      <c r="B57" s="12"/>
      <c r="C57" s="12"/>
      <c r="D57" s="30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>
        <f>+AVERAGE(AC50:AN50)</f>
        <v>94.34023435869085</v>
      </c>
      <c r="AD57" s="11">
        <f t="shared" ref="AD57:AN57" si="63">+AC57</f>
        <v>94.34023435869085</v>
      </c>
      <c r="AE57" s="11">
        <f t="shared" si="63"/>
        <v>94.34023435869085</v>
      </c>
      <c r="AF57" s="11">
        <f t="shared" si="63"/>
        <v>94.34023435869085</v>
      </c>
      <c r="AG57" s="11">
        <f t="shared" si="63"/>
        <v>94.34023435869085</v>
      </c>
      <c r="AH57" s="11">
        <f t="shared" si="63"/>
        <v>94.34023435869085</v>
      </c>
      <c r="AI57" s="11">
        <f t="shared" si="63"/>
        <v>94.34023435869085</v>
      </c>
      <c r="AJ57" s="11">
        <f t="shared" si="63"/>
        <v>94.34023435869085</v>
      </c>
      <c r="AK57" s="11">
        <f t="shared" si="63"/>
        <v>94.34023435869085</v>
      </c>
      <c r="AL57" s="11">
        <f t="shared" si="63"/>
        <v>94.34023435869085</v>
      </c>
      <c r="AM57" s="11">
        <f t="shared" si="63"/>
        <v>94.34023435869085</v>
      </c>
      <c r="AN57" s="11">
        <f t="shared" si="63"/>
        <v>94.34023435869085</v>
      </c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</row>
    <row r="58" spans="1:160" x14ac:dyDescent="0.3">
      <c r="A58" s="12" t="s">
        <v>48</v>
      </c>
      <c r="B58" s="12"/>
      <c r="C58" s="12"/>
      <c r="D58" s="30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>
        <f>+AVERAGE(AO50:AZ50)</f>
        <v>90.652199630566273</v>
      </c>
      <c r="AP58" s="11">
        <f t="shared" ref="AP58:AU58" si="64">+AO58</f>
        <v>90.652199630566273</v>
      </c>
      <c r="AQ58" s="11">
        <f t="shared" si="64"/>
        <v>90.652199630566273</v>
      </c>
      <c r="AR58" s="11">
        <f t="shared" si="64"/>
        <v>90.652199630566273</v>
      </c>
      <c r="AS58" s="11">
        <f t="shared" si="64"/>
        <v>90.652199630566273</v>
      </c>
      <c r="AT58" s="11">
        <f t="shared" si="64"/>
        <v>90.652199630566273</v>
      </c>
      <c r="AU58" s="11">
        <f t="shared" si="64"/>
        <v>90.652199630566273</v>
      </c>
      <c r="AV58" s="11">
        <f>+AU58</f>
        <v>90.652199630566273</v>
      </c>
      <c r="AW58" s="11">
        <f>+AV58</f>
        <v>90.652199630566273</v>
      </c>
      <c r="AX58" s="11">
        <f>+AW58</f>
        <v>90.652199630566273</v>
      </c>
      <c r="AY58" s="11">
        <f>+AX58</f>
        <v>90.652199630566273</v>
      </c>
      <c r="AZ58" s="11">
        <f>+AY58</f>
        <v>90.652199630566273</v>
      </c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</row>
    <row r="59" spans="1:160" x14ac:dyDescent="0.3">
      <c r="A59" s="12" t="s">
        <v>86</v>
      </c>
      <c r="B59" s="12"/>
      <c r="C59" s="12"/>
      <c r="D59" s="30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>
        <f>+AVERAGE(BA50:BL50)</f>
        <v>85.419041351365692</v>
      </c>
      <c r="BB59" s="11">
        <f>+BA59</f>
        <v>85.419041351365692</v>
      </c>
      <c r="BC59" s="11">
        <f t="shared" ref="BC59:BI59" si="65">+BA59</f>
        <v>85.419041351365692</v>
      </c>
      <c r="BD59" s="11">
        <f t="shared" si="65"/>
        <v>85.419041351365692</v>
      </c>
      <c r="BE59" s="11">
        <f t="shared" si="65"/>
        <v>85.419041351365692</v>
      </c>
      <c r="BF59" s="11">
        <f t="shared" si="65"/>
        <v>85.419041351365692</v>
      </c>
      <c r="BG59" s="11">
        <f>+BE59</f>
        <v>85.419041351365692</v>
      </c>
      <c r="BH59" s="11">
        <f t="shared" si="65"/>
        <v>85.419041351365692</v>
      </c>
      <c r="BI59" s="11">
        <f t="shared" si="65"/>
        <v>85.419041351365692</v>
      </c>
      <c r="BJ59" s="11">
        <f>+BH59</f>
        <v>85.419041351365692</v>
      </c>
      <c r="BK59" s="11">
        <f>+BH59</f>
        <v>85.419041351365692</v>
      </c>
      <c r="BL59" s="11">
        <f>+BI59</f>
        <v>85.419041351365692</v>
      </c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</row>
    <row r="60" spans="1:160" x14ac:dyDescent="0.3">
      <c r="A60" s="12" t="s">
        <v>158</v>
      </c>
      <c r="B60" s="12"/>
      <c r="C60" s="12"/>
      <c r="D60" s="30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52">
        <f>AVERAGE(BM50:BX50)</f>
        <v>77.440872157534287</v>
      </c>
      <c r="BN60" s="152">
        <f t="shared" ref="BN60:BV60" si="66">BM60</f>
        <v>77.440872157534287</v>
      </c>
      <c r="BO60" s="152">
        <f t="shared" si="66"/>
        <v>77.440872157534287</v>
      </c>
      <c r="BP60" s="152">
        <f t="shared" si="66"/>
        <v>77.440872157534287</v>
      </c>
      <c r="BQ60" s="152">
        <f t="shared" si="66"/>
        <v>77.440872157534287</v>
      </c>
      <c r="BR60" s="152">
        <f t="shared" si="66"/>
        <v>77.440872157534287</v>
      </c>
      <c r="BS60" s="152">
        <f t="shared" si="66"/>
        <v>77.440872157534287</v>
      </c>
      <c r="BT60" s="152">
        <f t="shared" si="66"/>
        <v>77.440872157534287</v>
      </c>
      <c r="BU60" s="152">
        <f t="shared" si="66"/>
        <v>77.440872157534287</v>
      </c>
      <c r="BV60" s="152">
        <f t="shared" si="66"/>
        <v>77.440872157534287</v>
      </c>
      <c r="BW60" s="152">
        <f>BV60</f>
        <v>77.440872157534287</v>
      </c>
      <c r="BX60" s="152">
        <f>BW60</f>
        <v>77.440872157534287</v>
      </c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</row>
    <row r="61" spans="1:160" x14ac:dyDescent="0.3">
      <c r="A61" s="12" t="s">
        <v>178</v>
      </c>
      <c r="B61" s="12"/>
      <c r="C61" s="12"/>
      <c r="D61" s="30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74"/>
      <c r="BN61" s="174"/>
      <c r="BO61" s="174"/>
      <c r="BP61" s="174"/>
      <c r="BQ61" s="174"/>
      <c r="BR61" s="174"/>
      <c r="BS61" s="174"/>
      <c r="BT61" s="174"/>
      <c r="BU61" s="174"/>
      <c r="BV61" s="174"/>
      <c r="BW61" s="174"/>
      <c r="BX61" s="174"/>
      <c r="BY61" s="174">
        <f>AVERAGE(BY50:CJ50)</f>
        <v>59.849204079143227</v>
      </c>
      <c r="BZ61" s="174">
        <f t="shared" ref="BZ61:CJ61" si="67">BY61</f>
        <v>59.849204079143227</v>
      </c>
      <c r="CA61" s="174">
        <f t="shared" si="67"/>
        <v>59.849204079143227</v>
      </c>
      <c r="CB61" s="174">
        <f t="shared" si="67"/>
        <v>59.849204079143227</v>
      </c>
      <c r="CC61" s="174">
        <f t="shared" si="67"/>
        <v>59.849204079143227</v>
      </c>
      <c r="CD61" s="174">
        <f t="shared" si="67"/>
        <v>59.849204079143227</v>
      </c>
      <c r="CE61" s="174">
        <f t="shared" si="67"/>
        <v>59.849204079143227</v>
      </c>
      <c r="CF61" s="174">
        <f t="shared" si="67"/>
        <v>59.849204079143227</v>
      </c>
      <c r="CG61" s="174">
        <f t="shared" si="67"/>
        <v>59.849204079143227</v>
      </c>
      <c r="CH61" s="174">
        <f t="shared" si="67"/>
        <v>59.849204079143227</v>
      </c>
      <c r="CI61" s="174">
        <f t="shared" si="67"/>
        <v>59.849204079143227</v>
      </c>
      <c r="CJ61" s="174">
        <f t="shared" si="67"/>
        <v>59.849204079143227</v>
      </c>
      <c r="CK61" s="174"/>
      <c r="CL61" s="174"/>
      <c r="CM61" s="174"/>
      <c r="CN61" s="174"/>
      <c r="CO61" s="174"/>
      <c r="CP61" s="174"/>
      <c r="CQ61" s="174"/>
      <c r="CR61" s="174"/>
      <c r="CS61" s="174"/>
      <c r="CT61" s="174"/>
      <c r="CU61" s="174"/>
      <c r="CV61" s="174"/>
      <c r="CW61" s="174"/>
      <c r="CX61" s="174"/>
      <c r="CY61" s="174"/>
      <c r="CZ61" s="174"/>
      <c r="DA61" s="174"/>
      <c r="DB61" s="174"/>
      <c r="DC61" s="174"/>
      <c r="DD61" s="174"/>
      <c r="DE61" s="174"/>
      <c r="DF61" s="174"/>
      <c r="DG61" s="174"/>
      <c r="DH61" s="174"/>
      <c r="DI61" s="174"/>
      <c r="DJ61" s="174"/>
      <c r="DK61" s="174"/>
      <c r="DL61" s="174"/>
      <c r="DM61" s="174"/>
      <c r="DN61" s="174"/>
      <c r="DO61" s="174"/>
      <c r="DP61" s="174"/>
      <c r="DQ61" s="174"/>
      <c r="DR61" s="174"/>
      <c r="DS61" s="174"/>
      <c r="DT61" s="174"/>
      <c r="DU61" s="174"/>
      <c r="DV61" s="174"/>
      <c r="DW61" s="174"/>
      <c r="DX61" s="174"/>
      <c r="DY61" s="174"/>
      <c r="DZ61" s="174"/>
      <c r="EA61" s="174"/>
      <c r="EB61" s="174"/>
      <c r="EC61" s="174"/>
      <c r="ED61" s="174"/>
      <c r="EE61" s="174"/>
      <c r="EF61" s="174"/>
      <c r="EG61" s="174"/>
      <c r="EH61" s="174"/>
      <c r="EI61" s="174"/>
      <c r="EJ61" s="174"/>
      <c r="EK61" s="174"/>
      <c r="EL61" s="174"/>
      <c r="EM61" s="174"/>
      <c r="EN61" s="174"/>
      <c r="EO61" s="174"/>
      <c r="EP61" s="174"/>
      <c r="EQ61" s="174"/>
      <c r="ER61" s="174"/>
      <c r="ES61" s="174"/>
    </row>
    <row r="62" spans="1:160" x14ac:dyDescent="0.3">
      <c r="A62" s="12" t="s">
        <v>238</v>
      </c>
      <c r="B62" s="12"/>
      <c r="C62" s="12"/>
      <c r="D62" s="30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  <c r="BX62" s="174"/>
      <c r="BY62" s="174"/>
      <c r="BZ62" s="174"/>
      <c r="CA62" s="174"/>
      <c r="CB62" s="174"/>
      <c r="CC62" s="174"/>
      <c r="CD62" s="174"/>
      <c r="CE62" s="174"/>
      <c r="CF62" s="174"/>
      <c r="CG62" s="174"/>
      <c r="CH62" s="174"/>
      <c r="CI62" s="174"/>
      <c r="CJ62" s="174"/>
      <c r="CK62" s="174">
        <f>AVERAGE(CK50:CV50)</f>
        <v>50.369765047649963</v>
      </c>
      <c r="CL62" s="174">
        <f t="shared" ref="CL62:CU62" si="68">CK62</f>
        <v>50.369765047649963</v>
      </c>
      <c r="CM62" s="174">
        <f t="shared" si="68"/>
        <v>50.369765047649963</v>
      </c>
      <c r="CN62" s="174">
        <f t="shared" si="68"/>
        <v>50.369765047649963</v>
      </c>
      <c r="CO62" s="174">
        <f t="shared" si="68"/>
        <v>50.369765047649963</v>
      </c>
      <c r="CP62" s="174">
        <f t="shared" si="68"/>
        <v>50.369765047649963</v>
      </c>
      <c r="CQ62" s="174">
        <f t="shared" si="68"/>
        <v>50.369765047649963</v>
      </c>
      <c r="CR62" s="174">
        <f t="shared" si="68"/>
        <v>50.369765047649963</v>
      </c>
      <c r="CS62" s="174">
        <f t="shared" si="68"/>
        <v>50.369765047649963</v>
      </c>
      <c r="CT62" s="174">
        <f t="shared" si="68"/>
        <v>50.369765047649963</v>
      </c>
      <c r="CU62" s="174">
        <f t="shared" si="68"/>
        <v>50.369765047649963</v>
      </c>
      <c r="CV62" s="174">
        <f>CU62</f>
        <v>50.369765047649963</v>
      </c>
      <c r="CW62" s="174"/>
      <c r="CX62" s="174"/>
      <c r="CY62" s="174"/>
      <c r="CZ62" s="174"/>
      <c r="DA62" s="174"/>
      <c r="DB62" s="174"/>
      <c r="DC62" s="174"/>
      <c r="DD62" s="174"/>
      <c r="DE62" s="174"/>
      <c r="DF62" s="174"/>
      <c r="DG62" s="174"/>
      <c r="DH62" s="174"/>
      <c r="DI62" s="174"/>
      <c r="DJ62" s="174"/>
      <c r="DK62" s="174"/>
      <c r="DL62" s="174"/>
      <c r="DM62" s="174"/>
      <c r="DN62" s="174"/>
      <c r="DO62" s="174"/>
      <c r="DP62" s="174"/>
      <c r="DQ62" s="174"/>
      <c r="DR62" s="174"/>
      <c r="DS62" s="174"/>
      <c r="DT62" s="174"/>
      <c r="DU62" s="174"/>
      <c r="DV62" s="174"/>
      <c r="DW62" s="174"/>
      <c r="DX62" s="174"/>
      <c r="DY62" s="174"/>
      <c r="DZ62" s="174"/>
      <c r="EA62" s="174"/>
      <c r="EB62" s="174"/>
      <c r="EC62" s="174"/>
      <c r="ED62" s="174"/>
      <c r="EE62" s="174"/>
      <c r="EF62" s="174"/>
      <c r="EG62" s="174"/>
      <c r="EH62" s="174"/>
      <c r="EI62" s="174"/>
      <c r="EJ62" s="174"/>
      <c r="EK62" s="174"/>
      <c r="EL62" s="174"/>
      <c r="EM62" s="174"/>
      <c r="EN62" s="174"/>
      <c r="EO62" s="174"/>
      <c r="EP62" s="174"/>
      <c r="EQ62" s="174"/>
      <c r="ER62" s="174"/>
      <c r="ES62" s="174"/>
    </row>
    <row r="63" spans="1:160" x14ac:dyDescent="0.3">
      <c r="A63" s="12" t="s">
        <v>279</v>
      </c>
      <c r="B63" s="12"/>
      <c r="C63" s="12"/>
      <c r="D63" s="30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74"/>
      <c r="BN63" s="174"/>
      <c r="BO63" s="174"/>
      <c r="BP63" s="174"/>
      <c r="BQ63" s="174"/>
      <c r="BR63" s="174"/>
      <c r="BS63" s="174"/>
      <c r="BT63" s="174"/>
      <c r="BU63" s="174"/>
      <c r="BV63" s="174"/>
      <c r="BW63" s="174"/>
      <c r="BX63" s="174"/>
      <c r="BY63" s="174"/>
      <c r="BZ63" s="174"/>
      <c r="CA63" s="174"/>
      <c r="CB63" s="174"/>
      <c r="CC63" s="174"/>
      <c r="CD63" s="174"/>
      <c r="CE63" s="174"/>
      <c r="CF63" s="174"/>
      <c r="CG63" s="174"/>
      <c r="CH63" s="174"/>
      <c r="CI63" s="174"/>
      <c r="CJ63" s="174"/>
      <c r="CK63" s="174"/>
      <c r="CL63" s="174"/>
      <c r="CM63" s="174"/>
      <c r="CN63" s="174"/>
      <c r="CO63" s="174"/>
      <c r="CP63" s="174"/>
      <c r="CQ63" s="174"/>
      <c r="CR63" s="174"/>
      <c r="CS63" s="174"/>
      <c r="CT63" s="174"/>
      <c r="CU63" s="174"/>
      <c r="CV63" s="174"/>
      <c r="CW63" s="174">
        <f>AVERAGE(CW50:DH50)</f>
        <v>51.175588964543856</v>
      </c>
      <c r="CX63" s="174">
        <f>CW63</f>
        <v>51.175588964543856</v>
      </c>
      <c r="CY63" s="174">
        <f t="shared" ref="CY63:DH64" si="69">CX63</f>
        <v>51.175588964543856</v>
      </c>
      <c r="CZ63" s="174">
        <f t="shared" si="69"/>
        <v>51.175588964543856</v>
      </c>
      <c r="DA63" s="174">
        <f t="shared" si="69"/>
        <v>51.175588964543856</v>
      </c>
      <c r="DB63" s="174">
        <f t="shared" si="69"/>
        <v>51.175588964543856</v>
      </c>
      <c r="DC63" s="174">
        <f t="shared" si="69"/>
        <v>51.175588964543856</v>
      </c>
      <c r="DD63" s="174">
        <f t="shared" si="69"/>
        <v>51.175588964543856</v>
      </c>
      <c r="DE63" s="174">
        <f t="shared" si="69"/>
        <v>51.175588964543856</v>
      </c>
      <c r="DF63" s="174">
        <f t="shared" si="69"/>
        <v>51.175588964543856</v>
      </c>
      <c r="DG63" s="174">
        <f>DF63</f>
        <v>51.175588964543856</v>
      </c>
      <c r="DH63" s="174">
        <f>DG63</f>
        <v>51.175588964543856</v>
      </c>
      <c r="DI63" s="174"/>
      <c r="DJ63" s="174"/>
      <c r="DK63" s="174"/>
      <c r="DL63" s="174"/>
      <c r="DM63" s="174"/>
      <c r="DN63" s="174"/>
      <c r="DO63" s="174"/>
      <c r="DP63" s="174"/>
      <c r="DQ63" s="174"/>
      <c r="DR63" s="174"/>
      <c r="DS63" s="174"/>
      <c r="DT63" s="174"/>
      <c r="DU63" s="174"/>
      <c r="DV63" s="174"/>
      <c r="DW63" s="174"/>
      <c r="DX63" s="174"/>
      <c r="DY63" s="174"/>
      <c r="DZ63" s="174"/>
      <c r="EA63" s="174"/>
      <c r="EB63" s="174"/>
      <c r="EC63" s="174"/>
      <c r="ED63" s="174"/>
      <c r="EE63" s="174"/>
      <c r="EF63" s="174"/>
      <c r="EG63" s="174"/>
      <c r="EH63" s="174"/>
      <c r="EI63" s="174"/>
      <c r="EJ63" s="174"/>
      <c r="EK63" s="174"/>
      <c r="EL63" s="174"/>
      <c r="EM63" s="174"/>
      <c r="EN63" s="174"/>
      <c r="EO63" s="174"/>
      <c r="EP63" s="174"/>
      <c r="EQ63" s="174"/>
      <c r="ER63" s="174"/>
      <c r="ES63" s="174"/>
    </row>
    <row r="64" spans="1:160" x14ac:dyDescent="0.3">
      <c r="A64" s="12" t="s">
        <v>279</v>
      </c>
      <c r="B64" s="12"/>
      <c r="C64" s="12"/>
      <c r="D64" s="30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74"/>
      <c r="BN64" s="174"/>
      <c r="BO64" s="174"/>
      <c r="BP64" s="174"/>
      <c r="BQ64" s="174"/>
      <c r="BR64" s="174"/>
      <c r="BS64" s="174"/>
      <c r="BT64" s="174"/>
      <c r="BU64" s="174"/>
      <c r="BV64" s="174"/>
      <c r="BW64" s="174"/>
      <c r="BX64" s="174"/>
      <c r="BY64" s="174"/>
      <c r="BZ64" s="174"/>
      <c r="CA64" s="174"/>
      <c r="CB64" s="174"/>
      <c r="CC64" s="174"/>
      <c r="CD64" s="174"/>
      <c r="CE64" s="174"/>
      <c r="CF64" s="174"/>
      <c r="CG64" s="174"/>
      <c r="CH64" s="174"/>
      <c r="CI64" s="174"/>
      <c r="CJ64" s="174"/>
      <c r="CK64" s="174"/>
      <c r="CL64" s="174"/>
      <c r="CM64" s="174"/>
      <c r="CN64" s="174"/>
      <c r="CO64" s="174"/>
      <c r="CP64" s="174"/>
      <c r="CQ64" s="174"/>
      <c r="CR64" s="174"/>
      <c r="CS64" s="174"/>
      <c r="CT64" s="174"/>
      <c r="CU64" s="174"/>
      <c r="CV64" s="174"/>
      <c r="CW64" s="174">
        <f>AVERAGE(CW50:DH50)</f>
        <v>51.175588964543856</v>
      </c>
      <c r="CX64" s="174">
        <f>CW64</f>
        <v>51.175588964543856</v>
      </c>
      <c r="CY64" s="174">
        <f t="shared" si="69"/>
        <v>51.175588964543856</v>
      </c>
      <c r="CZ64" s="174">
        <f t="shared" si="69"/>
        <v>51.175588964543856</v>
      </c>
      <c r="DA64" s="174">
        <f t="shared" si="69"/>
        <v>51.175588964543856</v>
      </c>
      <c r="DB64" s="174">
        <f t="shared" si="69"/>
        <v>51.175588964543856</v>
      </c>
      <c r="DC64" s="174">
        <f t="shared" si="69"/>
        <v>51.175588964543856</v>
      </c>
      <c r="DD64" s="174">
        <f t="shared" si="69"/>
        <v>51.175588964543856</v>
      </c>
      <c r="DE64" s="174">
        <f t="shared" si="69"/>
        <v>51.175588964543856</v>
      </c>
      <c r="DF64" s="174">
        <f t="shared" si="69"/>
        <v>51.175588964543856</v>
      </c>
      <c r="DG64" s="174">
        <f t="shared" si="69"/>
        <v>51.175588964543856</v>
      </c>
      <c r="DH64" s="174">
        <f t="shared" si="69"/>
        <v>51.175588964543856</v>
      </c>
      <c r="DI64" s="174"/>
      <c r="DJ64" s="174"/>
      <c r="DK64" s="174"/>
      <c r="DL64" s="174"/>
      <c r="DM64" s="174"/>
      <c r="DN64" s="174"/>
      <c r="DO64" s="174"/>
      <c r="DP64" s="174"/>
      <c r="DQ64" s="174"/>
      <c r="DR64" s="174"/>
      <c r="DS64" s="174"/>
      <c r="DT64" s="174"/>
      <c r="DU64" s="174"/>
      <c r="DV64" s="174"/>
      <c r="DW64" s="174"/>
      <c r="DX64" s="174"/>
      <c r="DY64" s="174"/>
      <c r="DZ64" s="174"/>
      <c r="EA64" s="174"/>
      <c r="EB64" s="174"/>
      <c r="EC64" s="174"/>
      <c r="ED64" s="174"/>
      <c r="EE64" s="174"/>
      <c r="EF64" s="174"/>
      <c r="EG64" s="174"/>
      <c r="EH64" s="174"/>
      <c r="EI64" s="174"/>
      <c r="EJ64" s="174"/>
      <c r="EK64" s="174"/>
      <c r="EL64" s="174"/>
      <c r="EM64" s="174"/>
      <c r="EN64" s="174"/>
      <c r="EO64" s="174"/>
      <c r="EP64" s="174"/>
      <c r="EQ64" s="174"/>
      <c r="ER64" s="174"/>
      <c r="ES64" s="174"/>
    </row>
    <row r="65" spans="1:160" x14ac:dyDescent="0.3">
      <c r="A65" s="12" t="s">
        <v>364</v>
      </c>
      <c r="B65" s="12"/>
      <c r="C65" s="12"/>
      <c r="D65" s="30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74"/>
      <c r="BN65" s="174"/>
      <c r="BO65" s="174"/>
      <c r="BP65" s="174"/>
      <c r="BQ65" s="174"/>
      <c r="BR65" s="174"/>
      <c r="BS65" s="174"/>
      <c r="BT65" s="174"/>
      <c r="BU65" s="174"/>
      <c r="BV65" s="174"/>
      <c r="BW65" s="174"/>
      <c r="BX65" s="174"/>
      <c r="BY65" s="174"/>
      <c r="BZ65" s="174"/>
      <c r="CA65" s="174"/>
      <c r="CB65" s="174"/>
      <c r="CC65" s="174"/>
      <c r="CD65" s="174"/>
      <c r="CE65" s="174"/>
      <c r="CF65" s="174"/>
      <c r="CG65" s="174"/>
      <c r="CH65" s="174"/>
      <c r="CI65" s="174"/>
      <c r="CJ65" s="174"/>
      <c r="CK65" s="174"/>
      <c r="CL65" s="174"/>
      <c r="CM65" s="174"/>
      <c r="CN65" s="174"/>
      <c r="CO65" s="174"/>
      <c r="CP65" s="174"/>
      <c r="CQ65" s="174"/>
      <c r="CR65" s="174"/>
      <c r="CS65" s="174"/>
      <c r="CT65" s="174"/>
      <c r="CU65" s="174"/>
      <c r="CV65" s="174"/>
      <c r="CW65" s="174"/>
      <c r="CX65" s="174"/>
      <c r="CY65" s="174"/>
      <c r="CZ65" s="174"/>
      <c r="DA65" s="174"/>
      <c r="DB65" s="174"/>
      <c r="DC65" s="174"/>
      <c r="DD65" s="174"/>
      <c r="DE65" s="174"/>
      <c r="DF65" s="174"/>
      <c r="DG65" s="174"/>
      <c r="DH65" s="174"/>
      <c r="DI65" s="174">
        <f>AVERAGE(DI50:DT50)</f>
        <v>57.993429270905729</v>
      </c>
      <c r="DJ65" s="174">
        <f>DI65</f>
        <v>57.993429270905729</v>
      </c>
      <c r="DK65" s="174">
        <f t="shared" ref="DK65:DT65" si="70">DJ65</f>
        <v>57.993429270905729</v>
      </c>
      <c r="DL65" s="174">
        <f t="shared" si="70"/>
        <v>57.993429270905729</v>
      </c>
      <c r="DM65" s="174">
        <f t="shared" si="70"/>
        <v>57.993429270905729</v>
      </c>
      <c r="DN65" s="174">
        <f t="shared" si="70"/>
        <v>57.993429270905729</v>
      </c>
      <c r="DO65" s="174">
        <f t="shared" si="70"/>
        <v>57.993429270905729</v>
      </c>
      <c r="DP65" s="174">
        <f t="shared" si="70"/>
        <v>57.993429270905729</v>
      </c>
      <c r="DQ65" s="174">
        <f t="shared" si="70"/>
        <v>57.993429270905729</v>
      </c>
      <c r="DR65" s="174">
        <f t="shared" si="70"/>
        <v>57.993429270905729</v>
      </c>
      <c r="DS65" s="174">
        <f t="shared" si="70"/>
        <v>57.993429270905729</v>
      </c>
      <c r="DT65" s="174">
        <f t="shared" si="70"/>
        <v>57.993429270905729</v>
      </c>
      <c r="DU65" s="174"/>
      <c r="DV65" s="174"/>
      <c r="DW65" s="174"/>
      <c r="DX65" s="174"/>
      <c r="DY65" s="174"/>
      <c r="DZ65" s="174"/>
      <c r="EA65" s="174"/>
      <c r="EB65" s="174"/>
      <c r="EC65" s="174"/>
      <c r="ED65" s="174"/>
      <c r="EE65" s="174"/>
      <c r="EF65" s="174"/>
      <c r="EG65" s="174"/>
      <c r="EH65" s="174"/>
      <c r="EI65" s="174"/>
      <c r="EJ65" s="174"/>
      <c r="EK65" s="174"/>
      <c r="EL65" s="174"/>
      <c r="EM65" s="174"/>
      <c r="EN65" s="174"/>
      <c r="EO65" s="174"/>
      <c r="EP65" s="174"/>
      <c r="EQ65" s="174"/>
      <c r="ER65" s="174"/>
      <c r="ES65" s="174"/>
    </row>
    <row r="66" spans="1:160" x14ac:dyDescent="0.3">
      <c r="A66" s="12" t="s">
        <v>366</v>
      </c>
      <c r="B66" s="12"/>
      <c r="C66" s="12"/>
      <c r="D66" s="30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74"/>
      <c r="BN66" s="174"/>
      <c r="BO66" s="174"/>
      <c r="BP66" s="174"/>
      <c r="BQ66" s="174"/>
      <c r="BR66" s="174"/>
      <c r="BS66" s="174"/>
      <c r="BT66" s="174"/>
      <c r="BU66" s="174"/>
      <c r="BV66" s="174"/>
      <c r="BW66" s="174"/>
      <c r="BX66" s="174"/>
      <c r="BY66" s="174"/>
      <c r="BZ66" s="174"/>
      <c r="CA66" s="174"/>
      <c r="CB66" s="174"/>
      <c r="CC66" s="174"/>
      <c r="CD66" s="174"/>
      <c r="CE66" s="174"/>
      <c r="CF66" s="174"/>
      <c r="CG66" s="174"/>
      <c r="CH66" s="174"/>
      <c r="CI66" s="174"/>
      <c r="CJ66" s="174"/>
      <c r="CK66" s="174"/>
      <c r="CL66" s="174"/>
      <c r="CM66" s="174"/>
      <c r="CN66" s="174"/>
      <c r="CO66" s="174"/>
      <c r="CP66" s="174"/>
      <c r="CQ66" s="174"/>
      <c r="CR66" s="174"/>
      <c r="CS66" s="174"/>
      <c r="CT66" s="174"/>
      <c r="CU66" s="174"/>
      <c r="CV66" s="174"/>
      <c r="CW66" s="174"/>
      <c r="CX66" s="174"/>
      <c r="CY66" s="174"/>
      <c r="CZ66" s="174"/>
      <c r="DA66" s="174"/>
      <c r="DB66" s="174"/>
      <c r="DC66" s="174"/>
      <c r="DD66" s="174"/>
      <c r="DE66" s="174"/>
      <c r="DF66" s="174"/>
      <c r="DG66" s="174"/>
      <c r="DH66" s="174"/>
      <c r="DI66" s="174"/>
      <c r="DJ66" s="174"/>
      <c r="DK66" s="174"/>
      <c r="DL66" s="174"/>
      <c r="DM66" s="174"/>
      <c r="DN66" s="174"/>
      <c r="DO66" s="174"/>
      <c r="DP66" s="174"/>
      <c r="DQ66" s="174"/>
      <c r="DR66" s="174"/>
      <c r="DS66" s="174"/>
      <c r="DT66" s="174"/>
      <c r="DU66" s="174">
        <f>AVERAGE(DU50:EF50)</f>
        <v>50.779098815755418</v>
      </c>
      <c r="DV66" s="174">
        <f>DU66</f>
        <v>50.779098815755418</v>
      </c>
      <c r="DW66" s="174">
        <f>DV66</f>
        <v>50.779098815755418</v>
      </c>
      <c r="DX66" s="174">
        <f>DW66</f>
        <v>50.779098815755418</v>
      </c>
      <c r="DY66" s="174">
        <f t="shared" ref="DY66:EF66" si="71">DX66</f>
        <v>50.779098815755418</v>
      </c>
      <c r="DZ66" s="174">
        <f t="shared" si="71"/>
        <v>50.779098815755418</v>
      </c>
      <c r="EA66" s="174">
        <f t="shared" si="71"/>
        <v>50.779098815755418</v>
      </c>
      <c r="EB66" s="174">
        <f t="shared" si="71"/>
        <v>50.779098815755418</v>
      </c>
      <c r="EC66" s="174">
        <f t="shared" si="71"/>
        <v>50.779098815755418</v>
      </c>
      <c r="ED66" s="174">
        <f t="shared" si="71"/>
        <v>50.779098815755418</v>
      </c>
      <c r="EE66" s="174">
        <f t="shared" si="71"/>
        <v>50.779098815755418</v>
      </c>
      <c r="EF66" s="174">
        <f t="shared" si="71"/>
        <v>50.779098815755418</v>
      </c>
      <c r="EG66" s="174"/>
      <c r="EH66" s="174"/>
      <c r="EI66" s="174"/>
      <c r="EJ66" s="174"/>
      <c r="EK66" s="174"/>
      <c r="EL66" s="174"/>
      <c r="EM66" s="174"/>
      <c r="EN66" s="174"/>
      <c r="EO66" s="174"/>
      <c r="EP66" s="174"/>
      <c r="EQ66" s="174"/>
      <c r="ER66" s="174"/>
      <c r="ES66" s="174"/>
    </row>
    <row r="67" spans="1:160" x14ac:dyDescent="0.3">
      <c r="A67" s="12" t="s">
        <v>383</v>
      </c>
      <c r="B67" s="12"/>
      <c r="C67" s="12"/>
      <c r="D67" s="30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74"/>
      <c r="BN67" s="174"/>
      <c r="BO67" s="174"/>
      <c r="BP67" s="174"/>
      <c r="BQ67" s="174"/>
      <c r="BR67" s="174"/>
      <c r="BS67" s="174"/>
      <c r="BT67" s="174"/>
      <c r="BU67" s="174"/>
      <c r="BV67" s="174"/>
      <c r="BW67" s="174"/>
      <c r="BX67" s="174"/>
      <c r="BY67" s="174"/>
      <c r="BZ67" s="174"/>
      <c r="CA67" s="174"/>
      <c r="CB67" s="174"/>
      <c r="CC67" s="174"/>
      <c r="CD67" s="174"/>
      <c r="CE67" s="174"/>
      <c r="CF67" s="174"/>
      <c r="CG67" s="174"/>
      <c r="CH67" s="174"/>
      <c r="CI67" s="174"/>
      <c r="CJ67" s="174"/>
      <c r="CK67" s="174"/>
      <c r="CL67" s="174"/>
      <c r="CM67" s="174"/>
      <c r="CN67" s="174"/>
      <c r="CO67" s="174"/>
      <c r="CP67" s="174"/>
      <c r="CQ67" s="174"/>
      <c r="CR67" s="174"/>
      <c r="CS67" s="174"/>
      <c r="CT67" s="174"/>
      <c r="CU67" s="174"/>
      <c r="CV67" s="174"/>
      <c r="CW67" s="174"/>
      <c r="CX67" s="174"/>
      <c r="CY67" s="174"/>
      <c r="CZ67" s="174"/>
      <c r="DA67" s="174"/>
      <c r="DB67" s="174"/>
      <c r="DC67" s="174"/>
      <c r="DD67" s="174"/>
      <c r="DE67" s="174"/>
      <c r="DF67" s="174"/>
      <c r="DG67" s="174"/>
      <c r="DH67" s="174"/>
      <c r="DI67" s="174"/>
      <c r="DJ67" s="174"/>
      <c r="DK67" s="174"/>
      <c r="DL67" s="174"/>
      <c r="DM67" s="174"/>
      <c r="DN67" s="174"/>
      <c r="DO67" s="174"/>
      <c r="DP67" s="174"/>
      <c r="DQ67" s="174"/>
      <c r="DR67" s="174"/>
      <c r="DS67" s="174"/>
      <c r="DT67" s="174"/>
      <c r="DU67" s="174"/>
      <c r="DV67" s="174"/>
      <c r="DW67" s="174"/>
      <c r="DX67" s="174"/>
      <c r="DY67" s="174"/>
      <c r="DZ67" s="174"/>
      <c r="EA67" s="174"/>
      <c r="EB67" s="174"/>
      <c r="EC67" s="174"/>
      <c r="ED67" s="174"/>
      <c r="EE67" s="174"/>
      <c r="EF67" s="174"/>
      <c r="EG67" s="174">
        <f>AVERAGE(EG50:ER50)</f>
        <v>56.447712373443146</v>
      </c>
      <c r="EH67" s="174">
        <f>EG67</f>
        <v>56.447712373443146</v>
      </c>
      <c r="EI67" s="174">
        <f t="shared" ref="EI67:ER67" si="72">EH67</f>
        <v>56.447712373443146</v>
      </c>
      <c r="EJ67" s="174">
        <f t="shared" si="72"/>
        <v>56.447712373443146</v>
      </c>
      <c r="EK67" s="174">
        <f t="shared" si="72"/>
        <v>56.447712373443146</v>
      </c>
      <c r="EL67" s="174">
        <f t="shared" si="72"/>
        <v>56.447712373443146</v>
      </c>
      <c r="EM67" s="174">
        <f t="shared" si="72"/>
        <v>56.447712373443146</v>
      </c>
      <c r="EN67" s="174">
        <f t="shared" si="72"/>
        <v>56.447712373443146</v>
      </c>
      <c r="EO67" s="174">
        <f t="shared" si="72"/>
        <v>56.447712373443146</v>
      </c>
      <c r="EP67" s="174">
        <f t="shared" si="72"/>
        <v>56.447712373443146</v>
      </c>
      <c r="EQ67" s="174">
        <f t="shared" si="72"/>
        <v>56.447712373443146</v>
      </c>
      <c r="ER67" s="174">
        <f t="shared" si="72"/>
        <v>56.447712373443146</v>
      </c>
      <c r="ES67" s="174"/>
    </row>
    <row r="68" spans="1:160" x14ac:dyDescent="0.3">
      <c r="A68" s="12" t="s">
        <v>437</v>
      </c>
      <c r="B68" s="12"/>
      <c r="C68" s="12"/>
      <c r="D68" s="30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74"/>
      <c r="BN68" s="174"/>
      <c r="BO68" s="174"/>
      <c r="BP68" s="174"/>
      <c r="BQ68" s="174"/>
      <c r="BR68" s="174"/>
      <c r="BS68" s="174"/>
      <c r="BT68" s="174"/>
      <c r="BU68" s="174"/>
      <c r="BV68" s="174"/>
      <c r="BW68" s="174"/>
      <c r="BX68" s="174"/>
      <c r="BY68" s="174"/>
      <c r="BZ68" s="174"/>
      <c r="CA68" s="174"/>
      <c r="CB68" s="174"/>
      <c r="CC68" s="174"/>
      <c r="CD68" s="174"/>
      <c r="CE68" s="174"/>
      <c r="CF68" s="174"/>
      <c r="CG68" s="174"/>
      <c r="CH68" s="174"/>
      <c r="CI68" s="174"/>
      <c r="CJ68" s="174"/>
      <c r="CK68" s="174"/>
      <c r="CL68" s="174"/>
      <c r="CM68" s="174"/>
      <c r="CN68" s="174"/>
      <c r="CO68" s="174"/>
      <c r="CP68" s="174"/>
      <c r="CQ68" s="174"/>
      <c r="CR68" s="174"/>
      <c r="CS68" s="174"/>
      <c r="CT68" s="174"/>
      <c r="CU68" s="174"/>
      <c r="CV68" s="174"/>
      <c r="CW68" s="174"/>
      <c r="CX68" s="174"/>
      <c r="CY68" s="174"/>
      <c r="CZ68" s="174"/>
      <c r="DA68" s="174"/>
      <c r="DB68" s="174"/>
      <c r="DC68" s="174"/>
      <c r="DD68" s="174"/>
      <c r="DE68" s="174"/>
      <c r="DF68" s="174"/>
      <c r="DG68" s="174"/>
      <c r="DH68" s="174"/>
      <c r="DI68" s="174"/>
      <c r="DJ68" s="174"/>
      <c r="DK68" s="174"/>
      <c r="DL68" s="174"/>
      <c r="DM68" s="174"/>
      <c r="DN68" s="174"/>
      <c r="DO68" s="174"/>
      <c r="DP68" s="174"/>
      <c r="DQ68" s="174"/>
      <c r="DR68" s="174"/>
      <c r="DS68" s="174"/>
      <c r="DT68" s="174"/>
      <c r="DU68" s="174"/>
      <c r="DV68" s="174"/>
      <c r="DW68" s="174"/>
      <c r="DX68" s="174"/>
      <c r="DY68" s="174"/>
      <c r="DZ68" s="174"/>
      <c r="EA68" s="174"/>
      <c r="EB68" s="174"/>
      <c r="EC68" s="174"/>
      <c r="ED68" s="174"/>
      <c r="EE68" s="174"/>
      <c r="EF68" s="174"/>
      <c r="EG68" s="174"/>
      <c r="EH68" s="174"/>
      <c r="EI68" s="174"/>
      <c r="EJ68" s="174"/>
      <c r="EK68" s="174"/>
      <c r="EL68" s="174"/>
      <c r="EM68" s="174"/>
      <c r="EN68" s="174"/>
      <c r="EO68" s="174"/>
      <c r="EP68" s="174"/>
      <c r="EQ68" s="174"/>
      <c r="ER68" s="174"/>
      <c r="ES68" s="174">
        <f>AVERAGE(ES50)</f>
        <v>72.408697003163155</v>
      </c>
      <c r="ET68" s="72">
        <f>ES68</f>
        <v>72.408697003163155</v>
      </c>
      <c r="EU68" s="72">
        <f t="shared" ref="EU68:FD69" si="73">ET68</f>
        <v>72.408697003163155</v>
      </c>
      <c r="EV68" s="72">
        <f t="shared" si="73"/>
        <v>72.408697003163155</v>
      </c>
      <c r="EW68" s="72">
        <f t="shared" si="73"/>
        <v>72.408697003163155</v>
      </c>
      <c r="EX68" s="72">
        <f t="shared" si="73"/>
        <v>72.408697003163155</v>
      </c>
      <c r="EY68" s="72">
        <f t="shared" si="73"/>
        <v>72.408697003163155</v>
      </c>
      <c r="EZ68" s="72">
        <f t="shared" si="73"/>
        <v>72.408697003163155</v>
      </c>
      <c r="FA68" s="72">
        <f t="shared" si="73"/>
        <v>72.408697003163155</v>
      </c>
      <c r="FB68" s="72">
        <f t="shared" si="73"/>
        <v>72.408697003163155</v>
      </c>
      <c r="FC68" s="72">
        <f t="shared" si="73"/>
        <v>72.408697003163155</v>
      </c>
      <c r="FD68" s="72">
        <f t="shared" si="73"/>
        <v>72.408697003163155</v>
      </c>
    </row>
    <row r="69" spans="1:160" x14ac:dyDescent="0.3">
      <c r="A69" s="12" t="s">
        <v>436</v>
      </c>
      <c r="B69" s="12"/>
      <c r="C69" s="12"/>
      <c r="D69" s="30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74"/>
      <c r="BN69" s="174"/>
      <c r="BO69" s="174"/>
      <c r="BP69" s="174"/>
      <c r="BQ69" s="174"/>
      <c r="BR69" s="174"/>
      <c r="BS69" s="174"/>
      <c r="BT69" s="174"/>
      <c r="BU69" s="174"/>
      <c r="BV69" s="174"/>
      <c r="BW69" s="174"/>
      <c r="BX69" s="174"/>
      <c r="BY69" s="174"/>
      <c r="BZ69" s="174"/>
      <c r="CA69" s="174"/>
      <c r="CB69" s="174"/>
      <c r="CC69" s="174"/>
      <c r="CD69" s="174"/>
      <c r="CE69" s="174"/>
      <c r="CF69" s="174"/>
      <c r="CG69" s="174"/>
      <c r="CH69" s="174"/>
      <c r="CI69" s="174"/>
      <c r="CJ69" s="174"/>
      <c r="CK69" s="174"/>
      <c r="CL69" s="174"/>
      <c r="CM69" s="174"/>
      <c r="CN69" s="174"/>
      <c r="CO69" s="174"/>
      <c r="CP69" s="174"/>
      <c r="CQ69" s="174"/>
      <c r="CR69" s="174"/>
      <c r="CS69" s="174"/>
      <c r="CT69" s="174"/>
      <c r="CU69" s="174"/>
      <c r="CV69" s="174"/>
      <c r="CW69" s="174"/>
      <c r="CX69" s="174"/>
      <c r="CY69" s="174"/>
      <c r="CZ69" s="174"/>
      <c r="DA69" s="174"/>
      <c r="DB69" s="174"/>
      <c r="DC69" s="174"/>
      <c r="DD69" s="174"/>
      <c r="DE69" s="174"/>
      <c r="DF69" s="174"/>
      <c r="DG69" s="174"/>
      <c r="DH69" s="174"/>
      <c r="DI69" s="174"/>
      <c r="DJ69" s="174"/>
      <c r="DK69" s="174"/>
      <c r="DL69" s="174"/>
      <c r="DM69" s="174"/>
      <c r="DN69" s="174"/>
      <c r="DO69" s="174"/>
      <c r="DP69" s="174"/>
      <c r="DQ69" s="174"/>
      <c r="DR69" s="174"/>
      <c r="DS69" s="174"/>
      <c r="DT69" s="174"/>
      <c r="DU69" s="174"/>
      <c r="DV69" s="174"/>
      <c r="DW69" s="174"/>
      <c r="DX69" s="174"/>
      <c r="DY69" s="174"/>
      <c r="DZ69" s="174"/>
      <c r="EA69" s="174"/>
      <c r="EB69" s="174"/>
      <c r="EC69" s="174"/>
      <c r="ED69" s="174"/>
      <c r="EE69" s="174"/>
      <c r="EF69" s="174"/>
      <c r="EG69" s="174"/>
      <c r="EH69" s="174"/>
      <c r="EI69" s="174"/>
      <c r="EJ69" s="174"/>
      <c r="EK69" s="174"/>
      <c r="EL69" s="174"/>
      <c r="EM69" s="174"/>
      <c r="EN69" s="174"/>
      <c r="EO69" s="174"/>
      <c r="EP69" s="174"/>
      <c r="EQ69" s="174"/>
      <c r="ER69" s="174"/>
      <c r="ES69" s="174">
        <f>AVERAGE(ES50,ET52:FD52)</f>
        <v>79.423751959807177</v>
      </c>
      <c r="ET69" s="72">
        <f>ES69</f>
        <v>79.423751959807177</v>
      </c>
      <c r="EU69" s="72">
        <f t="shared" si="73"/>
        <v>79.423751959807177</v>
      </c>
      <c r="EV69" s="72">
        <f t="shared" si="73"/>
        <v>79.423751959807177</v>
      </c>
      <c r="EW69" s="72">
        <f t="shared" si="73"/>
        <v>79.423751959807177</v>
      </c>
      <c r="EX69" s="72">
        <f t="shared" si="73"/>
        <v>79.423751959807177</v>
      </c>
      <c r="EY69" s="72">
        <f t="shared" si="73"/>
        <v>79.423751959807177</v>
      </c>
      <c r="EZ69" s="72">
        <f t="shared" si="73"/>
        <v>79.423751959807177</v>
      </c>
      <c r="FA69" s="72">
        <f t="shared" si="73"/>
        <v>79.423751959807177</v>
      </c>
      <c r="FB69" s="72">
        <f t="shared" si="73"/>
        <v>79.423751959807177</v>
      </c>
      <c r="FC69" s="72">
        <f t="shared" si="73"/>
        <v>79.423751959807177</v>
      </c>
      <c r="FD69" s="72">
        <f t="shared" si="73"/>
        <v>79.423751959807177</v>
      </c>
    </row>
    <row r="70" spans="1:160" s="170" customFormat="1" ht="14.4" thickBot="1" x14ac:dyDescent="0.35"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3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</row>
    <row r="71" spans="1:160" ht="14.4" thickTop="1" x14ac:dyDescent="0.3">
      <c r="A71" s="7"/>
      <c r="B71" s="7"/>
      <c r="C71" s="7"/>
      <c r="D71" s="25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67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</row>
    <row r="73" spans="1:160" x14ac:dyDescent="0.3">
      <c r="BJ73" s="77"/>
      <c r="BO73" s="208"/>
      <c r="BP73" s="256"/>
      <c r="BQ73" s="256"/>
      <c r="BR73" s="256"/>
      <c r="BS73" s="256"/>
      <c r="BT73" s="256"/>
      <c r="BU73" s="256"/>
      <c r="BV73" s="256"/>
      <c r="BW73" s="256"/>
      <c r="BX73" s="256"/>
      <c r="BY73" s="256"/>
      <c r="BZ73" s="256"/>
      <c r="CA73" s="256"/>
      <c r="CB73" s="256"/>
      <c r="CC73" s="256"/>
      <c r="CD73" s="256"/>
      <c r="CE73" s="256"/>
      <c r="CF73" s="256"/>
      <c r="CG73" s="256"/>
      <c r="CH73" s="256"/>
      <c r="CI73" s="256"/>
      <c r="CJ73" s="256"/>
    </row>
    <row r="74" spans="1:160" x14ac:dyDescent="0.3">
      <c r="BO74" s="257"/>
      <c r="BP74" s="258"/>
      <c r="BQ74" s="259"/>
      <c r="BR74" s="259"/>
      <c r="BS74" s="258"/>
      <c r="BT74" s="259"/>
      <c r="BU74" s="259"/>
      <c r="BV74" s="258"/>
      <c r="BW74" s="259"/>
      <c r="BX74" s="259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</row>
    <row r="75" spans="1:160" x14ac:dyDescent="0.3">
      <c r="BO75" s="208"/>
      <c r="BP75" s="209"/>
      <c r="BQ75" s="210"/>
      <c r="BR75" s="210"/>
      <c r="BS75" s="209"/>
      <c r="BT75" s="210"/>
      <c r="BU75" s="210"/>
      <c r="BV75" s="209"/>
      <c r="BW75" s="210"/>
      <c r="BX75" s="210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  <c r="CI75" s="209"/>
      <c r="CJ75" s="209"/>
    </row>
    <row r="76" spans="1:160" x14ac:dyDescent="0.3">
      <c r="BO76" s="208"/>
      <c r="BP76" s="209"/>
      <c r="BQ76" s="210"/>
      <c r="BR76" s="210"/>
      <c r="BS76" s="209"/>
      <c r="BT76" s="210"/>
      <c r="BU76" s="210"/>
      <c r="BV76" s="209"/>
      <c r="BW76" s="210"/>
      <c r="BX76" s="210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  <c r="CI76" s="209"/>
      <c r="CJ76" s="209"/>
    </row>
    <row r="77" spans="1:160" x14ac:dyDescent="0.3">
      <c r="BO77" s="208"/>
      <c r="BP77" s="209"/>
      <c r="BQ77" s="210"/>
      <c r="BR77" s="210"/>
      <c r="BS77" s="209"/>
      <c r="BT77" s="210"/>
      <c r="BU77" s="210"/>
      <c r="BV77" s="209"/>
      <c r="BW77" s="210"/>
      <c r="BX77" s="210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  <c r="CI77" s="209"/>
      <c r="CJ77" s="209"/>
    </row>
    <row r="78" spans="1:160" x14ac:dyDescent="0.3">
      <c r="BO78" s="208"/>
      <c r="BP78" s="209"/>
      <c r="BQ78" s="210"/>
      <c r="BR78" s="210"/>
      <c r="BS78" s="209"/>
      <c r="BT78" s="210"/>
      <c r="BU78" s="210"/>
      <c r="BV78" s="209"/>
      <c r="BW78" s="210"/>
      <c r="BX78" s="210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  <c r="CI78" s="209"/>
      <c r="CJ78" s="209"/>
    </row>
    <row r="79" spans="1:160" x14ac:dyDescent="0.3">
      <c r="BO79" s="208"/>
      <c r="BP79" s="209"/>
      <c r="BQ79" s="210"/>
      <c r="BR79" s="210"/>
      <c r="BS79" s="209"/>
      <c r="BT79" s="210"/>
      <c r="BU79" s="210"/>
      <c r="BV79" s="209"/>
      <c r="BW79" s="210"/>
      <c r="BX79" s="210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  <c r="CI79" s="209"/>
      <c r="CJ79" s="209"/>
    </row>
    <row r="80" spans="1:160" x14ac:dyDescent="0.3">
      <c r="BO80" s="208"/>
      <c r="BP80" s="209"/>
      <c r="BQ80" s="210"/>
      <c r="BR80" s="210"/>
      <c r="BS80" s="209"/>
      <c r="BT80" s="210"/>
      <c r="BU80" s="210"/>
      <c r="BV80" s="209"/>
      <c r="BW80" s="210"/>
      <c r="BX80" s="210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  <c r="CI80" s="209"/>
      <c r="CJ80" s="209"/>
    </row>
    <row r="81" spans="67:88" x14ac:dyDescent="0.3">
      <c r="BO81" s="208"/>
      <c r="BP81" s="209"/>
      <c r="BQ81" s="210"/>
      <c r="BR81" s="210"/>
      <c r="BS81" s="209"/>
      <c r="BT81" s="210"/>
      <c r="BU81" s="210"/>
      <c r="BV81" s="209"/>
      <c r="BW81" s="210"/>
      <c r="BX81" s="210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  <c r="CI81" s="209"/>
      <c r="CJ81" s="209"/>
    </row>
    <row r="82" spans="67:88" x14ac:dyDescent="0.3">
      <c r="BO82" s="6"/>
      <c r="BP82" s="6"/>
      <c r="BQ82" s="6"/>
      <c r="BR82" s="6"/>
      <c r="BS82" s="6"/>
      <c r="BT82" s="6"/>
      <c r="BU82" s="6"/>
      <c r="BV82" s="6"/>
      <c r="BW82" s="214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</row>
    <row r="83" spans="67:88" x14ac:dyDescent="0.3">
      <c r="BO83" s="208"/>
      <c r="BP83" s="209"/>
      <c r="BQ83" s="210"/>
      <c r="BR83" s="210"/>
      <c r="BS83" s="209"/>
      <c r="BT83" s="210"/>
      <c r="BU83" s="210"/>
      <c r="BV83" s="209"/>
      <c r="BW83" s="210"/>
      <c r="BX83" s="210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  <c r="CI83" s="209"/>
      <c r="CJ83" s="209"/>
    </row>
    <row r="84" spans="67:88" x14ac:dyDescent="0.3">
      <c r="BO84" s="208"/>
      <c r="BP84" s="209"/>
      <c r="BQ84" s="210"/>
      <c r="BR84" s="210"/>
      <c r="BS84" s="209"/>
      <c r="BT84" s="210"/>
      <c r="BU84" s="210"/>
      <c r="BV84" s="209"/>
      <c r="BW84" s="210"/>
      <c r="BX84" s="210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  <c r="CI84" s="209"/>
      <c r="CJ84" s="209"/>
    </row>
    <row r="85" spans="67:88" x14ac:dyDescent="0.3">
      <c r="BO85" s="208"/>
      <c r="BP85" s="209"/>
      <c r="BQ85" s="210"/>
      <c r="BR85" s="210"/>
      <c r="BS85" s="209"/>
      <c r="BT85" s="210"/>
      <c r="BU85" s="210"/>
      <c r="BV85" s="209"/>
      <c r="BW85" s="210"/>
      <c r="BX85" s="210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  <c r="CI85" s="209"/>
      <c r="CJ85" s="209"/>
    </row>
    <row r="86" spans="67:88" x14ac:dyDescent="0.3">
      <c r="BO86" s="208"/>
      <c r="BP86" s="209"/>
      <c r="BQ86" s="210"/>
      <c r="BR86" s="210"/>
      <c r="BS86" s="209"/>
      <c r="BT86" s="210"/>
      <c r="BU86" s="210"/>
      <c r="BV86" s="209"/>
      <c r="BW86" s="210"/>
      <c r="BX86" s="210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  <c r="CI86" s="209"/>
      <c r="CJ86" s="209"/>
    </row>
    <row r="87" spans="67:88" x14ac:dyDescent="0.3">
      <c r="BO87" s="208"/>
      <c r="BP87" s="209"/>
      <c r="BQ87" s="210"/>
      <c r="BR87" s="210"/>
      <c r="BS87" s="209"/>
      <c r="BT87" s="210"/>
      <c r="BU87" s="210"/>
      <c r="BV87" s="209"/>
      <c r="BW87" s="210"/>
      <c r="BX87" s="210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  <c r="CI87" s="209"/>
      <c r="CJ87" s="209"/>
    </row>
    <row r="88" spans="67:88" x14ac:dyDescent="0.3">
      <c r="BO88" s="208"/>
      <c r="BP88" s="209"/>
      <c r="BQ88" s="210"/>
      <c r="BR88" s="210"/>
      <c r="BS88" s="209"/>
      <c r="BT88" s="210"/>
      <c r="BU88" s="210"/>
      <c r="BV88" s="209"/>
      <c r="BW88" s="210"/>
      <c r="BX88" s="210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  <c r="CI88" s="209"/>
      <c r="CJ88" s="209"/>
    </row>
    <row r="89" spans="67:88" x14ac:dyDescent="0.3">
      <c r="BO89" s="208"/>
      <c r="BP89" s="209"/>
      <c r="BQ89" s="210"/>
      <c r="BR89" s="210"/>
      <c r="BS89" s="209"/>
      <c r="BT89" s="210"/>
      <c r="BU89" s="210"/>
      <c r="BV89" s="209"/>
      <c r="BW89" s="210"/>
      <c r="BX89" s="210"/>
      <c r="BY89" s="209"/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  <c r="CJ89" s="209"/>
    </row>
    <row r="135" spans="1:64" s="170" customFormat="1" ht="14.4" thickBot="1" x14ac:dyDescent="0.35">
      <c r="A135" s="168"/>
      <c r="B135" s="168"/>
      <c r="C135" s="168"/>
      <c r="D135" s="169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8"/>
    </row>
    <row r="136" spans="1:64" ht="14.4" thickTop="1" x14ac:dyDescent="0.3"/>
    <row r="157" spans="1:160" s="170" customFormat="1" ht="14.4" thickBot="1" x14ac:dyDescent="0.35">
      <c r="A157" s="168"/>
      <c r="B157" s="168"/>
      <c r="C157" s="168"/>
      <c r="D157" s="169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</row>
    <row r="158" spans="1:160" ht="14.4" thickTop="1" x14ac:dyDescent="0.3"/>
    <row r="159" spans="1:160" x14ac:dyDescent="0.3">
      <c r="A159" s="18" t="s">
        <v>282</v>
      </c>
    </row>
    <row r="160" spans="1:160" s="16" customFormat="1" x14ac:dyDescent="0.3">
      <c r="A160" s="14" t="s">
        <v>174</v>
      </c>
      <c r="B160" s="14" t="s">
        <v>15</v>
      </c>
      <c r="C160" s="14" t="s">
        <v>23</v>
      </c>
      <c r="D160" s="22">
        <v>36.743699999999997</v>
      </c>
      <c r="E160" s="298">
        <f>ICGN!E905</f>
        <v>510.06669257846045</v>
      </c>
      <c r="F160" s="298">
        <f>ICGN!F905</f>
        <v>525.86870087655348</v>
      </c>
      <c r="G160" s="298">
        <f>ICGN!G905</f>
        <v>521.04873818045451</v>
      </c>
      <c r="H160" s="298">
        <f>ICGN!H905</f>
        <v>502.99469061183299</v>
      </c>
      <c r="I160" s="298">
        <f>ICGN!I905</f>
        <v>522.21276607317554</v>
      </c>
      <c r="J160" s="298">
        <f>ICGN!J905</f>
        <v>487.97673042366819</v>
      </c>
      <c r="K160" s="298">
        <f>ICGN!K905</f>
        <v>417.45031702805989</v>
      </c>
      <c r="L160" s="298">
        <f>ICGN!L905</f>
        <v>384.01832310338585</v>
      </c>
      <c r="M160" s="298">
        <f>ICGN!M905</f>
        <v>344.21886085549556</v>
      </c>
      <c r="N160" s="298">
        <f>ICGN!N905</f>
        <v>354.51461651669757</v>
      </c>
      <c r="O160" s="298">
        <f>ICGN!O905</f>
        <v>392.01745694895442</v>
      </c>
      <c r="P160" s="298">
        <f>ICGN!P905</f>
        <v>392.51916009871513</v>
      </c>
      <c r="Q160" s="298">
        <f>ICGN!Q905</f>
        <v>380.94325448777886</v>
      </c>
      <c r="R160" s="298">
        <f>ICGN!R905</f>
        <v>356.89762153743135</v>
      </c>
      <c r="S160" s="298">
        <f>ICGN!S905</f>
        <v>342.90986650491584</v>
      </c>
      <c r="T160" s="298">
        <f>ICGN!T905</f>
        <v>350.28400006594904</v>
      </c>
      <c r="U160" s="298">
        <f>ICGN!U905</f>
        <v>361.89914435883946</v>
      </c>
      <c r="V160" s="298">
        <f>ICGN!V905</f>
        <v>339.21787137747077</v>
      </c>
      <c r="W160" s="298">
        <f>ICGN!W905</f>
        <v>401.31528199430238</v>
      </c>
      <c r="X160" s="298">
        <f>ICGN!X905</f>
        <v>472.90247101199088</v>
      </c>
      <c r="Y160" s="298">
        <f>ICGN!Y905</f>
        <v>491.69859393438531</v>
      </c>
      <c r="Z160" s="298">
        <f>ICGN!Z905</f>
        <v>484.94684332061308</v>
      </c>
      <c r="AA160" s="298">
        <f>ICGN!AA905</f>
        <v>505.75574377227912</v>
      </c>
      <c r="AB160" s="298">
        <f>ICGN!AB905</f>
        <v>583.03994003007358</v>
      </c>
      <c r="AC160" s="298">
        <f>ICGN!AC905</f>
        <v>604.57523481229009</v>
      </c>
      <c r="AD160" s="298">
        <f>ICGN!AD905</f>
        <v>646.49525609477348</v>
      </c>
      <c r="AE160" s="298">
        <f>ICGN!AE905</f>
        <v>590.78253090460248</v>
      </c>
      <c r="AF160" s="298">
        <f>ICGN!AF905</f>
        <v>608.07597755879488</v>
      </c>
      <c r="AG160" s="298">
        <f>ICGN!AG905</f>
        <v>597.98370220476556</v>
      </c>
      <c r="AH160" s="298">
        <f>ICGN!AH905</f>
        <v>541.22392114442846</v>
      </c>
      <c r="AI160" s="298">
        <f>ICGN!AI905</f>
        <v>490.2297267829353</v>
      </c>
      <c r="AJ160" s="298">
        <f>ICGN!AJ905</f>
        <v>534.14961749616793</v>
      </c>
      <c r="AK160" s="298">
        <f>ICGN!AK905</f>
        <v>525.01398439688023</v>
      </c>
      <c r="AL160" s="298">
        <f>ICGN!AL905</f>
        <v>499.6768942217862</v>
      </c>
      <c r="AM160" s="298">
        <f>ICGN!AM905</f>
        <v>484.77506678206868</v>
      </c>
      <c r="AN160" s="298">
        <f>ICGN!AN905</f>
        <v>472.87799593798258</v>
      </c>
      <c r="AO160" s="298">
        <f>ICGN!AO905</f>
        <v>468.59719007788414</v>
      </c>
      <c r="AP160" s="298">
        <f>ICGN!AP905</f>
        <v>454.17078871345302</v>
      </c>
      <c r="AQ160" s="298">
        <f>ICGN!AQ905</f>
        <v>446.08021450026024</v>
      </c>
      <c r="AR160" s="298">
        <f>ICGN!AR905</f>
        <v>421.78667567559603</v>
      </c>
      <c r="AS160" s="298">
        <f>ICGN!AS905</f>
        <v>429.46363353726667</v>
      </c>
      <c r="AT160" s="298">
        <f>ICGN!AT905</f>
        <v>444.80692877618657</v>
      </c>
      <c r="AU160" s="298">
        <f>ICGN!AU905</f>
        <v>566.6838728442641</v>
      </c>
      <c r="AV160" s="298">
        <f>ICGN!AV905</f>
        <v>587.26020303960672</v>
      </c>
      <c r="AW160" s="298">
        <f>ICGN!AW905</f>
        <v>595.65062152158566</v>
      </c>
      <c r="AX160" s="298">
        <f>ICGN!AX905</f>
        <v>596.16281841665659</v>
      </c>
      <c r="AY160" s="298">
        <f>ICGN!AY905</f>
        <v>602.45191698410554</v>
      </c>
      <c r="AZ160" s="298">
        <f>ICGN!AZ905</f>
        <v>566.23035670570789</v>
      </c>
      <c r="BA160" s="298">
        <f>ICGN!BA905</f>
        <v>535.26625529823491</v>
      </c>
      <c r="BB160" s="298">
        <f>ICGN!BB905</f>
        <v>510.92179890493014</v>
      </c>
      <c r="BC160" s="298">
        <f>ICGN!BC905</f>
        <v>498.03773531959246</v>
      </c>
      <c r="BD160" s="298">
        <f>ICGN!BD905</f>
        <v>499.58714999306022</v>
      </c>
      <c r="BE160" s="298">
        <f>ICGN!BE905</f>
        <v>516.29827675975218</v>
      </c>
      <c r="BF160" s="298">
        <f>ICGN!BF905</f>
        <v>506.82966691422837</v>
      </c>
      <c r="BG160" s="298">
        <f>ICGN!BG905</f>
        <v>487.03157823847971</v>
      </c>
      <c r="BH160" s="298">
        <f>ICGN!BH905</f>
        <v>489.82013526736205</v>
      </c>
      <c r="BI160" s="298">
        <f>ICGN!BI905</f>
        <v>497.46561897451255</v>
      </c>
      <c r="BJ160" s="298">
        <f>ICGN!BJ905</f>
        <v>523.67882832415921</v>
      </c>
      <c r="BK160" s="298">
        <f>ICGN!BK905</f>
        <v>499.71453171260617</v>
      </c>
      <c r="BL160" s="298">
        <f>ICGN!BL905</f>
        <v>477.10345209483182</v>
      </c>
      <c r="BM160" s="298">
        <f>ICGN!BM905</f>
        <v>451.1996444775001</v>
      </c>
      <c r="BN160" s="298">
        <f>ICGN!BN905</f>
        <v>501.01390952075019</v>
      </c>
      <c r="BO160" s="298">
        <f>ICGN!BO905</f>
        <v>555.12994363748476</v>
      </c>
      <c r="BP160" s="298">
        <f>ICGN!BP905</f>
        <v>535.87023089987247</v>
      </c>
      <c r="BQ160" s="298">
        <f>ICGN!BQ905</f>
        <v>554.10024824945992</v>
      </c>
      <c r="BR160" s="298">
        <f>ICGN!BR905</f>
        <v>497.58126379197483</v>
      </c>
      <c r="BS160" s="298">
        <f>ICGN!BS905</f>
        <v>440.73759836953627</v>
      </c>
      <c r="BT160" s="298">
        <f>ICGN!BT905</f>
        <v>437.41375782755989</v>
      </c>
      <c r="BU160" s="298">
        <f>ICGN!BU905</f>
        <v>423.50797989643507</v>
      </c>
      <c r="BV160" s="298">
        <f>ICGN!BV905</f>
        <v>443.68943571423574</v>
      </c>
      <c r="BW160" s="298">
        <f>ICGN!BW905</f>
        <v>466.67349704655555</v>
      </c>
      <c r="BX160" s="298">
        <f>ICGN!BX905</f>
        <v>555.08575354434186</v>
      </c>
      <c r="BY160" s="298">
        <f>ICGN!BY905</f>
        <v>511.06811190945302</v>
      </c>
      <c r="BZ160" s="298">
        <f>ICGN!BZ905</f>
        <v>487.28655617198041</v>
      </c>
      <c r="CA160" s="298">
        <f>ICGN!CA905</f>
        <v>518.61883506805907</v>
      </c>
      <c r="CB160" s="298">
        <f>ICGN!CB905</f>
        <v>483.86559618992004</v>
      </c>
      <c r="CC160" s="298">
        <f>ICGN!CC905</f>
        <v>465.04365886518639</v>
      </c>
      <c r="CD160" s="298">
        <f>ICGN!CD905</f>
        <v>498.24654572124894</v>
      </c>
      <c r="CE160" s="298">
        <f>ICGN!CE905</f>
        <v>539.26934896389548</v>
      </c>
      <c r="CF160" s="298">
        <f>ICGN!CF905</f>
        <v>532.56892502255721</v>
      </c>
      <c r="CG160" s="298">
        <f>ICGN!CG905</f>
        <v>536.89645656519519</v>
      </c>
      <c r="CH160" s="298">
        <f>ICGN!CH905</f>
        <v>532.61040825623343</v>
      </c>
      <c r="CI160" s="298">
        <f>ICGN!CI905</f>
        <v>515.46031900400362</v>
      </c>
      <c r="CJ160" s="298">
        <f>ICGN!CJ905</f>
        <v>559.03848362751603</v>
      </c>
      <c r="CK160" s="298">
        <f>ICGN!CK905</f>
        <v>565.83490374339704</v>
      </c>
      <c r="CL160" s="298">
        <f>ICGN!CL905</f>
        <v>556.95561935146873</v>
      </c>
      <c r="CM160" s="298">
        <f>ICGN!CM905</f>
        <v>541.56970283285852</v>
      </c>
      <c r="CN160" s="298">
        <f>ICGN!CN905</f>
        <v>512.31485659389762</v>
      </c>
      <c r="CO160" s="298">
        <f>ICGN!CO905</f>
        <v>491.11208004754997</v>
      </c>
      <c r="CP160" s="298">
        <f>ICGN!CP905</f>
        <v>494.12713043178547</v>
      </c>
      <c r="CQ160" s="298">
        <f>ICGN!CQ905</f>
        <v>444.61674409944749</v>
      </c>
      <c r="CR160" s="298">
        <f>ICGN!CR905</f>
        <v>441.46623737755766</v>
      </c>
      <c r="CS160" s="298">
        <f>ICGN!CS905</f>
        <v>435.86491345801244</v>
      </c>
      <c r="CT160" s="298">
        <f>ICGN!CT905</f>
        <v>445.18184632691998</v>
      </c>
      <c r="CU160" s="298">
        <f>ICGN!CU905</f>
        <v>467.65046560319996</v>
      </c>
      <c r="CV160" s="298">
        <f>ICGN!CV905</f>
        <v>445.10276596712754</v>
      </c>
      <c r="CW160" s="298">
        <f>ICGN!CW905</f>
        <v>473.59326523631063</v>
      </c>
      <c r="CX160" s="298">
        <f>ICGN!CX905</f>
        <v>478.4684176239063</v>
      </c>
      <c r="CY160" s="298">
        <f>ICGN!CY905</f>
        <v>478.03281597652142</v>
      </c>
      <c r="CZ160" s="298">
        <f>ICGN!CZ905</f>
        <v>441.84425202461472</v>
      </c>
      <c r="DA160" s="298">
        <f>ICGN!DA905</f>
        <v>466.42993914490899</v>
      </c>
      <c r="DB160" s="298">
        <f>ICGN!DB905</f>
        <v>498.50567991392313</v>
      </c>
      <c r="DC160" s="298">
        <f>ICGN!DC905</f>
        <v>566.09229906683993</v>
      </c>
      <c r="DD160" s="298">
        <f>ICGN!DD905</f>
        <v>468.17183882808638</v>
      </c>
      <c r="DE160" s="298">
        <f>ICGN!DE905</f>
        <v>465.91413677123165</v>
      </c>
      <c r="DF160" s="298">
        <f>ICGN!DF905</f>
        <v>467.9050705980095</v>
      </c>
      <c r="DG160" s="298">
        <f>ICGN!DG905</f>
        <v>466.20247367919757</v>
      </c>
      <c r="DH160" s="298">
        <f>ICGN!DH905</f>
        <v>455.07905264332345</v>
      </c>
      <c r="DI160" s="298">
        <f>ICGN!DI905</f>
        <v>461.16574985935995</v>
      </c>
      <c r="DJ160" s="298">
        <f>ICGN!DJ905</f>
        <v>498.47110561295517</v>
      </c>
      <c r="DK160" s="298">
        <f>ICGN!DK905</f>
        <v>520.14425471248501</v>
      </c>
      <c r="DL160" s="298">
        <f>ICGN!DL905</f>
        <v>505.66562815082005</v>
      </c>
      <c r="DM160" s="298">
        <f>ICGN!DM905</f>
        <v>557.55940038948063</v>
      </c>
      <c r="DN160" s="298">
        <f>ICGN!DN905</f>
        <v>539.04284944790493</v>
      </c>
      <c r="DO160" s="298">
        <f>ICGN!DO905</f>
        <v>528.09675682391253</v>
      </c>
      <c r="DP160" s="298">
        <f>ICGN!DP905</f>
        <v>592.74600072007843</v>
      </c>
      <c r="DQ160" s="298">
        <f>ICGN!DQ905</f>
        <v>565.94283381753144</v>
      </c>
      <c r="DR160" s="298">
        <f>ICGN!DR905</f>
        <v>580.24963389642255</v>
      </c>
      <c r="DS160" s="298">
        <f>ICGN!DS905</f>
        <v>567.91450051088975</v>
      </c>
      <c r="DT160" s="298">
        <f>ICGN!DT905</f>
        <v>582.16539558643194</v>
      </c>
      <c r="DU160" s="298">
        <f>ICGN!DU905</f>
        <v>584.92644319033047</v>
      </c>
      <c r="DV160" s="298">
        <f>ICGN!DV905</f>
        <v>545.21629256948086</v>
      </c>
      <c r="DW160" s="298">
        <f>ICGN!DW905</f>
        <v>501.00181478626507</v>
      </c>
      <c r="DX160" s="298">
        <f>ICGN!DX905</f>
        <v>486.96612504205484</v>
      </c>
      <c r="DY160" s="298">
        <f>ICGN!DY905</f>
        <v>508.75784203487251</v>
      </c>
      <c r="DZ160" s="298">
        <f>ICGN!DZ905</f>
        <v>553.53595508764181</v>
      </c>
      <c r="EA160" s="298">
        <f>ICGN!EA905</f>
        <v>517.17529698317378</v>
      </c>
      <c r="EB160" s="298">
        <f>ICGN!EB905</f>
        <v>499.77777977286752</v>
      </c>
      <c r="EC160" s="298">
        <f>ICGN!EC905</f>
        <v>492.14825394915721</v>
      </c>
      <c r="ED160" s="298">
        <f>ICGN!ED905</f>
        <v>527.15814490746322</v>
      </c>
      <c r="EE160" s="298">
        <f>ICGN!EE905</f>
        <v>534.34425553696542</v>
      </c>
      <c r="EF160" s="298">
        <f>ICGN!EF905</f>
        <v>554.51402222128377</v>
      </c>
      <c r="EG160" s="298">
        <f>ICGN!EG905</f>
        <v>591.49770016682032</v>
      </c>
      <c r="EH160" s="298">
        <f>ICGN!EH905</f>
        <v>583.13326679574095</v>
      </c>
      <c r="EI160" s="298">
        <f>ICGN!EI905</f>
        <v>651.26866720016017</v>
      </c>
      <c r="EJ160" s="298">
        <f>ICGN!EJ905</f>
        <v>702.6379750050952</v>
      </c>
      <c r="EK160" s="298">
        <f>ICGN!EK905</f>
        <v>662.07104617256834</v>
      </c>
      <c r="EL160" s="298">
        <f>ICGN!EL905</f>
        <v>602.09818532910504</v>
      </c>
      <c r="EM160" s="298">
        <f>ICGN!EM905</f>
        <v>595.89837345865908</v>
      </c>
      <c r="EN160" s="298">
        <f>ICGN!EN905</f>
        <v>604.85806172467198</v>
      </c>
      <c r="EO160" s="298">
        <f>ICGN!EO905</f>
        <v>662.91969447681015</v>
      </c>
      <c r="EP160" s="298">
        <f>ICGN!EP905</f>
        <v>765.56571724871026</v>
      </c>
      <c r="EQ160" s="298">
        <f>ICGN!EQ905</f>
        <v>749.42393153173157</v>
      </c>
      <c r="ER160" s="298">
        <f>ICGN!ER905</f>
        <v>723.44241194533834</v>
      </c>
      <c r="ES160" s="298">
        <f>ICGN!ES905</f>
        <v>799.2183400884586</v>
      </c>
      <c r="ET160" s="298">
        <f>ICGN!ET905</f>
        <v>822.30193585791733</v>
      </c>
      <c r="EU160" s="298">
        <f>ICGN!EU905</f>
        <v>790.62202188596848</v>
      </c>
      <c r="EV160" s="298">
        <f>ICGN!EV905</f>
        <v>832.25227312779703</v>
      </c>
      <c r="EW160" s="298">
        <f>ICGN!EW905</f>
        <v>904.31164450516042</v>
      </c>
      <c r="EX160" s="298">
        <f>ICGN!EX905</f>
        <v>842.13847211788641</v>
      </c>
      <c r="EY160" s="298">
        <f>ICGN!EY905</f>
        <v>891.46662059805988</v>
      </c>
      <c r="EZ160" s="298">
        <f>ICGN!EZ905</f>
        <v>1016.2800628700222</v>
      </c>
      <c r="FA160" s="298">
        <f>ICGN!FA905</f>
        <v>988.68130861556017</v>
      </c>
      <c r="FB160" s="298">
        <f>ICGN!FB905</f>
        <v>1045.4294553938396</v>
      </c>
      <c r="FC160" s="298">
        <f>ICGN!FC905</f>
        <v>1181.8712924417248</v>
      </c>
      <c r="FD160" s="298">
        <f>ICGN!FD905</f>
        <v>1194.173712968462</v>
      </c>
    </row>
    <row r="162" spans="1:160" x14ac:dyDescent="0.3">
      <c r="A162" s="5" t="s">
        <v>233</v>
      </c>
      <c r="E162" s="266">
        <f t="shared" ref="E162:BF162" si="74">SUMPRODUCT(E160,E32)</f>
        <v>510.06669257846045</v>
      </c>
      <c r="F162" s="266">
        <f t="shared" si="74"/>
        <v>525.86870087655348</v>
      </c>
      <c r="G162" s="266">
        <f t="shared" si="74"/>
        <v>521.04873818045451</v>
      </c>
      <c r="H162" s="266">
        <f t="shared" si="74"/>
        <v>502.99469061183299</v>
      </c>
      <c r="I162" s="266">
        <f t="shared" si="74"/>
        <v>522.21276607317554</v>
      </c>
      <c r="J162" s="266">
        <f t="shared" si="74"/>
        <v>487.97673042366819</v>
      </c>
      <c r="K162" s="266">
        <f t="shared" si="74"/>
        <v>417.45031702805989</v>
      </c>
      <c r="L162" s="266">
        <f t="shared" si="74"/>
        <v>384.01832310338585</v>
      </c>
      <c r="M162" s="266">
        <f t="shared" si="74"/>
        <v>344.21886085549556</v>
      </c>
      <c r="N162" s="266">
        <f t="shared" si="74"/>
        <v>354.51461651669757</v>
      </c>
      <c r="O162" s="266">
        <f t="shared" si="74"/>
        <v>392.01745694895442</v>
      </c>
      <c r="P162" s="266">
        <f t="shared" si="74"/>
        <v>392.51916009871513</v>
      </c>
      <c r="Q162" s="266">
        <f t="shared" si="74"/>
        <v>380.94325448777886</v>
      </c>
      <c r="R162" s="266">
        <f t="shared" si="74"/>
        <v>356.89762153743135</v>
      </c>
      <c r="S162" s="266">
        <f t="shared" si="74"/>
        <v>342.90986650491584</v>
      </c>
      <c r="T162" s="266">
        <f t="shared" si="74"/>
        <v>350.28400006594904</v>
      </c>
      <c r="U162" s="266">
        <f t="shared" si="74"/>
        <v>361.89914435883946</v>
      </c>
      <c r="V162" s="266">
        <f t="shared" si="74"/>
        <v>339.21787137747077</v>
      </c>
      <c r="W162" s="266">
        <f t="shared" si="74"/>
        <v>401.31528199430238</v>
      </c>
      <c r="X162" s="266">
        <f t="shared" si="74"/>
        <v>472.90247101199088</v>
      </c>
      <c r="Y162" s="266">
        <f t="shared" si="74"/>
        <v>491.69859393438531</v>
      </c>
      <c r="Z162" s="266">
        <f t="shared" si="74"/>
        <v>484.94684332061308</v>
      </c>
      <c r="AA162" s="266">
        <f t="shared" si="74"/>
        <v>505.75574377227912</v>
      </c>
      <c r="AB162" s="266">
        <f t="shared" si="74"/>
        <v>583.03994003007358</v>
      </c>
      <c r="AC162" s="266">
        <f t="shared" si="74"/>
        <v>604.57523481229009</v>
      </c>
      <c r="AD162" s="266">
        <f t="shared" si="74"/>
        <v>646.49525609477348</v>
      </c>
      <c r="AE162" s="266">
        <f t="shared" si="74"/>
        <v>590.78253090460248</v>
      </c>
      <c r="AF162" s="266">
        <f t="shared" si="74"/>
        <v>608.07597755879488</v>
      </c>
      <c r="AG162" s="266">
        <f t="shared" si="74"/>
        <v>597.98370220476556</v>
      </c>
      <c r="AH162" s="266">
        <f t="shared" si="74"/>
        <v>541.22392114442846</v>
      </c>
      <c r="AI162" s="266">
        <f t="shared" si="74"/>
        <v>490.2297267829353</v>
      </c>
      <c r="AJ162" s="266">
        <f t="shared" si="74"/>
        <v>534.14961749616793</v>
      </c>
      <c r="AK162" s="266">
        <f t="shared" si="74"/>
        <v>525.01398439688023</v>
      </c>
      <c r="AL162" s="266">
        <f t="shared" si="74"/>
        <v>499.6768942217862</v>
      </c>
      <c r="AM162" s="266">
        <f t="shared" si="74"/>
        <v>484.77506678206868</v>
      </c>
      <c r="AN162" s="266">
        <f t="shared" si="74"/>
        <v>472.87799593798258</v>
      </c>
      <c r="AO162" s="266">
        <f t="shared" si="74"/>
        <v>468.59719007788414</v>
      </c>
      <c r="AP162" s="266">
        <f t="shared" si="74"/>
        <v>454.17078871345302</v>
      </c>
      <c r="AQ162" s="266">
        <f t="shared" si="74"/>
        <v>446.08021450026024</v>
      </c>
      <c r="AR162" s="266">
        <f t="shared" si="74"/>
        <v>421.78667567559603</v>
      </c>
      <c r="AS162" s="266">
        <f t="shared" si="74"/>
        <v>429.46363353726667</v>
      </c>
      <c r="AT162" s="266">
        <f t="shared" si="74"/>
        <v>444.80692877618657</v>
      </c>
      <c r="AU162" s="266">
        <f t="shared" si="74"/>
        <v>566.6838728442641</v>
      </c>
      <c r="AV162" s="266">
        <f t="shared" si="74"/>
        <v>587.26020303960672</v>
      </c>
      <c r="AW162" s="266">
        <f t="shared" si="74"/>
        <v>595.65062152158566</v>
      </c>
      <c r="AX162" s="266">
        <f t="shared" si="74"/>
        <v>596.16281841665659</v>
      </c>
      <c r="AY162" s="266">
        <f t="shared" si="74"/>
        <v>602.45191698410554</v>
      </c>
      <c r="AZ162" s="266">
        <f t="shared" si="74"/>
        <v>566.23035670570789</v>
      </c>
      <c r="BA162" s="266">
        <f t="shared" si="74"/>
        <v>535.26625529823491</v>
      </c>
      <c r="BB162" s="266">
        <f t="shared" si="74"/>
        <v>510.92179890493014</v>
      </c>
      <c r="BC162" s="266">
        <f t="shared" si="74"/>
        <v>498.03773531959246</v>
      </c>
      <c r="BD162" s="266">
        <f t="shared" si="74"/>
        <v>499.58714999306022</v>
      </c>
      <c r="BE162" s="266">
        <f t="shared" si="74"/>
        <v>516.29827675975218</v>
      </c>
      <c r="BF162" s="266">
        <f t="shared" si="74"/>
        <v>506.82966691422837</v>
      </c>
      <c r="BG162" s="266">
        <f t="shared" ref="BG162:CJ162" si="75">SUMPRODUCT(BG160,BG32)</f>
        <v>487.03157823847971</v>
      </c>
      <c r="BH162" s="266">
        <f t="shared" si="75"/>
        <v>489.82013526736205</v>
      </c>
      <c r="BI162" s="266">
        <f t="shared" si="75"/>
        <v>497.46561897451255</v>
      </c>
      <c r="BJ162" s="266">
        <f t="shared" si="75"/>
        <v>523.67882832415921</v>
      </c>
      <c r="BK162" s="266">
        <f t="shared" si="75"/>
        <v>499.71453171260617</v>
      </c>
      <c r="BL162" s="266">
        <f t="shared" si="75"/>
        <v>477.10345209483182</v>
      </c>
      <c r="BM162" s="266">
        <f t="shared" si="75"/>
        <v>451.1996444775001</v>
      </c>
      <c r="BN162" s="266">
        <f t="shared" si="75"/>
        <v>501.01390952075019</v>
      </c>
      <c r="BO162" s="266">
        <f t="shared" si="75"/>
        <v>555.12994363748476</v>
      </c>
      <c r="BP162" s="266">
        <f t="shared" si="75"/>
        <v>535.87023089987247</v>
      </c>
      <c r="BQ162" s="266">
        <f t="shared" si="75"/>
        <v>554.10024824945992</v>
      </c>
      <c r="BR162" s="266">
        <f t="shared" si="75"/>
        <v>497.58126379197483</v>
      </c>
      <c r="BS162" s="266">
        <f t="shared" si="75"/>
        <v>440.73759836953627</v>
      </c>
      <c r="BT162" s="266">
        <f t="shared" si="75"/>
        <v>437.41375782755989</v>
      </c>
      <c r="BU162" s="266">
        <f t="shared" si="75"/>
        <v>423.50797989643507</v>
      </c>
      <c r="BV162" s="266">
        <f t="shared" si="75"/>
        <v>443.68943571423574</v>
      </c>
      <c r="BW162" s="266">
        <f t="shared" si="75"/>
        <v>466.67349704655555</v>
      </c>
      <c r="BX162" s="266">
        <f t="shared" si="75"/>
        <v>555.08575354434186</v>
      </c>
      <c r="BY162" s="266">
        <f t="shared" si="75"/>
        <v>511.06811190945302</v>
      </c>
      <c r="BZ162" s="266">
        <f t="shared" si="75"/>
        <v>487.28655617198041</v>
      </c>
      <c r="CA162" s="266">
        <f t="shared" si="75"/>
        <v>518.61883506805907</v>
      </c>
      <c r="CB162" s="266">
        <f t="shared" si="75"/>
        <v>483.86559618992004</v>
      </c>
      <c r="CC162" s="266">
        <f t="shared" si="75"/>
        <v>465.04365886518639</v>
      </c>
      <c r="CD162" s="266">
        <f t="shared" si="75"/>
        <v>498.24654572124894</v>
      </c>
      <c r="CE162" s="266">
        <f t="shared" si="75"/>
        <v>539.26934896389548</v>
      </c>
      <c r="CF162" s="266">
        <f t="shared" si="75"/>
        <v>532.56892502255721</v>
      </c>
      <c r="CG162" s="266">
        <f t="shared" si="75"/>
        <v>536.89645656519519</v>
      </c>
      <c r="CH162" s="266">
        <f t="shared" si="75"/>
        <v>532.61040825623343</v>
      </c>
      <c r="CI162" s="266">
        <f t="shared" si="75"/>
        <v>515.46031900400362</v>
      </c>
      <c r="CJ162" s="266">
        <f t="shared" si="75"/>
        <v>559.03848362751603</v>
      </c>
      <c r="CK162" s="266">
        <f t="shared" ref="CK162:CV162" si="76">SUMPRODUCT(CK160,CK32)</f>
        <v>565.83490374339704</v>
      </c>
      <c r="CL162" s="266">
        <f t="shared" si="76"/>
        <v>556.95561935146873</v>
      </c>
      <c r="CM162" s="266">
        <f t="shared" si="76"/>
        <v>541.56970283285852</v>
      </c>
      <c r="CN162" s="266">
        <f t="shared" si="76"/>
        <v>512.31485659389762</v>
      </c>
      <c r="CO162" s="266">
        <f t="shared" si="76"/>
        <v>491.11208004754997</v>
      </c>
      <c r="CP162" s="266">
        <f t="shared" si="76"/>
        <v>494.12713043178547</v>
      </c>
      <c r="CQ162" s="266">
        <f t="shared" si="76"/>
        <v>444.61674409944749</v>
      </c>
      <c r="CR162" s="266">
        <f t="shared" si="76"/>
        <v>441.46623737755766</v>
      </c>
      <c r="CS162" s="266">
        <f t="shared" si="76"/>
        <v>435.86491345801244</v>
      </c>
      <c r="CT162" s="266">
        <f t="shared" si="76"/>
        <v>445.18184632691998</v>
      </c>
      <c r="CU162" s="266">
        <f t="shared" si="76"/>
        <v>467.65046560319996</v>
      </c>
      <c r="CV162" s="266">
        <f t="shared" si="76"/>
        <v>445.10276596712754</v>
      </c>
      <c r="CW162" s="266">
        <f>SUMPRODUCT(CW160,CW35)</f>
        <v>473.59326523631063</v>
      </c>
      <c r="CX162" s="266">
        <f t="shared" ref="CX162:EF162" si="77">SUMPRODUCT(CX160,CX35)</f>
        <v>478.4684176239063</v>
      </c>
      <c r="CY162" s="266">
        <f t="shared" si="77"/>
        <v>478.03281597652142</v>
      </c>
      <c r="CZ162" s="266">
        <f t="shared" si="77"/>
        <v>441.84425202461472</v>
      </c>
      <c r="DA162" s="266">
        <f t="shared" si="77"/>
        <v>466.42993914490899</v>
      </c>
      <c r="DB162" s="266">
        <f t="shared" si="77"/>
        <v>498.50567991392313</v>
      </c>
      <c r="DC162" s="266">
        <f t="shared" si="77"/>
        <v>566.09229906683993</v>
      </c>
      <c r="DD162" s="266">
        <f t="shared" si="77"/>
        <v>468.17183882808638</v>
      </c>
      <c r="DE162" s="266">
        <f t="shared" si="77"/>
        <v>465.91413677123165</v>
      </c>
      <c r="DF162" s="266">
        <f t="shared" si="77"/>
        <v>467.9050705980095</v>
      </c>
      <c r="DG162" s="266">
        <f t="shared" si="77"/>
        <v>466.20247367919757</v>
      </c>
      <c r="DH162" s="266">
        <f t="shared" si="77"/>
        <v>455.07905264332345</v>
      </c>
      <c r="DI162" s="266">
        <f t="shared" si="77"/>
        <v>461.16574985935995</v>
      </c>
      <c r="DJ162" s="266">
        <f t="shared" si="77"/>
        <v>498.47110561295517</v>
      </c>
      <c r="DK162" s="266">
        <f t="shared" si="77"/>
        <v>520.14425471248501</v>
      </c>
      <c r="DL162" s="266">
        <f t="shared" si="77"/>
        <v>505.66562815082005</v>
      </c>
      <c r="DM162" s="266">
        <f t="shared" si="77"/>
        <v>557.55940038948063</v>
      </c>
      <c r="DN162" s="266">
        <f t="shared" si="77"/>
        <v>539.04284944790493</v>
      </c>
      <c r="DO162" s="266">
        <f t="shared" si="77"/>
        <v>528.09675682391253</v>
      </c>
      <c r="DP162" s="266">
        <f t="shared" si="77"/>
        <v>592.74600072007843</v>
      </c>
      <c r="DQ162" s="266">
        <f t="shared" si="77"/>
        <v>565.94283381753144</v>
      </c>
      <c r="DR162" s="266">
        <f t="shared" si="77"/>
        <v>580.24963389642255</v>
      </c>
      <c r="DS162" s="266">
        <f t="shared" si="77"/>
        <v>567.91450051088975</v>
      </c>
      <c r="DT162" s="266">
        <f t="shared" si="77"/>
        <v>582.16539558643194</v>
      </c>
      <c r="DU162" s="266">
        <f t="shared" si="77"/>
        <v>584.92644319033047</v>
      </c>
      <c r="DV162" s="266">
        <f t="shared" si="77"/>
        <v>545.21629256948086</v>
      </c>
      <c r="DW162" s="266">
        <f t="shared" si="77"/>
        <v>501.00181478626507</v>
      </c>
      <c r="DX162" s="266">
        <f t="shared" si="77"/>
        <v>486.96612504205484</v>
      </c>
      <c r="DY162" s="266">
        <f t="shared" si="77"/>
        <v>508.75784203487251</v>
      </c>
      <c r="DZ162" s="266">
        <f t="shared" si="77"/>
        <v>553.53595508764181</v>
      </c>
      <c r="EA162" s="266">
        <f t="shared" si="77"/>
        <v>517.17529698317378</v>
      </c>
      <c r="EB162" s="266">
        <f t="shared" si="77"/>
        <v>499.77777977286752</v>
      </c>
      <c r="EC162" s="266">
        <f t="shared" si="77"/>
        <v>492.14825394915721</v>
      </c>
      <c r="ED162" s="266">
        <f t="shared" si="77"/>
        <v>527.15814490746322</v>
      </c>
      <c r="EE162" s="266">
        <f t="shared" si="77"/>
        <v>534.34425553696542</v>
      </c>
      <c r="EF162" s="266">
        <f t="shared" si="77"/>
        <v>554.51402222128377</v>
      </c>
      <c r="EG162" s="266">
        <f t="shared" ref="EG162:ER162" si="78">SUMPRODUCT(EG160,EG35)</f>
        <v>591.49770016682032</v>
      </c>
      <c r="EH162" s="266">
        <f t="shared" si="78"/>
        <v>583.13326679574095</v>
      </c>
      <c r="EI162" s="266">
        <f t="shared" si="78"/>
        <v>651.26866720016017</v>
      </c>
      <c r="EJ162" s="266">
        <f t="shared" si="78"/>
        <v>702.6379750050952</v>
      </c>
      <c r="EK162" s="266">
        <f t="shared" si="78"/>
        <v>662.07104617256834</v>
      </c>
      <c r="EL162" s="266">
        <f t="shared" si="78"/>
        <v>602.09818532910504</v>
      </c>
      <c r="EM162" s="266">
        <f t="shared" si="78"/>
        <v>595.89837345865908</v>
      </c>
      <c r="EN162" s="266">
        <f t="shared" si="78"/>
        <v>604.85806172467198</v>
      </c>
      <c r="EO162" s="266">
        <f t="shared" si="78"/>
        <v>662.91969447681015</v>
      </c>
      <c r="EP162" s="266">
        <f t="shared" si="78"/>
        <v>765.56571724871026</v>
      </c>
      <c r="EQ162" s="266">
        <f t="shared" si="78"/>
        <v>749.42393153173157</v>
      </c>
      <c r="ER162" s="266">
        <f t="shared" si="78"/>
        <v>723.44241194533834</v>
      </c>
      <c r="ES162" s="266">
        <f t="shared" ref="ES162:FD162" si="79">SUMPRODUCT(ES160,ES35)</f>
        <v>799.2183400884586</v>
      </c>
      <c r="ET162" s="266">
        <f t="shared" si="79"/>
        <v>822.30193585791733</v>
      </c>
      <c r="EU162" s="266">
        <f t="shared" si="79"/>
        <v>790.62202188596848</v>
      </c>
      <c r="EV162" s="266">
        <f t="shared" si="79"/>
        <v>832.25227312779703</v>
      </c>
      <c r="EW162" s="266">
        <f t="shared" si="79"/>
        <v>904.31164450516042</v>
      </c>
      <c r="EX162" s="266">
        <f t="shared" si="79"/>
        <v>842.13847211788641</v>
      </c>
      <c r="EY162" s="266">
        <f t="shared" si="79"/>
        <v>891.46662059805988</v>
      </c>
      <c r="EZ162" s="266">
        <f t="shared" si="79"/>
        <v>1016.2800628700222</v>
      </c>
      <c r="FA162" s="266">
        <f t="shared" si="79"/>
        <v>988.68130861556017</v>
      </c>
      <c r="FB162" s="266">
        <f t="shared" si="79"/>
        <v>1045.4294553938396</v>
      </c>
      <c r="FC162" s="266">
        <f t="shared" si="79"/>
        <v>1181.8712924417248</v>
      </c>
      <c r="FD162" s="266">
        <f t="shared" si="79"/>
        <v>1194.173712968462</v>
      </c>
    </row>
    <row r="164" spans="1:160" x14ac:dyDescent="0.3">
      <c r="A164" s="5" t="s">
        <v>232</v>
      </c>
      <c r="E164" s="266">
        <f t="shared" ref="E164:AJ164" si="80">E162/$AZ$162*100</f>
        <v>90.081128031707081</v>
      </c>
      <c r="F164" s="266">
        <f t="shared" si="80"/>
        <v>92.87186648487446</v>
      </c>
      <c r="G164" s="266">
        <f t="shared" si="80"/>
        <v>92.020629415187642</v>
      </c>
      <c r="H164" s="266">
        <f t="shared" si="80"/>
        <v>88.832166035431953</v>
      </c>
      <c r="I164" s="266">
        <f t="shared" si="80"/>
        <v>92.226204386387209</v>
      </c>
      <c r="J164" s="266">
        <f t="shared" si="80"/>
        <v>86.179895628112504</v>
      </c>
      <c r="K164" s="266">
        <f t="shared" si="80"/>
        <v>73.724467804368388</v>
      </c>
      <c r="L164" s="266">
        <f t="shared" si="80"/>
        <v>67.82015809565209</v>
      </c>
      <c r="M164" s="266">
        <f t="shared" si="80"/>
        <v>60.79131165946999</v>
      </c>
      <c r="N164" s="266">
        <f t="shared" si="80"/>
        <v>62.609609731848536</v>
      </c>
      <c r="O164" s="266">
        <f t="shared" si="80"/>
        <v>69.232857671158257</v>
      </c>
      <c r="P164" s="266">
        <f t="shared" si="80"/>
        <v>69.321461742596526</v>
      </c>
      <c r="Q164" s="266">
        <f t="shared" si="80"/>
        <v>67.277080781059212</v>
      </c>
      <c r="R164" s="266">
        <f t="shared" si="80"/>
        <v>63.03046407010725</v>
      </c>
      <c r="S164" s="266">
        <f t="shared" si="80"/>
        <v>60.560134659671647</v>
      </c>
      <c r="T164" s="266">
        <f t="shared" si="80"/>
        <v>61.862455079921716</v>
      </c>
      <c r="U164" s="266">
        <f t="shared" si="80"/>
        <v>63.913765850412119</v>
      </c>
      <c r="V164" s="266">
        <f t="shared" si="80"/>
        <v>59.908104071109634</v>
      </c>
      <c r="W164" s="266">
        <f t="shared" si="80"/>
        <v>70.874914642360238</v>
      </c>
      <c r="X164" s="266">
        <f t="shared" si="80"/>
        <v>83.517682408146982</v>
      </c>
      <c r="Y164" s="266">
        <f t="shared" si="80"/>
        <v>86.837201169336169</v>
      </c>
      <c r="Z164" s="266">
        <f t="shared" si="80"/>
        <v>85.64479766538885</v>
      </c>
      <c r="AA164" s="266">
        <f t="shared" si="80"/>
        <v>89.319786158187242</v>
      </c>
      <c r="AB164" s="266">
        <f t="shared" si="80"/>
        <v>102.96868282056843</v>
      </c>
      <c r="AC164" s="266">
        <f t="shared" si="80"/>
        <v>106.77195732310614</v>
      </c>
      <c r="AD164" s="266">
        <f t="shared" si="80"/>
        <v>114.17530841264704</v>
      </c>
      <c r="AE164" s="266">
        <f t="shared" si="80"/>
        <v>104.33607522241259</v>
      </c>
      <c r="AF164" s="266">
        <f t="shared" si="80"/>
        <v>107.39021148504686</v>
      </c>
      <c r="AG164" s="266">
        <f t="shared" si="80"/>
        <v>105.60784937137539</v>
      </c>
      <c r="AH164" s="266">
        <f t="shared" si="80"/>
        <v>95.583699237397781</v>
      </c>
      <c r="AI164" s="266">
        <f t="shared" si="80"/>
        <v>86.577789582858216</v>
      </c>
      <c r="AJ164" s="266">
        <f t="shared" si="80"/>
        <v>94.33433074902878</v>
      </c>
      <c r="AK164" s="266">
        <f t="shared" ref="AK164:BF164" si="81">AK162/$AZ$162*100</f>
        <v>92.720917940779103</v>
      </c>
      <c r="AL164" s="266">
        <f t="shared" si="81"/>
        <v>88.246221401634926</v>
      </c>
      <c r="AM164" s="266">
        <f t="shared" si="81"/>
        <v>85.61446080045215</v>
      </c>
      <c r="AN164" s="266">
        <f t="shared" si="81"/>
        <v>83.513359949324624</v>
      </c>
      <c r="AO164" s="266">
        <f t="shared" si="81"/>
        <v>82.757341518062134</v>
      </c>
      <c r="AP164" s="266">
        <f t="shared" si="81"/>
        <v>80.209544284377415</v>
      </c>
      <c r="AQ164" s="266">
        <f t="shared" si="81"/>
        <v>78.780695739367715</v>
      </c>
      <c r="AR164" s="266">
        <f t="shared" si="81"/>
        <v>74.490297222763544</v>
      </c>
      <c r="AS164" s="266">
        <f t="shared" si="81"/>
        <v>75.846098403458754</v>
      </c>
      <c r="AT164" s="266">
        <f t="shared" si="81"/>
        <v>78.555825117544899</v>
      </c>
      <c r="AU164" s="266">
        <f t="shared" si="81"/>
        <v>100.08009392876687</v>
      </c>
      <c r="AV164" s="266">
        <f t="shared" si="81"/>
        <v>103.71400898677511</v>
      </c>
      <c r="AW164" s="266">
        <f t="shared" si="81"/>
        <v>105.19581199903216</v>
      </c>
      <c r="AX164" s="266">
        <f t="shared" si="81"/>
        <v>105.28626933481522</v>
      </c>
      <c r="AY164" s="266">
        <f t="shared" si="81"/>
        <v>106.3969654486793</v>
      </c>
      <c r="AZ164" s="266">
        <f t="shared" si="81"/>
        <v>100</v>
      </c>
      <c r="BA164" s="266">
        <f t="shared" si="81"/>
        <v>94.531536318960335</v>
      </c>
      <c r="BB164" s="266">
        <f t="shared" si="81"/>
        <v>90.232145425307223</v>
      </c>
      <c r="BC164" s="266">
        <f t="shared" si="81"/>
        <v>87.956735173497975</v>
      </c>
      <c r="BD164" s="266">
        <f t="shared" si="81"/>
        <v>88.230371981401063</v>
      </c>
      <c r="BE164" s="266">
        <f t="shared" si="81"/>
        <v>91.181666727220815</v>
      </c>
      <c r="BF164" s="266">
        <f t="shared" si="81"/>
        <v>89.509448038591756</v>
      </c>
      <c r="BG164" s="266">
        <f t="shared" ref="BG164:CJ164" si="82">BG162/$AZ$162*100</f>
        <v>86.012975544440678</v>
      </c>
      <c r="BH164" s="266">
        <f t="shared" si="82"/>
        <v>86.505453031007434</v>
      </c>
      <c r="BI164" s="266">
        <f t="shared" si="82"/>
        <v>87.855695669291876</v>
      </c>
      <c r="BJ164" s="266">
        <f t="shared" si="82"/>
        <v>92.4851206090202</v>
      </c>
      <c r="BK164" s="266">
        <f t="shared" si="82"/>
        <v>88.252868429717097</v>
      </c>
      <c r="BL164" s="266">
        <f t="shared" si="82"/>
        <v>84.259603259455972</v>
      </c>
      <c r="BM164" s="266">
        <f t="shared" si="82"/>
        <v>79.684820697807666</v>
      </c>
      <c r="BN164" s="266">
        <f t="shared" si="82"/>
        <v>88.48234708495977</v>
      </c>
      <c r="BO164" s="266">
        <f t="shared" si="82"/>
        <v>98.039594144544878</v>
      </c>
      <c r="BP164" s="266">
        <f t="shared" si="82"/>
        <v>94.63820237712639</v>
      </c>
      <c r="BQ164" s="266">
        <f t="shared" si="82"/>
        <v>97.857743175971663</v>
      </c>
      <c r="BR164" s="266">
        <f t="shared" si="82"/>
        <v>87.876119303611858</v>
      </c>
      <c r="BS164" s="266">
        <f t="shared" si="82"/>
        <v>77.837154640333921</v>
      </c>
      <c r="BT164" s="266">
        <f t="shared" si="82"/>
        <v>77.250142569608101</v>
      </c>
      <c r="BU164" s="266">
        <f t="shared" si="82"/>
        <v>74.79429085370441</v>
      </c>
      <c r="BV164" s="266">
        <f t="shared" si="82"/>
        <v>78.358468503100497</v>
      </c>
      <c r="BW164" s="266">
        <f t="shared" si="82"/>
        <v>82.417604693897403</v>
      </c>
      <c r="BX164" s="266">
        <f t="shared" si="82"/>
        <v>98.031789883854941</v>
      </c>
      <c r="BY164" s="266">
        <f t="shared" si="82"/>
        <v>90.257985262891012</v>
      </c>
      <c r="BZ164" s="266">
        <f t="shared" si="82"/>
        <v>86.058006322194117</v>
      </c>
      <c r="CA164" s="266">
        <f t="shared" si="82"/>
        <v>91.591492565914407</v>
      </c>
      <c r="CB164" s="266">
        <f t="shared" si="82"/>
        <v>85.453842320468169</v>
      </c>
      <c r="CC164" s="266">
        <f t="shared" si="82"/>
        <v>82.129764566276648</v>
      </c>
      <c r="CD164" s="266">
        <f t="shared" si="82"/>
        <v>87.993612461898991</v>
      </c>
      <c r="CE164" s="266">
        <f t="shared" si="82"/>
        <v>95.238508952669036</v>
      </c>
      <c r="CF164" s="266">
        <f t="shared" si="82"/>
        <v>94.055170076187594</v>
      </c>
      <c r="CG164" s="266">
        <f t="shared" si="82"/>
        <v>94.819440569881237</v>
      </c>
      <c r="CH164" s="266">
        <f t="shared" si="82"/>
        <v>94.062496287717039</v>
      </c>
      <c r="CI164" s="266">
        <f t="shared" si="82"/>
        <v>91.033677883841989</v>
      </c>
      <c r="CJ164" s="266">
        <f t="shared" si="82"/>
        <v>98.729867978108103</v>
      </c>
      <c r="CK164" s="266">
        <f t="shared" ref="CK164:CV164" si="83">CK162/$AZ$162*100</f>
        <v>99.930160409517498</v>
      </c>
      <c r="CL164" s="266">
        <f t="shared" si="83"/>
        <v>98.362020466687966</v>
      </c>
      <c r="CM164" s="266">
        <f t="shared" si="83"/>
        <v>95.644766554671591</v>
      </c>
      <c r="CN164" s="266">
        <f t="shared" si="83"/>
        <v>90.478168562793556</v>
      </c>
      <c r="CO164" s="266">
        <f t="shared" si="83"/>
        <v>86.733618964692866</v>
      </c>
      <c r="CP164" s="266">
        <f t="shared" si="83"/>
        <v>87.26609666542528</v>
      </c>
      <c r="CQ164" s="266">
        <f t="shared" si="83"/>
        <v>78.522237254498222</v>
      </c>
      <c r="CR164" s="266">
        <f t="shared" si="83"/>
        <v>77.965837074857674</v>
      </c>
      <c r="CS164" s="266">
        <f t="shared" si="83"/>
        <v>76.976606481123113</v>
      </c>
      <c r="CT164" s="266">
        <f t="shared" si="83"/>
        <v>78.622038019466061</v>
      </c>
      <c r="CU164" s="266">
        <f t="shared" si="83"/>
        <v>82.590143757738559</v>
      </c>
      <c r="CV164" s="266">
        <f t="shared" si="83"/>
        <v>78.608071908526242</v>
      </c>
      <c r="CW164" s="266">
        <f t="shared" ref="CW164:DH164" si="84">CW162/$AZ$162*100</f>
        <v>83.639681205304157</v>
      </c>
      <c r="CX164" s="266">
        <f t="shared" si="84"/>
        <v>84.500665136995664</v>
      </c>
      <c r="CY164" s="266">
        <f t="shared" si="84"/>
        <v>84.423735025032187</v>
      </c>
      <c r="CZ164" s="266">
        <f t="shared" si="84"/>
        <v>78.032596944331345</v>
      </c>
      <c r="DA164" s="266">
        <f t="shared" si="84"/>
        <v>82.374590768776272</v>
      </c>
      <c r="DB164" s="266">
        <f t="shared" si="84"/>
        <v>88.039377262320826</v>
      </c>
      <c r="DC164" s="266">
        <f t="shared" si="84"/>
        <v>99.975618114212168</v>
      </c>
      <c r="DD164" s="266">
        <f t="shared" si="84"/>
        <v>82.682221693637246</v>
      </c>
      <c r="DE164" s="266">
        <f t="shared" si="84"/>
        <v>82.283496681790496</v>
      </c>
      <c r="DF164" s="266">
        <f t="shared" si="84"/>
        <v>82.635108672069677</v>
      </c>
      <c r="DG164" s="266">
        <f t="shared" si="84"/>
        <v>82.334418873536535</v>
      </c>
      <c r="DH164" s="266">
        <f t="shared" si="84"/>
        <v>80.369949659877719</v>
      </c>
      <c r="DI164" s="266">
        <f t="shared" ref="DI164:DT164" si="85">DI162/$AZ$162*100</f>
        <v>81.444900365708563</v>
      </c>
      <c r="DJ164" s="266">
        <f t="shared" si="85"/>
        <v>88.033271213685595</v>
      </c>
      <c r="DK164" s="266">
        <f t="shared" si="85"/>
        <v>91.860891694089148</v>
      </c>
      <c r="DL164" s="266">
        <f t="shared" si="85"/>
        <v>89.303871147557416</v>
      </c>
      <c r="DM164" s="266">
        <f t="shared" si="85"/>
        <v>98.468652163639845</v>
      </c>
      <c r="DN164" s="266">
        <f t="shared" si="85"/>
        <v>95.198507650494378</v>
      </c>
      <c r="DO164" s="266">
        <f t="shared" si="85"/>
        <v>93.265355799068388</v>
      </c>
      <c r="DP164" s="266">
        <f t="shared" si="85"/>
        <v>104.682836887912</v>
      </c>
      <c r="DQ164" s="266">
        <f t="shared" si="85"/>
        <v>99.949221569495279</v>
      </c>
      <c r="DR164" s="266">
        <f t="shared" si="85"/>
        <v>102.47589643061137</v>
      </c>
      <c r="DS164" s="266">
        <f t="shared" si="85"/>
        <v>100.29743085746587</v>
      </c>
      <c r="DT164" s="266">
        <f t="shared" si="85"/>
        <v>102.81423252780601</v>
      </c>
      <c r="DU164" s="266">
        <f t="shared" ref="DU164:EF164" si="86">DU162/$AZ$162*100</f>
        <v>103.30185166923852</v>
      </c>
      <c r="DV164" s="266">
        <f t="shared" si="86"/>
        <v>96.288778252991321</v>
      </c>
      <c r="DW164" s="266">
        <f t="shared" si="86"/>
        <v>88.480211075411376</v>
      </c>
      <c r="DX164" s="266">
        <f t="shared" si="86"/>
        <v>86.001416080054895</v>
      </c>
      <c r="DY164" s="266">
        <f t="shared" si="86"/>
        <v>89.849976429168009</v>
      </c>
      <c r="DZ164" s="266">
        <f t="shared" si="86"/>
        <v>97.758085297312334</v>
      </c>
      <c r="EA164" s="266">
        <f t="shared" si="86"/>
        <v>91.336554258953313</v>
      </c>
      <c r="EB164" s="266">
        <f t="shared" si="86"/>
        <v>88.264038452573047</v>
      </c>
      <c r="EC164" s="266">
        <f t="shared" si="86"/>
        <v>86.916614081315657</v>
      </c>
      <c r="ED164" s="266">
        <f t="shared" si="86"/>
        <v>93.099590769812437</v>
      </c>
      <c r="EE164" s="266">
        <f t="shared" si="86"/>
        <v>94.368705105417916</v>
      </c>
      <c r="EF164" s="266">
        <f t="shared" si="86"/>
        <v>97.930818377066714</v>
      </c>
      <c r="EG164" s="266">
        <f t="shared" ref="EG164:ER164" si="87">EG162/$AZ$162*100</f>
        <v>104.46237881135802</v>
      </c>
      <c r="EH164" s="266">
        <f t="shared" si="87"/>
        <v>102.98516494035627</v>
      </c>
      <c r="EI164" s="266">
        <f t="shared" si="87"/>
        <v>115.01832416566285</v>
      </c>
      <c r="EJ164" s="266">
        <f t="shared" si="87"/>
        <v>124.0904813180625</v>
      </c>
      <c r="EK164" s="266">
        <f t="shared" si="87"/>
        <v>116.92609524230659</v>
      </c>
      <c r="EL164" s="266">
        <f t="shared" si="87"/>
        <v>106.3344941150937</v>
      </c>
      <c r="EM164" s="266">
        <f t="shared" si="87"/>
        <v>105.23956661835614</v>
      </c>
      <c r="EN164" s="266">
        <f t="shared" si="87"/>
        <v>106.82190641344233</v>
      </c>
      <c r="EO164" s="266">
        <f t="shared" si="87"/>
        <v>117.07597210676492</v>
      </c>
      <c r="EP164" s="266">
        <f t="shared" si="87"/>
        <v>135.20393390822824</v>
      </c>
      <c r="EQ164" s="266">
        <f t="shared" si="87"/>
        <v>132.35318853122467</v>
      </c>
      <c r="ER164" s="266">
        <f t="shared" si="87"/>
        <v>127.76468152542724</v>
      </c>
      <c r="ES164" s="266">
        <f t="shared" ref="ES164:FD164" si="88">ES162/$AZ$162*100</f>
        <v>141.14720813243923</v>
      </c>
      <c r="ET164" s="266">
        <f t="shared" si="88"/>
        <v>145.22392275857788</v>
      </c>
      <c r="EU164" s="266">
        <f t="shared" si="88"/>
        <v>139.6290418771888</v>
      </c>
      <c r="EV164" s="266">
        <f t="shared" si="88"/>
        <v>146.98121767433801</v>
      </c>
      <c r="EW164" s="266">
        <f t="shared" si="88"/>
        <v>159.70737594614107</v>
      </c>
      <c r="EX164" s="266">
        <f t="shared" si="88"/>
        <v>148.72718534862636</v>
      </c>
      <c r="EY164" s="266">
        <f t="shared" si="88"/>
        <v>157.43886035792144</v>
      </c>
      <c r="EZ164" s="266">
        <f t="shared" si="88"/>
        <v>179.4817340388945</v>
      </c>
      <c r="FA164" s="266">
        <f t="shared" si="88"/>
        <v>174.60761276870511</v>
      </c>
      <c r="FB164" s="266">
        <f t="shared" si="88"/>
        <v>184.6297082120573</v>
      </c>
      <c r="FC164" s="266">
        <f t="shared" si="88"/>
        <v>208.72623278585354</v>
      </c>
      <c r="FD164" s="266">
        <f t="shared" si="88"/>
        <v>210.89892105327741</v>
      </c>
    </row>
  </sheetData>
  <pageMargins left="0.7" right="0.7" top="0.75" bottom="0.75" header="0.3" footer="0.3"/>
  <pageSetup orientation="portrait" r:id="rId1"/>
  <ignoredErrors>
    <ignoredError sqref="CQ49:CV49 DC42:DH42 CX49:DF49 DO42:DT42 DG49:DH49 DO49:DT49" numberStoredAsText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D174"/>
  <sheetViews>
    <sheetView zoomScale="90" zoomScaleNormal="90" workbookViewId="0">
      <pane xSplit="4" ySplit="3" topLeftCell="EJ59" activePane="bottomRight" state="frozen"/>
      <selection activeCell="A853" sqref="A853"/>
      <selection pane="topRight" activeCell="A853" sqref="A853"/>
      <selection pane="bottomLeft" activeCell="A853" sqref="A853"/>
      <selection pane="bottomRight" activeCell="A853" sqref="A853"/>
    </sheetView>
  </sheetViews>
  <sheetFormatPr baseColWidth="10" defaultColWidth="11.44140625" defaultRowHeight="13.8" x14ac:dyDescent="0.3"/>
  <cols>
    <col min="1" max="1" width="33.77734375" style="5" customWidth="1"/>
    <col min="2" max="2" width="9.44140625" style="5" bestFit="1" customWidth="1"/>
    <col min="3" max="3" width="34" style="5" customWidth="1"/>
    <col min="4" max="4" width="14.77734375" style="20" customWidth="1"/>
    <col min="5" max="5" width="9" style="5" bestFit="1" customWidth="1"/>
    <col min="6" max="17" width="11.44140625" style="5"/>
    <col min="18" max="19" width="9" style="5" bestFit="1" customWidth="1"/>
    <col min="20" max="21" width="12" style="5" bestFit="1" customWidth="1"/>
    <col min="22" max="22" width="9" style="5" bestFit="1" customWidth="1"/>
    <col min="23" max="23" width="12" style="5" bestFit="1" customWidth="1"/>
    <col min="24" max="24" width="9" style="5" bestFit="1" customWidth="1"/>
    <col min="25" max="25" width="12" style="5" bestFit="1" customWidth="1"/>
    <col min="26" max="26" width="9" style="5" bestFit="1" customWidth="1"/>
    <col min="27" max="28" width="12" style="5" bestFit="1" customWidth="1"/>
    <col min="29" max="64" width="11.44140625" style="5"/>
    <col min="65" max="88" width="12.5546875" style="7" bestFit="1" customWidth="1"/>
    <col min="89" max="16384" width="11.44140625" style="7"/>
  </cols>
  <sheetData>
    <row r="1" spans="1:160" x14ac:dyDescent="0.3">
      <c r="E1" s="5">
        <v>2009</v>
      </c>
      <c r="F1" s="5">
        <v>2010</v>
      </c>
      <c r="G1" s="5">
        <v>2011</v>
      </c>
      <c r="H1" s="5">
        <v>2012</v>
      </c>
    </row>
    <row r="2" spans="1:160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</row>
    <row r="3" spans="1:160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0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0" s="155" customFormat="1" x14ac:dyDescent="0.3">
      <c r="A5" s="155" t="s">
        <v>6</v>
      </c>
      <c r="B5" s="155" t="s">
        <v>32</v>
      </c>
      <c r="C5" s="155" t="s">
        <v>34</v>
      </c>
      <c r="D5" s="156" t="s">
        <v>11</v>
      </c>
      <c r="E5" s="157">
        <v>556</v>
      </c>
      <c r="F5" s="157">
        <v>569.0526315789474</v>
      </c>
      <c r="G5" s="157">
        <v>594.18421052631584</v>
      </c>
      <c r="H5" s="157">
        <v>686.84210526315792</v>
      </c>
      <c r="I5" s="157">
        <v>787.38095238095241</v>
      </c>
      <c r="J5" s="157">
        <v>724.72500000000002</v>
      </c>
      <c r="K5" s="157">
        <v>637.71739130434787</v>
      </c>
      <c r="L5" s="157">
        <v>713.69047619047615</v>
      </c>
      <c r="M5" s="157">
        <v>672.84090909090912</v>
      </c>
      <c r="N5" s="157">
        <v>678.63636363636363</v>
      </c>
      <c r="O5" s="157">
        <v>723.21428571428567</v>
      </c>
      <c r="P5" s="157">
        <v>773.06818181818187</v>
      </c>
      <c r="Q5" s="157">
        <v>787.75</v>
      </c>
      <c r="R5" s="157">
        <v>793.125</v>
      </c>
      <c r="S5" s="157">
        <v>828.36956521739125</v>
      </c>
      <c r="T5" s="157">
        <v>823.28947368421052</v>
      </c>
      <c r="U5" s="157">
        <v>814.47368421052636</v>
      </c>
      <c r="V5" s="157">
        <v>801.13636363636363</v>
      </c>
      <c r="W5" s="157">
        <v>804.2045454545455</v>
      </c>
      <c r="X5" s="157">
        <v>906.66666666666663</v>
      </c>
      <c r="Y5" s="157">
        <v>918.09523809523807</v>
      </c>
      <c r="Z5" s="157">
        <v>990</v>
      </c>
      <c r="AA5" s="157">
        <v>1113.409090909091</v>
      </c>
      <c r="AB5" s="157">
        <v>1225.2272727272727</v>
      </c>
      <c r="AC5" s="157">
        <v>1267.1428571428571</v>
      </c>
      <c r="AD5" s="157">
        <v>1278.875</v>
      </c>
      <c r="AE5" s="157">
        <v>1173.4782608695652</v>
      </c>
      <c r="AF5" s="157">
        <v>1145</v>
      </c>
      <c r="AG5" s="157">
        <v>1153.8636363636363</v>
      </c>
      <c r="AH5" s="157">
        <v>1127.125</v>
      </c>
      <c r="AI5" s="157">
        <v>1082.375</v>
      </c>
      <c r="AJ5" s="157">
        <v>1084.3478260869565</v>
      </c>
      <c r="AK5" s="157">
        <v>1065.2272727272727</v>
      </c>
      <c r="AL5" s="157">
        <v>997.02380952380952</v>
      </c>
      <c r="AM5" s="157">
        <v>1048.840909090909</v>
      </c>
      <c r="AN5" s="157">
        <v>1021.9047619047619</v>
      </c>
      <c r="AO5" s="157">
        <v>1057.6190476190477</v>
      </c>
      <c r="AP5" s="157">
        <v>1103.452380952381</v>
      </c>
      <c r="AQ5" s="157">
        <v>1147.7045454545455</v>
      </c>
      <c r="AR5" s="157">
        <v>1176.4473684210527</v>
      </c>
      <c r="AS5" s="157">
        <v>1085.8333333333333</v>
      </c>
      <c r="AT5" s="157">
        <v>995.95238095238096</v>
      </c>
      <c r="AU5" s="157">
        <v>1013.8157894736842</v>
      </c>
      <c r="AV5" s="157">
        <v>994.56521739130437</v>
      </c>
      <c r="AW5" s="157">
        <v>965</v>
      </c>
      <c r="AX5" s="157">
        <v>836.95652173913038</v>
      </c>
      <c r="AY5" s="157">
        <v>818.86363636363637</v>
      </c>
      <c r="AZ5" s="157">
        <v>788.19444444444446</v>
      </c>
      <c r="BA5" s="157" t="e">
        <f>+#REF!</f>
        <v>#REF!</v>
      </c>
      <c r="BB5" s="157" t="e">
        <f>+#REF!</f>
        <v>#REF!</v>
      </c>
      <c r="BC5" s="157" t="e">
        <f>+#REF!</f>
        <v>#REF!</v>
      </c>
      <c r="BD5" s="157" t="e">
        <f>+#REF!</f>
        <v>#REF!</v>
      </c>
      <c r="BE5" s="157" t="e">
        <f>+#REF!</f>
        <v>#REF!</v>
      </c>
      <c r="BF5" s="157" t="e">
        <f>+#REF!</f>
        <v>#REF!</v>
      </c>
      <c r="BG5" s="157" t="e">
        <f>+#REF!</f>
        <v>#REF!</v>
      </c>
      <c r="BH5" s="157" t="e">
        <f>+#REF!</f>
        <v>#REF!</v>
      </c>
      <c r="BI5" s="157" t="e">
        <f>+#REF!</f>
        <v>#REF!</v>
      </c>
      <c r="BJ5" s="157" t="e">
        <f>+#REF!</f>
        <v>#REF!</v>
      </c>
      <c r="BK5" s="157" t="e">
        <f>+#REF!</f>
        <v>#REF!</v>
      </c>
      <c r="BL5" s="157" t="e">
        <f>+#REF!</f>
        <v>#REF!</v>
      </c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</row>
    <row r="6" spans="1:160" s="155" customFormat="1" x14ac:dyDescent="0.3">
      <c r="A6" s="155" t="s">
        <v>7</v>
      </c>
      <c r="B6" s="155" t="s">
        <v>24</v>
      </c>
      <c r="C6" s="155" t="s">
        <v>27</v>
      </c>
      <c r="D6" s="156" t="s">
        <v>12</v>
      </c>
      <c r="E6" s="157">
        <v>12.243999999999998</v>
      </c>
      <c r="F6" s="157">
        <v>13.014210526315789</v>
      </c>
      <c r="G6" s="157">
        <v>12.92818181818182</v>
      </c>
      <c r="H6" s="157">
        <v>13.118095238095236</v>
      </c>
      <c r="I6" s="157">
        <v>15.467999999999995</v>
      </c>
      <c r="J6" s="157">
        <v>15.538636363636364</v>
      </c>
      <c r="K6" s="157">
        <v>17.816363636363636</v>
      </c>
      <c r="L6" s="157">
        <v>21.72</v>
      </c>
      <c r="M6" s="157">
        <v>22.249523809523811</v>
      </c>
      <c r="N6" s="157">
        <v>23.16090909090909</v>
      </c>
      <c r="O6" s="157">
        <v>22.768999999999998</v>
      </c>
      <c r="P6" s="157">
        <v>24.902727272727272</v>
      </c>
      <c r="Q6" s="157">
        <v>28.380000000000003</v>
      </c>
      <c r="R6" s="157">
        <v>26.603157894736846</v>
      </c>
      <c r="S6" s="157">
        <v>19.263913043478254</v>
      </c>
      <c r="T6" s="157">
        <v>16.121428571428574</v>
      </c>
      <c r="U6" s="157">
        <v>14.602</v>
      </c>
      <c r="V6" s="157">
        <v>15.810454545454547</v>
      </c>
      <c r="W6" s="157">
        <v>17.622380952380954</v>
      </c>
      <c r="X6" s="157">
        <v>19.215454545454541</v>
      </c>
      <c r="Y6" s="157">
        <v>23.718095238095234</v>
      </c>
      <c r="Z6" s="157">
        <v>26.94380952380952</v>
      </c>
      <c r="AA6" s="157">
        <v>28.897619047619042</v>
      </c>
      <c r="AB6" s="157">
        <v>31.085909090909091</v>
      </c>
      <c r="AC6" s="157">
        <v>32.092999999999996</v>
      </c>
      <c r="AD6" s="157">
        <v>31.766842105263155</v>
      </c>
      <c r="AE6" s="157">
        <v>28.15</v>
      </c>
      <c r="AF6" s="157">
        <v>25.425499999999996</v>
      </c>
      <c r="AG6" s="157">
        <v>21.85</v>
      </c>
      <c r="AH6" s="157">
        <v>26.065454545454546</v>
      </c>
      <c r="AI6" s="157">
        <v>29.470999999999997</v>
      </c>
      <c r="AJ6" s="157">
        <v>28.874347826086954</v>
      </c>
      <c r="AK6" s="157">
        <v>27.700476190476188</v>
      </c>
      <c r="AL6" s="157">
        <v>26.298571428571432</v>
      </c>
      <c r="AM6" s="157">
        <v>24.517619047619043</v>
      </c>
      <c r="AN6" s="157">
        <v>23.415238095238095</v>
      </c>
      <c r="AO6" s="157">
        <v>24.047999999999998</v>
      </c>
      <c r="AP6" s="157">
        <v>24.883499999999998</v>
      </c>
      <c r="AQ6" s="157">
        <v>24.732727272727278</v>
      </c>
      <c r="AR6" s="157">
        <v>22.9785</v>
      </c>
      <c r="AS6" s="157">
        <v>20.249090909090906</v>
      </c>
      <c r="AT6" s="157">
        <v>20.443809523809524</v>
      </c>
      <c r="AU6" s="157">
        <v>22.757142857142856</v>
      </c>
      <c r="AV6" s="157">
        <v>20.529565217391301</v>
      </c>
      <c r="AW6" s="157">
        <v>19.470526315789478</v>
      </c>
      <c r="AX6" s="157">
        <v>20.388695652173919</v>
      </c>
      <c r="AY6" s="157">
        <v>19.313333333333329</v>
      </c>
      <c r="AZ6" s="157">
        <v>19.202000000000002</v>
      </c>
      <c r="BA6" s="157" t="e">
        <f>+#REF!</f>
        <v>#REF!</v>
      </c>
      <c r="BB6" s="157" t="e">
        <f>+#REF!</f>
        <v>#REF!</v>
      </c>
      <c r="BC6" s="157" t="e">
        <f>+#REF!</f>
        <v>#REF!</v>
      </c>
      <c r="BD6" s="157" t="e">
        <f>+#REF!</f>
        <v>#REF!</v>
      </c>
      <c r="BE6" s="157" t="e">
        <f>+#REF!</f>
        <v>#REF!</v>
      </c>
      <c r="BF6" s="157" t="e">
        <f>+#REF!</f>
        <v>#REF!</v>
      </c>
      <c r="BG6" s="157" t="e">
        <f>+#REF!</f>
        <v>#REF!</v>
      </c>
      <c r="BH6" s="157" t="e">
        <f>+#REF!</f>
        <v>#REF!</v>
      </c>
      <c r="BI6" s="157" t="e">
        <f>+#REF!</f>
        <v>#REF!</v>
      </c>
      <c r="BJ6" s="157" t="e">
        <f>+#REF!</f>
        <v>#REF!</v>
      </c>
      <c r="BK6" s="157" t="e">
        <f>+#REF!</f>
        <v>#REF!</v>
      </c>
      <c r="BL6" s="157" t="e">
        <f>+#REF!</f>
        <v>#REF!</v>
      </c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7"/>
      <c r="CO6" s="157"/>
      <c r="CP6" s="157"/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7"/>
      <c r="DB6" s="157"/>
      <c r="DC6" s="157"/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7"/>
      <c r="DO6" s="157"/>
      <c r="DP6" s="157"/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7"/>
      <c r="EB6" s="157"/>
      <c r="EC6" s="157"/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7"/>
      <c r="EO6" s="157"/>
      <c r="EP6" s="157"/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7"/>
      <c r="FB6" s="157"/>
      <c r="FC6" s="157"/>
      <c r="FD6" s="157"/>
    </row>
    <row r="7" spans="1:160" s="16" customFormat="1" x14ac:dyDescent="0.3">
      <c r="A7" s="14"/>
      <c r="B7" s="14"/>
      <c r="C7" s="14"/>
      <c r="D7" s="22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160" s="16" customFormat="1" x14ac:dyDescent="0.3">
      <c r="A8" s="18" t="s">
        <v>104</v>
      </c>
      <c r="B8" s="14"/>
      <c r="C8" s="14"/>
      <c r="D8" s="22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160" s="275" customFormat="1" x14ac:dyDescent="0.3">
      <c r="A9" s="275" t="s">
        <v>6</v>
      </c>
      <c r="B9" s="275" t="s">
        <v>155</v>
      </c>
      <c r="C9" s="275" t="s">
        <v>96</v>
      </c>
      <c r="D9" s="277" t="s">
        <v>11</v>
      </c>
      <c r="E9" s="284">
        <f>ICGN!E30</f>
        <v>522.15</v>
      </c>
      <c r="F9" s="284">
        <f>ICGN!F30</f>
        <v>529.4</v>
      </c>
      <c r="G9" s="284">
        <f>ICGN!G30</f>
        <v>557.21</v>
      </c>
      <c r="H9" s="284">
        <f>ICGN!H30</f>
        <v>693.21</v>
      </c>
      <c r="I9" s="284">
        <f>ICGN!I30</f>
        <v>772.39</v>
      </c>
      <c r="J9" s="284">
        <f>ICGN!J30</f>
        <v>690.82</v>
      </c>
      <c r="K9" s="284">
        <f>ICGN!K30</f>
        <v>601.95000000000005</v>
      </c>
      <c r="L9" s="284">
        <f>ICGN!L30</f>
        <v>686.79</v>
      </c>
      <c r="M9" s="284">
        <f>ICGN!M30</f>
        <v>636.41999999999996</v>
      </c>
      <c r="N9" s="284">
        <f>ICGN!N30</f>
        <v>636.55999999999995</v>
      </c>
      <c r="O9" s="284">
        <f>ICGN!O30</f>
        <v>674.33</v>
      </c>
      <c r="P9" s="284">
        <f>ICGN!P30</f>
        <v>727.6</v>
      </c>
      <c r="Q9" s="284">
        <f>ICGN!Q30</f>
        <v>742</v>
      </c>
      <c r="R9" s="284">
        <f>ICGN!R30</f>
        <v>754.32</v>
      </c>
      <c r="S9" s="284">
        <f>ICGN!S30</f>
        <v>793.9</v>
      </c>
      <c r="T9" s="284">
        <f>ICGN!T30</f>
        <v>798.53</v>
      </c>
      <c r="U9" s="284">
        <f>ICGN!U30</f>
        <v>775.57</v>
      </c>
      <c r="V9" s="284">
        <f>ICGN!V30</f>
        <v>764.91</v>
      </c>
      <c r="W9" s="284">
        <f>ICGN!W30</f>
        <v>774.5</v>
      </c>
      <c r="X9" s="284">
        <f>ICGN!X30</f>
        <v>865.23</v>
      </c>
      <c r="Y9" s="284">
        <f>ICGN!Y30</f>
        <v>884.89</v>
      </c>
      <c r="Z9" s="284">
        <f>ICGN!Z30</f>
        <v>935.22</v>
      </c>
      <c r="AA9" s="284">
        <f>ICGN!AA30</f>
        <v>1059.01</v>
      </c>
      <c r="AB9" s="284">
        <f>ICGN!AB30</f>
        <v>1171.22</v>
      </c>
      <c r="AC9" s="284">
        <f>ICGN!AC30</f>
        <v>1238.57</v>
      </c>
      <c r="AD9" s="284">
        <f>ICGN!AD30</f>
        <v>1248.55</v>
      </c>
      <c r="AE9" s="284">
        <f>ICGN!AE30</f>
        <v>1142.23</v>
      </c>
      <c r="AF9" s="284">
        <f>ICGN!AF30</f>
        <v>1123.79</v>
      </c>
      <c r="AG9" s="284">
        <f>ICGN!AG30</f>
        <v>1143.44</v>
      </c>
      <c r="AH9" s="284">
        <f>ICGN!AH30</f>
        <v>1075.9100000000001</v>
      </c>
      <c r="AI9" s="284">
        <f>ICGN!AI30</f>
        <v>1033.57</v>
      </c>
      <c r="AJ9" s="284">
        <f>ICGN!AJ30</f>
        <v>1047.51</v>
      </c>
      <c r="AK9" s="284">
        <f>ICGN!AK30</f>
        <v>995.18</v>
      </c>
      <c r="AL9" s="284">
        <f>ICGN!AL30</f>
        <v>914.44</v>
      </c>
      <c r="AM9" s="284">
        <f>ICGN!AM30</f>
        <v>985.77</v>
      </c>
      <c r="AN9" s="284">
        <f>ICGN!AN30</f>
        <v>969.07</v>
      </c>
      <c r="AO9" s="284">
        <f>ICGN!AO30</f>
        <v>1020.54</v>
      </c>
      <c r="AP9" s="284">
        <f>ICGN!AP30</f>
        <v>1047.69</v>
      </c>
      <c r="AQ9" s="284">
        <f>ICGN!AQ30</f>
        <v>1105.74</v>
      </c>
      <c r="AR9" s="284">
        <f>ICGN!AR30</f>
        <v>1157.45</v>
      </c>
      <c r="AS9" s="284">
        <f>ICGN!AS30</f>
        <v>1031.1199999999999</v>
      </c>
      <c r="AT9" s="284">
        <f>ICGN!AT30</f>
        <v>927.63</v>
      </c>
      <c r="AU9" s="284">
        <f>ICGN!AU30</f>
        <v>952.54</v>
      </c>
      <c r="AV9" s="284">
        <f>ICGN!AV30</f>
        <v>930.61</v>
      </c>
      <c r="AW9" s="284">
        <f>ICGN!AW30</f>
        <v>879.53</v>
      </c>
      <c r="AX9" s="284">
        <f>ICGN!AX30</f>
        <v>768.09</v>
      </c>
      <c r="AY9" s="284">
        <f>ICGN!AY30</f>
        <v>743.13</v>
      </c>
      <c r="AZ9" s="284">
        <f>ICGN!AZ30</f>
        <v>713.94</v>
      </c>
      <c r="BA9" s="284">
        <f>ICGN!BA30</f>
        <v>776.54</v>
      </c>
      <c r="BB9" s="284">
        <f>ICGN!BB30</f>
        <v>792.38</v>
      </c>
      <c r="BC9" s="284">
        <f>ICGN!BC30</f>
        <v>771.87</v>
      </c>
      <c r="BD9" s="284">
        <f>ICGN!BD30</f>
        <v>756.46</v>
      </c>
      <c r="BE9" s="284">
        <f>ICGN!BE30</f>
        <v>763.38</v>
      </c>
      <c r="BF9" s="284">
        <f>ICGN!BF30</f>
        <v>770.125</v>
      </c>
      <c r="BG9" s="284">
        <f>ICGN!BG30</f>
        <v>714.66304347826087</v>
      </c>
      <c r="BH9" s="284">
        <f>ICGN!BH30</f>
        <v>708.17499999999995</v>
      </c>
      <c r="BI9" s="284">
        <f>ICGN!BI30</f>
        <v>722.71249999999998</v>
      </c>
      <c r="BJ9" s="284">
        <f>ICGN!BJ30</f>
        <v>759.18181818181813</v>
      </c>
      <c r="BK9" s="284">
        <f>ICGN!BK30</f>
        <v>812.03750000000002</v>
      </c>
      <c r="BL9" s="284">
        <f>ICGN!BL30</f>
        <v>806.97619047619048</v>
      </c>
      <c r="BM9" s="284">
        <f>ICGN!BM30</f>
        <v>777.28947368421052</v>
      </c>
      <c r="BN9" s="284">
        <f>ICGN!BN30</f>
        <v>806.78947368421052</v>
      </c>
      <c r="BO9" s="284">
        <f>ICGN!BO30</f>
        <v>837.59523809523807</v>
      </c>
      <c r="BP9" s="284">
        <f>ICGN!BP30</f>
        <v>825.5</v>
      </c>
      <c r="BQ9" s="284">
        <f>ICGN!BQ30</f>
        <v>800.08749999999998</v>
      </c>
      <c r="BR9" s="284">
        <f>ICGN!BR30</f>
        <v>758.36904761904759</v>
      </c>
      <c r="BS9" s="284">
        <f>ICGN!BS30</f>
        <v>754.27499999999998</v>
      </c>
      <c r="BT9" s="284">
        <f>ICGN!BT30</f>
        <v>678.33333333333337</v>
      </c>
      <c r="BU9" s="284">
        <f>ICGN!BU30</f>
        <v>655.91250000000002</v>
      </c>
      <c r="BV9" s="284">
        <f>ICGN!BV30</f>
        <v>673.35714285714289</v>
      </c>
      <c r="BW9" s="284">
        <f>ICGN!BW30</f>
        <v>661.92499999999995</v>
      </c>
      <c r="BX9" s="284">
        <f>ICGN!BX30</f>
        <v>624.85227272727275</v>
      </c>
      <c r="BY9" s="284">
        <f>ICGN!BY30</f>
        <v>641.03571428571433</v>
      </c>
      <c r="BZ9" s="284">
        <f>ICGN!BZ30</f>
        <v>634.9375</v>
      </c>
      <c r="CA9" s="284">
        <f>ICGN!CA30</f>
        <v>607.80681818181813</v>
      </c>
      <c r="CB9" s="284">
        <f>ICGN!CB30</f>
        <v>591.88636363636363</v>
      </c>
      <c r="CC9" s="284">
        <f>ICGN!CC30</f>
        <v>600.64473684210532</v>
      </c>
      <c r="CD9" s="284">
        <f>ICGN!CD30</f>
        <v>606.59090909090912</v>
      </c>
      <c r="CE9" s="284">
        <f>ICGN!CE30</f>
        <v>575.43181818181813</v>
      </c>
      <c r="CF9" s="284">
        <f>ICGN!CF30</f>
        <v>485.1875</v>
      </c>
      <c r="CG9" s="284">
        <f>ICGN!CG30</f>
        <v>483.4375</v>
      </c>
      <c r="CH9" s="284">
        <f>ICGN!CH30</f>
        <v>530.59523809523807</v>
      </c>
      <c r="CI9" s="284">
        <f>ICGN!CI30</f>
        <v>503.47500000000002</v>
      </c>
      <c r="CJ9" s="284">
        <f>ICGN!CJ30</f>
        <v>520.86904761904759</v>
      </c>
      <c r="CK9" s="284">
        <f>ICGN!CK30</f>
        <v>532.34210526315792</v>
      </c>
      <c r="CL9" s="284">
        <f>ICGN!CL30</f>
        <v>595.44444444444446</v>
      </c>
      <c r="CM9" s="284">
        <f>ICGN!CM30</f>
        <v>634.33695652173913</v>
      </c>
      <c r="CN9" s="284">
        <f>ICGN!CN30</f>
        <v>681.04761904761904</v>
      </c>
      <c r="CO9" s="284">
        <f>ICGN!CO30</f>
        <v>644.40476190476193</v>
      </c>
      <c r="CP9" s="284">
        <f>ICGN!CP30</f>
        <v>621.04761904761904</v>
      </c>
      <c r="CQ9" s="284">
        <f>ICGN!CQ30</f>
        <v>584.06578947368416</v>
      </c>
      <c r="CR9" s="284">
        <f>ICGN!CR30</f>
        <v>664.5454545454545</v>
      </c>
      <c r="CS9" s="284">
        <f>ICGN!CS30</f>
        <v>693.32500000000005</v>
      </c>
      <c r="CT9" s="284">
        <f>ICGN!CT30</f>
        <v>651.5</v>
      </c>
      <c r="CU9" s="284">
        <f>ICGN!CU30</f>
        <v>670.28409090909088</v>
      </c>
      <c r="CV9" s="284">
        <f>ICGN!CV30</f>
        <v>711.66250000000002</v>
      </c>
      <c r="CW9" s="284"/>
      <c r="CX9" s="284"/>
      <c r="CY9" s="284"/>
      <c r="CZ9" s="284"/>
      <c r="DA9" s="284"/>
      <c r="DB9" s="284"/>
      <c r="DC9" s="284"/>
      <c r="DD9" s="284"/>
      <c r="DE9" s="284"/>
      <c r="DF9" s="284"/>
      <c r="DG9" s="284"/>
      <c r="DH9" s="284"/>
      <c r="DI9" s="284"/>
      <c r="DJ9" s="284"/>
      <c r="DK9" s="284"/>
      <c r="DL9" s="284"/>
      <c r="DM9" s="284"/>
      <c r="DN9" s="284"/>
      <c r="DO9" s="284"/>
      <c r="DP9" s="284"/>
      <c r="DQ9" s="284"/>
      <c r="DR9" s="284"/>
      <c r="DS9" s="284"/>
      <c r="DT9" s="284"/>
      <c r="DU9" s="284"/>
      <c r="DV9" s="284"/>
      <c r="DW9" s="284"/>
      <c r="DX9" s="284"/>
      <c r="DY9" s="284"/>
      <c r="DZ9" s="284"/>
      <c r="EA9" s="284"/>
      <c r="EB9" s="284"/>
      <c r="EC9" s="284"/>
      <c r="ED9" s="284"/>
      <c r="EE9" s="284"/>
      <c r="EF9" s="284"/>
      <c r="EG9" s="284"/>
      <c r="EH9" s="284"/>
      <c r="EI9" s="284"/>
      <c r="EJ9" s="284"/>
      <c r="EK9" s="284"/>
      <c r="EL9" s="284"/>
      <c r="EM9" s="284"/>
      <c r="EN9" s="284"/>
      <c r="EO9" s="284"/>
      <c r="EP9" s="284"/>
      <c r="EQ9" s="284"/>
      <c r="ER9" s="284"/>
      <c r="ES9" s="284"/>
      <c r="ET9" s="284"/>
      <c r="EU9" s="284"/>
      <c r="EV9" s="284"/>
      <c r="EW9" s="284"/>
      <c r="EX9" s="284"/>
      <c r="EY9" s="284"/>
      <c r="EZ9" s="284"/>
      <c r="FA9" s="284"/>
      <c r="FB9" s="284"/>
      <c r="FC9" s="284"/>
      <c r="FD9" s="284"/>
    </row>
    <row r="10" spans="1:160" s="155" customFormat="1" x14ac:dyDescent="0.3">
      <c r="A10" s="155" t="s">
        <v>97</v>
      </c>
      <c r="B10" s="155" t="s">
        <v>24</v>
      </c>
      <c r="C10" s="155" t="s">
        <v>27</v>
      </c>
      <c r="D10" s="156" t="s">
        <v>12</v>
      </c>
      <c r="E10" s="280">
        <f>ICGN!E31</f>
        <v>12.243999999999998</v>
      </c>
      <c r="F10" s="280">
        <f>ICGN!F31</f>
        <v>13.014210526315789</v>
      </c>
      <c r="G10" s="280">
        <f>ICGN!G31</f>
        <v>12.92818181818182</v>
      </c>
      <c r="H10" s="280">
        <f>ICGN!H31</f>
        <v>13.118095238095236</v>
      </c>
      <c r="I10" s="280">
        <f>ICGN!I31</f>
        <v>15.467999999999995</v>
      </c>
      <c r="J10" s="280">
        <f>ICGN!J31</f>
        <v>15.538636363636364</v>
      </c>
      <c r="K10" s="280">
        <f>ICGN!K31</f>
        <v>17.816363636363636</v>
      </c>
      <c r="L10" s="280">
        <f>ICGN!L31</f>
        <v>21.72</v>
      </c>
      <c r="M10" s="280">
        <f>ICGN!M31</f>
        <v>22.249523809523811</v>
      </c>
      <c r="N10" s="280">
        <f>ICGN!N31</f>
        <v>23.16090909090909</v>
      </c>
      <c r="O10" s="280">
        <f>ICGN!O31</f>
        <v>22.768999999999998</v>
      </c>
      <c r="P10" s="280">
        <f>ICGN!P31</f>
        <v>24.902727272727272</v>
      </c>
      <c r="Q10" s="280">
        <f>ICGN!Q31</f>
        <v>28.380000000000003</v>
      </c>
      <c r="R10" s="280">
        <f>ICGN!R31</f>
        <v>26.603157894736846</v>
      </c>
      <c r="S10" s="280">
        <f>ICGN!S31</f>
        <v>19.263913043478254</v>
      </c>
      <c r="T10" s="280">
        <f>ICGN!T31</f>
        <v>16.121428571428574</v>
      </c>
      <c r="U10" s="280">
        <f>ICGN!U31</f>
        <v>14.602</v>
      </c>
      <c r="V10" s="280">
        <f>ICGN!V31</f>
        <v>15.810454545454547</v>
      </c>
      <c r="W10" s="280">
        <f>ICGN!W31</f>
        <v>17.622380952380954</v>
      </c>
      <c r="X10" s="280">
        <f>ICGN!X31</f>
        <v>19.215454545454541</v>
      </c>
      <c r="Y10" s="280">
        <f>ICGN!Y31</f>
        <v>23.718095238095234</v>
      </c>
      <c r="Z10" s="280">
        <f>ICGN!Z31</f>
        <v>26.94380952380952</v>
      </c>
      <c r="AA10" s="280">
        <f>ICGN!AA31</f>
        <v>28.897619047619042</v>
      </c>
      <c r="AB10" s="280">
        <f>ICGN!AB31</f>
        <v>31.085909090909091</v>
      </c>
      <c r="AC10" s="280">
        <f>ICGN!AC31</f>
        <v>32.092999999999996</v>
      </c>
      <c r="AD10" s="280">
        <f>ICGN!AD31</f>
        <v>31.766842105263155</v>
      </c>
      <c r="AE10" s="280">
        <f>ICGN!AE31</f>
        <v>28.15</v>
      </c>
      <c r="AF10" s="280">
        <f>ICGN!AF31</f>
        <v>25.425499999999996</v>
      </c>
      <c r="AG10" s="280">
        <f>ICGN!AG31</f>
        <v>21.85</v>
      </c>
      <c r="AH10" s="280">
        <f>ICGN!AH31</f>
        <v>26.065454545454546</v>
      </c>
      <c r="AI10" s="280">
        <f>ICGN!AI31</f>
        <v>29.470999999999997</v>
      </c>
      <c r="AJ10" s="280">
        <f>ICGN!AJ31</f>
        <v>28.874347826086954</v>
      </c>
      <c r="AK10" s="280">
        <f>ICGN!AK31</f>
        <v>27.700476190476188</v>
      </c>
      <c r="AL10" s="280">
        <f>ICGN!AL31</f>
        <v>26.298571428571432</v>
      </c>
      <c r="AM10" s="280">
        <f>ICGN!AM31</f>
        <v>24.517619047619043</v>
      </c>
      <c r="AN10" s="280">
        <f>ICGN!AN31</f>
        <v>23.415238095238095</v>
      </c>
      <c r="AO10" s="280">
        <f>ICGN!AO31</f>
        <v>24.047999999999998</v>
      </c>
      <c r="AP10" s="280">
        <f>ICGN!AP31</f>
        <v>24.883499999999998</v>
      </c>
      <c r="AQ10" s="280">
        <f>ICGN!AQ31</f>
        <v>24.732727272727278</v>
      </c>
      <c r="AR10" s="280">
        <f>ICGN!AR31</f>
        <v>22.9785</v>
      </c>
      <c r="AS10" s="280">
        <f>ICGN!AS31</f>
        <v>20.249090909090906</v>
      </c>
      <c r="AT10" s="280">
        <f>ICGN!AT31</f>
        <v>20.443809523809524</v>
      </c>
      <c r="AU10" s="280">
        <f>ICGN!AU31</f>
        <v>22.757142857142856</v>
      </c>
      <c r="AV10" s="280">
        <f>ICGN!AV31</f>
        <v>20.529565217391301</v>
      </c>
      <c r="AW10" s="280">
        <f>ICGN!AW31</f>
        <v>19.470526315789478</v>
      </c>
      <c r="AX10" s="280">
        <f>ICGN!AX31</f>
        <v>20.388695652173919</v>
      </c>
      <c r="AY10" s="280">
        <f>ICGN!AY31</f>
        <v>19.313333333333329</v>
      </c>
      <c r="AZ10" s="280">
        <f>ICGN!AZ31</f>
        <v>19.202000000000002</v>
      </c>
      <c r="BA10" s="280">
        <f>ICGN!BA31</f>
        <v>18.70809523809524</v>
      </c>
      <c r="BB10" s="280">
        <f>ICGN!BB31</f>
        <v>18.226842105263156</v>
      </c>
      <c r="BC10" s="280">
        <f>ICGN!BC31</f>
        <v>18.334499999999998</v>
      </c>
      <c r="BD10" s="280">
        <f>ICGN!BD31</f>
        <v>17.706363636363637</v>
      </c>
      <c r="BE10" s="280">
        <f>ICGN!BE31</f>
        <v>17.07863636363636</v>
      </c>
      <c r="BF10" s="280">
        <f>ICGN!BF31</f>
        <v>16.586000000000002</v>
      </c>
      <c r="BG10" s="280">
        <f>ICGN!BG31</f>
        <v>16.375</v>
      </c>
      <c r="BH10" s="280">
        <f>ICGN!BH31</f>
        <v>16.699545454545451</v>
      </c>
      <c r="BI10" s="280">
        <f>ICGN!BI31</f>
        <v>17.045000000000002</v>
      </c>
      <c r="BJ10" s="280">
        <f>ICGN!BJ31</f>
        <v>18.81260869565217</v>
      </c>
      <c r="BK10" s="280">
        <f>ICGN!BK31</f>
        <v>17.738999999999997</v>
      </c>
      <c r="BL10" s="280">
        <f>ICGN!BL31</f>
        <v>16.412380952380957</v>
      </c>
      <c r="BM10" s="280">
        <f>ICGN!BM31</f>
        <v>15.418571428571427</v>
      </c>
      <c r="BN10" s="280">
        <f>ICGN!BN31</f>
        <v>16.278947368421051</v>
      </c>
      <c r="BO10" s="280">
        <f>ICGN!BO31</f>
        <v>17.584285714285713</v>
      </c>
      <c r="BP10" s="280">
        <f>ICGN!BP31</f>
        <v>17.01047619047619</v>
      </c>
      <c r="BQ10" s="280">
        <f>ICGN!BQ31</f>
        <v>17.504761904761907</v>
      </c>
      <c r="BR10" s="280">
        <f>ICGN!BR31</f>
        <v>17.220476190476194</v>
      </c>
      <c r="BS10" s="280">
        <f>ICGN!BS31</f>
        <v>17.184090909090909</v>
      </c>
      <c r="BT10" s="280">
        <f>ICGN!BT31</f>
        <v>15.887142857142857</v>
      </c>
      <c r="BU10" s="280">
        <f>ICGN!BU31</f>
        <v>14.597142857142861</v>
      </c>
      <c r="BV10" s="280">
        <f>ICGN!BV31</f>
        <v>16.475652173913048</v>
      </c>
      <c r="BW10" s="280">
        <f>ICGN!BW31</f>
        <v>15.878947368421052</v>
      </c>
      <c r="BX10" s="280">
        <f>ICGN!BX31</f>
        <v>14.992272727272727</v>
      </c>
      <c r="BY10" s="280">
        <f>ICGN!BY31</f>
        <v>15.062500000000004</v>
      </c>
      <c r="BZ10" s="280">
        <f>ICGN!BZ31</f>
        <v>14.515789473684212</v>
      </c>
      <c r="CA10" s="280">
        <f>ICGN!CA31</f>
        <v>12.840909090909092</v>
      </c>
      <c r="CB10" s="280">
        <f>ICGN!CB31</f>
        <v>12.927142857142858</v>
      </c>
      <c r="CC10" s="280">
        <f>ICGN!CC31</f>
        <v>12.703500000000002</v>
      </c>
      <c r="CD10" s="280">
        <f>ICGN!CD31</f>
        <v>11.745909090909089</v>
      </c>
      <c r="CE10" s="280">
        <f>ICGN!CE31</f>
        <v>11.878636363636366</v>
      </c>
      <c r="CF10" s="280">
        <f>ICGN!CF31</f>
        <v>10.674761904761905</v>
      </c>
      <c r="CG10" s="280">
        <f>ICGN!CG31</f>
        <v>11.318095238095237</v>
      </c>
      <c r="CH10" s="280">
        <f>ICGN!CH31</f>
        <v>14.141818181818183</v>
      </c>
      <c r="CI10" s="280">
        <f>ICGN!CI31</f>
        <v>14.888000000000002</v>
      </c>
      <c r="CJ10" s="280">
        <f>ICGN!CJ31</f>
        <v>14.999999999999998</v>
      </c>
      <c r="CK10" s="280">
        <f>ICGN!CK31</f>
        <v>14.291052631578946</v>
      </c>
      <c r="CL10" s="280">
        <f>ICGN!CL31</f>
        <v>13.314000000000002</v>
      </c>
      <c r="CM10" s="280">
        <f>ICGN!CM31</f>
        <v>15.430454545454545</v>
      </c>
      <c r="CN10" s="280">
        <f>ICGN!CN31</f>
        <v>14.998095238095237</v>
      </c>
      <c r="CO10" s="280">
        <f>ICGN!CO31</f>
        <v>16.684285714285714</v>
      </c>
      <c r="CP10" s="280">
        <f>ICGN!CP31</f>
        <v>19.33727272727273</v>
      </c>
      <c r="CQ10" s="280">
        <f>ICGN!CQ31</f>
        <v>19.687000000000001</v>
      </c>
      <c r="CR10" s="280">
        <f>ICGN!CR31</f>
        <v>20.014347826086954</v>
      </c>
      <c r="CS10" s="280">
        <f>ICGN!CS31</f>
        <v>21.352380952380951</v>
      </c>
      <c r="CT10" s="280">
        <f>ICGN!CT31</f>
        <v>22.916666666666664</v>
      </c>
      <c r="CU10" s="280">
        <f>ICGN!CU31</f>
        <v>20.868571428571425</v>
      </c>
      <c r="CV10" s="280">
        <f>ICGN!CV31</f>
        <v>18.830000000000002</v>
      </c>
      <c r="CW10" s="280"/>
      <c r="CX10" s="280"/>
      <c r="CY10" s="280"/>
      <c r="CZ10" s="280"/>
      <c r="DA10" s="280"/>
      <c r="DB10" s="280"/>
      <c r="DC10" s="280"/>
      <c r="DD10" s="280"/>
      <c r="DE10" s="280"/>
      <c r="DF10" s="280"/>
      <c r="DG10" s="280"/>
      <c r="DH10" s="280"/>
      <c r="DI10" s="280"/>
      <c r="DJ10" s="280"/>
      <c r="DK10" s="280"/>
      <c r="DL10" s="280"/>
      <c r="DM10" s="280"/>
      <c r="DN10" s="280"/>
      <c r="DO10" s="280"/>
      <c r="DP10" s="280"/>
      <c r="DQ10" s="280"/>
      <c r="DR10" s="280"/>
      <c r="DS10" s="280"/>
      <c r="DT10" s="280"/>
      <c r="DU10" s="280"/>
      <c r="DV10" s="280"/>
      <c r="DW10" s="280"/>
      <c r="DX10" s="280"/>
      <c r="DY10" s="280"/>
      <c r="DZ10" s="280"/>
      <c r="EA10" s="280"/>
      <c r="EB10" s="280"/>
      <c r="EC10" s="280"/>
      <c r="ED10" s="280"/>
      <c r="EE10" s="280"/>
      <c r="EF10" s="280"/>
      <c r="EG10" s="280"/>
      <c r="EH10" s="280"/>
      <c r="EI10" s="280"/>
      <c r="EJ10" s="280"/>
      <c r="EK10" s="280"/>
      <c r="EL10" s="280"/>
      <c r="EM10" s="280"/>
      <c r="EN10" s="280"/>
      <c r="EO10" s="280"/>
      <c r="EP10" s="280"/>
      <c r="EQ10" s="280"/>
      <c r="ER10" s="280"/>
      <c r="ES10" s="280"/>
      <c r="ET10" s="280"/>
      <c r="EU10" s="280"/>
      <c r="EV10" s="280"/>
      <c r="EW10" s="280"/>
      <c r="EX10" s="280"/>
      <c r="EY10" s="280"/>
      <c r="EZ10" s="280"/>
      <c r="FA10" s="280"/>
      <c r="FB10" s="280"/>
      <c r="FC10" s="280"/>
      <c r="FD10" s="280"/>
    </row>
    <row r="11" spans="1:160" s="16" customFormat="1" x14ac:dyDescent="0.3">
      <c r="A11" s="14"/>
      <c r="B11" s="14"/>
      <c r="C11" s="14"/>
      <c r="D11" s="22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160" s="16" customFormat="1" x14ac:dyDescent="0.3">
      <c r="A12" s="18" t="s">
        <v>282</v>
      </c>
      <c r="B12" s="14"/>
      <c r="C12" s="14"/>
      <c r="D12" s="22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160" s="16" customFormat="1" x14ac:dyDescent="0.3">
      <c r="A13" s="14" t="s">
        <v>6</v>
      </c>
      <c r="B13" s="14" t="s">
        <v>155</v>
      </c>
      <c r="C13" s="14" t="s">
        <v>96</v>
      </c>
      <c r="D13" s="22" t="s">
        <v>11</v>
      </c>
      <c r="E13" s="91">
        <f>ICGN!E47</f>
        <v>522.15</v>
      </c>
      <c r="F13" s="91">
        <f>ICGN!F47</f>
        <v>529.4</v>
      </c>
      <c r="G13" s="91">
        <f>ICGN!G47</f>
        <v>557.21</v>
      </c>
      <c r="H13" s="91">
        <f>ICGN!H47</f>
        <v>693.21</v>
      </c>
      <c r="I13" s="91">
        <f>ICGN!I47</f>
        <v>772.39</v>
      </c>
      <c r="J13" s="91">
        <f>ICGN!J47</f>
        <v>690.82</v>
      </c>
      <c r="K13" s="91">
        <f>ICGN!K47</f>
        <v>601.95000000000005</v>
      </c>
      <c r="L13" s="91">
        <f>ICGN!L47</f>
        <v>686.79</v>
      </c>
      <c r="M13" s="91">
        <f>ICGN!M47</f>
        <v>636.41999999999996</v>
      </c>
      <c r="N13" s="91">
        <f>ICGN!N47</f>
        <v>636.55999999999995</v>
      </c>
      <c r="O13" s="91">
        <f>ICGN!O47</f>
        <v>674.33</v>
      </c>
      <c r="P13" s="91">
        <f>ICGN!P47</f>
        <v>727.6</v>
      </c>
      <c r="Q13" s="91">
        <f>ICGN!Q47</f>
        <v>742</v>
      </c>
      <c r="R13" s="91">
        <f>ICGN!R47</f>
        <v>754.32</v>
      </c>
      <c r="S13" s="91">
        <f>ICGN!S47</f>
        <v>793.9</v>
      </c>
      <c r="T13" s="91">
        <f>ICGN!T47</f>
        <v>798.53</v>
      </c>
      <c r="U13" s="91">
        <f>ICGN!U47</f>
        <v>775.57</v>
      </c>
      <c r="V13" s="91">
        <f>ICGN!V47</f>
        <v>764.91</v>
      </c>
      <c r="W13" s="91">
        <f>ICGN!W47</f>
        <v>774.5</v>
      </c>
      <c r="X13" s="91">
        <f>ICGN!X47</f>
        <v>865.23</v>
      </c>
      <c r="Y13" s="91">
        <f>ICGN!Y47</f>
        <v>884.89</v>
      </c>
      <c r="Z13" s="91">
        <f>ICGN!Z47</f>
        <v>935.22</v>
      </c>
      <c r="AA13" s="91">
        <f>ICGN!AA47</f>
        <v>1059.01</v>
      </c>
      <c r="AB13" s="91">
        <f>ICGN!AB47</f>
        <v>1171.22</v>
      </c>
      <c r="AC13" s="91">
        <f>ICGN!AC47</f>
        <v>1238.57</v>
      </c>
      <c r="AD13" s="91">
        <f>ICGN!AD47</f>
        <v>1248.55</v>
      </c>
      <c r="AE13" s="91">
        <f>ICGN!AE47</f>
        <v>1142.23</v>
      </c>
      <c r="AF13" s="91">
        <f>ICGN!AF47</f>
        <v>1123.79</v>
      </c>
      <c r="AG13" s="91">
        <f>ICGN!AG47</f>
        <v>1143.44</v>
      </c>
      <c r="AH13" s="91">
        <f>ICGN!AH47</f>
        <v>1075.9100000000001</v>
      </c>
      <c r="AI13" s="91">
        <f>ICGN!AI47</f>
        <v>1033.57</v>
      </c>
      <c r="AJ13" s="91">
        <f>ICGN!AJ47</f>
        <v>1047.51</v>
      </c>
      <c r="AK13" s="91">
        <f>ICGN!AK47</f>
        <v>995.18</v>
      </c>
      <c r="AL13" s="91">
        <f>ICGN!AL47</f>
        <v>914.44</v>
      </c>
      <c r="AM13" s="91">
        <f>ICGN!AM47</f>
        <v>985.77</v>
      </c>
      <c r="AN13" s="91">
        <f>ICGN!AN47</f>
        <v>969.07</v>
      </c>
      <c r="AO13" s="91">
        <f>ICGN!AO47</f>
        <v>1020.54</v>
      </c>
      <c r="AP13" s="91">
        <f>ICGN!AP47</f>
        <v>1047.69</v>
      </c>
      <c r="AQ13" s="91">
        <f>ICGN!AQ47</f>
        <v>1105.74</v>
      </c>
      <c r="AR13" s="91">
        <f>ICGN!AR47</f>
        <v>1157.45</v>
      </c>
      <c r="AS13" s="91">
        <f>ICGN!AS47</f>
        <v>1031.1199999999999</v>
      </c>
      <c r="AT13" s="91">
        <f>ICGN!AT47</f>
        <v>927.63</v>
      </c>
      <c r="AU13" s="91">
        <f>ICGN!AU47</f>
        <v>952.54</v>
      </c>
      <c r="AV13" s="91">
        <f>ICGN!AV47</f>
        <v>930.61</v>
      </c>
      <c r="AW13" s="91">
        <f>ICGN!AW47</f>
        <v>879.53</v>
      </c>
      <c r="AX13" s="91">
        <f>ICGN!AX47</f>
        <v>768.09</v>
      </c>
      <c r="AY13" s="91">
        <f>ICGN!AY47</f>
        <v>743.13</v>
      </c>
      <c r="AZ13" s="91">
        <f>ICGN!AZ47</f>
        <v>713.94</v>
      </c>
      <c r="BA13" s="91">
        <f>ICGN!BA47</f>
        <v>776.54</v>
      </c>
      <c r="BB13" s="91">
        <f>ICGN!BB47</f>
        <v>792.38</v>
      </c>
      <c r="BC13" s="91">
        <f>ICGN!BC47</f>
        <v>771.87</v>
      </c>
      <c r="BD13" s="91">
        <f>ICGN!BD47</f>
        <v>756.46</v>
      </c>
      <c r="BE13" s="91">
        <f>ICGN!BE47</f>
        <v>763.38</v>
      </c>
      <c r="BF13" s="91">
        <f>ICGN!BF47</f>
        <v>770.125</v>
      </c>
      <c r="BG13" s="91">
        <f>ICGN!BG47</f>
        <v>714.66304347826087</v>
      </c>
      <c r="BH13" s="91">
        <f>ICGN!BH47</f>
        <v>708.17499999999995</v>
      </c>
      <c r="BI13" s="91">
        <f>ICGN!BI47</f>
        <v>722.71249999999998</v>
      </c>
      <c r="BJ13" s="91">
        <f>ICGN!BJ47</f>
        <v>759.18181818181813</v>
      </c>
      <c r="BK13" s="91">
        <f>ICGN!BK47</f>
        <v>812.03750000000002</v>
      </c>
      <c r="BL13" s="91">
        <f>ICGN!BL47</f>
        <v>806.97619047619048</v>
      </c>
      <c r="BM13" s="91">
        <f>ICGN!BM47</f>
        <v>777.28947368421052</v>
      </c>
      <c r="BN13" s="91">
        <f>ICGN!BN47</f>
        <v>806.78947368421052</v>
      </c>
      <c r="BO13" s="91">
        <f>ICGN!BO47</f>
        <v>837.59523809523807</v>
      </c>
      <c r="BP13" s="91">
        <f>ICGN!BP47</f>
        <v>825.5</v>
      </c>
      <c r="BQ13" s="91">
        <f>ICGN!BQ47</f>
        <v>800.08749999999998</v>
      </c>
      <c r="BR13" s="91">
        <f>ICGN!BR47</f>
        <v>758.36904761904759</v>
      </c>
      <c r="BS13" s="91">
        <f>ICGN!BS47</f>
        <v>754.27499999999998</v>
      </c>
      <c r="BT13" s="91">
        <f>ICGN!BT47</f>
        <v>678.33333333333337</v>
      </c>
      <c r="BU13" s="91">
        <f>ICGN!BU47</f>
        <v>655.91250000000002</v>
      </c>
      <c r="BV13" s="91">
        <f>ICGN!BV47</f>
        <v>673.35714285714289</v>
      </c>
      <c r="BW13" s="91">
        <f>ICGN!BW47</f>
        <v>661.92499999999995</v>
      </c>
      <c r="BX13" s="91">
        <f>ICGN!BX47</f>
        <v>624.85227272727275</v>
      </c>
      <c r="BY13" s="91">
        <f>ICGN!BY47</f>
        <v>641.03571428571433</v>
      </c>
      <c r="BZ13" s="91">
        <f>ICGN!BZ47</f>
        <v>634.9375</v>
      </c>
      <c r="CA13" s="91">
        <f>ICGN!CA47</f>
        <v>607.80681818181813</v>
      </c>
      <c r="CB13" s="91">
        <f>ICGN!CB47</f>
        <v>591.88636363636363</v>
      </c>
      <c r="CC13" s="91">
        <f>ICGN!CC47</f>
        <v>600.64473684210532</v>
      </c>
      <c r="CD13" s="91">
        <f>ICGN!CD47</f>
        <v>606.59090909090912</v>
      </c>
      <c r="CE13" s="91">
        <f>ICGN!CE47</f>
        <v>575.43181818181813</v>
      </c>
      <c r="CF13" s="91">
        <f>ICGN!CF47</f>
        <v>485.1875</v>
      </c>
      <c r="CG13" s="91">
        <f>ICGN!CG47</f>
        <v>483.4375</v>
      </c>
      <c r="CH13" s="91">
        <f>ICGN!CH47</f>
        <v>530.59523809523807</v>
      </c>
      <c r="CI13" s="91">
        <f>ICGN!CI47</f>
        <v>503.47500000000002</v>
      </c>
      <c r="CJ13" s="91">
        <f>ICGN!CJ47</f>
        <v>520.86904761904759</v>
      </c>
      <c r="CK13" s="91">
        <f>ICGN!CK47</f>
        <v>532.34210526315792</v>
      </c>
      <c r="CL13" s="91">
        <f>ICGN!CL47</f>
        <v>595.44444444444446</v>
      </c>
      <c r="CM13" s="91">
        <f>ICGN!CM47</f>
        <v>634.33695652173913</v>
      </c>
      <c r="CN13" s="91">
        <f>ICGN!CN47</f>
        <v>681.04761904761904</v>
      </c>
      <c r="CO13" s="91">
        <f>ICGN!CO47</f>
        <v>644.40476190476193</v>
      </c>
      <c r="CP13" s="91">
        <f>ICGN!CP47</f>
        <v>621.04761904761904</v>
      </c>
      <c r="CQ13" s="91">
        <f>ICGN!CQ47</f>
        <v>584.06578947368416</v>
      </c>
      <c r="CR13" s="91">
        <f>ICGN!CR47</f>
        <v>664.5454545454545</v>
      </c>
      <c r="CS13" s="91">
        <f>ICGN!CS47</f>
        <v>693.32500000000005</v>
      </c>
      <c r="CT13" s="91">
        <f>ICGN!CT47</f>
        <v>651.5</v>
      </c>
      <c r="CU13" s="91">
        <f>ICGN!CU47</f>
        <v>670.28409090909088</v>
      </c>
      <c r="CV13" s="91">
        <f>ICGN!CV47</f>
        <v>711.66250000000002</v>
      </c>
      <c r="CW13" s="91">
        <f>ICGN!CW47</f>
        <v>726.17499999999995</v>
      </c>
      <c r="CX13" s="91">
        <f>ICGN!CX47</f>
        <v>705.55555555555554</v>
      </c>
      <c r="CY13" s="91">
        <f>ICGN!CY47</f>
        <v>663.28260869565213</v>
      </c>
      <c r="CZ13" s="91">
        <f>ICGN!CZ47</f>
        <v>623.88157894736844</v>
      </c>
      <c r="DA13" s="91">
        <f>ICGN!DA47</f>
        <v>654.92857142857144</v>
      </c>
      <c r="DB13" s="91">
        <f>ICGN!DB47</f>
        <v>621.26315789473688</v>
      </c>
      <c r="DC13" s="91">
        <f>ICGN!DC47</f>
        <v>617.73809523809518</v>
      </c>
      <c r="DD13" s="91">
        <f>ICGN!DD47</f>
        <v>622.23863636363637</v>
      </c>
      <c r="DE13" s="91">
        <f>ICGN!DE47</f>
        <v>661.38888888888891</v>
      </c>
      <c r="DF13" s="91">
        <f>ICGN!DF47</f>
        <v>648.21428571428567</v>
      </c>
      <c r="DG13" s="91">
        <f>ICGN!DG47</f>
        <v>641.4545454545455</v>
      </c>
      <c r="DH13" s="91">
        <f>ICGN!DH47</f>
        <v>602.67105263157896</v>
      </c>
      <c r="DI13" s="91">
        <f>ICGN!DI47</f>
        <v>634.58333333333337</v>
      </c>
      <c r="DJ13" s="91">
        <f>ICGN!DJ47</f>
        <v>643.29166666666663</v>
      </c>
      <c r="DK13" s="91">
        <f>ICGN!DK47</f>
        <v>624.23863636363637</v>
      </c>
      <c r="DL13" s="91">
        <f>ICGN!DL47</f>
        <v>618.16666666666663</v>
      </c>
      <c r="DM13" s="91">
        <f>ICGN!DM47</f>
        <v>606.05555555555554</v>
      </c>
      <c r="DN13" s="91">
        <f>ICGN!DN47</f>
        <v>583.27499999999998</v>
      </c>
      <c r="DO13" s="91">
        <f>ICGN!DO47</f>
        <v>538.43181818181813</v>
      </c>
      <c r="DP13" s="91">
        <f>ICGN!DP47</f>
        <v>534.52380952380952</v>
      </c>
      <c r="DQ13" s="91">
        <f>ICGN!DQ47</f>
        <v>526.69117647058829</v>
      </c>
      <c r="DR13" s="91">
        <f>ICGN!DR47</f>
        <v>509.76086956521738</v>
      </c>
      <c r="DS13" s="91">
        <f>ICGN!DS47</f>
        <v>457.52499999999998</v>
      </c>
      <c r="DT13" s="91">
        <f>ICGN!DT47</f>
        <v>477.48750000000001</v>
      </c>
      <c r="DU13" s="91">
        <f>ICGN!DU47</f>
        <v>526.59523809523807</v>
      </c>
      <c r="DV13" s="91">
        <f>ICGN!DV47</f>
        <v>526.95588235294122</v>
      </c>
      <c r="DW13" s="91">
        <f>ICGN!DW47</f>
        <v>492.75</v>
      </c>
      <c r="DX13" s="91">
        <f>ICGN!DX47</f>
        <v>502.86363636363637</v>
      </c>
      <c r="DY13" s="91">
        <f>ICGN!DY47</f>
        <v>471.95</v>
      </c>
      <c r="DZ13" s="91">
        <f>ICGN!DZ47</f>
        <v>474.30555555555554</v>
      </c>
      <c r="EA13" s="91">
        <f>ICGN!EA47</f>
        <v>466.19318181818181</v>
      </c>
      <c r="EB13" s="91">
        <f>ICGN!EB47</f>
        <v>508.35714285714283</v>
      </c>
      <c r="EC13" s="91">
        <f>ICGN!EC47</f>
        <v>506.90277777777777</v>
      </c>
      <c r="ED13" s="91">
        <f>ICGN!ED47</f>
        <v>523.81818181818187</v>
      </c>
      <c r="EE13" s="91">
        <f>ICGN!EE47</f>
        <v>613.25</v>
      </c>
      <c r="EF13" s="91">
        <f>ICGN!EF47</f>
        <v>685.44047619047615</v>
      </c>
      <c r="EG13" s="91">
        <f>ICGN!EG47</f>
        <v>727.21428571428567</v>
      </c>
      <c r="EH13" s="91">
        <f>ICGN!EH47</f>
        <v>643.0625</v>
      </c>
      <c r="EI13" s="91">
        <f>ICGN!EI47</f>
        <v>558.26136363636363</v>
      </c>
      <c r="EJ13" s="91">
        <f>ICGN!EJ47</f>
        <v>519.40909090909088</v>
      </c>
      <c r="EK13" s="91">
        <f>ICGN!EK47</f>
        <v>498.203125</v>
      </c>
      <c r="EL13" s="91">
        <f>ICGN!EL47</f>
        <v>573.71428571428567</v>
      </c>
      <c r="EM13" s="91">
        <f>ICGN!EM47</f>
        <v>609.76136363636363</v>
      </c>
      <c r="EN13" s="91">
        <f>ICGN!EN47</f>
        <v>675.5</v>
      </c>
      <c r="EO13" s="91">
        <f>ICGN!EO47</f>
        <v>707.35714285714289</v>
      </c>
      <c r="EP13" s="91">
        <f>ICGN!EP47</f>
        <v>731.13095238095241</v>
      </c>
      <c r="EQ13" s="91">
        <f>ICGN!EQ47</f>
        <v>841.45238095238096</v>
      </c>
      <c r="ER13" s="91">
        <f>ICGN!ER47</f>
        <v>909.60227272727275</v>
      </c>
      <c r="ES13" s="91">
        <f>ICGN!ES47</f>
        <v>936.96052631578948</v>
      </c>
      <c r="ET13" s="91">
        <f>ICGN!ET47</f>
        <v>968.61111111111109</v>
      </c>
      <c r="EU13" s="91">
        <f>ICGN!EU47</f>
        <v>994.695652173913</v>
      </c>
      <c r="EV13" s="91">
        <f>ICGN!EV47</f>
        <v>1036.9642857142858</v>
      </c>
      <c r="EW13" s="91">
        <f>ICGN!EW47</f>
        <v>1105.0972222222222</v>
      </c>
      <c r="EX13" s="91">
        <f>ICGN!EX47</f>
        <v>924.19047619047615</v>
      </c>
      <c r="EY13" s="91">
        <f>ICGN!EY47</f>
        <v>1008.2857142857143</v>
      </c>
      <c r="EZ13" s="91">
        <f>ICGN!EZ47</f>
        <v>1078.3499999999999</v>
      </c>
      <c r="FA13" s="91">
        <f>ICGN!FA47</f>
        <v>1104.702380952381</v>
      </c>
      <c r="FB13" s="91">
        <f>ICGN!FB47</f>
        <v>1238.1624999999999</v>
      </c>
      <c r="FC13" s="91">
        <f>ICGN!FC47</f>
        <v>1278.952380952381</v>
      </c>
      <c r="FD13" s="91">
        <f>ICGN!FD47</f>
        <v>1212.840909090909</v>
      </c>
    </row>
    <row r="14" spans="1:160" s="16" customFormat="1" x14ac:dyDescent="0.3">
      <c r="A14" s="14" t="s">
        <v>97</v>
      </c>
      <c r="B14" s="14" t="s">
        <v>24</v>
      </c>
      <c r="C14" s="14" t="s">
        <v>27</v>
      </c>
      <c r="D14" s="22" t="s">
        <v>12</v>
      </c>
      <c r="E14" s="91">
        <f>ICGN!E48</f>
        <v>12.243999999999998</v>
      </c>
      <c r="F14" s="91">
        <f>ICGN!F48</f>
        <v>13.014210526315789</v>
      </c>
      <c r="G14" s="91">
        <f>ICGN!G48</f>
        <v>12.92818181818182</v>
      </c>
      <c r="H14" s="91">
        <f>ICGN!H48</f>
        <v>13.118095238095236</v>
      </c>
      <c r="I14" s="91">
        <f>ICGN!I48</f>
        <v>15.467999999999995</v>
      </c>
      <c r="J14" s="91">
        <f>ICGN!J48</f>
        <v>15.538636363636364</v>
      </c>
      <c r="K14" s="91">
        <f>ICGN!K48</f>
        <v>17.816363636363636</v>
      </c>
      <c r="L14" s="91">
        <f>ICGN!L48</f>
        <v>21.72</v>
      </c>
      <c r="M14" s="91">
        <f>ICGN!M48</f>
        <v>22.249523809523811</v>
      </c>
      <c r="N14" s="91">
        <f>ICGN!N48</f>
        <v>23.16090909090909</v>
      </c>
      <c r="O14" s="91">
        <f>ICGN!O48</f>
        <v>22.768999999999998</v>
      </c>
      <c r="P14" s="91">
        <f>ICGN!P48</f>
        <v>24.902727272727272</v>
      </c>
      <c r="Q14" s="91">
        <f>ICGN!Q48</f>
        <v>28.380000000000003</v>
      </c>
      <c r="R14" s="91">
        <f>ICGN!R48</f>
        <v>26.603157894736846</v>
      </c>
      <c r="S14" s="91">
        <f>ICGN!S48</f>
        <v>19.263913043478254</v>
      </c>
      <c r="T14" s="91">
        <f>ICGN!T48</f>
        <v>16.121428571428574</v>
      </c>
      <c r="U14" s="91">
        <f>ICGN!U48</f>
        <v>14.602</v>
      </c>
      <c r="V14" s="91">
        <f>ICGN!V48</f>
        <v>15.810454545454547</v>
      </c>
      <c r="W14" s="91">
        <f>ICGN!W48</f>
        <v>17.622380952380954</v>
      </c>
      <c r="X14" s="91">
        <f>ICGN!X48</f>
        <v>19.215454545454541</v>
      </c>
      <c r="Y14" s="91">
        <f>ICGN!Y48</f>
        <v>23.718095238095234</v>
      </c>
      <c r="Z14" s="91">
        <f>ICGN!Z48</f>
        <v>26.94380952380952</v>
      </c>
      <c r="AA14" s="91">
        <f>ICGN!AA48</f>
        <v>28.897619047619042</v>
      </c>
      <c r="AB14" s="91">
        <f>ICGN!AB48</f>
        <v>31.085909090909091</v>
      </c>
      <c r="AC14" s="91">
        <f>ICGN!AC48</f>
        <v>32.092999999999996</v>
      </c>
      <c r="AD14" s="91">
        <f>ICGN!AD48</f>
        <v>31.766842105263155</v>
      </c>
      <c r="AE14" s="91">
        <f>ICGN!AE48</f>
        <v>28.15</v>
      </c>
      <c r="AF14" s="91">
        <f>ICGN!AF48</f>
        <v>25.425499999999996</v>
      </c>
      <c r="AG14" s="91">
        <f>ICGN!AG48</f>
        <v>21.85</v>
      </c>
      <c r="AH14" s="91">
        <f>ICGN!AH48</f>
        <v>26.065454545454546</v>
      </c>
      <c r="AI14" s="91">
        <f>ICGN!AI48</f>
        <v>29.470999999999997</v>
      </c>
      <c r="AJ14" s="91">
        <f>ICGN!AJ48</f>
        <v>28.874347826086954</v>
      </c>
      <c r="AK14" s="91">
        <f>ICGN!AK48</f>
        <v>27.700476190476188</v>
      </c>
      <c r="AL14" s="91">
        <f>ICGN!AL48</f>
        <v>26.298571428571432</v>
      </c>
      <c r="AM14" s="91">
        <f>ICGN!AM48</f>
        <v>24.517619047619043</v>
      </c>
      <c r="AN14" s="91">
        <f>ICGN!AN48</f>
        <v>23.415238095238095</v>
      </c>
      <c r="AO14" s="91">
        <f>ICGN!AO48</f>
        <v>24.047999999999998</v>
      </c>
      <c r="AP14" s="91">
        <f>ICGN!AP48</f>
        <v>24.883499999999998</v>
      </c>
      <c r="AQ14" s="91">
        <f>ICGN!AQ48</f>
        <v>24.732727272727278</v>
      </c>
      <c r="AR14" s="91">
        <f>ICGN!AR48</f>
        <v>22.9785</v>
      </c>
      <c r="AS14" s="91">
        <f>ICGN!AS48</f>
        <v>20.249090909090906</v>
      </c>
      <c r="AT14" s="91">
        <f>ICGN!AT48</f>
        <v>20.443809523809524</v>
      </c>
      <c r="AU14" s="91">
        <f>ICGN!AU48</f>
        <v>22.757142857142856</v>
      </c>
      <c r="AV14" s="91">
        <f>ICGN!AV48</f>
        <v>20.529565217391301</v>
      </c>
      <c r="AW14" s="91">
        <f>ICGN!AW48</f>
        <v>19.470526315789478</v>
      </c>
      <c r="AX14" s="91">
        <f>ICGN!AX48</f>
        <v>20.388695652173919</v>
      </c>
      <c r="AY14" s="91">
        <f>ICGN!AY48</f>
        <v>19.313333333333329</v>
      </c>
      <c r="AZ14" s="91">
        <f>ICGN!AZ48</f>
        <v>19.202000000000002</v>
      </c>
      <c r="BA14" s="91">
        <f>ICGN!BA48</f>
        <v>18.70809523809524</v>
      </c>
      <c r="BB14" s="91">
        <f>ICGN!BB48</f>
        <v>18.226842105263156</v>
      </c>
      <c r="BC14" s="91">
        <f>ICGN!BC48</f>
        <v>18.334499999999998</v>
      </c>
      <c r="BD14" s="91">
        <f>ICGN!BD48</f>
        <v>17.706363636363637</v>
      </c>
      <c r="BE14" s="91">
        <f>ICGN!BE48</f>
        <v>17.07863636363636</v>
      </c>
      <c r="BF14" s="91">
        <f>ICGN!BF48</f>
        <v>16.586000000000002</v>
      </c>
      <c r="BG14" s="91">
        <f>ICGN!BG48</f>
        <v>16.375</v>
      </c>
      <c r="BH14" s="91">
        <f>ICGN!BH48</f>
        <v>16.699545454545451</v>
      </c>
      <c r="BI14" s="91">
        <f>ICGN!BI48</f>
        <v>17.045000000000002</v>
      </c>
      <c r="BJ14" s="91">
        <f>ICGN!BJ48</f>
        <v>18.81260869565217</v>
      </c>
      <c r="BK14" s="91">
        <f>ICGN!BK48</f>
        <v>17.738999999999997</v>
      </c>
      <c r="BL14" s="91">
        <f>ICGN!BL48</f>
        <v>16.412380952380957</v>
      </c>
      <c r="BM14" s="91">
        <f>ICGN!BM48</f>
        <v>15.418571428571427</v>
      </c>
      <c r="BN14" s="91">
        <f>ICGN!BN48</f>
        <v>16.278947368421051</v>
      </c>
      <c r="BO14" s="91">
        <f>ICGN!BO48</f>
        <v>17.584285714285713</v>
      </c>
      <c r="BP14" s="91">
        <f>ICGN!BP48</f>
        <v>17.01047619047619</v>
      </c>
      <c r="BQ14" s="91">
        <f>ICGN!BQ48</f>
        <v>17.504761904761907</v>
      </c>
      <c r="BR14" s="91">
        <f>ICGN!BR48</f>
        <v>17.220476190476194</v>
      </c>
      <c r="BS14" s="91">
        <f>ICGN!BS48</f>
        <v>17.184090909090909</v>
      </c>
      <c r="BT14" s="91">
        <f>ICGN!BT48</f>
        <v>15.887142857142857</v>
      </c>
      <c r="BU14" s="91">
        <f>ICGN!BU48</f>
        <v>14.597142857142861</v>
      </c>
      <c r="BV14" s="91">
        <f>ICGN!BV48</f>
        <v>16.475652173913048</v>
      </c>
      <c r="BW14" s="91">
        <f>ICGN!BW48</f>
        <v>15.878947368421052</v>
      </c>
      <c r="BX14" s="91">
        <f>ICGN!BX48</f>
        <v>14.992272727272727</v>
      </c>
      <c r="BY14" s="91">
        <f>ICGN!BY48</f>
        <v>15.062500000000004</v>
      </c>
      <c r="BZ14" s="91">
        <f>ICGN!BZ48</f>
        <v>14.515789473684212</v>
      </c>
      <c r="CA14" s="91">
        <f>ICGN!CA48</f>
        <v>12.840909090909092</v>
      </c>
      <c r="CB14" s="91">
        <f>ICGN!CB48</f>
        <v>12.927142857142858</v>
      </c>
      <c r="CC14" s="91">
        <f>ICGN!CC48</f>
        <v>12.703500000000002</v>
      </c>
      <c r="CD14" s="91">
        <f>ICGN!CD48</f>
        <v>11.745909090909089</v>
      </c>
      <c r="CE14" s="91">
        <f>ICGN!CE48</f>
        <v>11.878636363636366</v>
      </c>
      <c r="CF14" s="91">
        <f>ICGN!CF48</f>
        <v>10.674761904761905</v>
      </c>
      <c r="CG14" s="91">
        <f>ICGN!CG48</f>
        <v>11.318095238095237</v>
      </c>
      <c r="CH14" s="91">
        <f>ICGN!CH48</f>
        <v>14.141818181818183</v>
      </c>
      <c r="CI14" s="91">
        <f>ICGN!CI48</f>
        <v>14.888000000000002</v>
      </c>
      <c r="CJ14" s="91">
        <f>ICGN!CJ48</f>
        <v>14.999999999999998</v>
      </c>
      <c r="CK14" s="91">
        <f>ICGN!CK48</f>
        <v>14.291052631578946</v>
      </c>
      <c r="CL14" s="91">
        <f>ICGN!CL48</f>
        <v>13.314000000000002</v>
      </c>
      <c r="CM14" s="91">
        <f>ICGN!CM48</f>
        <v>15.430454545454545</v>
      </c>
      <c r="CN14" s="91">
        <f>ICGN!CN48</f>
        <v>14.998095238095237</v>
      </c>
      <c r="CO14" s="91">
        <f>ICGN!CO48</f>
        <v>16.684285714285714</v>
      </c>
      <c r="CP14" s="91">
        <f>ICGN!CP48</f>
        <v>19.33727272727273</v>
      </c>
      <c r="CQ14" s="91">
        <f>ICGN!CQ48</f>
        <v>19.687000000000001</v>
      </c>
      <c r="CR14" s="91">
        <f>ICGN!CR48</f>
        <v>20.014347826086954</v>
      </c>
      <c r="CS14" s="91">
        <f>ICGN!CS48</f>
        <v>21.352380952380951</v>
      </c>
      <c r="CT14" s="91">
        <f>ICGN!CT48</f>
        <v>22.916666666666664</v>
      </c>
      <c r="CU14" s="91">
        <f>ICGN!CU48</f>
        <v>20.868571428571425</v>
      </c>
      <c r="CV14" s="91">
        <f>ICGN!CV48</f>
        <v>18.830000000000002</v>
      </c>
      <c r="CW14" s="91">
        <f>ICGN!CW48</f>
        <v>20.537499999999998</v>
      </c>
      <c r="CX14" s="91">
        <f>ICGN!CX48</f>
        <v>20.405789473684212</v>
      </c>
      <c r="CY14" s="91">
        <f>ICGN!CY48</f>
        <v>18.059565217391306</v>
      </c>
      <c r="CZ14" s="91">
        <f>ICGN!CZ48</f>
        <v>16.316842105263156</v>
      </c>
      <c r="DA14" s="91">
        <f>ICGN!DA48</f>
        <v>15.689090909090908</v>
      </c>
      <c r="DB14" s="91">
        <f>ICGN!DB48</f>
        <v>13.530000000000001</v>
      </c>
      <c r="DC14" s="91">
        <f>ICGN!DC48</f>
        <v>14.119</v>
      </c>
      <c r="DD14" s="91">
        <f>ICGN!DD48</f>
        <v>13.796086956521739</v>
      </c>
      <c r="DE14" s="91">
        <f>ICGN!DE48</f>
        <v>13.922380952380955</v>
      </c>
      <c r="DF14" s="91">
        <f>ICGN!DF48</f>
        <v>14.236363636363638</v>
      </c>
      <c r="DG14" s="91">
        <f>ICGN!DG48</f>
        <v>14.966666666666665</v>
      </c>
      <c r="DH14" s="91">
        <f>ICGN!DH48</f>
        <v>14.432499999999999</v>
      </c>
      <c r="DI14" s="91">
        <f>ICGN!DI48</f>
        <v>13.979523809523812</v>
      </c>
      <c r="DJ14" s="91">
        <f>ICGN!DJ48</f>
        <v>13.572631578947368</v>
      </c>
      <c r="DK14" s="91">
        <f>ICGN!DK48</f>
        <v>12.825714285714284</v>
      </c>
      <c r="DL14" s="91">
        <f>ICGN!DL48</f>
        <v>11.824285714285717</v>
      </c>
      <c r="DM14" s="91">
        <f>ICGN!DM48</f>
        <v>11.827272727272726</v>
      </c>
      <c r="DN14" s="91">
        <f>ICGN!DN48</f>
        <v>12.061904761904762</v>
      </c>
      <c r="DO14" s="91">
        <f>ICGN!DO48</f>
        <v>11.155238095238095</v>
      </c>
      <c r="DP14" s="91">
        <f>ICGN!DP48</f>
        <v>10.455217391304346</v>
      </c>
      <c r="DQ14" s="91">
        <f>ICGN!DQ48</f>
        <v>10.783684210526316</v>
      </c>
      <c r="DR14" s="91">
        <f>ICGN!DR48</f>
        <v>13.184782608695652</v>
      </c>
      <c r="DS14" s="91">
        <f>ICGN!DS48</f>
        <v>12.792380952380954</v>
      </c>
      <c r="DT14" s="91">
        <f>ICGN!DT48</f>
        <v>12.553500000000001</v>
      </c>
      <c r="DU14" s="91">
        <f>ICGN!DU48</f>
        <v>12.680952380952379</v>
      </c>
      <c r="DV14" s="91">
        <f>ICGN!DV48</f>
        <v>12.928947368421051</v>
      </c>
      <c r="DW14" s="91">
        <f>ICGN!DW48</f>
        <v>12.473809523809523</v>
      </c>
      <c r="DX14" s="91">
        <f>ICGN!DX48</f>
        <v>12.535714285714283</v>
      </c>
      <c r="DY14" s="91">
        <f>ICGN!DY48</f>
        <v>11.825000000000001</v>
      </c>
      <c r="DZ14" s="91">
        <f>ICGN!DZ48</f>
        <v>12.439500000000002</v>
      </c>
      <c r="EA14" s="91">
        <f>ICGN!EA48</f>
        <v>12.128636363636362</v>
      </c>
      <c r="EB14" s="91">
        <f>ICGN!EB48</f>
        <v>11.55545454545455</v>
      </c>
      <c r="EC14" s="91">
        <f>ICGN!EC48</f>
        <v>11.158000000000001</v>
      </c>
      <c r="ED14" s="91">
        <f>ICGN!ED48</f>
        <v>12.457391304347828</v>
      </c>
      <c r="EE14" s="91">
        <f>ICGN!EE48</f>
        <v>12.686999999999999</v>
      </c>
      <c r="EF14" s="91">
        <f>ICGN!EF48</f>
        <v>13.335238095238097</v>
      </c>
      <c r="EG14" s="91">
        <f>ICGN!EG48</f>
        <v>14.166666666666666</v>
      </c>
      <c r="EH14" s="91">
        <f>ICGN!EH48</f>
        <v>15.071052631578949</v>
      </c>
      <c r="EI14" s="91">
        <f>ICGN!EI48</f>
        <v>11.805</v>
      </c>
      <c r="EJ14" s="91">
        <f>ICGN!EJ48</f>
        <v>10.051904761904764</v>
      </c>
      <c r="EK14" s="91">
        <f>ICGN!EK48</f>
        <v>10.641000000000002</v>
      </c>
      <c r="EL14" s="91">
        <f>ICGN!EL48</f>
        <v>11.828181818181816</v>
      </c>
      <c r="EM14" s="91">
        <f>ICGN!EM48</f>
        <v>11.901818181818179</v>
      </c>
      <c r="EN14" s="91">
        <f>ICGN!EN48</f>
        <v>12.814285714285718</v>
      </c>
      <c r="EO14" s="91">
        <f>ICGN!EO48</f>
        <v>12.441428571428574</v>
      </c>
      <c r="EP14" s="91">
        <f>ICGN!EP48</f>
        <v>14.287727272727272</v>
      </c>
      <c r="EQ14" s="91">
        <f>ICGN!EQ48</f>
        <v>14.933499999999999</v>
      </c>
      <c r="ER14" s="91">
        <f>ICGN!ER48</f>
        <v>14.667727272727275</v>
      </c>
      <c r="ES14" s="91">
        <f>ICGN!ES48</f>
        <v>15.916315789473686</v>
      </c>
      <c r="ET14" s="91">
        <f>ICGN!ET48</f>
        <v>17.000526315789472</v>
      </c>
      <c r="EU14" s="91">
        <f>ICGN!EU48</f>
        <v>15.805652173913042</v>
      </c>
      <c r="EV14" s="91">
        <f>ICGN!EV48</f>
        <v>16.237619047619045</v>
      </c>
      <c r="EW14" s="91">
        <f>ICGN!EW48</f>
        <v>17.195499999999999</v>
      </c>
      <c r="EX14" s="91">
        <f>ICGN!EX48</f>
        <v>17.21409090909091</v>
      </c>
      <c r="EY14" s="91">
        <f>ICGN!EY48</f>
        <v>17.714761904761911</v>
      </c>
      <c r="EZ14" s="91">
        <f>ICGN!EZ48</f>
        <v>19.383636363636363</v>
      </c>
      <c r="FA14" s="91">
        <f>ICGN!FA48</f>
        <v>19.264285714285716</v>
      </c>
      <c r="FB14" s="91">
        <f>ICGN!FB48</f>
        <v>19.61904761904762</v>
      </c>
      <c r="FC14" s="91">
        <f>ICGN!FC48</f>
        <v>19.746190476190481</v>
      </c>
      <c r="FD14" s="91">
        <f>ICGN!FD48</f>
        <v>19.167272727272724</v>
      </c>
    </row>
    <row r="15" spans="1:160" s="16" customFormat="1" x14ac:dyDescent="0.3">
      <c r="A15" s="14"/>
      <c r="B15" s="14"/>
      <c r="C15" s="14"/>
      <c r="D15" s="22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</row>
    <row r="16" spans="1:160" s="16" customFormat="1" x14ac:dyDescent="0.3">
      <c r="A16" s="16" t="s">
        <v>37</v>
      </c>
      <c r="D16" s="22"/>
      <c r="E16" s="253">
        <f>ICGN!E54</f>
        <v>2252.9815000000003</v>
      </c>
      <c r="F16" s="253">
        <f>ICGN!F54</f>
        <v>2513.7445000000007</v>
      </c>
      <c r="G16" s="253">
        <f>ICGN!G54</f>
        <v>2477.2114285714283</v>
      </c>
      <c r="H16" s="253">
        <f>ICGN!H54</f>
        <v>2379.3645000000001</v>
      </c>
      <c r="I16" s="253">
        <f>ICGN!I54</f>
        <v>2229.9499999999998</v>
      </c>
      <c r="J16" s="253">
        <f>ICGN!J54</f>
        <v>2090.0421052631582</v>
      </c>
      <c r="K16" s="253">
        <f>ICGN!K54</f>
        <v>2052.6840909090906</v>
      </c>
      <c r="L16" s="253">
        <f>ICGN!L54</f>
        <v>2018.9652631578945</v>
      </c>
      <c r="M16" s="253">
        <f>ICGN!M54</f>
        <v>1978.0329999999994</v>
      </c>
      <c r="N16" s="253">
        <f>ICGN!N54</f>
        <v>1901.4003225806453</v>
      </c>
      <c r="O16" s="253">
        <f>ICGN!O54</f>
        <v>1976.8793333333335</v>
      </c>
      <c r="P16" s="253">
        <f>ICGN!P54</f>
        <v>2018.0125806451613</v>
      </c>
      <c r="Q16" s="253">
        <f>ICGN!Q54</f>
        <v>1983.4267</v>
      </c>
      <c r="R16" s="253">
        <f>ICGN!R54</f>
        <v>1951.7239285714293</v>
      </c>
      <c r="S16" s="253">
        <f>ICGN!S54</f>
        <v>1908.991935483871</v>
      </c>
      <c r="T16" s="253">
        <f>ICGN!T54</f>
        <v>1937.4490000000003</v>
      </c>
      <c r="U16" s="253">
        <f>ICGN!U54</f>
        <v>1983.5932258064518</v>
      </c>
      <c r="V16" s="253">
        <f>ICGN!V54</f>
        <v>1926.8460000000002</v>
      </c>
      <c r="W16" s="253">
        <f>ICGN!W54</f>
        <v>1874.4112903225807</v>
      </c>
      <c r="X16" s="253">
        <f>ICGN!X54</f>
        <v>1821.2006451612901</v>
      </c>
      <c r="Y16" s="253">
        <f>ICGN!Y54</f>
        <v>1805.7723000000001</v>
      </c>
      <c r="Z16" s="253">
        <f>ICGN!Z54</f>
        <v>1808.6070999999999</v>
      </c>
      <c r="AA16" s="253">
        <f>ICGN!AA54</f>
        <v>1862.9940000000001</v>
      </c>
      <c r="AB16" s="253">
        <f>ICGN!AB54</f>
        <v>1922.3312903225806</v>
      </c>
      <c r="AC16" s="253">
        <f>ICGN!AC54</f>
        <v>1867.0767741935488</v>
      </c>
      <c r="AD16" s="253">
        <f>ICGN!AD54</f>
        <v>1882.3714285714284</v>
      </c>
      <c r="AE16" s="253">
        <f>ICGN!AE54</f>
        <v>1881.8148387096778</v>
      </c>
      <c r="AF16" s="253">
        <f>ICGN!AF54</f>
        <v>1809.8339999999994</v>
      </c>
      <c r="AG16" s="253">
        <f>ICGN!AG54</f>
        <v>1800.5087096774189</v>
      </c>
      <c r="AH16" s="253">
        <f>ICGN!AH54</f>
        <v>1783.159333333334</v>
      </c>
      <c r="AI16" s="253">
        <f>ICGN!AI54</f>
        <v>1761.5938709677416</v>
      </c>
      <c r="AJ16" s="253">
        <f>ICGN!AJ54</f>
        <v>1785.56</v>
      </c>
      <c r="AK16" s="253">
        <f>ICGN!AK54</f>
        <v>1833.3196666666665</v>
      </c>
      <c r="AL16" s="253">
        <f>ICGN!AL54</f>
        <v>1907.609032258064</v>
      </c>
      <c r="AM16" s="253">
        <f>ICGN!AM54</f>
        <v>1919.4749999999999</v>
      </c>
      <c r="AN16" s="253">
        <f>ICGN!AN54</f>
        <v>1933.31064516129</v>
      </c>
      <c r="AO16" s="253">
        <f>ICGN!AO54</f>
        <v>1853.2822580645166</v>
      </c>
      <c r="AP16" s="253">
        <f>ICGN!AP54</f>
        <v>1782.7548275862066</v>
      </c>
      <c r="AQ16" s="253">
        <f>ICGN!AQ54</f>
        <v>1766.3316129032257</v>
      </c>
      <c r="AR16" s="253">
        <f>ICGN!AR54</f>
        <v>1774.2469999999992</v>
      </c>
      <c r="AS16" s="253">
        <f>ICGN!AS54</f>
        <v>1793.2767741935484</v>
      </c>
      <c r="AT16" s="253">
        <f>ICGN!AT54</f>
        <v>1792.5466666666664</v>
      </c>
      <c r="AU16" s="253">
        <f>ICGN!AU54</f>
        <v>1783.8203225806458</v>
      </c>
      <c r="AV16" s="253">
        <f>ICGN!AV54</f>
        <v>1805.5232258064516</v>
      </c>
      <c r="AW16" s="253">
        <f>ICGN!AW54</f>
        <v>1802.7463333333337</v>
      </c>
      <c r="AX16" s="253">
        <f>ICGN!AX54</f>
        <v>1804.4009677419353</v>
      </c>
      <c r="AY16" s="253">
        <f>ICGN!AY54</f>
        <v>1821.0136666666672</v>
      </c>
      <c r="AZ16" s="253">
        <f>ICGN!AZ54</f>
        <v>1792.6996774193553</v>
      </c>
      <c r="BA16" s="253">
        <f>ICGN!BA54</f>
        <v>1769.6725806451611</v>
      </c>
      <c r="BB16" s="253">
        <f>ICGN!BB54</f>
        <v>1790.5478571428569</v>
      </c>
      <c r="BC16" s="253">
        <f>ICGN!BC54</f>
        <v>1813.7487096774191</v>
      </c>
      <c r="BD16" s="253">
        <f>ICGN!BD54</f>
        <v>1830.2313333333329</v>
      </c>
      <c r="BE16" s="253">
        <f>ICGN!BE54</f>
        <v>1847.9212903225805</v>
      </c>
      <c r="BF16" s="253">
        <f>ICGN!BF54</f>
        <v>1909.8493333333331</v>
      </c>
      <c r="BG16" s="253">
        <f>ICGN!BG54</f>
        <v>1901.5425806451615</v>
      </c>
      <c r="BH16" s="253">
        <f>ICGN!BH54</f>
        <v>1902.1041935483875</v>
      </c>
      <c r="BI16" s="253">
        <f>ICGN!BI54</f>
        <v>1919.5123333333338</v>
      </c>
      <c r="BJ16" s="253">
        <f>ICGN!BJ54</f>
        <v>1885.1312903225801</v>
      </c>
      <c r="BK16" s="253">
        <f>ICGN!BK54</f>
        <v>1921.7529999999997</v>
      </c>
      <c r="BL16" s="253">
        <f>ICGN!BL54</f>
        <v>1932.9561290322579</v>
      </c>
      <c r="BM16" s="253">
        <f>ICGN!BM54</f>
        <v>1957.2870967741942</v>
      </c>
      <c r="BN16" s="253">
        <f>ICGN!BN54</f>
        <v>2038.4925000000001</v>
      </c>
      <c r="BO16" s="253">
        <f>ICGN!BO54</f>
        <v>2022.19</v>
      </c>
      <c r="BP16" s="253">
        <f>ICGN!BP54</f>
        <v>1939.27</v>
      </c>
      <c r="BQ16" s="253">
        <f>ICGN!BQ54</f>
        <v>1915.46</v>
      </c>
      <c r="BR16" s="253">
        <f>ICGN!BR54</f>
        <v>1888.1</v>
      </c>
      <c r="BS16" s="253">
        <f>ICGN!BS54</f>
        <v>1858.4</v>
      </c>
      <c r="BT16" s="253">
        <f>ICGN!BT54</f>
        <v>1899.07</v>
      </c>
      <c r="BU16" s="253">
        <f>ICGN!BU54</f>
        <v>1971.34</v>
      </c>
      <c r="BV16" s="253">
        <f>ICGN!BV54</f>
        <v>2047.03</v>
      </c>
      <c r="BW16" s="253">
        <f>ICGN!BW54</f>
        <v>2127.2456000000002</v>
      </c>
      <c r="BX16" s="253">
        <f>ICGN!BX54</f>
        <v>2344.23</v>
      </c>
      <c r="BY16" s="253">
        <f>ICGN!BY54</f>
        <v>2397.69</v>
      </c>
      <c r="BZ16" s="253">
        <f>ICGN!BZ54</f>
        <v>2420.38</v>
      </c>
      <c r="CA16" s="253">
        <f>ICGN!CA54</f>
        <v>2586.58</v>
      </c>
      <c r="CB16" s="253">
        <f>ICGN!CB54</f>
        <v>2495.36</v>
      </c>
      <c r="CC16" s="253">
        <f>ICGN!CC54</f>
        <v>2439.0863157894701</v>
      </c>
      <c r="CD16" s="253">
        <f>ICGN!CD54</f>
        <v>2554.94</v>
      </c>
      <c r="CE16" s="253">
        <f>ICGN!CE54</f>
        <v>2731.9</v>
      </c>
      <c r="CF16" s="253">
        <f>ICGN!CF54</f>
        <v>3023.29</v>
      </c>
      <c r="CG16" s="253">
        <f>ICGN!CG54</f>
        <v>3073.1154545454542</v>
      </c>
      <c r="CH16" s="253">
        <f>ICGN!CH54</f>
        <v>2937.85</v>
      </c>
      <c r="CI16" s="253">
        <f>ICGN!CI54</f>
        <v>2996.67</v>
      </c>
      <c r="CJ16" s="253">
        <f>ICGN!CJ54</f>
        <v>3244.51</v>
      </c>
      <c r="CK16" s="253">
        <f>ICGN!CK54</f>
        <v>3284.03</v>
      </c>
      <c r="CL16" s="253">
        <f>ICGN!CL54</f>
        <v>3357.5</v>
      </c>
      <c r="CM16" s="253">
        <f>ICGN!CM54</f>
        <v>3145.26</v>
      </c>
      <c r="CN16" s="253">
        <f>ICGN!CN54</f>
        <v>2998.71</v>
      </c>
      <c r="CO16" s="253">
        <f>ICGN!CO54</f>
        <v>2988.38</v>
      </c>
      <c r="CP16" s="253">
        <f>ICGN!CP54</f>
        <v>2991.68</v>
      </c>
      <c r="CQ16" s="253">
        <f>ICGN!CQ54</f>
        <v>2963.99</v>
      </c>
      <c r="CR16" s="253">
        <f>ICGN!CR54</f>
        <v>2963.82</v>
      </c>
      <c r="CS16" s="253">
        <f>ICGN!CS54</f>
        <v>2921.15</v>
      </c>
      <c r="CT16" s="253">
        <f>ICGN!CT54</f>
        <v>2932.61</v>
      </c>
      <c r="CU16" s="253">
        <f>ICGN!CU54</f>
        <v>3106.4</v>
      </c>
      <c r="CV16" s="253">
        <f>ICGN!CV54</f>
        <v>3009.53</v>
      </c>
      <c r="CW16" s="253">
        <f>ICGN!CW54</f>
        <v>2944.65</v>
      </c>
      <c r="CX16" s="253">
        <f>ICGN!CX54</f>
        <v>2881.68</v>
      </c>
      <c r="CY16" s="253">
        <f>ICGN!CY54</f>
        <v>2943.4945454545455</v>
      </c>
      <c r="CZ16" s="253">
        <f>ICGN!CZ54</f>
        <v>2873.5461111111113</v>
      </c>
      <c r="DA16" s="253">
        <f>ICGN!DA54</f>
        <v>2924</v>
      </c>
      <c r="DB16" s="253">
        <f>ICGN!DB54</f>
        <v>2958.36</v>
      </c>
      <c r="DC16" s="253">
        <f>ICGN!DC54</f>
        <v>3038.76</v>
      </c>
      <c r="DD16" s="253">
        <f>ICGN!DD54</f>
        <v>2972.62</v>
      </c>
      <c r="DE16" s="253">
        <f>ICGN!DE54</f>
        <v>2918.49</v>
      </c>
      <c r="DF16" s="253">
        <f>ICGN!DF54</f>
        <v>2955.06</v>
      </c>
      <c r="DG16" s="253">
        <f>ICGN!DG54</f>
        <v>3013.17</v>
      </c>
      <c r="DH16" s="253">
        <f>ICGN!DH54</f>
        <v>2991.42</v>
      </c>
      <c r="DI16" s="253">
        <f>ICGN!DI54</f>
        <v>2867.68</v>
      </c>
      <c r="DJ16" s="253">
        <f>ICGN!DJ54</f>
        <v>2859.9960000000001</v>
      </c>
      <c r="DK16" s="253">
        <f>ICGN!DK54</f>
        <v>2852.46</v>
      </c>
      <c r="DL16" s="253">
        <f>ICGN!DL54</f>
        <v>2765.96</v>
      </c>
      <c r="DM16" s="253">
        <f>ICGN!DM54</f>
        <v>2862.95</v>
      </c>
      <c r="DN16" s="253">
        <f>ICGN!DN54</f>
        <v>2893.22</v>
      </c>
      <c r="DO16" s="253">
        <f>ICGN!DO54</f>
        <v>2885.55</v>
      </c>
      <c r="DP16" s="253">
        <f>ICGN!DP54</f>
        <v>2959.57</v>
      </c>
      <c r="DQ16" s="253">
        <f>ICGN!DQ54</f>
        <v>3037.8</v>
      </c>
      <c r="DR16" s="253">
        <f>ICGN!DR54</f>
        <v>3080.48</v>
      </c>
      <c r="DS16" s="253">
        <f>ICGN!DS54</f>
        <v>3198.13</v>
      </c>
      <c r="DT16" s="253">
        <f>ICGN!DT54</f>
        <v>3212.48</v>
      </c>
      <c r="DU16" s="253">
        <f>ICGN!DU54</f>
        <v>3161.9114285714286</v>
      </c>
      <c r="DV16" s="253">
        <f>ICGN!DV54</f>
        <v>3115.15</v>
      </c>
      <c r="DW16" s="253">
        <f>ICGN!DW54</f>
        <v>3125.34</v>
      </c>
      <c r="DX16" s="253">
        <f>ICGN!DX54</f>
        <v>3155.22</v>
      </c>
      <c r="DY16" s="253">
        <f>ICGN!DY54</f>
        <v>3310.49</v>
      </c>
      <c r="DZ16" s="253">
        <f>ICGN!DZ54</f>
        <v>3256.0188888888897</v>
      </c>
      <c r="EA16" s="253">
        <f>ICGN!EA54</f>
        <v>3208.1081818181829</v>
      </c>
      <c r="EB16" s="253">
        <f>ICGN!EB54</f>
        <v>3412.6474999999991</v>
      </c>
      <c r="EC16" s="253">
        <f>ICGN!EC54</f>
        <v>3399.6219047619038</v>
      </c>
      <c r="ED16" s="253">
        <f>ICGN!ED54</f>
        <v>3437.7254545454548</v>
      </c>
      <c r="EE16" s="253">
        <f>ICGN!EE54</f>
        <v>3411.4236842105256</v>
      </c>
      <c r="EF16" s="253">
        <f>ICGN!EF54</f>
        <v>3383.0004761904761</v>
      </c>
      <c r="EG16" s="253">
        <f>ICGN!EG54</f>
        <v>3317.3704761904755</v>
      </c>
      <c r="EH16" s="253">
        <f>ICGN!EH54</f>
        <v>3408.2404999999999</v>
      </c>
      <c r="EI16" s="253">
        <f>ICGN!EI54</f>
        <v>3870.0076190476193</v>
      </c>
      <c r="EJ16" s="253">
        <f>ICGN!EJ54</f>
        <v>3986.5610000000001</v>
      </c>
      <c r="EK16" s="253">
        <f>ICGN!EK54</f>
        <v>3863.3421052631579</v>
      </c>
      <c r="EL16" s="253">
        <f>ICGN!EL54</f>
        <v>3693.0010526315782</v>
      </c>
      <c r="EM16" s="253">
        <f>ICGN!EM54</f>
        <v>3660.599090909091</v>
      </c>
      <c r="EN16" s="253">
        <f>ICGN!EN54</f>
        <v>3788.0989473684212</v>
      </c>
      <c r="EO16" s="253">
        <f>ICGN!EO54</f>
        <v>3749.8572727272726</v>
      </c>
      <c r="EP16" s="253">
        <f>ICGN!EP54</f>
        <v>3833.0595238095243</v>
      </c>
      <c r="EQ16" s="253">
        <f>ICGN!EQ54</f>
        <v>3680.6721052631583</v>
      </c>
      <c r="ER16" s="253">
        <f>ICGN!ER54</f>
        <v>3468.5038095238101</v>
      </c>
      <c r="ES16" s="253">
        <f>ICGN!ES54</f>
        <v>3494.532631578948</v>
      </c>
      <c r="ET16" s="253">
        <f>ICGN!ET54</f>
        <v>3552.4340000000002</v>
      </c>
      <c r="EU16" s="253">
        <f>ICGN!EU54</f>
        <v>3616.9990909090916</v>
      </c>
      <c r="EV16" s="253">
        <f>ICGN!EV54</f>
        <v>3651.8530000000005</v>
      </c>
      <c r="EW16" s="253">
        <f>ICGN!EW54</f>
        <v>3741.96</v>
      </c>
      <c r="EX16" s="253">
        <f>ICGN!EX54</f>
        <v>3693</v>
      </c>
      <c r="EY16" s="253">
        <f>ICGN!EY54</f>
        <v>3832.2439999999997</v>
      </c>
      <c r="EZ16" s="253">
        <f>ICGN!EZ54</f>
        <v>3887.6780952380955</v>
      </c>
      <c r="FA16" s="253">
        <f>ICGN!FA54</f>
        <v>3820.28</v>
      </c>
      <c r="FB16" s="253">
        <f>ICGN!FB54</f>
        <v>3771.68</v>
      </c>
      <c r="FC16" s="253">
        <f>ICGN!FC54</f>
        <v>3900.51</v>
      </c>
      <c r="FD16" s="253">
        <f>ICGN!FD54</f>
        <v>3967.77</v>
      </c>
    </row>
    <row r="17" spans="1:160" s="16" customFormat="1" x14ac:dyDescent="0.3">
      <c r="D17" s="22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</row>
    <row r="18" spans="1:160" x14ac:dyDescent="0.3">
      <c r="A18" s="18" t="s">
        <v>39</v>
      </c>
      <c r="B18" s="18" t="s">
        <v>13</v>
      </c>
      <c r="C18" s="18" t="s">
        <v>169</v>
      </c>
      <c r="D18" s="21" t="s">
        <v>35</v>
      </c>
      <c r="E18" s="19">
        <v>39814</v>
      </c>
      <c r="F18" s="19">
        <v>39845</v>
      </c>
      <c r="G18" s="19">
        <v>39873</v>
      </c>
      <c r="H18" s="19">
        <v>39904</v>
      </c>
      <c r="I18" s="19">
        <v>39934</v>
      </c>
      <c r="J18" s="19">
        <v>39965</v>
      </c>
      <c r="K18" s="19">
        <v>39995</v>
      </c>
      <c r="L18" s="19">
        <v>40026</v>
      </c>
      <c r="M18" s="19">
        <v>40057</v>
      </c>
      <c r="N18" s="19">
        <v>40087</v>
      </c>
      <c r="O18" s="19">
        <v>40118</v>
      </c>
      <c r="P18" s="19">
        <v>40148</v>
      </c>
      <c r="Q18" s="19">
        <v>40179</v>
      </c>
      <c r="R18" s="19">
        <v>40210</v>
      </c>
      <c r="S18" s="19">
        <v>40238</v>
      </c>
      <c r="T18" s="19">
        <v>40269</v>
      </c>
      <c r="U18" s="19">
        <v>40299</v>
      </c>
      <c r="V18" s="19">
        <v>40330</v>
      </c>
      <c r="W18" s="19">
        <v>40360</v>
      </c>
      <c r="X18" s="19">
        <v>40391</v>
      </c>
      <c r="Y18" s="19">
        <v>40422</v>
      </c>
      <c r="Z18" s="19">
        <v>40452</v>
      </c>
      <c r="AA18" s="19">
        <v>40483</v>
      </c>
      <c r="AB18" s="19">
        <v>40513</v>
      </c>
      <c r="AC18" s="19">
        <v>40544</v>
      </c>
      <c r="AD18" s="19">
        <v>40575</v>
      </c>
      <c r="AE18" s="19">
        <v>40603</v>
      </c>
      <c r="AF18" s="19">
        <v>40634</v>
      </c>
      <c r="AG18" s="19">
        <v>40664</v>
      </c>
      <c r="AH18" s="19">
        <v>40695</v>
      </c>
      <c r="AI18" s="19">
        <v>40725</v>
      </c>
      <c r="AJ18" s="19">
        <v>40756</v>
      </c>
      <c r="AK18" s="19">
        <v>40787</v>
      </c>
      <c r="AL18" s="19">
        <v>40817</v>
      </c>
      <c r="AM18" s="19">
        <v>40848</v>
      </c>
      <c r="AN18" s="19">
        <v>40878</v>
      </c>
      <c r="AO18" s="19">
        <v>40909</v>
      </c>
      <c r="AP18" s="19">
        <v>40940</v>
      </c>
      <c r="AQ18" s="19">
        <v>40969</v>
      </c>
      <c r="AR18" s="19">
        <v>41000</v>
      </c>
      <c r="AS18" s="19">
        <v>41030</v>
      </c>
      <c r="AT18" s="19">
        <v>41061</v>
      </c>
      <c r="AU18" s="19">
        <v>41091</v>
      </c>
      <c r="AV18" s="19">
        <v>41122</v>
      </c>
      <c r="AW18" s="19">
        <v>41153</v>
      </c>
      <c r="AX18" s="19">
        <v>41183</v>
      </c>
      <c r="AY18" s="19">
        <v>41214</v>
      </c>
      <c r="AZ18" s="19">
        <v>41244</v>
      </c>
      <c r="BA18" s="19">
        <v>41275</v>
      </c>
      <c r="BB18" s="19">
        <v>41306</v>
      </c>
      <c r="BC18" s="19">
        <f t="shared" ref="BC18:BL18" si="0">+BC2</f>
        <v>41334</v>
      </c>
      <c r="BD18" s="19">
        <f t="shared" si="0"/>
        <v>41365</v>
      </c>
      <c r="BE18" s="19">
        <f t="shared" si="0"/>
        <v>41395</v>
      </c>
      <c r="BF18" s="19">
        <f t="shared" si="0"/>
        <v>41426</v>
      </c>
      <c r="BG18" s="19">
        <f t="shared" si="0"/>
        <v>41456</v>
      </c>
      <c r="BH18" s="19">
        <f t="shared" si="0"/>
        <v>41487</v>
      </c>
      <c r="BI18" s="19">
        <f t="shared" si="0"/>
        <v>41518</v>
      </c>
      <c r="BJ18" s="19">
        <f t="shared" si="0"/>
        <v>41548</v>
      </c>
      <c r="BK18" s="19">
        <f t="shared" si="0"/>
        <v>41579</v>
      </c>
      <c r="BL18" s="19">
        <f t="shared" si="0"/>
        <v>41609</v>
      </c>
      <c r="BM18" s="19">
        <v>41640</v>
      </c>
      <c r="BN18" s="19">
        <v>41671</v>
      </c>
      <c r="BO18" s="19">
        <v>41699</v>
      </c>
      <c r="BP18" s="19">
        <v>41730</v>
      </c>
      <c r="BQ18" s="19">
        <v>41760</v>
      </c>
      <c r="BR18" s="19">
        <v>41791</v>
      </c>
      <c r="BS18" s="19">
        <v>41821</v>
      </c>
      <c r="BT18" s="19">
        <v>41852</v>
      </c>
      <c r="BU18" s="19">
        <v>41883</v>
      </c>
      <c r="BV18" s="19">
        <v>41913</v>
      </c>
      <c r="BW18" s="19">
        <v>41944</v>
      </c>
      <c r="BX18" s="19">
        <v>41974</v>
      </c>
      <c r="BY18" s="19">
        <v>42005</v>
      </c>
      <c r="BZ18" s="19">
        <v>42036</v>
      </c>
      <c r="CA18" s="19">
        <v>42064</v>
      </c>
      <c r="CB18" s="19">
        <v>42095</v>
      </c>
      <c r="CC18" s="19">
        <v>42125</v>
      </c>
      <c r="CD18" s="19">
        <v>42156</v>
      </c>
      <c r="CE18" s="19">
        <v>42186</v>
      </c>
      <c r="CF18" s="19">
        <v>42217</v>
      </c>
      <c r="CG18" s="19">
        <v>42248</v>
      </c>
      <c r="CH18" s="19">
        <v>42278</v>
      </c>
      <c r="CI18" s="19">
        <v>42309</v>
      </c>
      <c r="CJ18" s="19">
        <v>42339</v>
      </c>
      <c r="CK18" s="19">
        <v>42370</v>
      </c>
      <c r="CL18" s="19">
        <v>42401</v>
      </c>
      <c r="CM18" s="19">
        <v>42430</v>
      </c>
      <c r="CN18" s="19">
        <v>42461</v>
      </c>
      <c r="CO18" s="19">
        <v>42491</v>
      </c>
      <c r="CP18" s="19">
        <v>42522</v>
      </c>
      <c r="CQ18" s="19">
        <v>42552</v>
      </c>
      <c r="CR18" s="19">
        <v>42583</v>
      </c>
      <c r="CS18" s="19">
        <v>42614</v>
      </c>
      <c r="CT18" s="19">
        <v>42644</v>
      </c>
      <c r="CU18" s="19">
        <v>42675</v>
      </c>
      <c r="CV18" s="19">
        <v>42705</v>
      </c>
      <c r="CW18" s="19">
        <v>42736</v>
      </c>
      <c r="CX18" s="19">
        <v>42767</v>
      </c>
      <c r="CY18" s="19">
        <v>42795</v>
      </c>
      <c r="CZ18" s="19">
        <v>42826</v>
      </c>
      <c r="DA18" s="19">
        <v>42856</v>
      </c>
      <c r="DB18" s="19">
        <v>42887</v>
      </c>
      <c r="DC18" s="19">
        <v>42917</v>
      </c>
      <c r="DD18" s="19">
        <v>42948</v>
      </c>
      <c r="DE18" s="19">
        <v>42979</v>
      </c>
      <c r="DF18" s="19">
        <v>43009</v>
      </c>
      <c r="DG18" s="19">
        <v>43040</v>
      </c>
      <c r="DH18" s="19">
        <v>43070</v>
      </c>
      <c r="DI18" s="19">
        <v>43101</v>
      </c>
      <c r="DJ18" s="19">
        <v>43132</v>
      </c>
      <c r="DK18" s="19">
        <v>43160</v>
      </c>
      <c r="DL18" s="19">
        <v>43191</v>
      </c>
      <c r="DM18" s="19">
        <v>43221</v>
      </c>
      <c r="DN18" s="19">
        <v>43252</v>
      </c>
      <c r="DO18" s="19">
        <v>43282</v>
      </c>
      <c r="DP18" s="19">
        <v>43313</v>
      </c>
      <c r="DQ18" s="19">
        <v>43344</v>
      </c>
      <c r="DR18" s="19">
        <v>43374</v>
      </c>
      <c r="DS18" s="19">
        <v>43405</v>
      </c>
      <c r="DT18" s="19">
        <v>43435</v>
      </c>
      <c r="DU18" s="19">
        <v>43466</v>
      </c>
      <c r="DV18" s="19">
        <v>43497</v>
      </c>
      <c r="DW18" s="19">
        <v>43525</v>
      </c>
      <c r="DX18" s="19">
        <v>43556</v>
      </c>
      <c r="DY18" s="19">
        <v>43586</v>
      </c>
      <c r="DZ18" s="19">
        <v>43617</v>
      </c>
      <c r="EA18" s="19">
        <v>43647</v>
      </c>
      <c r="EB18" s="19">
        <v>43678</v>
      </c>
      <c r="EC18" s="19">
        <v>43709</v>
      </c>
      <c r="ED18" s="19">
        <v>43739</v>
      </c>
      <c r="EE18" s="19">
        <v>43770</v>
      </c>
      <c r="EF18" s="19">
        <v>43800</v>
      </c>
      <c r="EG18" s="19">
        <v>43831</v>
      </c>
      <c r="EH18" s="19">
        <v>43862</v>
      </c>
      <c r="EI18" s="19">
        <v>43891</v>
      </c>
      <c r="EJ18" s="19">
        <v>43922</v>
      </c>
      <c r="EK18" s="19">
        <v>43952</v>
      </c>
      <c r="EL18" s="19">
        <v>43983</v>
      </c>
      <c r="EM18" s="19">
        <v>44013</v>
      </c>
      <c r="EN18" s="19">
        <v>44044</v>
      </c>
      <c r="EO18" s="19">
        <v>44075</v>
      </c>
      <c r="EP18" s="19">
        <v>44105</v>
      </c>
      <c r="EQ18" s="19">
        <v>44136</v>
      </c>
      <c r="ER18" s="19">
        <v>44166</v>
      </c>
      <c r="ES18" s="19">
        <v>44197</v>
      </c>
      <c r="ET18" s="359">
        <v>44228</v>
      </c>
      <c r="EU18" s="359">
        <v>44256</v>
      </c>
      <c r="EV18" s="359">
        <v>44287</v>
      </c>
      <c r="EW18" s="359">
        <v>44317</v>
      </c>
      <c r="EX18" s="359">
        <v>44348</v>
      </c>
      <c r="EY18" s="359">
        <v>44378</v>
      </c>
      <c r="EZ18" s="359">
        <v>44409</v>
      </c>
      <c r="FA18" s="359">
        <v>44440</v>
      </c>
      <c r="FB18" s="359">
        <v>44470</v>
      </c>
      <c r="FC18" s="359">
        <v>44501</v>
      </c>
      <c r="FD18" s="359">
        <v>44531</v>
      </c>
    </row>
    <row r="19" spans="1:160" x14ac:dyDescent="0.3">
      <c r="A19" s="83"/>
      <c r="B19" s="83"/>
      <c r="C19" s="83"/>
      <c r="D19" s="84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5"/>
      <c r="BB19" s="85"/>
      <c r="BC19" s="85"/>
      <c r="BD19" s="85"/>
      <c r="BE19" s="85"/>
      <c r="BF19" s="85"/>
      <c r="BG19" s="85"/>
      <c r="BH19" s="85"/>
      <c r="BI19" s="85"/>
      <c r="BJ19" s="85"/>
      <c r="BK19" s="85"/>
      <c r="BL19" s="85"/>
    </row>
    <row r="20" spans="1:160" x14ac:dyDescent="0.3">
      <c r="A20" s="18" t="s">
        <v>103</v>
      </c>
      <c r="D20" s="25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</row>
    <row r="21" spans="1:160" s="154" customFormat="1" x14ac:dyDescent="0.3">
      <c r="A21" s="155" t="s">
        <v>6</v>
      </c>
      <c r="B21" s="154" t="s">
        <v>32</v>
      </c>
      <c r="C21" s="154" t="s">
        <v>34</v>
      </c>
      <c r="D21" s="163"/>
      <c r="E21" s="157">
        <f t="shared" ref="E21:X21" si="1">+E5</f>
        <v>556</v>
      </c>
      <c r="F21" s="157">
        <f t="shared" si="1"/>
        <v>569.0526315789474</v>
      </c>
      <c r="G21" s="157">
        <f t="shared" si="1"/>
        <v>594.18421052631584</v>
      </c>
      <c r="H21" s="157">
        <f t="shared" si="1"/>
        <v>686.84210526315792</v>
      </c>
      <c r="I21" s="157">
        <f t="shared" si="1"/>
        <v>787.38095238095241</v>
      </c>
      <c r="J21" s="157">
        <f t="shared" si="1"/>
        <v>724.72500000000002</v>
      </c>
      <c r="K21" s="157">
        <f t="shared" si="1"/>
        <v>637.71739130434787</v>
      </c>
      <c r="L21" s="157">
        <f t="shared" si="1"/>
        <v>713.69047619047615</v>
      </c>
      <c r="M21" s="157">
        <f t="shared" si="1"/>
        <v>672.84090909090912</v>
      </c>
      <c r="N21" s="157">
        <f t="shared" si="1"/>
        <v>678.63636363636363</v>
      </c>
      <c r="O21" s="157">
        <f t="shared" si="1"/>
        <v>723.21428571428567</v>
      </c>
      <c r="P21" s="157">
        <f t="shared" si="1"/>
        <v>773.06818181818187</v>
      </c>
      <c r="Q21" s="157">
        <f t="shared" si="1"/>
        <v>787.75</v>
      </c>
      <c r="R21" s="157">
        <f t="shared" si="1"/>
        <v>793.125</v>
      </c>
      <c r="S21" s="157">
        <f t="shared" si="1"/>
        <v>828.36956521739125</v>
      </c>
      <c r="T21" s="157">
        <f t="shared" si="1"/>
        <v>823.28947368421052</v>
      </c>
      <c r="U21" s="157">
        <f t="shared" si="1"/>
        <v>814.47368421052636</v>
      </c>
      <c r="V21" s="157">
        <f t="shared" si="1"/>
        <v>801.13636363636363</v>
      </c>
      <c r="W21" s="157">
        <f t="shared" si="1"/>
        <v>804.2045454545455</v>
      </c>
      <c r="X21" s="157">
        <f t="shared" si="1"/>
        <v>906.66666666666663</v>
      </c>
      <c r="Y21" s="157">
        <f t="shared" ref="Y21:BD21" si="2">+Y5</f>
        <v>918.09523809523807</v>
      </c>
      <c r="Z21" s="157">
        <f t="shared" si="2"/>
        <v>990</v>
      </c>
      <c r="AA21" s="157">
        <f t="shared" si="2"/>
        <v>1113.409090909091</v>
      </c>
      <c r="AB21" s="157">
        <f t="shared" si="2"/>
        <v>1225.2272727272727</v>
      </c>
      <c r="AC21" s="157">
        <f t="shared" si="2"/>
        <v>1267.1428571428571</v>
      </c>
      <c r="AD21" s="157">
        <f t="shared" si="2"/>
        <v>1278.875</v>
      </c>
      <c r="AE21" s="157">
        <f t="shared" si="2"/>
        <v>1173.4782608695652</v>
      </c>
      <c r="AF21" s="157">
        <f t="shared" si="2"/>
        <v>1145</v>
      </c>
      <c r="AG21" s="157">
        <f t="shared" si="2"/>
        <v>1153.8636363636363</v>
      </c>
      <c r="AH21" s="157">
        <f t="shared" si="2"/>
        <v>1127.125</v>
      </c>
      <c r="AI21" s="157">
        <f t="shared" si="2"/>
        <v>1082.375</v>
      </c>
      <c r="AJ21" s="157">
        <f t="shared" si="2"/>
        <v>1084.3478260869565</v>
      </c>
      <c r="AK21" s="157">
        <f t="shared" si="2"/>
        <v>1065.2272727272727</v>
      </c>
      <c r="AL21" s="157">
        <f t="shared" si="2"/>
        <v>997.02380952380952</v>
      </c>
      <c r="AM21" s="157">
        <f t="shared" si="2"/>
        <v>1048.840909090909</v>
      </c>
      <c r="AN21" s="157">
        <f t="shared" si="2"/>
        <v>1021.9047619047619</v>
      </c>
      <c r="AO21" s="157">
        <f t="shared" si="2"/>
        <v>1057.6190476190477</v>
      </c>
      <c r="AP21" s="157">
        <f t="shared" si="2"/>
        <v>1103.452380952381</v>
      </c>
      <c r="AQ21" s="157">
        <f t="shared" si="2"/>
        <v>1147.7045454545455</v>
      </c>
      <c r="AR21" s="157">
        <f t="shared" si="2"/>
        <v>1176.4473684210527</v>
      </c>
      <c r="AS21" s="157">
        <f t="shared" si="2"/>
        <v>1085.8333333333333</v>
      </c>
      <c r="AT21" s="157">
        <f t="shared" si="2"/>
        <v>995.95238095238096</v>
      </c>
      <c r="AU21" s="157">
        <f t="shared" si="2"/>
        <v>1013.8157894736842</v>
      </c>
      <c r="AV21" s="157">
        <f t="shared" si="2"/>
        <v>994.56521739130437</v>
      </c>
      <c r="AW21" s="157">
        <f t="shared" si="2"/>
        <v>965</v>
      </c>
      <c r="AX21" s="157">
        <f t="shared" si="2"/>
        <v>836.95652173913038</v>
      </c>
      <c r="AY21" s="157">
        <f t="shared" si="2"/>
        <v>818.86363636363637</v>
      </c>
      <c r="AZ21" s="157">
        <f t="shared" si="2"/>
        <v>788.19444444444446</v>
      </c>
      <c r="BA21" s="157" t="e">
        <f t="shared" si="2"/>
        <v>#REF!</v>
      </c>
      <c r="BB21" s="157" t="e">
        <f t="shared" si="2"/>
        <v>#REF!</v>
      </c>
      <c r="BC21" s="157" t="e">
        <f t="shared" si="2"/>
        <v>#REF!</v>
      </c>
      <c r="BD21" s="157" t="e">
        <f t="shared" si="2"/>
        <v>#REF!</v>
      </c>
      <c r="BE21" s="157" t="e">
        <f t="shared" ref="BE21:BL21" si="3">+BE5</f>
        <v>#REF!</v>
      </c>
      <c r="BF21" s="157" t="e">
        <f t="shared" si="3"/>
        <v>#REF!</v>
      </c>
      <c r="BG21" s="157" t="e">
        <f t="shared" si="3"/>
        <v>#REF!</v>
      </c>
      <c r="BH21" s="157" t="e">
        <f t="shared" si="3"/>
        <v>#REF!</v>
      </c>
      <c r="BI21" s="157" t="e">
        <f t="shared" si="3"/>
        <v>#REF!</v>
      </c>
      <c r="BJ21" s="157" t="e">
        <f t="shared" si="3"/>
        <v>#REF!</v>
      </c>
      <c r="BK21" s="157" t="e">
        <f t="shared" si="3"/>
        <v>#REF!</v>
      </c>
      <c r="BL21" s="157" t="e">
        <f t="shared" si="3"/>
        <v>#REF!</v>
      </c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  <c r="DZ21" s="157"/>
      <c r="EA21" s="157"/>
      <c r="EB21" s="157"/>
      <c r="EC21" s="157"/>
      <c r="ED21" s="157"/>
      <c r="EE21" s="157"/>
      <c r="EF21" s="157"/>
      <c r="EG21" s="157"/>
      <c r="EH21" s="157"/>
      <c r="EI21" s="157"/>
      <c r="EJ21" s="157"/>
      <c r="EK21" s="157"/>
      <c r="EL21" s="157"/>
      <c r="EM21" s="157"/>
      <c r="EN21" s="157"/>
      <c r="EO21" s="157"/>
      <c r="EP21" s="157"/>
      <c r="EQ21" s="157"/>
      <c r="ER21" s="157"/>
      <c r="ES21" s="157"/>
      <c r="ET21" s="157"/>
      <c r="EU21" s="157"/>
      <c r="EV21" s="157"/>
      <c r="EW21" s="157"/>
      <c r="EX21" s="157"/>
      <c r="EY21" s="157"/>
      <c r="EZ21" s="157"/>
      <c r="FA21" s="157"/>
      <c r="FB21" s="157"/>
      <c r="FC21" s="157"/>
      <c r="FD21" s="157"/>
    </row>
    <row r="22" spans="1:160" s="154" customFormat="1" x14ac:dyDescent="0.3">
      <c r="A22" s="155" t="s">
        <v>7</v>
      </c>
      <c r="B22" s="154" t="s">
        <v>24</v>
      </c>
      <c r="C22" s="154" t="s">
        <v>27</v>
      </c>
      <c r="D22" s="162">
        <f>2204.622/100</f>
        <v>22.046219999999998</v>
      </c>
      <c r="E22" s="157">
        <f t="shared" ref="E22:X22" si="4">+$D$22*E6</f>
        <v>269.93391767999992</v>
      </c>
      <c r="F22" s="157">
        <f t="shared" si="4"/>
        <v>286.91414838947367</v>
      </c>
      <c r="G22" s="157">
        <f t="shared" si="4"/>
        <v>285.01754056363637</v>
      </c>
      <c r="H22" s="157">
        <f t="shared" si="4"/>
        <v>289.20441359999995</v>
      </c>
      <c r="I22" s="157">
        <f t="shared" si="4"/>
        <v>341.01093095999983</v>
      </c>
      <c r="J22" s="157">
        <f t="shared" si="4"/>
        <v>342.56819577272728</v>
      </c>
      <c r="K22" s="157">
        <f t="shared" si="4"/>
        <v>392.7834723272727</v>
      </c>
      <c r="L22" s="157">
        <f t="shared" si="4"/>
        <v>478.84389839999994</v>
      </c>
      <c r="M22" s="157">
        <f t="shared" si="4"/>
        <v>490.51789680000002</v>
      </c>
      <c r="N22" s="157">
        <f t="shared" si="4"/>
        <v>510.61049721818176</v>
      </c>
      <c r="O22" s="157">
        <f t="shared" si="4"/>
        <v>501.97038317999994</v>
      </c>
      <c r="P22" s="157">
        <f t="shared" si="4"/>
        <v>549.01100405454542</v>
      </c>
      <c r="Q22" s="157">
        <f t="shared" si="4"/>
        <v>625.67172359999995</v>
      </c>
      <c r="R22" s="157">
        <f t="shared" si="4"/>
        <v>586.49907164210526</v>
      </c>
      <c r="S22" s="157">
        <f t="shared" si="4"/>
        <v>424.69646501739112</v>
      </c>
      <c r="T22" s="157">
        <f t="shared" si="4"/>
        <v>355.416561</v>
      </c>
      <c r="U22" s="157">
        <f t="shared" si="4"/>
        <v>321.91890444000001</v>
      </c>
      <c r="V22" s="157">
        <f t="shared" si="4"/>
        <v>348.56075920909092</v>
      </c>
      <c r="W22" s="157">
        <f t="shared" si="4"/>
        <v>388.50688739999998</v>
      </c>
      <c r="X22" s="157">
        <f t="shared" si="4"/>
        <v>423.62813830909079</v>
      </c>
      <c r="Y22" s="157">
        <f t="shared" ref="Y22:BD22" si="5">+$D$22*Y6</f>
        <v>522.89434559999984</v>
      </c>
      <c r="Z22" s="157">
        <f t="shared" si="5"/>
        <v>594.00915239999983</v>
      </c>
      <c r="AA22" s="157">
        <f t="shared" si="5"/>
        <v>637.08326699999986</v>
      </c>
      <c r="AB22" s="157">
        <f t="shared" si="5"/>
        <v>685.32679071818177</v>
      </c>
      <c r="AC22" s="157">
        <f t="shared" si="5"/>
        <v>707.52933845999985</v>
      </c>
      <c r="AD22" s="157">
        <f t="shared" si="5"/>
        <v>700.33878975789457</v>
      </c>
      <c r="AE22" s="157">
        <f t="shared" si="5"/>
        <v>620.60109299999988</v>
      </c>
      <c r="AF22" s="157">
        <f t="shared" si="5"/>
        <v>560.5361666099999</v>
      </c>
      <c r="AG22" s="157">
        <f t="shared" si="5"/>
        <v>481.70990699999999</v>
      </c>
      <c r="AH22" s="157">
        <f t="shared" si="5"/>
        <v>574.64474530909092</v>
      </c>
      <c r="AI22" s="157">
        <f t="shared" si="5"/>
        <v>649.72414961999982</v>
      </c>
      <c r="AJ22" s="157">
        <f t="shared" si="5"/>
        <v>636.57022453043464</v>
      </c>
      <c r="AK22" s="157">
        <f t="shared" si="5"/>
        <v>610.69079219999992</v>
      </c>
      <c r="AL22" s="157">
        <f t="shared" si="5"/>
        <v>579.78409139999997</v>
      </c>
      <c r="AM22" s="157">
        <f t="shared" si="5"/>
        <v>540.52082339999981</v>
      </c>
      <c r="AN22" s="157">
        <f t="shared" si="5"/>
        <v>516.21749039999997</v>
      </c>
      <c r="AO22" s="157">
        <f t="shared" si="5"/>
        <v>530.1674985599999</v>
      </c>
      <c r="AP22" s="157">
        <f t="shared" si="5"/>
        <v>548.58711536999988</v>
      </c>
      <c r="AQ22" s="157">
        <f t="shared" si="5"/>
        <v>545.26314665454549</v>
      </c>
      <c r="AR22" s="157">
        <f t="shared" si="5"/>
        <v>506.58906626999999</v>
      </c>
      <c r="AS22" s="157">
        <f t="shared" si="5"/>
        <v>446.41591298181811</v>
      </c>
      <c r="AT22" s="157">
        <f t="shared" si="5"/>
        <v>450.70872239999994</v>
      </c>
      <c r="AU22" s="157">
        <f t="shared" si="5"/>
        <v>501.70897799999995</v>
      </c>
      <c r="AV22" s="157">
        <f t="shared" si="5"/>
        <v>452.59931128695644</v>
      </c>
      <c r="AW22" s="157">
        <f t="shared" si="5"/>
        <v>429.25150667368428</v>
      </c>
      <c r="AX22" s="157">
        <f t="shared" si="5"/>
        <v>449.49366986086966</v>
      </c>
      <c r="AY22" s="157">
        <f t="shared" si="5"/>
        <v>425.78599559999986</v>
      </c>
      <c r="AZ22" s="157">
        <f t="shared" si="5"/>
        <v>423.33151644000003</v>
      </c>
      <c r="BA22" s="157" t="e">
        <f t="shared" si="5"/>
        <v>#REF!</v>
      </c>
      <c r="BB22" s="157" t="e">
        <f t="shared" si="5"/>
        <v>#REF!</v>
      </c>
      <c r="BC22" s="157" t="e">
        <f t="shared" si="5"/>
        <v>#REF!</v>
      </c>
      <c r="BD22" s="157" t="e">
        <f t="shared" si="5"/>
        <v>#REF!</v>
      </c>
      <c r="BE22" s="157" t="e">
        <f t="shared" ref="BE22:BL22" si="6">+$D$22*BE6</f>
        <v>#REF!</v>
      </c>
      <c r="BF22" s="157" t="e">
        <f t="shared" si="6"/>
        <v>#REF!</v>
      </c>
      <c r="BG22" s="157" t="e">
        <f t="shared" si="6"/>
        <v>#REF!</v>
      </c>
      <c r="BH22" s="157" t="e">
        <f t="shared" si="6"/>
        <v>#REF!</v>
      </c>
      <c r="BI22" s="157" t="e">
        <f t="shared" si="6"/>
        <v>#REF!</v>
      </c>
      <c r="BJ22" s="157" t="e">
        <f t="shared" si="6"/>
        <v>#REF!</v>
      </c>
      <c r="BK22" s="157" t="e">
        <f t="shared" si="6"/>
        <v>#REF!</v>
      </c>
      <c r="BL22" s="157" t="e">
        <f t="shared" si="6"/>
        <v>#REF!</v>
      </c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  <c r="DZ22" s="157"/>
      <c r="EA22" s="157"/>
      <c r="EB22" s="157"/>
      <c r="EC22" s="157"/>
      <c r="ED22" s="157"/>
      <c r="EE22" s="157"/>
      <c r="EF22" s="157"/>
      <c r="EG22" s="157"/>
      <c r="EH22" s="157"/>
      <c r="EI22" s="157"/>
      <c r="EJ22" s="157"/>
      <c r="EK22" s="157"/>
      <c r="EL22" s="157"/>
      <c r="EM22" s="157"/>
      <c r="EN22" s="157"/>
      <c r="EO22" s="157"/>
      <c r="EP22" s="157"/>
      <c r="EQ22" s="157"/>
      <c r="ER22" s="157"/>
      <c r="ES22" s="157"/>
      <c r="ET22" s="157"/>
      <c r="EU22" s="157"/>
      <c r="EV22" s="157"/>
      <c r="EW22" s="157"/>
      <c r="EX22" s="157"/>
      <c r="EY22" s="157"/>
      <c r="EZ22" s="157"/>
      <c r="FA22" s="157"/>
      <c r="FB22" s="157"/>
      <c r="FC22" s="157"/>
      <c r="FD22" s="157"/>
    </row>
    <row r="23" spans="1:160" x14ac:dyDescent="0.3">
      <c r="A23" s="14"/>
      <c r="D23" s="2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160" s="16" customFormat="1" x14ac:dyDescent="0.3">
      <c r="A24" s="18" t="s">
        <v>104</v>
      </c>
      <c r="B24" s="14"/>
      <c r="C24" s="14"/>
      <c r="D24" s="22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160" s="275" customFormat="1" x14ac:dyDescent="0.3">
      <c r="A25" s="275" t="s">
        <v>6</v>
      </c>
      <c r="B25" s="275" t="s">
        <v>155</v>
      </c>
      <c r="C25" s="275" t="s">
        <v>96</v>
      </c>
      <c r="D25" s="277"/>
      <c r="E25" s="278">
        <f t="shared" ref="E25:X25" si="7">+E9</f>
        <v>522.15</v>
      </c>
      <c r="F25" s="278">
        <f t="shared" si="7"/>
        <v>529.4</v>
      </c>
      <c r="G25" s="278">
        <f t="shared" si="7"/>
        <v>557.21</v>
      </c>
      <c r="H25" s="278">
        <f t="shared" si="7"/>
        <v>693.21</v>
      </c>
      <c r="I25" s="278">
        <f t="shared" si="7"/>
        <v>772.39</v>
      </c>
      <c r="J25" s="278">
        <f t="shared" si="7"/>
        <v>690.82</v>
      </c>
      <c r="K25" s="278">
        <f t="shared" si="7"/>
        <v>601.95000000000005</v>
      </c>
      <c r="L25" s="278">
        <f t="shared" si="7"/>
        <v>686.79</v>
      </c>
      <c r="M25" s="278">
        <f t="shared" si="7"/>
        <v>636.41999999999996</v>
      </c>
      <c r="N25" s="278">
        <f t="shared" si="7"/>
        <v>636.55999999999995</v>
      </c>
      <c r="O25" s="278">
        <f t="shared" si="7"/>
        <v>674.33</v>
      </c>
      <c r="P25" s="278">
        <f t="shared" si="7"/>
        <v>727.6</v>
      </c>
      <c r="Q25" s="278">
        <f t="shared" si="7"/>
        <v>742</v>
      </c>
      <c r="R25" s="278">
        <f t="shared" si="7"/>
        <v>754.32</v>
      </c>
      <c r="S25" s="278">
        <f t="shared" si="7"/>
        <v>793.9</v>
      </c>
      <c r="T25" s="278">
        <f t="shared" si="7"/>
        <v>798.53</v>
      </c>
      <c r="U25" s="278">
        <f t="shared" si="7"/>
        <v>775.57</v>
      </c>
      <c r="V25" s="278">
        <f t="shared" si="7"/>
        <v>764.91</v>
      </c>
      <c r="W25" s="278">
        <f t="shared" si="7"/>
        <v>774.5</v>
      </c>
      <c r="X25" s="278">
        <f t="shared" si="7"/>
        <v>865.23</v>
      </c>
      <c r="Y25" s="278">
        <f t="shared" ref="Y25:BD25" si="8">+Y9</f>
        <v>884.89</v>
      </c>
      <c r="Z25" s="278">
        <f t="shared" si="8"/>
        <v>935.22</v>
      </c>
      <c r="AA25" s="278">
        <f t="shared" si="8"/>
        <v>1059.01</v>
      </c>
      <c r="AB25" s="278">
        <f t="shared" si="8"/>
        <v>1171.22</v>
      </c>
      <c r="AC25" s="278">
        <f t="shared" si="8"/>
        <v>1238.57</v>
      </c>
      <c r="AD25" s="278">
        <f t="shared" si="8"/>
        <v>1248.55</v>
      </c>
      <c r="AE25" s="278">
        <f t="shared" si="8"/>
        <v>1142.23</v>
      </c>
      <c r="AF25" s="278">
        <f t="shared" si="8"/>
        <v>1123.79</v>
      </c>
      <c r="AG25" s="278">
        <f t="shared" si="8"/>
        <v>1143.44</v>
      </c>
      <c r="AH25" s="278">
        <f t="shared" si="8"/>
        <v>1075.9100000000001</v>
      </c>
      <c r="AI25" s="278">
        <f t="shared" si="8"/>
        <v>1033.57</v>
      </c>
      <c r="AJ25" s="278">
        <f t="shared" si="8"/>
        <v>1047.51</v>
      </c>
      <c r="AK25" s="278">
        <f t="shared" si="8"/>
        <v>995.18</v>
      </c>
      <c r="AL25" s="278">
        <f t="shared" si="8"/>
        <v>914.44</v>
      </c>
      <c r="AM25" s="278">
        <f t="shared" si="8"/>
        <v>985.77</v>
      </c>
      <c r="AN25" s="278">
        <f t="shared" si="8"/>
        <v>969.07</v>
      </c>
      <c r="AO25" s="278">
        <f t="shared" si="8"/>
        <v>1020.54</v>
      </c>
      <c r="AP25" s="278">
        <f t="shared" si="8"/>
        <v>1047.69</v>
      </c>
      <c r="AQ25" s="278">
        <f t="shared" si="8"/>
        <v>1105.74</v>
      </c>
      <c r="AR25" s="278">
        <f t="shared" si="8"/>
        <v>1157.45</v>
      </c>
      <c r="AS25" s="278">
        <f t="shared" si="8"/>
        <v>1031.1199999999999</v>
      </c>
      <c r="AT25" s="278">
        <f t="shared" si="8"/>
        <v>927.63</v>
      </c>
      <c r="AU25" s="278">
        <f t="shared" si="8"/>
        <v>952.54</v>
      </c>
      <c r="AV25" s="278">
        <f t="shared" si="8"/>
        <v>930.61</v>
      </c>
      <c r="AW25" s="278">
        <f t="shared" si="8"/>
        <v>879.53</v>
      </c>
      <c r="AX25" s="278">
        <f t="shared" si="8"/>
        <v>768.09</v>
      </c>
      <c r="AY25" s="278">
        <f t="shared" si="8"/>
        <v>743.13</v>
      </c>
      <c r="AZ25" s="278">
        <f t="shared" si="8"/>
        <v>713.94</v>
      </c>
      <c r="BA25" s="278">
        <f t="shared" si="8"/>
        <v>776.54</v>
      </c>
      <c r="BB25" s="278">
        <f t="shared" si="8"/>
        <v>792.38</v>
      </c>
      <c r="BC25" s="278">
        <f t="shared" si="8"/>
        <v>771.87</v>
      </c>
      <c r="BD25" s="278">
        <f t="shared" si="8"/>
        <v>756.46</v>
      </c>
      <c r="BE25" s="278">
        <f t="shared" ref="BE25:CJ25" si="9">+BE9</f>
        <v>763.38</v>
      </c>
      <c r="BF25" s="278">
        <f t="shared" si="9"/>
        <v>770.125</v>
      </c>
      <c r="BG25" s="278">
        <f t="shared" si="9"/>
        <v>714.66304347826087</v>
      </c>
      <c r="BH25" s="278">
        <f t="shared" si="9"/>
        <v>708.17499999999995</v>
      </c>
      <c r="BI25" s="278">
        <f t="shared" si="9"/>
        <v>722.71249999999998</v>
      </c>
      <c r="BJ25" s="278">
        <f t="shared" si="9"/>
        <v>759.18181818181813</v>
      </c>
      <c r="BK25" s="278">
        <f t="shared" si="9"/>
        <v>812.03750000000002</v>
      </c>
      <c r="BL25" s="278">
        <f t="shared" si="9"/>
        <v>806.97619047619048</v>
      </c>
      <c r="BM25" s="278">
        <f t="shared" si="9"/>
        <v>777.28947368421052</v>
      </c>
      <c r="BN25" s="278">
        <f t="shared" si="9"/>
        <v>806.78947368421052</v>
      </c>
      <c r="BO25" s="278">
        <f t="shared" si="9"/>
        <v>837.59523809523807</v>
      </c>
      <c r="BP25" s="278">
        <f t="shared" si="9"/>
        <v>825.5</v>
      </c>
      <c r="BQ25" s="278">
        <f t="shared" si="9"/>
        <v>800.08749999999998</v>
      </c>
      <c r="BR25" s="278">
        <f t="shared" si="9"/>
        <v>758.36904761904759</v>
      </c>
      <c r="BS25" s="278">
        <f t="shared" si="9"/>
        <v>754.27499999999998</v>
      </c>
      <c r="BT25" s="278">
        <f t="shared" si="9"/>
        <v>678.33333333333337</v>
      </c>
      <c r="BU25" s="278">
        <f t="shared" si="9"/>
        <v>655.91250000000002</v>
      </c>
      <c r="BV25" s="278">
        <f t="shared" si="9"/>
        <v>673.35714285714289</v>
      </c>
      <c r="BW25" s="278">
        <f t="shared" si="9"/>
        <v>661.92499999999995</v>
      </c>
      <c r="BX25" s="278">
        <f t="shared" si="9"/>
        <v>624.85227272727275</v>
      </c>
      <c r="BY25" s="278">
        <f t="shared" si="9"/>
        <v>641.03571428571433</v>
      </c>
      <c r="BZ25" s="278">
        <f t="shared" si="9"/>
        <v>634.9375</v>
      </c>
      <c r="CA25" s="278">
        <f t="shared" si="9"/>
        <v>607.80681818181813</v>
      </c>
      <c r="CB25" s="278">
        <f t="shared" si="9"/>
        <v>591.88636363636363</v>
      </c>
      <c r="CC25" s="278">
        <f t="shared" si="9"/>
        <v>600.64473684210532</v>
      </c>
      <c r="CD25" s="278">
        <f t="shared" si="9"/>
        <v>606.59090909090912</v>
      </c>
      <c r="CE25" s="278">
        <f t="shared" si="9"/>
        <v>575.43181818181813</v>
      </c>
      <c r="CF25" s="278">
        <f t="shared" si="9"/>
        <v>485.1875</v>
      </c>
      <c r="CG25" s="278">
        <f t="shared" si="9"/>
        <v>483.4375</v>
      </c>
      <c r="CH25" s="278">
        <f t="shared" si="9"/>
        <v>530.59523809523807</v>
      </c>
      <c r="CI25" s="278">
        <f t="shared" si="9"/>
        <v>503.47500000000002</v>
      </c>
      <c r="CJ25" s="278">
        <f t="shared" si="9"/>
        <v>520.86904761904759</v>
      </c>
      <c r="CK25" s="278">
        <f t="shared" ref="CK25:CS25" si="10">+CK9</f>
        <v>532.34210526315792</v>
      </c>
      <c r="CL25" s="278">
        <f t="shared" si="10"/>
        <v>595.44444444444446</v>
      </c>
      <c r="CM25" s="278">
        <f t="shared" si="10"/>
        <v>634.33695652173913</v>
      </c>
      <c r="CN25" s="278">
        <f t="shared" si="10"/>
        <v>681.04761904761904</v>
      </c>
      <c r="CO25" s="278">
        <f t="shared" si="10"/>
        <v>644.40476190476193</v>
      </c>
      <c r="CP25" s="278">
        <f t="shared" si="10"/>
        <v>621.04761904761904</v>
      </c>
      <c r="CQ25" s="278">
        <f t="shared" si="10"/>
        <v>584.06578947368416</v>
      </c>
      <c r="CR25" s="278">
        <f t="shared" si="10"/>
        <v>664.5454545454545</v>
      </c>
      <c r="CS25" s="278">
        <f t="shared" si="10"/>
        <v>693.32500000000005</v>
      </c>
      <c r="CT25" s="278">
        <f>+CT9</f>
        <v>651.5</v>
      </c>
      <c r="CU25" s="278">
        <f>+CU9</f>
        <v>670.28409090909088</v>
      </c>
      <c r="CV25" s="278">
        <f>+CV9</f>
        <v>711.66250000000002</v>
      </c>
      <c r="CW25" s="278"/>
      <c r="CX25" s="278"/>
      <c r="CY25" s="278"/>
      <c r="CZ25" s="278"/>
      <c r="DA25" s="278"/>
      <c r="DB25" s="278"/>
      <c r="DC25" s="278"/>
      <c r="DD25" s="278"/>
      <c r="DE25" s="278"/>
      <c r="DF25" s="278"/>
      <c r="DG25" s="278"/>
      <c r="DH25" s="278"/>
      <c r="DI25" s="278"/>
      <c r="DJ25" s="278"/>
      <c r="DK25" s="278"/>
      <c r="DL25" s="278"/>
      <c r="DM25" s="278"/>
      <c r="DN25" s="278"/>
      <c r="DO25" s="278"/>
      <c r="DP25" s="278"/>
      <c r="DQ25" s="278"/>
      <c r="DR25" s="278"/>
      <c r="DS25" s="278"/>
      <c r="DT25" s="278"/>
      <c r="DU25" s="278"/>
      <c r="DV25" s="278"/>
      <c r="DW25" s="278"/>
      <c r="DX25" s="278"/>
      <c r="DY25" s="278"/>
      <c r="DZ25" s="278"/>
      <c r="EA25" s="278"/>
      <c r="EB25" s="278"/>
      <c r="EC25" s="278"/>
      <c r="ED25" s="278"/>
      <c r="EE25" s="278"/>
      <c r="EF25" s="278"/>
      <c r="EG25" s="278"/>
      <c r="EH25" s="278"/>
      <c r="EI25" s="278"/>
      <c r="EJ25" s="278"/>
      <c r="EK25" s="278"/>
      <c r="EL25" s="278"/>
      <c r="EM25" s="278"/>
      <c r="EN25" s="278"/>
      <c r="EO25" s="278"/>
      <c r="EP25" s="278"/>
      <c r="EQ25" s="278"/>
      <c r="ER25" s="278"/>
      <c r="ES25" s="278"/>
      <c r="ET25" s="278"/>
      <c r="EU25" s="278"/>
      <c r="EV25" s="278"/>
      <c r="EW25" s="278"/>
      <c r="EX25" s="278"/>
      <c r="EY25" s="278"/>
      <c r="EZ25" s="278"/>
      <c r="FA25" s="278"/>
      <c r="FB25" s="278"/>
      <c r="FC25" s="278"/>
      <c r="FD25" s="278"/>
    </row>
    <row r="26" spans="1:160" s="155" customFormat="1" x14ac:dyDescent="0.3">
      <c r="A26" s="155" t="s">
        <v>97</v>
      </c>
      <c r="B26" s="155" t="s">
        <v>24</v>
      </c>
      <c r="C26" s="155" t="s">
        <v>27</v>
      </c>
      <c r="D26" s="156">
        <f>2204.622/100</f>
        <v>22.046219999999998</v>
      </c>
      <c r="E26" s="157">
        <f t="shared" ref="E26:X26" si="11">+E10*$D$26</f>
        <v>269.93391767999992</v>
      </c>
      <c r="F26" s="157">
        <f t="shared" si="11"/>
        <v>286.91414838947367</v>
      </c>
      <c r="G26" s="157">
        <f t="shared" si="11"/>
        <v>285.01754056363637</v>
      </c>
      <c r="H26" s="157">
        <f t="shared" si="11"/>
        <v>289.20441359999995</v>
      </c>
      <c r="I26" s="157">
        <f t="shared" si="11"/>
        <v>341.01093095999983</v>
      </c>
      <c r="J26" s="157">
        <f t="shared" si="11"/>
        <v>342.56819577272728</v>
      </c>
      <c r="K26" s="157">
        <f t="shared" si="11"/>
        <v>392.7834723272727</v>
      </c>
      <c r="L26" s="157">
        <f t="shared" si="11"/>
        <v>478.84389839999994</v>
      </c>
      <c r="M26" s="157">
        <f t="shared" si="11"/>
        <v>490.51789680000002</v>
      </c>
      <c r="N26" s="157">
        <f t="shared" si="11"/>
        <v>510.61049721818176</v>
      </c>
      <c r="O26" s="157">
        <f t="shared" si="11"/>
        <v>501.97038317999994</v>
      </c>
      <c r="P26" s="157">
        <f t="shared" si="11"/>
        <v>549.01100405454542</v>
      </c>
      <c r="Q26" s="157">
        <f t="shared" si="11"/>
        <v>625.67172359999995</v>
      </c>
      <c r="R26" s="157">
        <f t="shared" si="11"/>
        <v>586.49907164210526</v>
      </c>
      <c r="S26" s="157">
        <f t="shared" si="11"/>
        <v>424.69646501739112</v>
      </c>
      <c r="T26" s="157">
        <f t="shared" si="11"/>
        <v>355.416561</v>
      </c>
      <c r="U26" s="157">
        <f t="shared" si="11"/>
        <v>321.91890444000001</v>
      </c>
      <c r="V26" s="157">
        <f t="shared" si="11"/>
        <v>348.56075920909092</v>
      </c>
      <c r="W26" s="157">
        <f t="shared" si="11"/>
        <v>388.50688739999998</v>
      </c>
      <c r="X26" s="157">
        <f t="shared" si="11"/>
        <v>423.62813830909079</v>
      </c>
      <c r="Y26" s="157">
        <f t="shared" ref="Y26:BD26" si="12">+Y10*$D$26</f>
        <v>522.89434559999984</v>
      </c>
      <c r="Z26" s="157">
        <f t="shared" si="12"/>
        <v>594.00915239999983</v>
      </c>
      <c r="AA26" s="157">
        <f t="shared" si="12"/>
        <v>637.08326699999986</v>
      </c>
      <c r="AB26" s="157">
        <f t="shared" si="12"/>
        <v>685.32679071818177</v>
      </c>
      <c r="AC26" s="157">
        <f t="shared" si="12"/>
        <v>707.52933845999985</v>
      </c>
      <c r="AD26" s="157">
        <f t="shared" si="12"/>
        <v>700.33878975789457</v>
      </c>
      <c r="AE26" s="157">
        <f t="shared" si="12"/>
        <v>620.60109299999988</v>
      </c>
      <c r="AF26" s="157">
        <f t="shared" si="12"/>
        <v>560.5361666099999</v>
      </c>
      <c r="AG26" s="157">
        <f t="shared" si="12"/>
        <v>481.70990699999999</v>
      </c>
      <c r="AH26" s="157">
        <f t="shared" si="12"/>
        <v>574.64474530909092</v>
      </c>
      <c r="AI26" s="157">
        <f t="shared" si="12"/>
        <v>649.72414961999982</v>
      </c>
      <c r="AJ26" s="157">
        <f t="shared" si="12"/>
        <v>636.57022453043464</v>
      </c>
      <c r="AK26" s="157">
        <f t="shared" si="12"/>
        <v>610.69079219999992</v>
      </c>
      <c r="AL26" s="157">
        <f t="shared" si="12"/>
        <v>579.78409139999997</v>
      </c>
      <c r="AM26" s="157">
        <f t="shared" si="12"/>
        <v>540.52082339999981</v>
      </c>
      <c r="AN26" s="157">
        <f t="shared" si="12"/>
        <v>516.21749039999997</v>
      </c>
      <c r="AO26" s="157">
        <f t="shared" si="12"/>
        <v>530.1674985599999</v>
      </c>
      <c r="AP26" s="157">
        <f t="shared" si="12"/>
        <v>548.58711536999988</v>
      </c>
      <c r="AQ26" s="157">
        <f t="shared" si="12"/>
        <v>545.26314665454549</v>
      </c>
      <c r="AR26" s="157">
        <f t="shared" si="12"/>
        <v>506.58906626999999</v>
      </c>
      <c r="AS26" s="157">
        <f t="shared" si="12"/>
        <v>446.41591298181811</v>
      </c>
      <c r="AT26" s="157">
        <f t="shared" si="12"/>
        <v>450.70872239999994</v>
      </c>
      <c r="AU26" s="157">
        <f t="shared" si="12"/>
        <v>501.70897799999995</v>
      </c>
      <c r="AV26" s="157">
        <f t="shared" si="12"/>
        <v>452.59931128695644</v>
      </c>
      <c r="AW26" s="157">
        <f t="shared" si="12"/>
        <v>429.25150667368428</v>
      </c>
      <c r="AX26" s="157">
        <f t="shared" si="12"/>
        <v>449.49366986086966</v>
      </c>
      <c r="AY26" s="157">
        <f t="shared" si="12"/>
        <v>425.78599559999986</v>
      </c>
      <c r="AZ26" s="157">
        <f t="shared" si="12"/>
        <v>423.33151644000003</v>
      </c>
      <c r="BA26" s="157">
        <f t="shared" si="12"/>
        <v>412.4427834</v>
      </c>
      <c r="BB26" s="157">
        <f t="shared" si="12"/>
        <v>401.83297095789464</v>
      </c>
      <c r="BC26" s="157">
        <f t="shared" si="12"/>
        <v>404.20642058999994</v>
      </c>
      <c r="BD26" s="157">
        <f t="shared" si="12"/>
        <v>390.35838812727269</v>
      </c>
      <c r="BE26" s="157">
        <f t="shared" ref="BE26:CJ26" si="13">+BE10*$D$26</f>
        <v>376.51937457272714</v>
      </c>
      <c r="BF26" s="157">
        <f t="shared" si="13"/>
        <v>365.65860492000002</v>
      </c>
      <c r="BG26" s="157">
        <f t="shared" si="13"/>
        <v>361.00685249999998</v>
      </c>
      <c r="BH26" s="157">
        <f t="shared" si="13"/>
        <v>368.16185299090898</v>
      </c>
      <c r="BI26" s="157">
        <f t="shared" si="13"/>
        <v>375.7778199</v>
      </c>
      <c r="BJ26" s="157">
        <f t="shared" si="13"/>
        <v>414.74691007826073</v>
      </c>
      <c r="BK26" s="157">
        <f t="shared" si="13"/>
        <v>391.0778965799999</v>
      </c>
      <c r="BL26" s="157">
        <f t="shared" si="13"/>
        <v>361.83096120000005</v>
      </c>
      <c r="BM26" s="157">
        <f t="shared" si="13"/>
        <v>339.92121779999997</v>
      </c>
      <c r="BN26" s="157">
        <f t="shared" si="13"/>
        <v>358.88925505263148</v>
      </c>
      <c r="BO26" s="157">
        <f t="shared" si="13"/>
        <v>387.66703139999993</v>
      </c>
      <c r="BP26" s="157">
        <f t="shared" si="13"/>
        <v>375.01670039999993</v>
      </c>
      <c r="BQ26" s="157">
        <f t="shared" si="13"/>
        <v>385.91383200000001</v>
      </c>
      <c r="BR26" s="157">
        <f t="shared" si="13"/>
        <v>379.64640660000003</v>
      </c>
      <c r="BS26" s="157">
        <f t="shared" si="13"/>
        <v>378.84424868181816</v>
      </c>
      <c r="BT26" s="157">
        <f t="shared" si="13"/>
        <v>350.25144659999995</v>
      </c>
      <c r="BU26" s="157">
        <f t="shared" si="13"/>
        <v>321.81182280000007</v>
      </c>
      <c r="BV26" s="157">
        <f t="shared" si="13"/>
        <v>363.22585246956527</v>
      </c>
      <c r="BW26" s="157">
        <f t="shared" si="13"/>
        <v>350.07076705263154</v>
      </c>
      <c r="BX26" s="157">
        <f t="shared" si="13"/>
        <v>330.52294284545451</v>
      </c>
      <c r="BY26" s="157">
        <f t="shared" si="13"/>
        <v>332.07118875000003</v>
      </c>
      <c r="BZ26" s="157">
        <f t="shared" si="13"/>
        <v>320.01828821052629</v>
      </c>
      <c r="CA26" s="157">
        <f t="shared" si="13"/>
        <v>283.09350681818182</v>
      </c>
      <c r="CB26" s="157">
        <f t="shared" si="13"/>
        <v>284.99463539999999</v>
      </c>
      <c r="CC26" s="157">
        <f t="shared" si="13"/>
        <v>280.06415577000001</v>
      </c>
      <c r="CD26" s="157">
        <f t="shared" si="13"/>
        <v>258.95289591818175</v>
      </c>
      <c r="CE26" s="157">
        <f t="shared" si="13"/>
        <v>261.87903057272729</v>
      </c>
      <c r="CF26" s="157">
        <f t="shared" si="13"/>
        <v>235.33814939999999</v>
      </c>
      <c r="CG26" s="157">
        <f t="shared" si="13"/>
        <v>249.52121759999997</v>
      </c>
      <c r="CH26" s="157">
        <f t="shared" si="13"/>
        <v>311.77363483636361</v>
      </c>
      <c r="CI26" s="157">
        <f t="shared" si="13"/>
        <v>328.22412336000002</v>
      </c>
      <c r="CJ26" s="157">
        <f t="shared" si="13"/>
        <v>330.69329999999991</v>
      </c>
      <c r="CK26" s="157">
        <f t="shared" ref="CK26:CS26" si="14">+CK10*$D$26</f>
        <v>315.06369034736838</v>
      </c>
      <c r="CL26" s="157">
        <f t="shared" si="14"/>
        <v>293.52337308</v>
      </c>
      <c r="CM26" s="157">
        <f t="shared" si="14"/>
        <v>340.18319560909089</v>
      </c>
      <c r="CN26" s="157">
        <f t="shared" si="14"/>
        <v>330.65130719999996</v>
      </c>
      <c r="CO26" s="157">
        <f t="shared" si="14"/>
        <v>367.82543339999995</v>
      </c>
      <c r="CP26" s="157">
        <f t="shared" si="14"/>
        <v>426.31376874545458</v>
      </c>
      <c r="CQ26" s="157">
        <f t="shared" si="14"/>
        <v>434.02393314</v>
      </c>
      <c r="CR26" s="157">
        <f t="shared" si="14"/>
        <v>441.24071533043468</v>
      </c>
      <c r="CS26" s="157">
        <f t="shared" si="14"/>
        <v>470.73928799999993</v>
      </c>
      <c r="CT26" s="157">
        <f>+CT10*$D$26</f>
        <v>505.22587499999992</v>
      </c>
      <c r="CU26" s="157">
        <f>+CU10*$D$26</f>
        <v>460.07311679999987</v>
      </c>
      <c r="CV26" s="157">
        <f>+CV10*$D$26</f>
        <v>415.1303226</v>
      </c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  <c r="EG26" s="157"/>
      <c r="EH26" s="157"/>
      <c r="EI26" s="157"/>
      <c r="EJ26" s="157"/>
      <c r="EK26" s="157"/>
      <c r="EL26" s="157"/>
      <c r="EM26" s="157"/>
      <c r="EN26" s="157"/>
      <c r="EO26" s="157"/>
      <c r="EP26" s="157"/>
      <c r="EQ26" s="157"/>
      <c r="ER26" s="157"/>
      <c r="ES26" s="157"/>
      <c r="ET26" s="157"/>
      <c r="EU26" s="157"/>
      <c r="EV26" s="157"/>
      <c r="EW26" s="157"/>
      <c r="EX26" s="157"/>
      <c r="EY26" s="157"/>
      <c r="EZ26" s="157"/>
      <c r="FA26" s="157"/>
      <c r="FB26" s="157"/>
      <c r="FC26" s="157"/>
      <c r="FD26" s="157"/>
    </row>
    <row r="27" spans="1:160" x14ac:dyDescent="0.3">
      <c r="A27" s="14"/>
      <c r="D27" s="2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160" s="16" customFormat="1" x14ac:dyDescent="0.3">
      <c r="A28" s="18" t="s">
        <v>282</v>
      </c>
      <c r="B28" s="14"/>
      <c r="C28" s="14"/>
      <c r="D28" s="22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160" s="16" customFormat="1" x14ac:dyDescent="0.3">
      <c r="A29" s="14" t="s">
        <v>6</v>
      </c>
      <c r="B29" s="14" t="s">
        <v>155</v>
      </c>
      <c r="C29" s="14" t="s">
        <v>96</v>
      </c>
      <c r="D29" s="22"/>
      <c r="E29" s="91">
        <f>ICGN!E103</f>
        <v>522.15</v>
      </c>
      <c r="F29" s="91">
        <f>ICGN!F103</f>
        <v>529.4</v>
      </c>
      <c r="G29" s="91">
        <f>ICGN!G103</f>
        <v>557.21</v>
      </c>
      <c r="H29" s="91">
        <f>ICGN!H103</f>
        <v>693.21</v>
      </c>
      <c r="I29" s="91">
        <f>ICGN!I103</f>
        <v>772.39</v>
      </c>
      <c r="J29" s="91">
        <f>ICGN!J103</f>
        <v>690.82</v>
      </c>
      <c r="K29" s="91">
        <f>ICGN!K103</f>
        <v>601.95000000000005</v>
      </c>
      <c r="L29" s="91">
        <f>ICGN!L103</f>
        <v>686.79</v>
      </c>
      <c r="M29" s="91">
        <f>ICGN!M103</f>
        <v>636.41999999999996</v>
      </c>
      <c r="N29" s="91">
        <f>ICGN!N103</f>
        <v>636.55999999999995</v>
      </c>
      <c r="O29" s="91">
        <f>ICGN!O103</f>
        <v>674.33</v>
      </c>
      <c r="P29" s="91">
        <f>ICGN!P103</f>
        <v>727.6</v>
      </c>
      <c r="Q29" s="91">
        <f>ICGN!Q103</f>
        <v>742</v>
      </c>
      <c r="R29" s="91">
        <f>ICGN!R103</f>
        <v>754.32</v>
      </c>
      <c r="S29" s="91">
        <f>ICGN!S103</f>
        <v>793.9</v>
      </c>
      <c r="T29" s="91">
        <f>ICGN!T103</f>
        <v>798.53</v>
      </c>
      <c r="U29" s="91">
        <f>ICGN!U103</f>
        <v>775.57</v>
      </c>
      <c r="V29" s="91">
        <f>ICGN!V103</f>
        <v>764.91</v>
      </c>
      <c r="W29" s="91">
        <f>ICGN!W103</f>
        <v>774.5</v>
      </c>
      <c r="X29" s="91">
        <f>ICGN!X103</f>
        <v>865.23</v>
      </c>
      <c r="Y29" s="91">
        <f>ICGN!Y103</f>
        <v>884.89</v>
      </c>
      <c r="Z29" s="91">
        <f>ICGN!Z103</f>
        <v>935.22</v>
      </c>
      <c r="AA29" s="91">
        <f>ICGN!AA103</f>
        <v>1059.01</v>
      </c>
      <c r="AB29" s="91">
        <f>ICGN!AB103</f>
        <v>1171.22</v>
      </c>
      <c r="AC29" s="91">
        <f>ICGN!AC103</f>
        <v>1238.57</v>
      </c>
      <c r="AD29" s="91">
        <f>ICGN!AD103</f>
        <v>1248.55</v>
      </c>
      <c r="AE29" s="91">
        <f>ICGN!AE103</f>
        <v>1142.23</v>
      </c>
      <c r="AF29" s="91">
        <f>ICGN!AF103</f>
        <v>1123.79</v>
      </c>
      <c r="AG29" s="91">
        <f>ICGN!AG103</f>
        <v>1143.44</v>
      </c>
      <c r="AH29" s="91">
        <f>ICGN!AH103</f>
        <v>1075.9100000000001</v>
      </c>
      <c r="AI29" s="91">
        <f>ICGN!AI103</f>
        <v>1033.57</v>
      </c>
      <c r="AJ29" s="91">
        <f>ICGN!AJ103</f>
        <v>1047.51</v>
      </c>
      <c r="AK29" s="91">
        <f>ICGN!AK103</f>
        <v>995.18</v>
      </c>
      <c r="AL29" s="91">
        <f>ICGN!AL103</f>
        <v>914.44</v>
      </c>
      <c r="AM29" s="91">
        <f>ICGN!AM103</f>
        <v>985.77</v>
      </c>
      <c r="AN29" s="91">
        <f>ICGN!AN103</f>
        <v>969.07</v>
      </c>
      <c r="AO29" s="91">
        <f>ICGN!AO103</f>
        <v>1020.54</v>
      </c>
      <c r="AP29" s="91">
        <f>ICGN!AP103</f>
        <v>1047.69</v>
      </c>
      <c r="AQ29" s="91">
        <f>ICGN!AQ103</f>
        <v>1105.74</v>
      </c>
      <c r="AR29" s="91">
        <f>ICGN!AR103</f>
        <v>1157.45</v>
      </c>
      <c r="AS29" s="91">
        <f>ICGN!AS103</f>
        <v>1031.1199999999999</v>
      </c>
      <c r="AT29" s="91">
        <f>ICGN!AT103</f>
        <v>927.63</v>
      </c>
      <c r="AU29" s="91">
        <f>ICGN!AU103</f>
        <v>952.54</v>
      </c>
      <c r="AV29" s="91">
        <f>ICGN!AV103</f>
        <v>930.61</v>
      </c>
      <c r="AW29" s="91">
        <f>ICGN!AW103</f>
        <v>879.53</v>
      </c>
      <c r="AX29" s="91">
        <f>ICGN!AX103</f>
        <v>768.09</v>
      </c>
      <c r="AY29" s="91">
        <f>ICGN!AY103</f>
        <v>743.13</v>
      </c>
      <c r="AZ29" s="91">
        <f>ICGN!AZ103</f>
        <v>713.94</v>
      </c>
      <c r="BA29" s="91">
        <f>ICGN!BA103</f>
        <v>776.54</v>
      </c>
      <c r="BB29" s="91">
        <f>ICGN!BB103</f>
        <v>792.38</v>
      </c>
      <c r="BC29" s="91">
        <f>ICGN!BC103</f>
        <v>771.87</v>
      </c>
      <c r="BD29" s="91">
        <f>ICGN!BD103</f>
        <v>756.46</v>
      </c>
      <c r="BE29" s="91">
        <f>ICGN!BE103</f>
        <v>763.38</v>
      </c>
      <c r="BF29" s="91">
        <f>ICGN!BF103</f>
        <v>770.125</v>
      </c>
      <c r="BG29" s="91">
        <f>ICGN!BG103</f>
        <v>714.66304347826087</v>
      </c>
      <c r="BH29" s="91">
        <f>ICGN!BH103</f>
        <v>708.17499999999995</v>
      </c>
      <c r="BI29" s="91">
        <f>ICGN!BI103</f>
        <v>722.71249999999998</v>
      </c>
      <c r="BJ29" s="91">
        <f>ICGN!BJ103</f>
        <v>759.18181818181813</v>
      </c>
      <c r="BK29" s="91">
        <f>ICGN!BK103</f>
        <v>812.03750000000002</v>
      </c>
      <c r="BL29" s="91">
        <f>ICGN!BL103</f>
        <v>806.97619047619048</v>
      </c>
      <c r="BM29" s="91">
        <f>ICGN!BM103</f>
        <v>777.28947368421052</v>
      </c>
      <c r="BN29" s="91">
        <f>ICGN!BN103</f>
        <v>806.78947368421052</v>
      </c>
      <c r="BO29" s="91">
        <f>ICGN!BO103</f>
        <v>837.59523809523807</v>
      </c>
      <c r="BP29" s="91">
        <f>ICGN!BP103</f>
        <v>825.5</v>
      </c>
      <c r="BQ29" s="91">
        <f>ICGN!BQ103</f>
        <v>800.08749999999998</v>
      </c>
      <c r="BR29" s="91">
        <f>ICGN!BR103</f>
        <v>758.36904761904759</v>
      </c>
      <c r="BS29" s="91">
        <f>ICGN!BS103</f>
        <v>754.27499999999998</v>
      </c>
      <c r="BT29" s="91">
        <f>ICGN!BT103</f>
        <v>678.33333333333337</v>
      </c>
      <c r="BU29" s="91">
        <f>ICGN!BU103</f>
        <v>655.91250000000002</v>
      </c>
      <c r="BV29" s="91">
        <f>ICGN!BV103</f>
        <v>673.35714285714289</v>
      </c>
      <c r="BW29" s="91">
        <f>ICGN!BW103</f>
        <v>661.92499999999995</v>
      </c>
      <c r="BX29" s="91">
        <f>ICGN!BX103</f>
        <v>624.85227272727275</v>
      </c>
      <c r="BY29" s="91">
        <f>ICGN!BY103</f>
        <v>641.03571428571433</v>
      </c>
      <c r="BZ29" s="91">
        <f>ICGN!BZ103</f>
        <v>634.9375</v>
      </c>
      <c r="CA29" s="91">
        <f>ICGN!CA103</f>
        <v>607.80681818181813</v>
      </c>
      <c r="CB29" s="91">
        <f>ICGN!CB103</f>
        <v>591.88636363636363</v>
      </c>
      <c r="CC29" s="91">
        <f>ICGN!CC103</f>
        <v>600.64473684210532</v>
      </c>
      <c r="CD29" s="91">
        <f>ICGN!CD103</f>
        <v>606.59090909090912</v>
      </c>
      <c r="CE29" s="91">
        <f>ICGN!CE103</f>
        <v>575.43181818181813</v>
      </c>
      <c r="CF29" s="91">
        <f>ICGN!CF103</f>
        <v>485.1875</v>
      </c>
      <c r="CG29" s="91">
        <f>ICGN!CG103</f>
        <v>483.4375</v>
      </c>
      <c r="CH29" s="91">
        <f>ICGN!CH103</f>
        <v>530.59523809523807</v>
      </c>
      <c r="CI29" s="91">
        <f>ICGN!CI103</f>
        <v>503.47500000000002</v>
      </c>
      <c r="CJ29" s="91">
        <f>ICGN!CJ103</f>
        <v>520.86904761904759</v>
      </c>
      <c r="CK29" s="91">
        <f>ICGN!CK103</f>
        <v>532.34210526315792</v>
      </c>
      <c r="CL29" s="91">
        <f>ICGN!CL103</f>
        <v>595.44444444444446</v>
      </c>
      <c r="CM29" s="91">
        <f>ICGN!CM103</f>
        <v>634.33695652173913</v>
      </c>
      <c r="CN29" s="91">
        <f>ICGN!CN103</f>
        <v>681.04761904761904</v>
      </c>
      <c r="CO29" s="91">
        <f>ICGN!CO103</f>
        <v>644.40476190476193</v>
      </c>
      <c r="CP29" s="91">
        <f>ICGN!CP103</f>
        <v>621.04761904761904</v>
      </c>
      <c r="CQ29" s="91">
        <f>ICGN!CQ103</f>
        <v>584.06578947368416</v>
      </c>
      <c r="CR29" s="91">
        <f>ICGN!CR103</f>
        <v>664.5454545454545</v>
      </c>
      <c r="CS29" s="91">
        <f>ICGN!CS103</f>
        <v>693.32500000000005</v>
      </c>
      <c r="CT29" s="91">
        <f>ICGN!CT103</f>
        <v>651.5</v>
      </c>
      <c r="CU29" s="91">
        <f>ICGN!CU103</f>
        <v>670.28409090909088</v>
      </c>
      <c r="CV29" s="91">
        <f>ICGN!CV103</f>
        <v>711.66250000000002</v>
      </c>
      <c r="CW29" s="91">
        <f>ICGN!CW103</f>
        <v>726.17499999999995</v>
      </c>
      <c r="CX29" s="91">
        <f>ICGN!CX103</f>
        <v>705.55555555555554</v>
      </c>
      <c r="CY29" s="91">
        <f>ICGN!CY103</f>
        <v>663.28260869565213</v>
      </c>
      <c r="CZ29" s="91">
        <f>ICGN!CZ103</f>
        <v>623.88157894736844</v>
      </c>
      <c r="DA29" s="91">
        <f>ICGN!DA103</f>
        <v>654.92857142857144</v>
      </c>
      <c r="DB29" s="91">
        <f>ICGN!DB103</f>
        <v>621.26315789473688</v>
      </c>
      <c r="DC29" s="91">
        <f>ICGN!DC103</f>
        <v>617.73809523809518</v>
      </c>
      <c r="DD29" s="91">
        <f>ICGN!DD103</f>
        <v>622.23863636363637</v>
      </c>
      <c r="DE29" s="91">
        <f>ICGN!DE103</f>
        <v>661.38888888888891</v>
      </c>
      <c r="DF29" s="91">
        <f>ICGN!DF103</f>
        <v>648.21428571428567</v>
      </c>
      <c r="DG29" s="91">
        <f>ICGN!DG103</f>
        <v>641.4545454545455</v>
      </c>
      <c r="DH29" s="91">
        <f>ICGN!DH103</f>
        <v>602.67105263157896</v>
      </c>
      <c r="DI29" s="91">
        <f>ICGN!DI103</f>
        <v>634.58333333333337</v>
      </c>
      <c r="DJ29" s="91">
        <f>ICGN!DJ103</f>
        <v>643.29166666666663</v>
      </c>
      <c r="DK29" s="91">
        <f>ICGN!DK103</f>
        <v>624.23863636363637</v>
      </c>
      <c r="DL29" s="91">
        <f>ICGN!DL103</f>
        <v>618.16666666666663</v>
      </c>
      <c r="DM29" s="91">
        <f>ICGN!DM103</f>
        <v>606.05555555555554</v>
      </c>
      <c r="DN29" s="91">
        <f>ICGN!DN103</f>
        <v>583.27499999999998</v>
      </c>
      <c r="DO29" s="91">
        <f>ICGN!DO103</f>
        <v>538.43181818181813</v>
      </c>
      <c r="DP29" s="91">
        <f>ICGN!DP103</f>
        <v>534.52380952380952</v>
      </c>
      <c r="DQ29" s="91">
        <f>ICGN!DQ103</f>
        <v>526.69117647058829</v>
      </c>
      <c r="DR29" s="91">
        <f>ICGN!DR103</f>
        <v>509.76086956521738</v>
      </c>
      <c r="DS29" s="91">
        <f>ICGN!DS103</f>
        <v>457.52499999999998</v>
      </c>
      <c r="DT29" s="91">
        <f>ICGN!DT103</f>
        <v>477.48750000000001</v>
      </c>
      <c r="DU29" s="91">
        <f>ICGN!DU103</f>
        <v>526.59523809523807</v>
      </c>
      <c r="DV29" s="91">
        <f>ICGN!DV103</f>
        <v>526.95588235294122</v>
      </c>
      <c r="DW29" s="91">
        <f>ICGN!DW103</f>
        <v>492.75</v>
      </c>
      <c r="DX29" s="91">
        <f>ICGN!DX103</f>
        <v>502.86363636363637</v>
      </c>
      <c r="DY29" s="91">
        <f>ICGN!DY103</f>
        <v>471.95</v>
      </c>
      <c r="DZ29" s="91">
        <f>ICGN!DZ103</f>
        <v>474.30555555555554</v>
      </c>
      <c r="EA29" s="91">
        <f>ICGN!EA103</f>
        <v>466.19318181818181</v>
      </c>
      <c r="EB29" s="91">
        <f>ICGN!EB103</f>
        <v>508.35714285714283</v>
      </c>
      <c r="EC29" s="91">
        <f>ICGN!EC103</f>
        <v>506.90277777777777</v>
      </c>
      <c r="ED29" s="91">
        <f>ICGN!ED103</f>
        <v>523.81818181818187</v>
      </c>
      <c r="EE29" s="91">
        <f>ICGN!EE103</f>
        <v>613.25</v>
      </c>
      <c r="EF29" s="91">
        <f>ICGN!EF103</f>
        <v>685.44047619047615</v>
      </c>
      <c r="EG29" s="91">
        <f>ICGN!EG103</f>
        <v>727.21428571428567</v>
      </c>
      <c r="EH29" s="91">
        <f>ICGN!EH103</f>
        <v>643.0625</v>
      </c>
      <c r="EI29" s="91">
        <f>ICGN!EI103</f>
        <v>558.26136363636363</v>
      </c>
      <c r="EJ29" s="91">
        <f>ICGN!EJ103</f>
        <v>519.40909090909088</v>
      </c>
      <c r="EK29" s="91">
        <f>ICGN!EK103</f>
        <v>498.203125</v>
      </c>
      <c r="EL29" s="91">
        <f>ICGN!EL103</f>
        <v>573.71428571428567</v>
      </c>
      <c r="EM29" s="91">
        <f>ICGN!EM103</f>
        <v>609.76136363636363</v>
      </c>
      <c r="EN29" s="91">
        <f>ICGN!EN103</f>
        <v>675.5</v>
      </c>
      <c r="EO29" s="91">
        <f>ICGN!EO103</f>
        <v>707.35714285714289</v>
      </c>
      <c r="EP29" s="91">
        <f>ICGN!EP103</f>
        <v>731.13095238095241</v>
      </c>
      <c r="EQ29" s="91">
        <f>ICGN!EQ103</f>
        <v>841.45238095238096</v>
      </c>
      <c r="ER29" s="91">
        <f>ICGN!ER103</f>
        <v>909.60227272727275</v>
      </c>
      <c r="ES29" s="91">
        <f>ICGN!ES103</f>
        <v>936.96052631578948</v>
      </c>
      <c r="ET29" s="91">
        <f>ICGN!ET103</f>
        <v>968.61111111111109</v>
      </c>
      <c r="EU29" s="91">
        <f>ICGN!EU103</f>
        <v>994.695652173913</v>
      </c>
      <c r="EV29" s="91">
        <f>ICGN!EV103</f>
        <v>1036.9642857142858</v>
      </c>
      <c r="EW29" s="91">
        <f>ICGN!EW103</f>
        <v>1105.0972222222222</v>
      </c>
      <c r="EX29" s="91">
        <f>ICGN!EX103</f>
        <v>924.19047619047615</v>
      </c>
      <c r="EY29" s="91">
        <f>ICGN!EY103</f>
        <v>1008.2857142857143</v>
      </c>
      <c r="EZ29" s="91">
        <f>ICGN!EZ103</f>
        <v>1078.3499999999999</v>
      </c>
      <c r="FA29" s="91">
        <f>ICGN!FA103</f>
        <v>1104.702380952381</v>
      </c>
      <c r="FB29" s="91">
        <f>ICGN!FB103</f>
        <v>1238.1624999999999</v>
      </c>
      <c r="FC29" s="91">
        <f>ICGN!FC103</f>
        <v>1278.952380952381</v>
      </c>
      <c r="FD29" s="91">
        <f>ICGN!FD103</f>
        <v>1212.840909090909</v>
      </c>
    </row>
    <row r="30" spans="1:160" s="16" customFormat="1" x14ac:dyDescent="0.3">
      <c r="A30" s="14" t="s">
        <v>97</v>
      </c>
      <c r="B30" s="14" t="s">
        <v>24</v>
      </c>
      <c r="C30" s="14" t="s">
        <v>27</v>
      </c>
      <c r="D30" s="22">
        <f>2204.622/100</f>
        <v>22.046219999999998</v>
      </c>
      <c r="E30" s="91">
        <f>ICGN!E104</f>
        <v>269.93391767999992</v>
      </c>
      <c r="F30" s="91">
        <f>ICGN!F104</f>
        <v>286.91414838947367</v>
      </c>
      <c r="G30" s="91">
        <f>ICGN!G104</f>
        <v>285.01754056363637</v>
      </c>
      <c r="H30" s="91">
        <f>ICGN!H104</f>
        <v>289.20441359999995</v>
      </c>
      <c r="I30" s="91">
        <f>ICGN!I104</f>
        <v>341.01093095999983</v>
      </c>
      <c r="J30" s="91">
        <f>ICGN!J104</f>
        <v>342.56819577272728</v>
      </c>
      <c r="K30" s="91">
        <f>ICGN!K104</f>
        <v>392.7834723272727</v>
      </c>
      <c r="L30" s="91">
        <f>ICGN!L104</f>
        <v>478.84389839999994</v>
      </c>
      <c r="M30" s="91">
        <f>ICGN!M104</f>
        <v>490.51789680000002</v>
      </c>
      <c r="N30" s="91">
        <f>ICGN!N104</f>
        <v>510.61049721818176</v>
      </c>
      <c r="O30" s="91">
        <f>ICGN!O104</f>
        <v>501.97038317999994</v>
      </c>
      <c r="P30" s="91">
        <f>ICGN!P104</f>
        <v>549.01100405454542</v>
      </c>
      <c r="Q30" s="91">
        <f>ICGN!Q104</f>
        <v>625.67172359999995</v>
      </c>
      <c r="R30" s="91">
        <f>ICGN!R104</f>
        <v>586.49907164210526</v>
      </c>
      <c r="S30" s="91">
        <f>ICGN!S104</f>
        <v>424.69646501739112</v>
      </c>
      <c r="T30" s="91">
        <f>ICGN!T104</f>
        <v>355.416561</v>
      </c>
      <c r="U30" s="91">
        <f>ICGN!U104</f>
        <v>321.91890444000001</v>
      </c>
      <c r="V30" s="91">
        <f>ICGN!V104</f>
        <v>348.56075920909092</v>
      </c>
      <c r="W30" s="91">
        <f>ICGN!W104</f>
        <v>388.50688739999998</v>
      </c>
      <c r="X30" s="91">
        <f>ICGN!X104</f>
        <v>423.62813830909079</v>
      </c>
      <c r="Y30" s="91">
        <f>ICGN!Y104</f>
        <v>522.89434559999984</v>
      </c>
      <c r="Z30" s="91">
        <f>ICGN!Z104</f>
        <v>594.00915239999983</v>
      </c>
      <c r="AA30" s="91">
        <f>ICGN!AA104</f>
        <v>637.08326699999986</v>
      </c>
      <c r="AB30" s="91">
        <f>ICGN!AB104</f>
        <v>685.32679071818177</v>
      </c>
      <c r="AC30" s="91">
        <f>ICGN!AC104</f>
        <v>707.52933845999985</v>
      </c>
      <c r="AD30" s="91">
        <f>ICGN!AD104</f>
        <v>700.33878975789457</v>
      </c>
      <c r="AE30" s="91">
        <f>ICGN!AE104</f>
        <v>620.60109299999988</v>
      </c>
      <c r="AF30" s="91">
        <f>ICGN!AF104</f>
        <v>560.5361666099999</v>
      </c>
      <c r="AG30" s="91">
        <f>ICGN!AG104</f>
        <v>481.70990699999999</v>
      </c>
      <c r="AH30" s="91">
        <f>ICGN!AH104</f>
        <v>574.64474530909092</v>
      </c>
      <c r="AI30" s="91">
        <f>ICGN!AI104</f>
        <v>649.72414961999982</v>
      </c>
      <c r="AJ30" s="91">
        <f>ICGN!AJ104</f>
        <v>636.57022453043464</v>
      </c>
      <c r="AK30" s="91">
        <f>ICGN!AK104</f>
        <v>610.69079219999992</v>
      </c>
      <c r="AL30" s="91">
        <f>ICGN!AL104</f>
        <v>579.78409139999997</v>
      </c>
      <c r="AM30" s="91">
        <f>ICGN!AM104</f>
        <v>540.52082339999981</v>
      </c>
      <c r="AN30" s="91">
        <f>ICGN!AN104</f>
        <v>516.21749039999997</v>
      </c>
      <c r="AO30" s="91">
        <f>ICGN!AO104</f>
        <v>530.1674985599999</v>
      </c>
      <c r="AP30" s="91">
        <f>ICGN!AP104</f>
        <v>548.58711536999988</v>
      </c>
      <c r="AQ30" s="91">
        <f>ICGN!AQ104</f>
        <v>545.26314665454549</v>
      </c>
      <c r="AR30" s="91">
        <f>ICGN!AR104</f>
        <v>506.58906626999999</v>
      </c>
      <c r="AS30" s="91">
        <f>ICGN!AS104</f>
        <v>446.41591298181811</v>
      </c>
      <c r="AT30" s="91">
        <f>ICGN!AT104</f>
        <v>450.70872239999994</v>
      </c>
      <c r="AU30" s="91">
        <f>ICGN!AU104</f>
        <v>501.70897799999995</v>
      </c>
      <c r="AV30" s="91">
        <f>ICGN!AV104</f>
        <v>452.59931128695644</v>
      </c>
      <c r="AW30" s="91">
        <f>ICGN!AW104</f>
        <v>429.25150667368428</v>
      </c>
      <c r="AX30" s="91">
        <f>ICGN!AX104</f>
        <v>449.49366986086966</v>
      </c>
      <c r="AY30" s="91">
        <f>ICGN!AY104</f>
        <v>425.78599559999986</v>
      </c>
      <c r="AZ30" s="91">
        <f>ICGN!AZ104</f>
        <v>423.33151644000003</v>
      </c>
      <c r="BA30" s="91">
        <f>ICGN!BA104</f>
        <v>412.4427834</v>
      </c>
      <c r="BB30" s="91">
        <f>ICGN!BB104</f>
        <v>401.83297095789464</v>
      </c>
      <c r="BC30" s="91">
        <f>ICGN!BC104</f>
        <v>404.20642058999994</v>
      </c>
      <c r="BD30" s="91">
        <f>ICGN!BD104</f>
        <v>390.35838812727269</v>
      </c>
      <c r="BE30" s="91">
        <f>ICGN!BE104</f>
        <v>376.51937457272714</v>
      </c>
      <c r="BF30" s="91">
        <f>ICGN!BF104</f>
        <v>365.65860492000002</v>
      </c>
      <c r="BG30" s="91">
        <f>ICGN!BG104</f>
        <v>361.00685249999998</v>
      </c>
      <c r="BH30" s="91">
        <f>ICGN!BH104</f>
        <v>368.16185299090898</v>
      </c>
      <c r="BI30" s="91">
        <f>ICGN!BI104</f>
        <v>375.7778199</v>
      </c>
      <c r="BJ30" s="91">
        <f>ICGN!BJ104</f>
        <v>414.74691007826073</v>
      </c>
      <c r="BK30" s="91">
        <f>ICGN!BK104</f>
        <v>391.0778965799999</v>
      </c>
      <c r="BL30" s="91">
        <f>ICGN!BL104</f>
        <v>361.83096120000005</v>
      </c>
      <c r="BM30" s="91">
        <f>ICGN!BM104</f>
        <v>339.92121779999997</v>
      </c>
      <c r="BN30" s="91">
        <f>ICGN!BN104</f>
        <v>358.88925505263148</v>
      </c>
      <c r="BO30" s="91">
        <f>ICGN!BO104</f>
        <v>387.66703139999993</v>
      </c>
      <c r="BP30" s="91">
        <f>ICGN!BP104</f>
        <v>375.01670039999993</v>
      </c>
      <c r="BQ30" s="91">
        <f>ICGN!BQ104</f>
        <v>385.91383200000001</v>
      </c>
      <c r="BR30" s="91">
        <f>ICGN!BR104</f>
        <v>379.64640660000003</v>
      </c>
      <c r="BS30" s="91">
        <f>ICGN!BS104</f>
        <v>378.84424868181816</v>
      </c>
      <c r="BT30" s="91">
        <f>ICGN!BT104</f>
        <v>350.25144659999995</v>
      </c>
      <c r="BU30" s="91">
        <f>ICGN!BU104</f>
        <v>321.81182280000007</v>
      </c>
      <c r="BV30" s="91">
        <f>ICGN!BV104</f>
        <v>363.22585246956527</v>
      </c>
      <c r="BW30" s="91">
        <f>ICGN!BW104</f>
        <v>350.07076705263154</v>
      </c>
      <c r="BX30" s="91">
        <f>ICGN!BX104</f>
        <v>330.52294284545451</v>
      </c>
      <c r="BY30" s="91">
        <f>ICGN!BY104</f>
        <v>332.07118875000003</v>
      </c>
      <c r="BZ30" s="91">
        <f>ICGN!BZ104</f>
        <v>320.01828821052629</v>
      </c>
      <c r="CA30" s="91">
        <f>ICGN!CA104</f>
        <v>283.09350681818182</v>
      </c>
      <c r="CB30" s="91">
        <f>ICGN!CB104</f>
        <v>284.99463539999999</v>
      </c>
      <c r="CC30" s="91">
        <f>ICGN!CC104</f>
        <v>280.06415577000001</v>
      </c>
      <c r="CD30" s="91">
        <f>ICGN!CD104</f>
        <v>258.95289591818175</v>
      </c>
      <c r="CE30" s="91">
        <f>ICGN!CE104</f>
        <v>261.87903057272729</v>
      </c>
      <c r="CF30" s="91">
        <f>ICGN!CF104</f>
        <v>235.33814939999999</v>
      </c>
      <c r="CG30" s="91">
        <f>ICGN!CG104</f>
        <v>249.52121759999997</v>
      </c>
      <c r="CH30" s="91">
        <f>ICGN!CH104</f>
        <v>311.77363483636361</v>
      </c>
      <c r="CI30" s="91">
        <f>ICGN!CI104</f>
        <v>328.22412336000002</v>
      </c>
      <c r="CJ30" s="91">
        <f>ICGN!CJ104</f>
        <v>330.69329999999991</v>
      </c>
      <c r="CK30" s="91">
        <f>ICGN!CK104</f>
        <v>315.06369034736838</v>
      </c>
      <c r="CL30" s="91">
        <f>ICGN!CL104</f>
        <v>293.52337308</v>
      </c>
      <c r="CM30" s="91">
        <f>ICGN!CM104</f>
        <v>340.18319560909089</v>
      </c>
      <c r="CN30" s="91">
        <f>ICGN!CN104</f>
        <v>330.65130719999996</v>
      </c>
      <c r="CO30" s="91">
        <f>ICGN!CO104</f>
        <v>367.82543339999995</v>
      </c>
      <c r="CP30" s="91">
        <f>ICGN!CP104</f>
        <v>426.31376874545458</v>
      </c>
      <c r="CQ30" s="91">
        <f>ICGN!CQ104</f>
        <v>434.02393314</v>
      </c>
      <c r="CR30" s="91">
        <f>ICGN!CR104</f>
        <v>441.24071533043468</v>
      </c>
      <c r="CS30" s="91">
        <f>ICGN!CS104</f>
        <v>470.73928799999993</v>
      </c>
      <c r="CT30" s="91">
        <f>ICGN!CT104</f>
        <v>505.22587499999992</v>
      </c>
      <c r="CU30" s="91">
        <f>ICGN!CU104</f>
        <v>460.07311679999987</v>
      </c>
      <c r="CV30" s="91">
        <f>ICGN!CV104</f>
        <v>415.1303226</v>
      </c>
      <c r="CW30" s="91">
        <f>ICGN!CW104</f>
        <v>452.77424324999993</v>
      </c>
      <c r="CX30" s="91">
        <f>ICGN!CX104</f>
        <v>449.87052401052631</v>
      </c>
      <c r="CY30" s="91">
        <f>ICGN!CY104</f>
        <v>398.14514788695652</v>
      </c>
      <c r="CZ30" s="91">
        <f>ICGN!CZ104</f>
        <v>359.72469075789468</v>
      </c>
      <c r="DA30" s="91">
        <f>ICGN!DA104</f>
        <v>345.88514978181814</v>
      </c>
      <c r="DB30" s="91">
        <f>ICGN!DB104</f>
        <v>298.2853566</v>
      </c>
      <c r="DC30" s="91">
        <f>ICGN!DC104</f>
        <v>311.27058017999997</v>
      </c>
      <c r="DD30" s="91">
        <f>ICGN!DD104</f>
        <v>304.15156818260868</v>
      </c>
      <c r="DE30" s="91">
        <f>ICGN!DE104</f>
        <v>306.93587340000005</v>
      </c>
      <c r="DF30" s="91">
        <f>ICGN!DF104</f>
        <v>313.85800472727271</v>
      </c>
      <c r="DG30" s="91">
        <f>ICGN!DG104</f>
        <v>329.95842599999992</v>
      </c>
      <c r="DH30" s="91">
        <f>ICGN!DH104</f>
        <v>318.18207014999996</v>
      </c>
      <c r="DI30" s="91">
        <f>ICGN!DI104</f>
        <v>308.19565740000002</v>
      </c>
      <c r="DJ30" s="91">
        <f>ICGN!DJ104</f>
        <v>299.22522176842102</v>
      </c>
      <c r="DK30" s="91">
        <f>ICGN!DK104</f>
        <v>282.75851879999993</v>
      </c>
      <c r="DL30" s="91">
        <f>ICGN!DL104</f>
        <v>260.68080420000001</v>
      </c>
      <c r="DM30" s="91">
        <f>ICGN!DM104</f>
        <v>260.74665654545453</v>
      </c>
      <c r="DN30" s="91">
        <f>ICGN!DN104</f>
        <v>265.91940599999998</v>
      </c>
      <c r="DO30" s="91">
        <f>ICGN!DO104</f>
        <v>245.9308332</v>
      </c>
      <c r="DP30" s="91">
        <f>ICGN!DP104</f>
        <v>230.49802275652169</v>
      </c>
      <c r="DQ30" s="91">
        <f>ICGN!DQ104</f>
        <v>237.73947451578945</v>
      </c>
      <c r="DR30" s="91">
        <f>ICGN!DR104</f>
        <v>290.67461804347823</v>
      </c>
      <c r="DS30" s="91">
        <f>ICGN!DS104</f>
        <v>282.0236448</v>
      </c>
      <c r="DT30" s="91">
        <f>ICGN!DT104</f>
        <v>276.75722277</v>
      </c>
      <c r="DU30" s="91">
        <f>ICGN!DU104</f>
        <v>279.5670659999999</v>
      </c>
      <c r="DV30" s="91">
        <f>ICGN!DV104</f>
        <v>285.03441805263151</v>
      </c>
      <c r="DW30" s="91">
        <f>ICGN!DW104</f>
        <v>275.00034899999997</v>
      </c>
      <c r="DX30" s="91">
        <f>ICGN!DX104</f>
        <v>276.36511499999989</v>
      </c>
      <c r="DY30" s="91">
        <f>ICGN!DY104</f>
        <v>260.6965515</v>
      </c>
      <c r="DZ30" s="91">
        <f>ICGN!DZ104</f>
        <v>274.24395369000001</v>
      </c>
      <c r="EA30" s="91">
        <f>ICGN!EA104</f>
        <v>267.39058557272722</v>
      </c>
      <c r="EB30" s="91">
        <f>ICGN!EB104</f>
        <v>254.754093109091</v>
      </c>
      <c r="EC30" s="91">
        <f>ICGN!EC104</f>
        <v>245.99172276000002</v>
      </c>
      <c r="ED30" s="91">
        <f>ICGN!ED104</f>
        <v>274.63838932173917</v>
      </c>
      <c r="EE30" s="91">
        <f>ICGN!EE104</f>
        <v>279.70039313999996</v>
      </c>
      <c r="EF30" s="91">
        <f>ICGN!EF104</f>
        <v>293.99159280000003</v>
      </c>
      <c r="EG30" s="91">
        <f>ICGN!EG104</f>
        <v>312.32144999999997</v>
      </c>
      <c r="EH30" s="91">
        <f>ICGN!EH104</f>
        <v>332.25974194736841</v>
      </c>
      <c r="EI30" s="91">
        <f>ICGN!EI104</f>
        <v>260.25562709999997</v>
      </c>
      <c r="EJ30" s="91">
        <f>ICGN!EJ104</f>
        <v>221.60650380000001</v>
      </c>
      <c r="EK30" s="91">
        <f>ICGN!EK104</f>
        <v>234.59382702000002</v>
      </c>
      <c r="EL30" s="91">
        <f>ICGN!EL104</f>
        <v>260.76669856363628</v>
      </c>
      <c r="EM30" s="91">
        <f>ICGN!EM104</f>
        <v>262.39010203636354</v>
      </c>
      <c r="EN30" s="91">
        <f>ICGN!EN104</f>
        <v>282.50656200000009</v>
      </c>
      <c r="EO30" s="91">
        <f>ICGN!EO104</f>
        <v>274.28647140000004</v>
      </c>
      <c r="EP30" s="91">
        <f>ICGN!EP104</f>
        <v>314.99037875454542</v>
      </c>
      <c r="EQ30" s="91">
        <f>ICGN!EQ104</f>
        <v>329.22722636999993</v>
      </c>
      <c r="ER30" s="91">
        <f>ICGN!ER104</f>
        <v>323.36794235454545</v>
      </c>
      <c r="ES30" s="91">
        <f>ICGN!ES104</f>
        <v>350.89459948421052</v>
      </c>
      <c r="ET30" s="91">
        <f>ICGN!ET104</f>
        <v>374.79734327368413</v>
      </c>
      <c r="EU30" s="91">
        <f>ICGN!EU104</f>
        <v>348.45488506956519</v>
      </c>
      <c r="EV30" s="91">
        <f>ICGN!EV104</f>
        <v>357.97812179999994</v>
      </c>
      <c r="EW30" s="91">
        <f>ICGN!EW104</f>
        <v>379.09577600999995</v>
      </c>
      <c r="EX30" s="91">
        <f>ICGN!EX104</f>
        <v>379.50563528181817</v>
      </c>
      <c r="EY30" s="91">
        <f>ICGN!EY104</f>
        <v>390.54353820000011</v>
      </c>
      <c r="EZ30" s="91">
        <f>ICGN!EZ104</f>
        <v>427.33591167272721</v>
      </c>
      <c r="FA30" s="91">
        <f>ICGN!FA104</f>
        <v>424.70468099999999</v>
      </c>
      <c r="FB30" s="91">
        <f>ICGN!FB104</f>
        <v>432.52584000000002</v>
      </c>
      <c r="FC30" s="91">
        <f>ICGN!FC104</f>
        <v>435.32885940000006</v>
      </c>
      <c r="FD30" s="91">
        <f>ICGN!FD104</f>
        <v>422.56591134545442</v>
      </c>
    </row>
    <row r="31" spans="1:160" x14ac:dyDescent="0.3">
      <c r="D31" s="25"/>
    </row>
    <row r="32" spans="1:160" x14ac:dyDescent="0.3">
      <c r="A32" s="18" t="s">
        <v>237</v>
      </c>
      <c r="B32" s="18" t="s">
        <v>13</v>
      </c>
      <c r="C32" s="18" t="s">
        <v>169</v>
      </c>
      <c r="D32" s="21" t="s">
        <v>156</v>
      </c>
      <c r="E32" s="19">
        <v>39814</v>
      </c>
      <c r="F32" s="19">
        <v>39845</v>
      </c>
      <c r="G32" s="19">
        <v>39873</v>
      </c>
      <c r="H32" s="19">
        <v>39904</v>
      </c>
      <c r="I32" s="19">
        <v>39934</v>
      </c>
      <c r="J32" s="19">
        <v>39965</v>
      </c>
      <c r="K32" s="19">
        <v>39995</v>
      </c>
      <c r="L32" s="19">
        <v>40026</v>
      </c>
      <c r="M32" s="19">
        <v>40057</v>
      </c>
      <c r="N32" s="19">
        <v>40087</v>
      </c>
      <c r="O32" s="19">
        <v>40118</v>
      </c>
      <c r="P32" s="19">
        <v>40148</v>
      </c>
      <c r="Q32" s="19">
        <v>40179</v>
      </c>
      <c r="R32" s="19">
        <v>40210</v>
      </c>
      <c r="S32" s="19">
        <v>40238</v>
      </c>
      <c r="T32" s="19">
        <v>40269</v>
      </c>
      <c r="U32" s="19">
        <v>40299</v>
      </c>
      <c r="V32" s="19">
        <v>40330</v>
      </c>
      <c r="W32" s="19">
        <v>40360</v>
      </c>
      <c r="X32" s="19">
        <v>40391</v>
      </c>
      <c r="Y32" s="19">
        <v>40422</v>
      </c>
      <c r="Z32" s="19">
        <v>40452</v>
      </c>
      <c r="AA32" s="19">
        <v>40483</v>
      </c>
      <c r="AB32" s="19">
        <v>40513</v>
      </c>
      <c r="AC32" s="19">
        <v>40544</v>
      </c>
      <c r="AD32" s="19">
        <v>40575</v>
      </c>
      <c r="AE32" s="19">
        <v>40603</v>
      </c>
      <c r="AF32" s="19">
        <v>40634</v>
      </c>
      <c r="AG32" s="19">
        <v>40664</v>
      </c>
      <c r="AH32" s="19">
        <v>40695</v>
      </c>
      <c r="AI32" s="19">
        <v>40725</v>
      </c>
      <c r="AJ32" s="19">
        <v>40756</v>
      </c>
      <c r="AK32" s="19">
        <v>40787</v>
      </c>
      <c r="AL32" s="19">
        <v>40817</v>
      </c>
      <c r="AM32" s="19">
        <v>40848</v>
      </c>
      <c r="AN32" s="19">
        <v>40878</v>
      </c>
      <c r="AO32" s="19">
        <v>40909</v>
      </c>
      <c r="AP32" s="19">
        <v>40940</v>
      </c>
      <c r="AQ32" s="19">
        <v>40969</v>
      </c>
      <c r="AR32" s="19">
        <v>41000</v>
      </c>
      <c r="AS32" s="19">
        <v>41030</v>
      </c>
      <c r="AT32" s="19">
        <v>41061</v>
      </c>
      <c r="AU32" s="19">
        <v>41091</v>
      </c>
      <c r="AV32" s="19">
        <v>41122</v>
      </c>
      <c r="AW32" s="19">
        <v>41153</v>
      </c>
      <c r="AX32" s="19">
        <v>41183</v>
      </c>
      <c r="AY32" s="19">
        <v>41214</v>
      </c>
      <c r="AZ32" s="19">
        <v>41244</v>
      </c>
      <c r="BA32" s="19">
        <v>41275</v>
      </c>
      <c r="BB32" s="19">
        <v>41306</v>
      </c>
      <c r="BC32" s="19">
        <f t="shared" ref="BC32:BL32" si="15">+BC2</f>
        <v>41334</v>
      </c>
      <c r="BD32" s="19">
        <f t="shared" si="15"/>
        <v>41365</v>
      </c>
      <c r="BE32" s="19">
        <f t="shared" si="15"/>
        <v>41395</v>
      </c>
      <c r="BF32" s="19">
        <f t="shared" si="15"/>
        <v>41426</v>
      </c>
      <c r="BG32" s="19">
        <f t="shared" si="15"/>
        <v>41456</v>
      </c>
      <c r="BH32" s="19">
        <f t="shared" si="15"/>
        <v>41487</v>
      </c>
      <c r="BI32" s="19">
        <f t="shared" si="15"/>
        <v>41518</v>
      </c>
      <c r="BJ32" s="19">
        <f t="shared" si="15"/>
        <v>41548</v>
      </c>
      <c r="BK32" s="19">
        <f t="shared" si="15"/>
        <v>41579</v>
      </c>
      <c r="BL32" s="19">
        <f t="shared" si="15"/>
        <v>41609</v>
      </c>
      <c r="BM32" s="19">
        <v>41640</v>
      </c>
      <c r="BN32" s="19">
        <v>41671</v>
      </c>
      <c r="BO32" s="19">
        <v>41699</v>
      </c>
      <c r="BP32" s="19">
        <v>41730</v>
      </c>
      <c r="BQ32" s="19">
        <v>41760</v>
      </c>
      <c r="BR32" s="19">
        <v>41791</v>
      </c>
      <c r="BS32" s="19">
        <v>41821</v>
      </c>
      <c r="BT32" s="19">
        <v>41852</v>
      </c>
      <c r="BU32" s="19">
        <v>41883</v>
      </c>
      <c r="BV32" s="19">
        <v>41913</v>
      </c>
      <c r="BW32" s="19">
        <v>41944</v>
      </c>
      <c r="BX32" s="19">
        <v>41974</v>
      </c>
      <c r="BY32" s="19">
        <v>42005</v>
      </c>
      <c r="BZ32" s="19">
        <v>42036</v>
      </c>
      <c r="CA32" s="19">
        <v>42064</v>
      </c>
      <c r="CB32" s="19">
        <v>42095</v>
      </c>
      <c r="CC32" s="19">
        <v>42125</v>
      </c>
      <c r="CD32" s="19">
        <v>42156</v>
      </c>
      <c r="CE32" s="19">
        <v>42186</v>
      </c>
      <c r="CF32" s="19">
        <v>42217</v>
      </c>
      <c r="CG32" s="19">
        <v>42248</v>
      </c>
      <c r="CH32" s="19">
        <v>42278</v>
      </c>
      <c r="CI32" s="19">
        <v>42309</v>
      </c>
      <c r="CJ32" s="19">
        <v>42339</v>
      </c>
      <c r="CK32" s="19">
        <v>42370</v>
      </c>
      <c r="CL32" s="19">
        <v>42401</v>
      </c>
      <c r="CM32" s="19">
        <v>42430</v>
      </c>
      <c r="CN32" s="19">
        <v>42461</v>
      </c>
      <c r="CO32" s="19">
        <v>42491</v>
      </c>
      <c r="CP32" s="19">
        <v>42522</v>
      </c>
      <c r="CQ32" s="19">
        <v>42552</v>
      </c>
      <c r="CR32" s="19">
        <v>42583</v>
      </c>
      <c r="CS32" s="19">
        <v>42614</v>
      </c>
      <c r="CT32" s="19">
        <v>42644</v>
      </c>
      <c r="CU32" s="19">
        <v>42675</v>
      </c>
      <c r="CV32" s="19">
        <v>42705</v>
      </c>
      <c r="CW32" s="19">
        <v>42736</v>
      </c>
      <c r="CX32" s="19">
        <v>42767</v>
      </c>
      <c r="CY32" s="19">
        <v>42795</v>
      </c>
      <c r="CZ32" s="19">
        <v>42826</v>
      </c>
      <c r="DA32" s="19">
        <v>42856</v>
      </c>
      <c r="DB32" s="19">
        <v>42887</v>
      </c>
      <c r="DC32" s="19">
        <v>42917</v>
      </c>
      <c r="DD32" s="19">
        <v>42948</v>
      </c>
      <c r="DE32" s="19">
        <v>42979</v>
      </c>
      <c r="DF32" s="19">
        <v>43009</v>
      </c>
      <c r="DG32" s="19">
        <v>43040</v>
      </c>
      <c r="DH32" s="19">
        <v>43070</v>
      </c>
      <c r="DI32" s="19">
        <v>43101</v>
      </c>
      <c r="DJ32" s="19">
        <v>43132</v>
      </c>
      <c r="DK32" s="19">
        <v>43160</v>
      </c>
      <c r="DL32" s="19">
        <v>43191</v>
      </c>
      <c r="DM32" s="19">
        <v>43221</v>
      </c>
      <c r="DN32" s="19">
        <v>43252</v>
      </c>
      <c r="DO32" s="19">
        <v>43282</v>
      </c>
      <c r="DP32" s="19">
        <v>43313</v>
      </c>
      <c r="DQ32" s="19">
        <v>43344</v>
      </c>
      <c r="DR32" s="19">
        <v>43374</v>
      </c>
      <c r="DS32" s="19">
        <v>43405</v>
      </c>
      <c r="DT32" s="19">
        <v>43435</v>
      </c>
      <c r="DU32" s="19">
        <v>43466</v>
      </c>
      <c r="DV32" s="19">
        <v>43497</v>
      </c>
      <c r="DW32" s="19">
        <v>43525</v>
      </c>
      <c r="DX32" s="19">
        <v>43556</v>
      </c>
      <c r="DY32" s="19">
        <v>43586</v>
      </c>
      <c r="DZ32" s="19">
        <v>43617</v>
      </c>
      <c r="EA32" s="19">
        <v>43647</v>
      </c>
      <c r="EB32" s="19">
        <v>43678</v>
      </c>
      <c r="EC32" s="19">
        <v>43709</v>
      </c>
      <c r="ED32" s="19">
        <v>43739</v>
      </c>
      <c r="EE32" s="19">
        <v>43770</v>
      </c>
      <c r="EF32" s="19">
        <v>43800</v>
      </c>
      <c r="EG32" s="19">
        <v>43831</v>
      </c>
      <c r="EH32" s="19">
        <v>43862</v>
      </c>
      <c r="EI32" s="19">
        <v>43891</v>
      </c>
      <c r="EJ32" s="19">
        <v>43922</v>
      </c>
      <c r="EK32" s="19">
        <v>43952</v>
      </c>
      <c r="EL32" s="19">
        <v>43983</v>
      </c>
      <c r="EM32" s="19">
        <v>44013</v>
      </c>
      <c r="EN32" s="19">
        <v>44044</v>
      </c>
      <c r="EO32" s="19">
        <v>44075</v>
      </c>
      <c r="EP32" s="19">
        <v>44105</v>
      </c>
      <c r="EQ32" s="19">
        <v>44136</v>
      </c>
      <c r="ER32" s="19">
        <v>44166</v>
      </c>
      <c r="ES32" s="19">
        <v>44197</v>
      </c>
      <c r="ET32" s="359">
        <v>44228</v>
      </c>
      <c r="EU32" s="359">
        <v>44256</v>
      </c>
      <c r="EV32" s="359">
        <v>44287</v>
      </c>
      <c r="EW32" s="359">
        <v>44317</v>
      </c>
      <c r="EX32" s="359">
        <v>44348</v>
      </c>
      <c r="EY32" s="359">
        <v>44378</v>
      </c>
      <c r="EZ32" s="359">
        <v>44409</v>
      </c>
      <c r="FA32" s="359">
        <v>44440</v>
      </c>
      <c r="FB32" s="359">
        <v>44470</v>
      </c>
      <c r="FC32" s="359">
        <v>44501</v>
      </c>
      <c r="FD32" s="359">
        <v>44531</v>
      </c>
    </row>
    <row r="33" spans="1:160" x14ac:dyDescent="0.3">
      <c r="A33" s="83"/>
      <c r="B33" s="83"/>
      <c r="C33" s="83"/>
      <c r="D33" s="84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</row>
    <row r="34" spans="1:160" x14ac:dyDescent="0.3">
      <c r="A34" s="18" t="s">
        <v>103</v>
      </c>
      <c r="B34" s="83"/>
      <c r="C34" s="83"/>
      <c r="D34" s="84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</row>
    <row r="35" spans="1:160" s="154" customFormat="1" x14ac:dyDescent="0.3">
      <c r="A35" s="155" t="s">
        <v>6</v>
      </c>
      <c r="B35" s="154" t="s">
        <v>32</v>
      </c>
      <c r="C35" s="154" t="s">
        <v>34</v>
      </c>
      <c r="D35" s="217">
        <v>0.46004254470618339</v>
      </c>
      <c r="E35" s="212">
        <v>0.46004254470618339</v>
      </c>
      <c r="F35" s="212">
        <v>0.46004254470618339</v>
      </c>
      <c r="G35" s="212">
        <v>0.46004254470618339</v>
      </c>
      <c r="H35" s="212">
        <v>0.46004254470618339</v>
      </c>
      <c r="I35" s="212">
        <v>0.46004254470618339</v>
      </c>
      <c r="J35" s="212">
        <v>0.46004254470618339</v>
      </c>
      <c r="K35" s="212">
        <v>0.46004254470618339</v>
      </c>
      <c r="L35" s="212">
        <v>0.46004254470618339</v>
      </c>
      <c r="M35" s="212">
        <v>0.46004254470618339</v>
      </c>
      <c r="N35" s="212">
        <v>0.46004254470618339</v>
      </c>
      <c r="O35" s="212">
        <v>0.46004254470618339</v>
      </c>
      <c r="P35" s="212">
        <v>0.46004254470618339</v>
      </c>
      <c r="Q35" s="212">
        <v>0.46004254470618339</v>
      </c>
      <c r="R35" s="212">
        <v>0.46004254470618339</v>
      </c>
      <c r="S35" s="212">
        <v>0.46004254470618339</v>
      </c>
      <c r="T35" s="212">
        <v>0.46004254470618339</v>
      </c>
      <c r="U35" s="212">
        <v>0.46004254470618339</v>
      </c>
      <c r="V35" s="212">
        <v>0.46004254470618339</v>
      </c>
      <c r="W35" s="212">
        <v>0.46004254470618339</v>
      </c>
      <c r="X35" s="212">
        <v>0.46004254470618339</v>
      </c>
      <c r="Y35" s="212">
        <v>0.46004254470618339</v>
      </c>
      <c r="Z35" s="212">
        <v>0.46004254470618339</v>
      </c>
      <c r="AA35" s="212">
        <v>0.46004254470618339</v>
      </c>
      <c r="AB35" s="212">
        <v>0.46004254470618339</v>
      </c>
      <c r="AC35" s="212">
        <v>0.46004254470618339</v>
      </c>
      <c r="AD35" s="212">
        <v>0.46004254470618339</v>
      </c>
      <c r="AE35" s="212">
        <v>0.46004254470618339</v>
      </c>
      <c r="AF35" s="212">
        <v>0.46004254470618339</v>
      </c>
      <c r="AG35" s="212">
        <v>0.46004254470618339</v>
      </c>
      <c r="AH35" s="212">
        <v>0.46004254470618339</v>
      </c>
      <c r="AI35" s="212">
        <v>0.46004254470618339</v>
      </c>
      <c r="AJ35" s="212">
        <v>0.46004254470618339</v>
      </c>
      <c r="AK35" s="212">
        <v>0.46004254470618339</v>
      </c>
      <c r="AL35" s="212">
        <v>0.46004254470618339</v>
      </c>
      <c r="AM35" s="212">
        <v>0.46004254470618339</v>
      </c>
      <c r="AN35" s="212">
        <v>0.46004254470618339</v>
      </c>
      <c r="AO35" s="212">
        <v>0.46004254470618339</v>
      </c>
      <c r="AP35" s="212">
        <v>0.46004254470618339</v>
      </c>
      <c r="AQ35" s="212">
        <v>0.46004254470618339</v>
      </c>
      <c r="AR35" s="212">
        <v>0.46004254470618339</v>
      </c>
      <c r="AS35" s="212">
        <v>0.46004254470618339</v>
      </c>
      <c r="AT35" s="212">
        <v>0.46004254470618339</v>
      </c>
      <c r="AU35" s="212">
        <v>0.46004254470618339</v>
      </c>
      <c r="AV35" s="212">
        <v>0.46004254470618339</v>
      </c>
      <c r="AW35" s="212">
        <v>0.46004254470618339</v>
      </c>
      <c r="AX35" s="212">
        <v>0.46004254470618339</v>
      </c>
      <c r="AY35" s="212">
        <v>0.46004254470618339</v>
      </c>
      <c r="AZ35" s="212">
        <v>0.46004254470618339</v>
      </c>
      <c r="BA35" s="212">
        <v>0.46004254470618339</v>
      </c>
      <c r="BB35" s="212">
        <v>0.46004254470618339</v>
      </c>
      <c r="BC35" s="212">
        <v>0.46004254470618339</v>
      </c>
      <c r="BD35" s="212">
        <v>0.46004254470618339</v>
      </c>
      <c r="BE35" s="212">
        <v>0.46004254470618339</v>
      </c>
      <c r="BF35" s="212">
        <v>0.46004254470618339</v>
      </c>
      <c r="BG35" s="212">
        <v>0.46004254470618339</v>
      </c>
      <c r="BH35" s="212">
        <v>0.46004254470618339</v>
      </c>
      <c r="BI35" s="212">
        <v>0.46004254470618339</v>
      </c>
      <c r="BJ35" s="212">
        <v>0.46004254470618339</v>
      </c>
      <c r="BK35" s="213">
        <v>0.46004254470618339</v>
      </c>
      <c r="BL35" s="213">
        <v>0.46004254470618339</v>
      </c>
      <c r="BM35" s="164"/>
      <c r="BN35" s="164"/>
      <c r="BO35" s="164"/>
      <c r="BP35" s="164"/>
      <c r="BQ35" s="164"/>
      <c r="BR35" s="164"/>
      <c r="BS35" s="164"/>
      <c r="BT35" s="164"/>
      <c r="BU35" s="164"/>
      <c r="BV35" s="164"/>
      <c r="BW35" s="164"/>
      <c r="BX35" s="164"/>
      <c r="BY35" s="164"/>
      <c r="BZ35" s="164"/>
      <c r="CA35" s="164"/>
      <c r="CB35" s="164"/>
      <c r="CC35" s="164"/>
      <c r="CD35" s="164"/>
      <c r="CE35" s="164"/>
      <c r="CF35" s="164"/>
      <c r="CG35" s="164"/>
      <c r="CH35" s="164"/>
      <c r="CI35" s="164"/>
      <c r="CJ35" s="164"/>
      <c r="CK35" s="164"/>
      <c r="CL35" s="164"/>
      <c r="CM35" s="164"/>
      <c r="CN35" s="164"/>
      <c r="CO35" s="164"/>
      <c r="CP35" s="164"/>
      <c r="CQ35" s="164"/>
      <c r="CR35" s="164"/>
      <c r="CS35" s="164"/>
      <c r="CT35" s="164"/>
      <c r="CU35" s="164"/>
      <c r="CV35" s="164"/>
      <c r="CW35" s="164"/>
      <c r="CX35" s="164"/>
      <c r="CY35" s="164"/>
      <c r="CZ35" s="164"/>
      <c r="DA35" s="164"/>
      <c r="DB35" s="164"/>
      <c r="DC35" s="164"/>
      <c r="DD35" s="164"/>
      <c r="DE35" s="164"/>
      <c r="DF35" s="164"/>
      <c r="DG35" s="164"/>
      <c r="DH35" s="164"/>
      <c r="DI35" s="164"/>
      <c r="DJ35" s="164"/>
      <c r="DK35" s="164"/>
      <c r="DL35" s="164"/>
      <c r="DM35" s="164"/>
      <c r="DN35" s="164"/>
      <c r="DO35" s="164"/>
      <c r="DP35" s="164"/>
      <c r="DQ35" s="164"/>
      <c r="DR35" s="164"/>
      <c r="DS35" s="164"/>
      <c r="DT35" s="164"/>
      <c r="DU35" s="164"/>
      <c r="DV35" s="164"/>
      <c r="DW35" s="164"/>
      <c r="DX35" s="164"/>
      <c r="DY35" s="164"/>
      <c r="DZ35" s="164"/>
      <c r="EA35" s="164"/>
      <c r="EB35" s="164"/>
      <c r="EC35" s="164"/>
      <c r="ED35" s="164"/>
      <c r="EE35" s="164"/>
      <c r="EF35" s="164"/>
      <c r="EG35" s="164"/>
      <c r="EH35" s="164"/>
      <c r="EI35" s="164"/>
      <c r="EJ35" s="164"/>
      <c r="EK35" s="164"/>
      <c r="EL35" s="164"/>
      <c r="EM35" s="164"/>
      <c r="EN35" s="164"/>
      <c r="EO35" s="164"/>
      <c r="EP35" s="164"/>
      <c r="EQ35" s="164"/>
      <c r="ER35" s="164"/>
      <c r="ES35" s="164"/>
      <c r="ET35" s="164"/>
      <c r="EU35" s="164"/>
      <c r="EV35" s="164"/>
      <c r="EW35" s="164"/>
      <c r="EX35" s="164"/>
      <c r="EY35" s="164"/>
      <c r="EZ35" s="164"/>
      <c r="FA35" s="164"/>
      <c r="FB35" s="164"/>
      <c r="FC35" s="164"/>
      <c r="FD35" s="164"/>
    </row>
    <row r="36" spans="1:160" s="154" customFormat="1" x14ac:dyDescent="0.3">
      <c r="A36" s="155" t="s">
        <v>7</v>
      </c>
      <c r="B36" s="154" t="s">
        <v>24</v>
      </c>
      <c r="C36" s="154" t="s">
        <v>27</v>
      </c>
      <c r="D36" s="217">
        <v>0.53995745529381667</v>
      </c>
      <c r="E36" s="212">
        <v>0.53995745529381667</v>
      </c>
      <c r="F36" s="212">
        <v>0.53995745529381667</v>
      </c>
      <c r="G36" s="212">
        <v>0.53995745529381667</v>
      </c>
      <c r="H36" s="212">
        <v>0.53995745529381667</v>
      </c>
      <c r="I36" s="212">
        <v>0.53995745529381667</v>
      </c>
      <c r="J36" s="212">
        <v>0.53995745529381667</v>
      </c>
      <c r="K36" s="212">
        <v>0.53995745529381667</v>
      </c>
      <c r="L36" s="212">
        <v>0.53995745529381667</v>
      </c>
      <c r="M36" s="212">
        <v>0.53995745529381667</v>
      </c>
      <c r="N36" s="212">
        <v>0.53995745529381667</v>
      </c>
      <c r="O36" s="212">
        <v>0.53995745529381667</v>
      </c>
      <c r="P36" s="212">
        <v>0.53995745529381667</v>
      </c>
      <c r="Q36" s="212">
        <v>0.53995745529381667</v>
      </c>
      <c r="R36" s="212">
        <v>0.53995745529381667</v>
      </c>
      <c r="S36" s="212">
        <v>0.53995745529381667</v>
      </c>
      <c r="T36" s="212">
        <v>0.53995745529381667</v>
      </c>
      <c r="U36" s="212">
        <v>0.53995745529381667</v>
      </c>
      <c r="V36" s="212">
        <v>0.53995745529381667</v>
      </c>
      <c r="W36" s="212">
        <v>0.53995745529381667</v>
      </c>
      <c r="X36" s="212">
        <v>0.53995745529381667</v>
      </c>
      <c r="Y36" s="212">
        <v>0.53995745529381667</v>
      </c>
      <c r="Z36" s="212">
        <v>0.53995745529381667</v>
      </c>
      <c r="AA36" s="212">
        <v>0.53995745529381667</v>
      </c>
      <c r="AB36" s="212">
        <v>0.53995745529381667</v>
      </c>
      <c r="AC36" s="212">
        <v>0.53995745529381667</v>
      </c>
      <c r="AD36" s="212">
        <v>0.53995745529381667</v>
      </c>
      <c r="AE36" s="212">
        <v>0.53995745529381667</v>
      </c>
      <c r="AF36" s="212">
        <v>0.53995745529381667</v>
      </c>
      <c r="AG36" s="212">
        <v>0.53995745529381667</v>
      </c>
      <c r="AH36" s="212">
        <v>0.53995745529381667</v>
      </c>
      <c r="AI36" s="212">
        <v>0.53995745529381667</v>
      </c>
      <c r="AJ36" s="212">
        <v>0.53995745529381667</v>
      </c>
      <c r="AK36" s="212">
        <v>0.53995745529381667</v>
      </c>
      <c r="AL36" s="212">
        <v>0.53995745529381667</v>
      </c>
      <c r="AM36" s="212">
        <v>0.53995745529381667</v>
      </c>
      <c r="AN36" s="212">
        <v>0.53995745529381667</v>
      </c>
      <c r="AO36" s="212">
        <v>0.53995745529381667</v>
      </c>
      <c r="AP36" s="212">
        <v>0.53995745529381667</v>
      </c>
      <c r="AQ36" s="212">
        <v>0.53995745529381667</v>
      </c>
      <c r="AR36" s="212">
        <v>0.53995745529381667</v>
      </c>
      <c r="AS36" s="212">
        <v>0.53995745529381667</v>
      </c>
      <c r="AT36" s="212">
        <v>0.53995745529381667</v>
      </c>
      <c r="AU36" s="212">
        <v>0.53995745529381667</v>
      </c>
      <c r="AV36" s="212">
        <v>0.53995745529381667</v>
      </c>
      <c r="AW36" s="212">
        <v>0.53995745529381667</v>
      </c>
      <c r="AX36" s="212">
        <v>0.53995745529381667</v>
      </c>
      <c r="AY36" s="212">
        <v>0.53995745529381667</v>
      </c>
      <c r="AZ36" s="212">
        <v>0.53995745529381667</v>
      </c>
      <c r="BA36" s="212">
        <v>0.53995745529381667</v>
      </c>
      <c r="BB36" s="212">
        <v>0.53995745529381667</v>
      </c>
      <c r="BC36" s="212">
        <v>0.53995745529381667</v>
      </c>
      <c r="BD36" s="212">
        <v>0.53995745529381667</v>
      </c>
      <c r="BE36" s="212">
        <v>0.53995745529381667</v>
      </c>
      <c r="BF36" s="212">
        <v>0.53995745529381667</v>
      </c>
      <c r="BG36" s="212">
        <v>0.53995745529381667</v>
      </c>
      <c r="BH36" s="212">
        <v>0.53995745529381667</v>
      </c>
      <c r="BI36" s="212">
        <v>0.53995745529381667</v>
      </c>
      <c r="BJ36" s="212">
        <v>0.53995745529381667</v>
      </c>
      <c r="BK36" s="213">
        <v>0.53995745529381667</v>
      </c>
      <c r="BL36" s="213">
        <v>0.53995745529381667</v>
      </c>
      <c r="BM36" s="164"/>
      <c r="BN36" s="164"/>
      <c r="BO36" s="164"/>
      <c r="BP36" s="164"/>
      <c r="BQ36" s="164"/>
      <c r="BR36" s="164"/>
      <c r="BS36" s="164"/>
      <c r="BT36" s="164"/>
      <c r="BU36" s="164"/>
      <c r="BV36" s="164"/>
      <c r="BW36" s="164"/>
      <c r="BX36" s="164"/>
      <c r="BY36" s="164"/>
      <c r="BZ36" s="164"/>
      <c r="CA36" s="164"/>
      <c r="CB36" s="164"/>
      <c r="CC36" s="164"/>
      <c r="CD36" s="164"/>
      <c r="CE36" s="164"/>
      <c r="CF36" s="164"/>
      <c r="CG36" s="164"/>
      <c r="CH36" s="164"/>
      <c r="CI36" s="164"/>
      <c r="CJ36" s="164"/>
      <c r="CK36" s="164"/>
      <c r="CL36" s="164"/>
      <c r="CM36" s="164"/>
      <c r="CN36" s="164"/>
      <c r="CO36" s="164"/>
      <c r="CP36" s="164"/>
      <c r="CQ36" s="164"/>
      <c r="CR36" s="164"/>
      <c r="CS36" s="164"/>
      <c r="CT36" s="164"/>
      <c r="CU36" s="164"/>
      <c r="CV36" s="164"/>
      <c r="CW36" s="164"/>
      <c r="CX36" s="164"/>
      <c r="CY36" s="164"/>
      <c r="CZ36" s="164"/>
      <c r="DA36" s="164"/>
      <c r="DB36" s="164"/>
      <c r="DC36" s="164"/>
      <c r="DD36" s="164"/>
      <c r="DE36" s="164"/>
      <c r="DF36" s="164"/>
      <c r="DG36" s="164"/>
      <c r="DH36" s="164"/>
      <c r="DI36" s="164"/>
      <c r="DJ36" s="164"/>
      <c r="DK36" s="164"/>
      <c r="DL36" s="164"/>
      <c r="DM36" s="164"/>
      <c r="DN36" s="164"/>
      <c r="DO36" s="164"/>
      <c r="DP36" s="164"/>
      <c r="DQ36" s="164"/>
      <c r="DR36" s="164"/>
      <c r="DS36" s="164"/>
      <c r="DT36" s="164"/>
      <c r="DU36" s="164"/>
      <c r="DV36" s="164"/>
      <c r="DW36" s="164"/>
      <c r="DX36" s="164"/>
      <c r="DY36" s="164"/>
      <c r="DZ36" s="164"/>
      <c r="EA36" s="164"/>
      <c r="EB36" s="164"/>
      <c r="EC36" s="164"/>
      <c r="ED36" s="164"/>
      <c r="EE36" s="164"/>
      <c r="EF36" s="164"/>
      <c r="EG36" s="164"/>
      <c r="EH36" s="164"/>
      <c r="EI36" s="164"/>
      <c r="EJ36" s="164"/>
      <c r="EK36" s="164"/>
      <c r="EL36" s="164"/>
      <c r="EM36" s="164"/>
      <c r="EN36" s="164"/>
      <c r="EO36" s="164"/>
      <c r="EP36" s="164"/>
      <c r="EQ36" s="164"/>
      <c r="ER36" s="164"/>
      <c r="ES36" s="164"/>
      <c r="ET36" s="164"/>
      <c r="EU36" s="164"/>
      <c r="EV36" s="164"/>
      <c r="EW36" s="164"/>
      <c r="EX36" s="164"/>
      <c r="EY36" s="164"/>
      <c r="EZ36" s="164"/>
      <c r="FA36" s="164"/>
      <c r="FB36" s="164"/>
      <c r="FC36" s="164"/>
      <c r="FD36" s="164"/>
    </row>
    <row r="37" spans="1:160" x14ac:dyDescent="0.3">
      <c r="A37" s="14"/>
      <c r="D37" s="23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  <c r="CU37" s="78"/>
      <c r="CV37" s="78"/>
      <c r="CW37" s="78"/>
      <c r="CX37" s="78"/>
      <c r="CY37" s="78"/>
      <c r="CZ37" s="78"/>
      <c r="DA37" s="78"/>
      <c r="DB37" s="78"/>
      <c r="DC37" s="78"/>
      <c r="DD37" s="78"/>
      <c r="DE37" s="78"/>
      <c r="DF37" s="78"/>
      <c r="DG37" s="78"/>
      <c r="DH37" s="78"/>
      <c r="DI37" s="78"/>
      <c r="DJ37" s="78"/>
      <c r="DK37" s="78"/>
      <c r="DL37" s="78"/>
      <c r="DM37" s="78"/>
      <c r="DN37" s="78"/>
      <c r="DO37" s="78"/>
      <c r="DP37" s="78"/>
      <c r="DQ37" s="78"/>
      <c r="DR37" s="78"/>
      <c r="DS37" s="78"/>
      <c r="DT37" s="78"/>
      <c r="DU37" s="78"/>
      <c r="DV37" s="78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78"/>
      <c r="EW37" s="78"/>
      <c r="EX37" s="78"/>
      <c r="EY37" s="78"/>
      <c r="EZ37" s="78"/>
      <c r="FA37" s="78"/>
      <c r="FB37" s="78"/>
      <c r="FC37" s="78"/>
      <c r="FD37" s="78"/>
    </row>
    <row r="38" spans="1:160" x14ac:dyDescent="0.3">
      <c r="A38" s="18" t="s">
        <v>104</v>
      </c>
      <c r="D38" s="23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</row>
    <row r="39" spans="1:160" s="155" customFormat="1" x14ac:dyDescent="0.3">
      <c r="A39" s="275" t="s">
        <v>6</v>
      </c>
      <c r="B39" s="275" t="s">
        <v>155</v>
      </c>
      <c r="C39" s="275" t="s">
        <v>96</v>
      </c>
      <c r="D39" s="217">
        <v>0.46004254470618339</v>
      </c>
      <c r="E39" s="287">
        <v>0.46004254470618339</v>
      </c>
      <c r="F39" s="287">
        <v>0.46004254470618339</v>
      </c>
      <c r="G39" s="287">
        <v>0.46004254470618339</v>
      </c>
      <c r="H39" s="287">
        <v>0.46004254470618339</v>
      </c>
      <c r="I39" s="287">
        <v>0.46004254470618339</v>
      </c>
      <c r="J39" s="287">
        <v>0.46004254470618339</v>
      </c>
      <c r="K39" s="287">
        <v>0.46004254470618339</v>
      </c>
      <c r="L39" s="287">
        <v>0.46004254470618339</v>
      </c>
      <c r="M39" s="287">
        <v>0.46004254470618339</v>
      </c>
      <c r="N39" s="287">
        <v>0.46004254470618339</v>
      </c>
      <c r="O39" s="287">
        <v>0.46004254470618339</v>
      </c>
      <c r="P39" s="287">
        <v>0.46004254470618339</v>
      </c>
      <c r="Q39" s="287">
        <v>0.46004254470618339</v>
      </c>
      <c r="R39" s="287">
        <v>0.46004254470618339</v>
      </c>
      <c r="S39" s="287">
        <v>0.46004254470618339</v>
      </c>
      <c r="T39" s="287">
        <v>0.46004254470618339</v>
      </c>
      <c r="U39" s="287">
        <v>0.46004254470618339</v>
      </c>
      <c r="V39" s="287">
        <v>0.46004254470618339</v>
      </c>
      <c r="W39" s="287">
        <v>0.46004254470618339</v>
      </c>
      <c r="X39" s="287">
        <v>0.46004254470618339</v>
      </c>
      <c r="Y39" s="287">
        <v>0.46004254470618339</v>
      </c>
      <c r="Z39" s="287">
        <v>0.46004254470618339</v>
      </c>
      <c r="AA39" s="287">
        <v>0.46004254470618339</v>
      </c>
      <c r="AB39" s="287">
        <v>0.46004254470618339</v>
      </c>
      <c r="AC39" s="287">
        <v>0.46004254470618339</v>
      </c>
      <c r="AD39" s="287">
        <v>0.46004254470618339</v>
      </c>
      <c r="AE39" s="287">
        <v>0.46004254470618339</v>
      </c>
      <c r="AF39" s="287">
        <v>0.46004254470618339</v>
      </c>
      <c r="AG39" s="287">
        <v>0.46004254470618339</v>
      </c>
      <c r="AH39" s="287">
        <v>0.46004254470618339</v>
      </c>
      <c r="AI39" s="287">
        <v>0.46004254470618339</v>
      </c>
      <c r="AJ39" s="287">
        <v>0.46004254470618339</v>
      </c>
      <c r="AK39" s="287">
        <v>0.46004254470618339</v>
      </c>
      <c r="AL39" s="287">
        <v>0.46004254470618339</v>
      </c>
      <c r="AM39" s="287">
        <v>0.46004254470618339</v>
      </c>
      <c r="AN39" s="287">
        <v>0.46004254470618339</v>
      </c>
      <c r="AO39" s="287">
        <v>0.46004254470618339</v>
      </c>
      <c r="AP39" s="287">
        <v>0.46004254470618339</v>
      </c>
      <c r="AQ39" s="287">
        <v>0.46004254470618339</v>
      </c>
      <c r="AR39" s="287">
        <v>0.46004254470618339</v>
      </c>
      <c r="AS39" s="287">
        <v>0.46004254470618339</v>
      </c>
      <c r="AT39" s="287">
        <v>0.46004254470618339</v>
      </c>
      <c r="AU39" s="287">
        <v>0.46004254470618339</v>
      </c>
      <c r="AV39" s="287">
        <v>0.46004254470618339</v>
      </c>
      <c r="AW39" s="287">
        <v>0.46004254470618339</v>
      </c>
      <c r="AX39" s="287">
        <v>0.46004254470618339</v>
      </c>
      <c r="AY39" s="287">
        <v>0.46004254470618339</v>
      </c>
      <c r="AZ39" s="287">
        <v>0.46004254470618339</v>
      </c>
      <c r="BA39" s="287">
        <v>0.46004254470618339</v>
      </c>
      <c r="BB39" s="287">
        <v>0.46004254470618339</v>
      </c>
      <c r="BC39" s="287">
        <v>0.46004254470618339</v>
      </c>
      <c r="BD39" s="287">
        <v>0.46004254470618339</v>
      </c>
      <c r="BE39" s="287">
        <v>0.46004254470618339</v>
      </c>
      <c r="BF39" s="287">
        <v>0.46004254470618339</v>
      </c>
      <c r="BG39" s="287">
        <v>0.46004254470618339</v>
      </c>
      <c r="BH39" s="287">
        <v>0.46004254470618339</v>
      </c>
      <c r="BI39" s="287">
        <v>0.46004254470618339</v>
      </c>
      <c r="BJ39" s="287">
        <v>0.46004254470618339</v>
      </c>
      <c r="BK39" s="287">
        <v>0.46004254470618339</v>
      </c>
      <c r="BL39" s="287">
        <v>0.46004254470618339</v>
      </c>
      <c r="BM39" s="287">
        <v>0.46004254470618339</v>
      </c>
      <c r="BN39" s="287">
        <v>0.46004254470618339</v>
      </c>
      <c r="BO39" s="287">
        <v>0.46004254470618339</v>
      </c>
      <c r="BP39" s="287">
        <v>0.46004254470618339</v>
      </c>
      <c r="BQ39" s="287">
        <v>0.46004254470618339</v>
      </c>
      <c r="BR39" s="287">
        <v>0.46004254470618339</v>
      </c>
      <c r="BS39" s="287">
        <v>0.46004254470618339</v>
      </c>
      <c r="BT39" s="287">
        <v>0.46004254470618339</v>
      </c>
      <c r="BU39" s="287">
        <v>0.46004254470618339</v>
      </c>
      <c r="BV39" s="287">
        <v>0.46004254470618339</v>
      </c>
      <c r="BW39" s="287">
        <v>0.46004254470618339</v>
      </c>
      <c r="BX39" s="287">
        <v>0.46004254470618339</v>
      </c>
      <c r="BY39" s="287">
        <v>0.46004254470618339</v>
      </c>
      <c r="BZ39" s="287">
        <v>0.46004254470618339</v>
      </c>
      <c r="CA39" s="287">
        <v>0.46004254470618339</v>
      </c>
      <c r="CB39" s="287">
        <v>0.46004254470618339</v>
      </c>
      <c r="CC39" s="287">
        <v>0.46004254470618339</v>
      </c>
      <c r="CD39" s="287">
        <v>0.46004254470618339</v>
      </c>
      <c r="CE39" s="287">
        <v>0.46004254470618339</v>
      </c>
      <c r="CF39" s="287">
        <v>0.46004254470618339</v>
      </c>
      <c r="CG39" s="287">
        <v>0.46004254470618339</v>
      </c>
      <c r="CH39" s="287">
        <v>0.46004254470618339</v>
      </c>
      <c r="CI39" s="287">
        <v>0.46004254470618339</v>
      </c>
      <c r="CJ39" s="287">
        <v>0.46004254470618339</v>
      </c>
      <c r="CK39" s="287">
        <v>0.46004254470618339</v>
      </c>
      <c r="CL39" s="287">
        <v>0.46004254470618339</v>
      </c>
      <c r="CM39" s="287">
        <v>0.46004254470618339</v>
      </c>
      <c r="CN39" s="287">
        <v>0.46004254470618339</v>
      </c>
      <c r="CO39" s="287">
        <v>0.46004254470618339</v>
      </c>
      <c r="CP39" s="287">
        <v>0.46004254470618339</v>
      </c>
      <c r="CQ39" s="287">
        <v>0.46004254470618339</v>
      </c>
      <c r="CR39" s="287">
        <v>0.46004254470618339</v>
      </c>
      <c r="CS39" s="287">
        <v>0.460042544706183</v>
      </c>
      <c r="CT39" s="287">
        <v>0.460042544706183</v>
      </c>
      <c r="CU39" s="287">
        <v>0.460042544706183</v>
      </c>
      <c r="CV39" s="287">
        <v>0.460042544706183</v>
      </c>
      <c r="CW39" s="287"/>
      <c r="CX39" s="287"/>
      <c r="CY39" s="287"/>
      <c r="CZ39" s="287"/>
      <c r="DA39" s="287"/>
      <c r="DB39" s="287"/>
      <c r="DC39" s="287"/>
      <c r="DD39" s="287"/>
      <c r="DE39" s="287"/>
      <c r="DF39" s="287"/>
      <c r="DG39" s="287"/>
      <c r="DH39" s="287"/>
      <c r="DI39" s="287"/>
      <c r="DJ39" s="287"/>
      <c r="DK39" s="287"/>
      <c r="DL39" s="287"/>
      <c r="DM39" s="287"/>
      <c r="DN39" s="287"/>
      <c r="DO39" s="287"/>
      <c r="DP39" s="287"/>
      <c r="DQ39" s="287"/>
      <c r="DR39" s="287"/>
      <c r="DS39" s="287"/>
      <c r="DT39" s="287"/>
      <c r="DU39" s="287"/>
      <c r="DV39" s="287"/>
      <c r="DW39" s="287"/>
      <c r="DX39" s="287"/>
      <c r="DY39" s="287"/>
      <c r="DZ39" s="287"/>
      <c r="EA39" s="287"/>
      <c r="EB39" s="287"/>
      <c r="EC39" s="287"/>
      <c r="ED39" s="287"/>
      <c r="EE39" s="287"/>
      <c r="EF39" s="287"/>
      <c r="EG39" s="287"/>
      <c r="EH39" s="287"/>
      <c r="EI39" s="287"/>
      <c r="EJ39" s="287"/>
      <c r="EK39" s="287"/>
      <c r="EL39" s="287"/>
      <c r="EM39" s="287"/>
      <c r="EN39" s="287"/>
      <c r="EO39" s="287"/>
      <c r="EP39" s="287"/>
      <c r="EQ39" s="287"/>
      <c r="ER39" s="287"/>
      <c r="ES39" s="287"/>
      <c r="ET39" s="287"/>
      <c r="EU39" s="287"/>
      <c r="EV39" s="287"/>
      <c r="EW39" s="287"/>
      <c r="EX39" s="287"/>
      <c r="EY39" s="287"/>
      <c r="EZ39" s="287"/>
      <c r="FA39" s="287"/>
      <c r="FB39" s="287"/>
      <c r="FC39" s="287"/>
      <c r="FD39" s="287"/>
    </row>
    <row r="40" spans="1:160" s="155" customFormat="1" x14ac:dyDescent="0.3">
      <c r="A40" s="155" t="s">
        <v>97</v>
      </c>
      <c r="B40" s="155" t="s">
        <v>24</v>
      </c>
      <c r="C40" s="155" t="s">
        <v>27</v>
      </c>
      <c r="D40" s="217">
        <v>0.53995745529381667</v>
      </c>
      <c r="E40" s="287">
        <v>0.53995745529381667</v>
      </c>
      <c r="F40" s="287">
        <v>0.53995745529381667</v>
      </c>
      <c r="G40" s="287">
        <v>0.53995745529381667</v>
      </c>
      <c r="H40" s="287">
        <v>0.53995745529381667</v>
      </c>
      <c r="I40" s="287">
        <v>0.53995745529381667</v>
      </c>
      <c r="J40" s="287">
        <v>0.53995745529381667</v>
      </c>
      <c r="K40" s="287">
        <v>0.53995745529381667</v>
      </c>
      <c r="L40" s="287">
        <v>0.53995745529381667</v>
      </c>
      <c r="M40" s="287">
        <v>0.53995745529381667</v>
      </c>
      <c r="N40" s="287">
        <v>0.53995745529381667</v>
      </c>
      <c r="O40" s="287">
        <v>0.53995745529381667</v>
      </c>
      <c r="P40" s="287">
        <v>0.53995745529381667</v>
      </c>
      <c r="Q40" s="287">
        <v>0.53995745529381667</v>
      </c>
      <c r="R40" s="287">
        <v>0.53995745529381667</v>
      </c>
      <c r="S40" s="287">
        <v>0.53995745529381667</v>
      </c>
      <c r="T40" s="287">
        <v>0.53995745529381667</v>
      </c>
      <c r="U40" s="287">
        <v>0.53995745529381667</v>
      </c>
      <c r="V40" s="287">
        <v>0.53995745529381667</v>
      </c>
      <c r="W40" s="287">
        <v>0.53995745529381667</v>
      </c>
      <c r="X40" s="287">
        <v>0.53995745529381667</v>
      </c>
      <c r="Y40" s="287">
        <v>0.53995745529381667</v>
      </c>
      <c r="Z40" s="287">
        <v>0.53995745529381667</v>
      </c>
      <c r="AA40" s="287">
        <v>0.53995745529381667</v>
      </c>
      <c r="AB40" s="287">
        <v>0.53995745529381667</v>
      </c>
      <c r="AC40" s="287">
        <v>0.53995745529381667</v>
      </c>
      <c r="AD40" s="287">
        <v>0.53995745529381667</v>
      </c>
      <c r="AE40" s="287">
        <v>0.53995745529381667</v>
      </c>
      <c r="AF40" s="287">
        <v>0.53995745529381667</v>
      </c>
      <c r="AG40" s="287">
        <v>0.53995745529381667</v>
      </c>
      <c r="AH40" s="287">
        <v>0.53995745529381667</v>
      </c>
      <c r="AI40" s="287">
        <v>0.53995745529381667</v>
      </c>
      <c r="AJ40" s="287">
        <v>0.53995745529381667</v>
      </c>
      <c r="AK40" s="287">
        <v>0.53995745529381667</v>
      </c>
      <c r="AL40" s="287">
        <v>0.53995745529381667</v>
      </c>
      <c r="AM40" s="287">
        <v>0.53995745529381667</v>
      </c>
      <c r="AN40" s="287">
        <v>0.53995745529381667</v>
      </c>
      <c r="AO40" s="287">
        <v>0.53995745529381667</v>
      </c>
      <c r="AP40" s="287">
        <v>0.53995745529381667</v>
      </c>
      <c r="AQ40" s="287">
        <v>0.53995745529381667</v>
      </c>
      <c r="AR40" s="287">
        <v>0.53995745529381667</v>
      </c>
      <c r="AS40" s="287">
        <v>0.53995745529381667</v>
      </c>
      <c r="AT40" s="287">
        <v>0.53995745529381667</v>
      </c>
      <c r="AU40" s="287">
        <v>0.53995745529381667</v>
      </c>
      <c r="AV40" s="287">
        <v>0.53995745529381667</v>
      </c>
      <c r="AW40" s="287">
        <v>0.53995745529381667</v>
      </c>
      <c r="AX40" s="287">
        <v>0.53995745529381667</v>
      </c>
      <c r="AY40" s="287">
        <v>0.53995745529381667</v>
      </c>
      <c r="AZ40" s="287">
        <v>0.53995745529381667</v>
      </c>
      <c r="BA40" s="287">
        <v>0.53995745529381667</v>
      </c>
      <c r="BB40" s="287">
        <v>0.53995745529381667</v>
      </c>
      <c r="BC40" s="287">
        <v>0.53995745529381667</v>
      </c>
      <c r="BD40" s="287">
        <v>0.53995745529381667</v>
      </c>
      <c r="BE40" s="287">
        <v>0.53995745529381667</v>
      </c>
      <c r="BF40" s="287">
        <v>0.53995745529381667</v>
      </c>
      <c r="BG40" s="287">
        <v>0.53995745529381667</v>
      </c>
      <c r="BH40" s="287">
        <v>0.53995745529381667</v>
      </c>
      <c r="BI40" s="287">
        <v>0.53995745529381667</v>
      </c>
      <c r="BJ40" s="287">
        <v>0.53995745529381667</v>
      </c>
      <c r="BK40" s="287">
        <v>0.53995745529381667</v>
      </c>
      <c r="BL40" s="287">
        <v>0.53995745529381667</v>
      </c>
      <c r="BM40" s="287">
        <v>0.53995745529381667</v>
      </c>
      <c r="BN40" s="287">
        <v>0.53995745529381667</v>
      </c>
      <c r="BO40" s="287">
        <v>0.53995745529381667</v>
      </c>
      <c r="BP40" s="287">
        <v>0.53995745529381667</v>
      </c>
      <c r="BQ40" s="287">
        <v>0.53995745529381667</v>
      </c>
      <c r="BR40" s="287">
        <v>0.53995745529381667</v>
      </c>
      <c r="BS40" s="287">
        <v>0.53995745529381667</v>
      </c>
      <c r="BT40" s="287">
        <v>0.53995745529381667</v>
      </c>
      <c r="BU40" s="287">
        <v>0.53995745529381667</v>
      </c>
      <c r="BV40" s="287">
        <v>0.53995745529381667</v>
      </c>
      <c r="BW40" s="287">
        <v>0.53995745529381667</v>
      </c>
      <c r="BX40" s="287">
        <v>0.53995745529381667</v>
      </c>
      <c r="BY40" s="287">
        <v>0.53995745529381667</v>
      </c>
      <c r="BZ40" s="287">
        <v>0.53995745529381667</v>
      </c>
      <c r="CA40" s="287">
        <v>0.53995745529381667</v>
      </c>
      <c r="CB40" s="287">
        <v>0.53995745529381667</v>
      </c>
      <c r="CC40" s="287">
        <v>0.53995745529381667</v>
      </c>
      <c r="CD40" s="287">
        <v>0.53995745529381667</v>
      </c>
      <c r="CE40" s="287">
        <v>0.53995745529381667</v>
      </c>
      <c r="CF40" s="287">
        <v>0.53995745529381667</v>
      </c>
      <c r="CG40" s="287">
        <v>0.53995745529381667</v>
      </c>
      <c r="CH40" s="287">
        <v>0.53995745529381667</v>
      </c>
      <c r="CI40" s="287">
        <v>0.53995745529381667</v>
      </c>
      <c r="CJ40" s="287">
        <v>0.53995745529381667</v>
      </c>
      <c r="CK40" s="287">
        <v>0.53995745529381667</v>
      </c>
      <c r="CL40" s="287">
        <v>0.53995745529381667</v>
      </c>
      <c r="CM40" s="287">
        <v>0.53995745529381667</v>
      </c>
      <c r="CN40" s="287">
        <v>0.53995745529381667</v>
      </c>
      <c r="CO40" s="287">
        <v>0.53995745529381667</v>
      </c>
      <c r="CP40" s="287">
        <v>0.53995745529381667</v>
      </c>
      <c r="CQ40" s="287">
        <v>0.53995745529381667</v>
      </c>
      <c r="CR40" s="287">
        <v>0.53995745529381667</v>
      </c>
      <c r="CS40" s="287">
        <v>0.539957455293817</v>
      </c>
      <c r="CT40" s="287">
        <v>0.539957455293817</v>
      </c>
      <c r="CU40" s="287">
        <v>0.539957455293817</v>
      </c>
      <c r="CV40" s="287">
        <v>0.539957455293817</v>
      </c>
      <c r="CW40" s="287"/>
      <c r="CX40" s="287"/>
      <c r="CY40" s="287"/>
      <c r="CZ40" s="287"/>
      <c r="DA40" s="287"/>
      <c r="DB40" s="287"/>
      <c r="DC40" s="287"/>
      <c r="DD40" s="287"/>
      <c r="DE40" s="287"/>
      <c r="DF40" s="287"/>
      <c r="DG40" s="287"/>
      <c r="DH40" s="287"/>
      <c r="DI40" s="287"/>
      <c r="DJ40" s="287"/>
      <c r="DK40" s="287"/>
      <c r="DL40" s="287"/>
      <c r="DM40" s="287"/>
      <c r="DN40" s="287"/>
      <c r="DO40" s="287"/>
      <c r="DP40" s="287"/>
      <c r="DQ40" s="287"/>
      <c r="DR40" s="287"/>
      <c r="DS40" s="287"/>
      <c r="DT40" s="287"/>
      <c r="DU40" s="287"/>
      <c r="DV40" s="287"/>
      <c r="DW40" s="287"/>
      <c r="DX40" s="287"/>
      <c r="DY40" s="287"/>
      <c r="DZ40" s="287"/>
      <c r="EA40" s="287"/>
      <c r="EB40" s="287"/>
      <c r="EC40" s="287"/>
      <c r="ED40" s="287"/>
      <c r="EE40" s="287"/>
      <c r="EF40" s="287"/>
      <c r="EG40" s="287"/>
      <c r="EH40" s="287"/>
      <c r="EI40" s="287"/>
      <c r="EJ40" s="287"/>
      <c r="EK40" s="287"/>
      <c r="EL40" s="287"/>
      <c r="EM40" s="287"/>
      <c r="EN40" s="287"/>
      <c r="EO40" s="287"/>
      <c r="EP40" s="287"/>
      <c r="EQ40" s="287"/>
      <c r="ER40" s="287"/>
      <c r="ES40" s="287"/>
      <c r="ET40" s="287"/>
      <c r="EU40" s="287"/>
      <c r="EV40" s="287"/>
      <c r="EW40" s="287"/>
      <c r="EX40" s="287"/>
      <c r="EY40" s="287"/>
      <c r="EZ40" s="287"/>
      <c r="FA40" s="287"/>
      <c r="FB40" s="287"/>
      <c r="FC40" s="287"/>
      <c r="FD40" s="287"/>
    </row>
    <row r="41" spans="1:160" x14ac:dyDescent="0.3">
      <c r="A41" s="14"/>
      <c r="D41" s="23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  <c r="CU41" s="78"/>
      <c r="CV41" s="78"/>
      <c r="CW41" s="78"/>
      <c r="CX41" s="78"/>
      <c r="CY41" s="78"/>
      <c r="CZ41" s="78"/>
      <c r="DA41" s="78"/>
      <c r="DB41" s="78"/>
      <c r="DC41" s="78"/>
      <c r="DD41" s="78"/>
      <c r="DE41" s="78"/>
      <c r="DF41" s="78"/>
      <c r="DG41" s="78"/>
      <c r="DH41" s="78"/>
      <c r="DI41" s="78"/>
      <c r="DJ41" s="78"/>
      <c r="DK41" s="78"/>
      <c r="DL41" s="78"/>
      <c r="DM41" s="78"/>
      <c r="DN41" s="78"/>
      <c r="DO41" s="78"/>
      <c r="DP41" s="78"/>
      <c r="DQ41" s="78"/>
      <c r="DR41" s="78"/>
      <c r="DS41" s="78"/>
      <c r="DT41" s="78"/>
      <c r="DU41" s="78"/>
      <c r="DV41" s="78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78"/>
      <c r="EW41" s="78"/>
      <c r="EX41" s="78"/>
      <c r="EY41" s="78"/>
      <c r="EZ41" s="78"/>
      <c r="FA41" s="78"/>
      <c r="FB41" s="78"/>
      <c r="FC41" s="78"/>
      <c r="FD41" s="78"/>
    </row>
    <row r="42" spans="1:160" x14ac:dyDescent="0.3">
      <c r="A42" s="18" t="s">
        <v>282</v>
      </c>
      <c r="D42" s="23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</row>
    <row r="43" spans="1:160" s="16" customFormat="1" x14ac:dyDescent="0.3">
      <c r="A43" s="14" t="s">
        <v>6</v>
      </c>
      <c r="B43" s="14" t="s">
        <v>155</v>
      </c>
      <c r="C43" s="14" t="s">
        <v>96</v>
      </c>
      <c r="D43" s="167">
        <v>0.37514759032345635</v>
      </c>
      <c r="E43" s="88">
        <v>0.37514759032345635</v>
      </c>
      <c r="F43" s="88">
        <v>0.37514759032345635</v>
      </c>
      <c r="G43" s="88">
        <v>0.37514759032345635</v>
      </c>
      <c r="H43" s="88">
        <v>0.37514759032345635</v>
      </c>
      <c r="I43" s="88">
        <v>0.37514759032345635</v>
      </c>
      <c r="J43" s="88">
        <v>0.37514759032345635</v>
      </c>
      <c r="K43" s="88">
        <v>0.37514759032345635</v>
      </c>
      <c r="L43" s="88">
        <v>0.37514759032345635</v>
      </c>
      <c r="M43" s="88">
        <v>0.37514759032345635</v>
      </c>
      <c r="N43" s="88">
        <v>0.37514759032345635</v>
      </c>
      <c r="O43" s="88">
        <v>0.37514759032345635</v>
      </c>
      <c r="P43" s="88">
        <v>0.37514759032345635</v>
      </c>
      <c r="Q43" s="88">
        <v>0.37514759032345635</v>
      </c>
      <c r="R43" s="88">
        <v>0.37514759032345635</v>
      </c>
      <c r="S43" s="88">
        <v>0.37514759032345635</v>
      </c>
      <c r="T43" s="88">
        <v>0.37514759032345635</v>
      </c>
      <c r="U43" s="88">
        <v>0.37514759032345635</v>
      </c>
      <c r="V43" s="88">
        <v>0.37514759032345635</v>
      </c>
      <c r="W43" s="88">
        <v>0.37514759032345635</v>
      </c>
      <c r="X43" s="88">
        <v>0.37514759032345635</v>
      </c>
      <c r="Y43" s="88">
        <v>0.37514759032345635</v>
      </c>
      <c r="Z43" s="88">
        <v>0.37514759032345635</v>
      </c>
      <c r="AA43" s="88">
        <v>0.37514759032345635</v>
      </c>
      <c r="AB43" s="88">
        <v>0.37514759032345635</v>
      </c>
      <c r="AC43" s="88">
        <v>0.37514759032345635</v>
      </c>
      <c r="AD43" s="88">
        <v>0.37514759032345635</v>
      </c>
      <c r="AE43" s="88">
        <v>0.37514759032345635</v>
      </c>
      <c r="AF43" s="88">
        <v>0.37514759032345635</v>
      </c>
      <c r="AG43" s="88">
        <v>0.37514759032345635</v>
      </c>
      <c r="AH43" s="88">
        <v>0.37514759032345635</v>
      </c>
      <c r="AI43" s="88">
        <v>0.37514759032345635</v>
      </c>
      <c r="AJ43" s="88">
        <v>0.37514759032345635</v>
      </c>
      <c r="AK43" s="88">
        <v>0.37514759032345635</v>
      </c>
      <c r="AL43" s="88">
        <v>0.37514759032345635</v>
      </c>
      <c r="AM43" s="88">
        <v>0.37514759032345635</v>
      </c>
      <c r="AN43" s="88">
        <v>0.37514759032345635</v>
      </c>
      <c r="AO43" s="88">
        <v>0.37514759032345635</v>
      </c>
      <c r="AP43" s="88">
        <v>0.37514759032345635</v>
      </c>
      <c r="AQ43" s="88">
        <v>0.37514759032345635</v>
      </c>
      <c r="AR43" s="88">
        <v>0.37514759032345635</v>
      </c>
      <c r="AS43" s="88">
        <v>0.37514759032345635</v>
      </c>
      <c r="AT43" s="88">
        <v>0.37514759032345635</v>
      </c>
      <c r="AU43" s="88">
        <v>0.37514759032345635</v>
      </c>
      <c r="AV43" s="88">
        <v>0.37514759032345635</v>
      </c>
      <c r="AW43" s="88">
        <v>0.37514759032345635</v>
      </c>
      <c r="AX43" s="88">
        <v>0.37514759032345635</v>
      </c>
      <c r="AY43" s="88">
        <v>0.37514759032345635</v>
      </c>
      <c r="AZ43" s="88">
        <v>0.37514759032345635</v>
      </c>
      <c r="BA43" s="88">
        <v>0.37514759032345635</v>
      </c>
      <c r="BB43" s="88">
        <v>0.37514759032345635</v>
      </c>
      <c r="BC43" s="89">
        <v>0.37514759032345635</v>
      </c>
      <c r="BD43" s="89">
        <v>0.37514759032345635</v>
      </c>
      <c r="BE43" s="89">
        <v>0.37514759032345635</v>
      </c>
      <c r="BF43" s="89">
        <v>0.37514759032345635</v>
      </c>
      <c r="BG43" s="89">
        <v>0.37514759032345635</v>
      </c>
      <c r="BH43" s="89">
        <v>0.37514759032345635</v>
      </c>
      <c r="BI43" s="89">
        <v>0.37514759032345635</v>
      </c>
      <c r="BJ43" s="89">
        <v>0.37514759032345635</v>
      </c>
      <c r="BK43" s="89">
        <v>0.37514759032345635</v>
      </c>
      <c r="BL43" s="89">
        <v>0.37514759032345635</v>
      </c>
      <c r="BM43" s="89">
        <v>0.37514759032345635</v>
      </c>
      <c r="BN43" s="89">
        <v>0.37514759032345635</v>
      </c>
      <c r="BO43" s="89">
        <v>0.37514759032345635</v>
      </c>
      <c r="BP43" s="89">
        <v>0.37514759032345635</v>
      </c>
      <c r="BQ43" s="89">
        <v>0.37514759032345635</v>
      </c>
      <c r="BR43" s="89">
        <v>0.37514759032345635</v>
      </c>
      <c r="BS43" s="89">
        <v>0.37514759032345635</v>
      </c>
      <c r="BT43" s="89">
        <v>0.37514759032345635</v>
      </c>
      <c r="BU43" s="89">
        <v>0.37514759032345635</v>
      </c>
      <c r="BV43" s="89">
        <v>0.37514759032345635</v>
      </c>
      <c r="BW43" s="89">
        <v>0.37514759032345635</v>
      </c>
      <c r="BX43" s="89">
        <v>0.37514759032345635</v>
      </c>
      <c r="BY43" s="89">
        <v>0.37514759032345635</v>
      </c>
      <c r="BZ43" s="89">
        <v>0.37514759032345635</v>
      </c>
      <c r="CA43" s="89">
        <v>0.37514759032345635</v>
      </c>
      <c r="CB43" s="89">
        <v>0.37514759032345635</v>
      </c>
      <c r="CC43" s="89">
        <v>0.37514759032345635</v>
      </c>
      <c r="CD43" s="89">
        <v>0.37514759032345635</v>
      </c>
      <c r="CE43" s="89">
        <v>0.37514759032345635</v>
      </c>
      <c r="CF43" s="89">
        <v>0.37514759032345635</v>
      </c>
      <c r="CG43" s="89">
        <v>0.37514759032345635</v>
      </c>
      <c r="CH43" s="89">
        <v>0.37514759032345635</v>
      </c>
      <c r="CI43" s="89">
        <v>0.37514759032345635</v>
      </c>
      <c r="CJ43" s="89">
        <v>0.37514759032345635</v>
      </c>
      <c r="CK43" s="89">
        <v>0.37514759032345635</v>
      </c>
      <c r="CL43" s="89">
        <v>0.37514759032345635</v>
      </c>
      <c r="CM43" s="89">
        <v>0.37514759032345635</v>
      </c>
      <c r="CN43" s="89">
        <v>0.37514759032345635</v>
      </c>
      <c r="CO43" s="89">
        <v>0.37514759032345635</v>
      </c>
      <c r="CP43" s="89">
        <v>0.37514759032345635</v>
      </c>
      <c r="CQ43" s="89">
        <v>0.37514759032345635</v>
      </c>
      <c r="CR43" s="89">
        <v>0.37514759032345635</v>
      </c>
      <c r="CS43" s="89">
        <v>0.37514759032345635</v>
      </c>
      <c r="CT43" s="89">
        <v>0.37514759032345635</v>
      </c>
      <c r="CU43" s="89">
        <v>0.37514759032345635</v>
      </c>
      <c r="CV43" s="89">
        <v>0.37514759032345635</v>
      </c>
      <c r="CW43" s="89">
        <v>0.37514759032345635</v>
      </c>
      <c r="CX43" s="89">
        <v>0.37514759032345635</v>
      </c>
      <c r="CY43" s="89">
        <v>0.37514759032345635</v>
      </c>
      <c r="CZ43" s="89">
        <v>0.37514759032345635</v>
      </c>
      <c r="DA43" s="89">
        <v>0.37514759032345635</v>
      </c>
      <c r="DB43" s="89">
        <v>0.37514759032345635</v>
      </c>
      <c r="DC43" s="89">
        <v>0.37514759032345635</v>
      </c>
      <c r="DD43" s="89">
        <v>0.37514759032345635</v>
      </c>
      <c r="DE43" s="89">
        <v>0.37514759032345635</v>
      </c>
      <c r="DF43" s="89">
        <v>0.37514759032345635</v>
      </c>
      <c r="DG43" s="89">
        <v>0.37514759032345635</v>
      </c>
      <c r="DH43" s="89">
        <v>0.37514759032345635</v>
      </c>
      <c r="DI43" s="89">
        <v>0.37514759032345635</v>
      </c>
      <c r="DJ43" s="89">
        <v>0.37514759032345635</v>
      </c>
      <c r="DK43" s="89">
        <v>0.37514759032345635</v>
      </c>
      <c r="DL43" s="89">
        <v>0.37514759032345635</v>
      </c>
      <c r="DM43" s="89">
        <v>0.37514759032345635</v>
      </c>
      <c r="DN43" s="89">
        <v>0.37514759032345635</v>
      </c>
      <c r="DO43" s="89">
        <v>0.37514759032345635</v>
      </c>
      <c r="DP43" s="89">
        <v>0.37514759032345635</v>
      </c>
      <c r="DQ43" s="89">
        <v>0.37514759032345635</v>
      </c>
      <c r="DR43" s="89">
        <v>0.37514759032345635</v>
      </c>
      <c r="DS43" s="89">
        <v>0.37514759032345635</v>
      </c>
      <c r="DT43" s="89">
        <v>0.37514759032345635</v>
      </c>
      <c r="DU43" s="89">
        <v>0.37514759032345635</v>
      </c>
      <c r="DV43" s="89">
        <v>0.37514759032345635</v>
      </c>
      <c r="DW43" s="89">
        <v>0.37514759032345635</v>
      </c>
      <c r="DX43" s="89">
        <v>0.37514759032345635</v>
      </c>
      <c r="DY43" s="89">
        <v>0.37514759032345635</v>
      </c>
      <c r="DZ43" s="89">
        <v>0.37514759032345635</v>
      </c>
      <c r="EA43" s="89">
        <v>0.37514759032345635</v>
      </c>
      <c r="EB43" s="89">
        <v>0.37514759032345635</v>
      </c>
      <c r="EC43" s="89">
        <v>0.37514759032345635</v>
      </c>
      <c r="ED43" s="89">
        <v>0.37514759032345635</v>
      </c>
      <c r="EE43" s="89">
        <v>0.37514759032345635</v>
      </c>
      <c r="EF43" s="89">
        <v>0.37514759032345635</v>
      </c>
      <c r="EG43" s="89">
        <v>0.37514759032345635</v>
      </c>
      <c r="EH43" s="89">
        <v>0.37514759032345635</v>
      </c>
      <c r="EI43" s="89">
        <v>0.37514759032345635</v>
      </c>
      <c r="EJ43" s="89">
        <v>0.37514759032345635</v>
      </c>
      <c r="EK43" s="89">
        <v>0.37514759032345635</v>
      </c>
      <c r="EL43" s="89">
        <v>0.37514759032345635</v>
      </c>
      <c r="EM43" s="89">
        <v>0.37514759032345635</v>
      </c>
      <c r="EN43" s="89">
        <v>0.37514759032345635</v>
      </c>
      <c r="EO43" s="89">
        <v>0.37514759032345635</v>
      </c>
      <c r="EP43" s="89">
        <v>0.37514759032345635</v>
      </c>
      <c r="EQ43" s="89">
        <v>0.37514759032345635</v>
      </c>
      <c r="ER43" s="89">
        <v>0.37514759032345635</v>
      </c>
      <c r="ES43" s="89">
        <v>0.37514759032345635</v>
      </c>
      <c r="ET43" s="89">
        <v>0.37514759032345635</v>
      </c>
      <c r="EU43" s="89">
        <v>0.37514759032345635</v>
      </c>
      <c r="EV43" s="89">
        <v>0.37514759032345635</v>
      </c>
      <c r="EW43" s="89">
        <v>0.37514759032345635</v>
      </c>
      <c r="EX43" s="89">
        <v>0.37514759032345635</v>
      </c>
      <c r="EY43" s="89">
        <v>0.37514759032345635</v>
      </c>
      <c r="EZ43" s="89">
        <v>0.37514759032345635</v>
      </c>
      <c r="FA43" s="89">
        <v>0.37514759032345635</v>
      </c>
      <c r="FB43" s="89">
        <v>0.37514759032345635</v>
      </c>
      <c r="FC43" s="89">
        <v>0.37514759032345635</v>
      </c>
      <c r="FD43" s="89">
        <v>0.37514759032345635</v>
      </c>
    </row>
    <row r="44" spans="1:160" s="16" customFormat="1" x14ac:dyDescent="0.3">
      <c r="A44" s="14" t="s">
        <v>97</v>
      </c>
      <c r="B44" s="14" t="s">
        <v>24</v>
      </c>
      <c r="C44" s="14" t="s">
        <v>27</v>
      </c>
      <c r="D44" s="167">
        <v>0.62485240967654365</v>
      </c>
      <c r="E44" s="88">
        <v>0.62485240967654365</v>
      </c>
      <c r="F44" s="88">
        <v>0.62485240967654365</v>
      </c>
      <c r="G44" s="88">
        <v>0.62485240967654365</v>
      </c>
      <c r="H44" s="88">
        <v>0.62485240967654365</v>
      </c>
      <c r="I44" s="88">
        <v>0.62485240967654365</v>
      </c>
      <c r="J44" s="88">
        <v>0.62485240967654365</v>
      </c>
      <c r="K44" s="88">
        <v>0.62485240967654365</v>
      </c>
      <c r="L44" s="88">
        <v>0.62485240967654365</v>
      </c>
      <c r="M44" s="88">
        <v>0.62485240967654365</v>
      </c>
      <c r="N44" s="88">
        <v>0.62485240967654365</v>
      </c>
      <c r="O44" s="88">
        <v>0.62485240967654365</v>
      </c>
      <c r="P44" s="88">
        <v>0.62485240967654365</v>
      </c>
      <c r="Q44" s="88">
        <v>0.62485240967654365</v>
      </c>
      <c r="R44" s="88">
        <v>0.62485240967654365</v>
      </c>
      <c r="S44" s="88">
        <v>0.62485240967654365</v>
      </c>
      <c r="T44" s="88">
        <v>0.62485240967654365</v>
      </c>
      <c r="U44" s="88">
        <v>0.62485240967654365</v>
      </c>
      <c r="V44" s="88">
        <v>0.62485240967654365</v>
      </c>
      <c r="W44" s="88">
        <v>0.62485240967654365</v>
      </c>
      <c r="X44" s="88">
        <v>0.62485240967654365</v>
      </c>
      <c r="Y44" s="88">
        <v>0.62485240967654365</v>
      </c>
      <c r="Z44" s="88">
        <v>0.62485240967654365</v>
      </c>
      <c r="AA44" s="88">
        <v>0.62485240967654365</v>
      </c>
      <c r="AB44" s="88">
        <v>0.62485240967654365</v>
      </c>
      <c r="AC44" s="88">
        <v>0.62485240967654365</v>
      </c>
      <c r="AD44" s="88">
        <v>0.62485240967654365</v>
      </c>
      <c r="AE44" s="88">
        <v>0.62485240967654365</v>
      </c>
      <c r="AF44" s="88">
        <v>0.62485240967654365</v>
      </c>
      <c r="AG44" s="88">
        <v>0.62485240967654365</v>
      </c>
      <c r="AH44" s="88">
        <v>0.62485240967654365</v>
      </c>
      <c r="AI44" s="88">
        <v>0.62485240967654365</v>
      </c>
      <c r="AJ44" s="88">
        <v>0.62485240967654365</v>
      </c>
      <c r="AK44" s="88">
        <v>0.62485240967654365</v>
      </c>
      <c r="AL44" s="88">
        <v>0.62485240967654365</v>
      </c>
      <c r="AM44" s="88">
        <v>0.62485240967654365</v>
      </c>
      <c r="AN44" s="88">
        <v>0.62485240967654365</v>
      </c>
      <c r="AO44" s="88">
        <v>0.62485240967654365</v>
      </c>
      <c r="AP44" s="88">
        <v>0.62485240967654365</v>
      </c>
      <c r="AQ44" s="88">
        <v>0.62485240967654365</v>
      </c>
      <c r="AR44" s="88">
        <v>0.62485240967654365</v>
      </c>
      <c r="AS44" s="88">
        <v>0.62485240967654365</v>
      </c>
      <c r="AT44" s="88">
        <v>0.62485240967654365</v>
      </c>
      <c r="AU44" s="88">
        <v>0.62485240967654365</v>
      </c>
      <c r="AV44" s="88">
        <v>0.62485240967654365</v>
      </c>
      <c r="AW44" s="88">
        <v>0.62485240967654365</v>
      </c>
      <c r="AX44" s="88">
        <v>0.62485240967654365</v>
      </c>
      <c r="AY44" s="88">
        <v>0.62485240967654365</v>
      </c>
      <c r="AZ44" s="88">
        <v>0.62485240967654365</v>
      </c>
      <c r="BA44" s="88">
        <v>0.62485240967654365</v>
      </c>
      <c r="BB44" s="88">
        <v>0.62485240967654365</v>
      </c>
      <c r="BC44" s="89">
        <v>0.62485240967654365</v>
      </c>
      <c r="BD44" s="89">
        <v>0.62485240967654365</v>
      </c>
      <c r="BE44" s="89">
        <v>0.62485240967654365</v>
      </c>
      <c r="BF44" s="89">
        <v>0.62485240967654365</v>
      </c>
      <c r="BG44" s="89">
        <v>0.62485240967654365</v>
      </c>
      <c r="BH44" s="89">
        <v>0.62485240967654365</v>
      </c>
      <c r="BI44" s="89">
        <v>0.62485240967654365</v>
      </c>
      <c r="BJ44" s="89">
        <v>0.62485240967654365</v>
      </c>
      <c r="BK44" s="89">
        <v>0.62485240967654365</v>
      </c>
      <c r="BL44" s="89">
        <v>0.62485240967654365</v>
      </c>
      <c r="BM44" s="89">
        <v>0.62485240967654365</v>
      </c>
      <c r="BN44" s="89">
        <v>0.62485240967654365</v>
      </c>
      <c r="BO44" s="89">
        <v>0.62485240967654365</v>
      </c>
      <c r="BP44" s="89">
        <v>0.62485240967654365</v>
      </c>
      <c r="BQ44" s="89">
        <v>0.62485240967654365</v>
      </c>
      <c r="BR44" s="89">
        <v>0.62485240967654365</v>
      </c>
      <c r="BS44" s="89">
        <v>0.62485240967654365</v>
      </c>
      <c r="BT44" s="89">
        <v>0.62485240967654365</v>
      </c>
      <c r="BU44" s="89">
        <v>0.62485240967654365</v>
      </c>
      <c r="BV44" s="89">
        <v>0.62485240967654365</v>
      </c>
      <c r="BW44" s="89">
        <v>0.62485240967654365</v>
      </c>
      <c r="BX44" s="89">
        <v>0.62485240967654365</v>
      </c>
      <c r="BY44" s="89">
        <v>0.62485240967654365</v>
      </c>
      <c r="BZ44" s="89">
        <v>0.62485240967654365</v>
      </c>
      <c r="CA44" s="89">
        <v>0.62485240967654365</v>
      </c>
      <c r="CB44" s="89">
        <v>0.62485240967654365</v>
      </c>
      <c r="CC44" s="89">
        <v>0.62485240967654365</v>
      </c>
      <c r="CD44" s="89">
        <v>0.62485240967654365</v>
      </c>
      <c r="CE44" s="89">
        <v>0.62485240967654365</v>
      </c>
      <c r="CF44" s="89">
        <v>0.62485240967654365</v>
      </c>
      <c r="CG44" s="89">
        <v>0.62485240967654365</v>
      </c>
      <c r="CH44" s="89">
        <v>0.62485240967654365</v>
      </c>
      <c r="CI44" s="89">
        <v>0.62485240967654365</v>
      </c>
      <c r="CJ44" s="89">
        <v>0.62485240967654365</v>
      </c>
      <c r="CK44" s="89">
        <v>0.62485240967654365</v>
      </c>
      <c r="CL44" s="89">
        <v>0.62485240967654365</v>
      </c>
      <c r="CM44" s="89">
        <v>0.62485240967654365</v>
      </c>
      <c r="CN44" s="89">
        <v>0.62485240967654365</v>
      </c>
      <c r="CO44" s="89">
        <v>0.62485240967654365</v>
      </c>
      <c r="CP44" s="89">
        <v>0.62485240967654365</v>
      </c>
      <c r="CQ44" s="89">
        <v>0.62485240967654365</v>
      </c>
      <c r="CR44" s="89">
        <v>0.62485240967654365</v>
      </c>
      <c r="CS44" s="89">
        <v>0.62485240967654365</v>
      </c>
      <c r="CT44" s="89">
        <v>0.62485240967654365</v>
      </c>
      <c r="CU44" s="89">
        <v>0.62485240967654365</v>
      </c>
      <c r="CV44" s="89">
        <v>0.62485240967654365</v>
      </c>
      <c r="CW44" s="89">
        <v>0.62485240967654365</v>
      </c>
      <c r="CX44" s="89">
        <v>0.62485240967654365</v>
      </c>
      <c r="CY44" s="89">
        <v>0.62485240967654365</v>
      </c>
      <c r="CZ44" s="89">
        <v>0.62485240967654365</v>
      </c>
      <c r="DA44" s="89">
        <v>0.62485240967654365</v>
      </c>
      <c r="DB44" s="89">
        <v>0.62485240967654365</v>
      </c>
      <c r="DC44" s="89">
        <v>0.62485240967654365</v>
      </c>
      <c r="DD44" s="89">
        <v>0.62485240967654365</v>
      </c>
      <c r="DE44" s="89">
        <v>0.62485240967654365</v>
      </c>
      <c r="DF44" s="89">
        <v>0.62485240967654365</v>
      </c>
      <c r="DG44" s="89">
        <v>0.62485240967654365</v>
      </c>
      <c r="DH44" s="89">
        <v>0.62485240967654365</v>
      </c>
      <c r="DI44" s="89">
        <v>0.62485240967654365</v>
      </c>
      <c r="DJ44" s="89">
        <v>0.62485240967654365</v>
      </c>
      <c r="DK44" s="89">
        <v>0.62485240967654365</v>
      </c>
      <c r="DL44" s="89">
        <v>0.62485240967654365</v>
      </c>
      <c r="DM44" s="89">
        <v>0.62485240967654365</v>
      </c>
      <c r="DN44" s="89">
        <v>0.62485240967654365</v>
      </c>
      <c r="DO44" s="89">
        <v>0.62485240967654365</v>
      </c>
      <c r="DP44" s="89">
        <v>0.62485240967654365</v>
      </c>
      <c r="DQ44" s="89">
        <v>0.62485240967654365</v>
      </c>
      <c r="DR44" s="89">
        <v>0.62485240967654365</v>
      </c>
      <c r="DS44" s="89">
        <v>0.62485240967654365</v>
      </c>
      <c r="DT44" s="89">
        <v>0.62485240967654365</v>
      </c>
      <c r="DU44" s="89">
        <v>0.62485240967654365</v>
      </c>
      <c r="DV44" s="89">
        <v>0.62485240967654365</v>
      </c>
      <c r="DW44" s="89">
        <v>0.62485240967654365</v>
      </c>
      <c r="DX44" s="89">
        <v>0.62485240967654365</v>
      </c>
      <c r="DY44" s="89">
        <v>0.62485240967654365</v>
      </c>
      <c r="DZ44" s="89">
        <v>0.62485240967654365</v>
      </c>
      <c r="EA44" s="89">
        <v>0.62485240967654365</v>
      </c>
      <c r="EB44" s="89">
        <v>0.62485240967654365</v>
      </c>
      <c r="EC44" s="89">
        <v>0.62485240967654365</v>
      </c>
      <c r="ED44" s="89">
        <v>0.62485240967654365</v>
      </c>
      <c r="EE44" s="89">
        <v>0.62485240967654365</v>
      </c>
      <c r="EF44" s="89">
        <v>0.62485240967654365</v>
      </c>
      <c r="EG44" s="89">
        <v>0.62485240967654365</v>
      </c>
      <c r="EH44" s="89">
        <v>0.62485240967654365</v>
      </c>
      <c r="EI44" s="89">
        <v>0.62485240967654365</v>
      </c>
      <c r="EJ44" s="89">
        <v>0.62485240967654365</v>
      </c>
      <c r="EK44" s="89">
        <v>0.62485240967654365</v>
      </c>
      <c r="EL44" s="89">
        <v>0.62485240967654365</v>
      </c>
      <c r="EM44" s="89">
        <v>0.62485240967654365</v>
      </c>
      <c r="EN44" s="89">
        <v>0.62485240967654365</v>
      </c>
      <c r="EO44" s="89">
        <v>0.62485240967654365</v>
      </c>
      <c r="EP44" s="89">
        <v>0.62485240967654365</v>
      </c>
      <c r="EQ44" s="89">
        <v>0.62485240967654365</v>
      </c>
      <c r="ER44" s="89">
        <v>0.62485240967654365</v>
      </c>
      <c r="ES44" s="89">
        <v>0.62485240967654365</v>
      </c>
      <c r="ET44" s="89">
        <v>0.62485240967654365</v>
      </c>
      <c r="EU44" s="89">
        <v>0.62485240967654365</v>
      </c>
      <c r="EV44" s="89">
        <v>0.62485240967654365</v>
      </c>
      <c r="EW44" s="89">
        <v>0.62485240967654365</v>
      </c>
      <c r="EX44" s="89">
        <v>0.62485240967654365</v>
      </c>
      <c r="EY44" s="89">
        <v>0.62485240967654365</v>
      </c>
      <c r="EZ44" s="89">
        <v>0.62485240967654365</v>
      </c>
      <c r="FA44" s="89">
        <v>0.62485240967654365</v>
      </c>
      <c r="FB44" s="89">
        <v>0.62485240967654365</v>
      </c>
      <c r="FC44" s="89">
        <v>0.62485240967654365</v>
      </c>
      <c r="FD44" s="89">
        <v>0.62485240967654365</v>
      </c>
    </row>
    <row r="45" spans="1:160" x14ac:dyDescent="0.3">
      <c r="A45" s="14"/>
      <c r="D45" s="24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</row>
    <row r="46" spans="1:160" x14ac:dyDescent="0.3">
      <c r="A46" s="18"/>
      <c r="B46" s="18"/>
      <c r="C46" s="18"/>
      <c r="D46" s="21"/>
      <c r="E46" s="19">
        <v>39814</v>
      </c>
      <c r="F46" s="19">
        <v>39845</v>
      </c>
      <c r="G46" s="19">
        <v>39873</v>
      </c>
      <c r="H46" s="19">
        <v>39904</v>
      </c>
      <c r="I46" s="19">
        <v>39934</v>
      </c>
      <c r="J46" s="19">
        <v>39965</v>
      </c>
      <c r="K46" s="19">
        <v>39995</v>
      </c>
      <c r="L46" s="19">
        <v>40026</v>
      </c>
      <c r="M46" s="19">
        <v>40057</v>
      </c>
      <c r="N46" s="19">
        <v>40087</v>
      </c>
      <c r="O46" s="19">
        <v>40118</v>
      </c>
      <c r="P46" s="19">
        <v>40148</v>
      </c>
      <c r="Q46" s="19">
        <v>40179</v>
      </c>
      <c r="R46" s="19">
        <v>40210</v>
      </c>
      <c r="S46" s="19">
        <v>40238</v>
      </c>
      <c r="T46" s="19">
        <v>40269</v>
      </c>
      <c r="U46" s="19">
        <v>40299</v>
      </c>
      <c r="V46" s="19">
        <v>40330</v>
      </c>
      <c r="W46" s="19">
        <v>40360</v>
      </c>
      <c r="X46" s="19">
        <v>40391</v>
      </c>
      <c r="Y46" s="19">
        <v>40422</v>
      </c>
      <c r="Z46" s="19">
        <v>40452</v>
      </c>
      <c r="AA46" s="19">
        <v>40483</v>
      </c>
      <c r="AB46" s="19">
        <v>40513</v>
      </c>
      <c r="AC46" s="19">
        <v>40544</v>
      </c>
      <c r="AD46" s="19">
        <v>40575</v>
      </c>
      <c r="AE46" s="19">
        <v>40603</v>
      </c>
      <c r="AF46" s="19">
        <v>40634</v>
      </c>
      <c r="AG46" s="19">
        <v>40664</v>
      </c>
      <c r="AH46" s="19">
        <v>40695</v>
      </c>
      <c r="AI46" s="19">
        <v>40725</v>
      </c>
      <c r="AJ46" s="19">
        <v>40756</v>
      </c>
      <c r="AK46" s="19">
        <v>40787</v>
      </c>
      <c r="AL46" s="19">
        <v>40817</v>
      </c>
      <c r="AM46" s="19">
        <v>40848</v>
      </c>
      <c r="AN46" s="19">
        <v>40878</v>
      </c>
      <c r="AO46" s="19">
        <v>40909</v>
      </c>
      <c r="AP46" s="19">
        <v>40940</v>
      </c>
      <c r="AQ46" s="19">
        <v>40969</v>
      </c>
      <c r="AR46" s="19">
        <v>41000</v>
      </c>
      <c r="AS46" s="19">
        <v>41030</v>
      </c>
      <c r="AT46" s="19">
        <v>41061</v>
      </c>
      <c r="AU46" s="19">
        <v>41091</v>
      </c>
      <c r="AV46" s="19">
        <v>41122</v>
      </c>
      <c r="AW46" s="19">
        <v>41153</v>
      </c>
      <c r="AX46" s="19">
        <v>41183</v>
      </c>
      <c r="AY46" s="19">
        <v>41214</v>
      </c>
      <c r="AZ46" s="19">
        <v>41244</v>
      </c>
      <c r="BA46" s="19">
        <v>41275</v>
      </c>
      <c r="BB46" s="19">
        <v>41306</v>
      </c>
      <c r="BC46" s="19">
        <f t="shared" ref="BC46:BL46" si="16">+BC2</f>
        <v>41334</v>
      </c>
      <c r="BD46" s="19">
        <f t="shared" si="16"/>
        <v>41365</v>
      </c>
      <c r="BE46" s="19">
        <f t="shared" si="16"/>
        <v>41395</v>
      </c>
      <c r="BF46" s="19">
        <f t="shared" si="16"/>
        <v>41426</v>
      </c>
      <c r="BG46" s="19">
        <f t="shared" si="16"/>
        <v>41456</v>
      </c>
      <c r="BH46" s="19">
        <f t="shared" si="16"/>
        <v>41487</v>
      </c>
      <c r="BI46" s="19">
        <f t="shared" si="16"/>
        <v>41518</v>
      </c>
      <c r="BJ46" s="19">
        <f t="shared" si="16"/>
        <v>41548</v>
      </c>
      <c r="BK46" s="19">
        <f t="shared" si="16"/>
        <v>41579</v>
      </c>
      <c r="BL46" s="19">
        <f t="shared" si="16"/>
        <v>41609</v>
      </c>
      <c r="BM46" s="19">
        <v>41640</v>
      </c>
      <c r="BN46" s="19">
        <v>41671</v>
      </c>
      <c r="BO46" s="19">
        <v>41699</v>
      </c>
      <c r="BP46" s="19">
        <v>41730</v>
      </c>
      <c r="BQ46" s="19">
        <v>41760</v>
      </c>
      <c r="BR46" s="19">
        <v>41791</v>
      </c>
      <c r="BS46" s="19">
        <v>41821</v>
      </c>
      <c r="BT46" s="19">
        <v>41852</v>
      </c>
      <c r="BU46" s="19">
        <v>41883</v>
      </c>
      <c r="BV46" s="19">
        <v>41913</v>
      </c>
      <c r="BW46" s="19">
        <v>41944</v>
      </c>
      <c r="BX46" s="19">
        <v>41974</v>
      </c>
      <c r="BY46" s="19">
        <v>42005</v>
      </c>
      <c r="BZ46" s="19">
        <v>42036</v>
      </c>
      <c r="CA46" s="19">
        <v>42064</v>
      </c>
      <c r="CB46" s="19">
        <v>42095</v>
      </c>
      <c r="CC46" s="19">
        <v>42125</v>
      </c>
      <c r="CD46" s="19">
        <v>42156</v>
      </c>
      <c r="CE46" s="19">
        <v>42186</v>
      </c>
      <c r="CF46" s="19">
        <v>42217</v>
      </c>
      <c r="CG46" s="19">
        <v>42248</v>
      </c>
      <c r="CH46" s="19">
        <v>42278</v>
      </c>
      <c r="CI46" s="19">
        <v>42309</v>
      </c>
      <c r="CJ46" s="19">
        <v>42339</v>
      </c>
      <c r="CK46" s="19">
        <v>42370</v>
      </c>
      <c r="CL46" s="19">
        <v>42401</v>
      </c>
      <c r="CM46" s="19">
        <v>42430</v>
      </c>
      <c r="CN46" s="19">
        <v>42461</v>
      </c>
      <c r="CO46" s="19">
        <v>42491</v>
      </c>
      <c r="CP46" s="19">
        <v>42522</v>
      </c>
      <c r="CQ46" s="19">
        <v>42552</v>
      </c>
      <c r="CR46" s="19">
        <v>42583</v>
      </c>
      <c r="CS46" s="19">
        <v>42614</v>
      </c>
      <c r="CT46" s="19">
        <v>42644</v>
      </c>
      <c r="CU46" s="19">
        <v>42675</v>
      </c>
      <c r="CV46" s="19">
        <v>42705</v>
      </c>
      <c r="CW46" s="19">
        <v>42736</v>
      </c>
      <c r="CX46" s="19">
        <v>42767</v>
      </c>
      <c r="CY46" s="19">
        <v>42795</v>
      </c>
      <c r="CZ46" s="19">
        <v>42826</v>
      </c>
      <c r="DA46" s="19">
        <v>42856</v>
      </c>
      <c r="DB46" s="19">
        <v>42887</v>
      </c>
      <c r="DC46" s="19">
        <v>42917</v>
      </c>
      <c r="DD46" s="19">
        <v>42948</v>
      </c>
      <c r="DE46" s="19">
        <v>42979</v>
      </c>
      <c r="DF46" s="19">
        <v>43009</v>
      </c>
      <c r="DG46" s="19">
        <v>43040</v>
      </c>
      <c r="DH46" s="19">
        <v>43070</v>
      </c>
      <c r="DI46" s="19">
        <v>43101</v>
      </c>
      <c r="DJ46" s="19">
        <v>43132</v>
      </c>
      <c r="DK46" s="19">
        <v>43160</v>
      </c>
      <c r="DL46" s="19">
        <v>43191</v>
      </c>
      <c r="DM46" s="19">
        <v>43221</v>
      </c>
      <c r="DN46" s="19">
        <v>43252</v>
      </c>
      <c r="DO46" s="19">
        <v>43282</v>
      </c>
      <c r="DP46" s="19">
        <v>43313</v>
      </c>
      <c r="DQ46" s="19">
        <v>43344</v>
      </c>
      <c r="DR46" s="19">
        <v>43374</v>
      </c>
      <c r="DS46" s="19">
        <v>43405</v>
      </c>
      <c r="DT46" s="19">
        <v>43435</v>
      </c>
      <c r="DU46" s="19">
        <v>43466</v>
      </c>
      <c r="DV46" s="19">
        <v>43497</v>
      </c>
      <c r="DW46" s="19">
        <v>43525</v>
      </c>
      <c r="DX46" s="19">
        <v>43556</v>
      </c>
      <c r="DY46" s="19">
        <v>43586</v>
      </c>
      <c r="DZ46" s="19">
        <v>43617</v>
      </c>
      <c r="EA46" s="19">
        <v>43647</v>
      </c>
      <c r="EB46" s="19">
        <v>43678</v>
      </c>
      <c r="EC46" s="19">
        <v>43709</v>
      </c>
      <c r="ED46" s="19">
        <v>43739</v>
      </c>
      <c r="EE46" s="19">
        <v>43770</v>
      </c>
      <c r="EF46" s="19">
        <v>43800</v>
      </c>
      <c r="EG46" s="19">
        <v>43831</v>
      </c>
      <c r="EH46" s="19">
        <v>43862</v>
      </c>
      <c r="EI46" s="19">
        <v>43891</v>
      </c>
      <c r="EJ46" s="19">
        <v>43922</v>
      </c>
      <c r="EK46" s="19">
        <v>43952</v>
      </c>
      <c r="EL46" s="19">
        <v>43983</v>
      </c>
      <c r="EM46" s="19">
        <v>44013</v>
      </c>
      <c r="EN46" s="19">
        <v>44044</v>
      </c>
      <c r="EO46" s="19">
        <v>44075</v>
      </c>
      <c r="EP46" s="19">
        <v>44105</v>
      </c>
      <c r="EQ46" s="19">
        <v>44136</v>
      </c>
      <c r="ER46" s="19">
        <v>44166</v>
      </c>
      <c r="ES46" s="19">
        <v>44197</v>
      </c>
      <c r="ET46" s="359">
        <v>44228</v>
      </c>
      <c r="EU46" s="359">
        <v>44256</v>
      </c>
      <c r="EV46" s="359">
        <v>44287</v>
      </c>
      <c r="EW46" s="359">
        <v>44317</v>
      </c>
      <c r="EX46" s="359">
        <v>44348</v>
      </c>
      <c r="EY46" s="359">
        <v>44378</v>
      </c>
      <c r="EZ46" s="359">
        <v>44409</v>
      </c>
      <c r="FA46" s="359">
        <v>44440</v>
      </c>
      <c r="FB46" s="359">
        <v>44470</v>
      </c>
      <c r="FC46" s="359">
        <v>44501</v>
      </c>
      <c r="FD46" s="359">
        <v>44531</v>
      </c>
    </row>
    <row r="47" spans="1:160" x14ac:dyDescent="0.3">
      <c r="A47" s="5" t="s">
        <v>105</v>
      </c>
      <c r="E47" s="27">
        <f t="shared" ref="E47:X47" si="17">+SUMPRODUCT(E35:E36,E21:E22)</f>
        <v>401.53648614462134</v>
      </c>
      <c r="F47" s="27">
        <f t="shared" si="17"/>
        <v>416.70985415550194</v>
      </c>
      <c r="G47" s="27">
        <f t="shared" si="17"/>
        <v>427.24736215160419</v>
      </c>
      <c r="H47" s="27">
        <f t="shared" si="17"/>
        <v>472.13466914381195</v>
      </c>
      <c r="I47" s="27">
        <f t="shared" si="17"/>
        <v>546.36013149504845</v>
      </c>
      <c r="J47" s="27">
        <f t="shared" si="17"/>
        <v>518.37658446622459</v>
      </c>
      <c r="K47" s="27">
        <f t="shared" si="17"/>
        <v>505.46349569834456</v>
      </c>
      <c r="L47" s="27">
        <f t="shared" si="17"/>
        <v>586.8833156622693</v>
      </c>
      <c r="M47" s="27">
        <f t="shared" si="17"/>
        <v>574.39423933280659</v>
      </c>
      <c r="N47" s="27">
        <f t="shared" si="17"/>
        <v>587.90954438166341</v>
      </c>
      <c r="O47" s="27">
        <f t="shared" si="17"/>
        <v>603.7519911025995</v>
      </c>
      <c r="P47" s="27">
        <f t="shared" si="17"/>
        <v>652.08683827261439</v>
      </c>
      <c r="Q47" s="27">
        <f t="shared" si="17"/>
        <v>700.23462631664813</v>
      </c>
      <c r="R47" s="27">
        <f t="shared" si="17"/>
        <v>681.55578952614883</v>
      </c>
      <c r="S47" s="27">
        <f t="shared" si="17"/>
        <v>610.40326526283343</v>
      </c>
      <c r="T47" s="27">
        <f t="shared" si="17"/>
        <v>570.65800635033816</v>
      </c>
      <c r="U47" s="27">
        <f t="shared" si="17"/>
        <v>548.51505873282667</v>
      </c>
      <c r="V47" s="27">
        <f t="shared" si="17"/>
        <v>556.76479194175249</v>
      </c>
      <c r="W47" s="27">
        <f t="shared" si="17"/>
        <v>579.745495839814</v>
      </c>
      <c r="X47" s="27">
        <f t="shared" si="17"/>
        <v>645.84641208583992</v>
      </c>
      <c r="Y47" s="27">
        <f t="shared" ref="Y47:BD47" si="18">+SUMPRODUCT(Y35:Y36,Y21:Y22)</f>
        <v>704.70356985366402</v>
      </c>
      <c r="Z47" s="27">
        <f t="shared" si="18"/>
        <v>776.1817896102624</v>
      </c>
      <c r="AA47" s="27">
        <f t="shared" si="18"/>
        <v>856.21341114040763</v>
      </c>
      <c r="AB47" s="27">
        <f t="shared" si="18"/>
        <v>933.70398234973891</v>
      </c>
      <c r="AC47" s="27">
        <f t="shared" si="18"/>
        <v>964.97536564684287</v>
      </c>
      <c r="AD47" s="27">
        <f t="shared" si="18"/>
        <v>966.4900601223444</v>
      </c>
      <c r="AE47" s="27">
        <f t="shared" si="18"/>
        <v>874.94811221666248</v>
      </c>
      <c r="AF47" s="27">
        <f t="shared" si="18"/>
        <v>829.41439581146642</v>
      </c>
      <c r="AG47" s="27">
        <f t="shared" si="18"/>
        <v>790.92921909019856</v>
      </c>
      <c r="AH47" s="27">
        <f t="shared" si="18"/>
        <v>828.80916757701698</v>
      </c>
      <c r="AI47" s="27">
        <f t="shared" si="18"/>
        <v>848.7619477981093</v>
      </c>
      <c r="AJ47" s="27">
        <f t="shared" si="18"/>
        <v>842.56697181292839</v>
      </c>
      <c r="AK47" s="27">
        <f t="shared" si="18"/>
        <v>819.79691136355905</v>
      </c>
      <c r="AL47" s="27">
        <f t="shared" si="18"/>
        <v>771.73211307816803</v>
      </c>
      <c r="AM47" s="27">
        <f t="shared" si="18"/>
        <v>774.36968914651084</v>
      </c>
      <c r="AN47" s="27">
        <f t="shared" si="18"/>
        <v>748.85514960857734</v>
      </c>
      <c r="AO47" s="27">
        <f t="shared" si="18"/>
        <v>772.8176513983426</v>
      </c>
      <c r="AP47" s="27">
        <f t="shared" si="18"/>
        <v>803.84874411759074</v>
      </c>
      <c r="AQ47" s="27">
        <f t="shared" si="18"/>
        <v>822.4118207948502</v>
      </c>
      <c r="AR47" s="27">
        <f t="shared" si="18"/>
        <v>814.75238418413369</v>
      </c>
      <c r="AS47" s="27">
        <f t="shared" si="18"/>
        <v>740.57513016979249</v>
      </c>
      <c r="AT47" s="27">
        <f t="shared" si="18"/>
        <v>701.54400256534677</v>
      </c>
      <c r="AU47" s="27">
        <f t="shared" si="18"/>
        <v>737.29989871172347</v>
      </c>
      <c r="AV47" s="27">
        <f t="shared" si="18"/>
        <v>701.92668587519313</v>
      </c>
      <c r="AW47" s="27">
        <f t="shared" si="18"/>
        <v>675.71860686602622</v>
      </c>
      <c r="AX47" s="27">
        <f t="shared" si="18"/>
        <v>627.74306621805977</v>
      </c>
      <c r="AY47" s="27">
        <f t="shared" si="18"/>
        <v>606.6184337240062</v>
      </c>
      <c r="AZ47" s="27">
        <f t="shared" si="18"/>
        <v>591.18398630811362</v>
      </c>
      <c r="BA47" s="27" t="e">
        <f t="shared" si="18"/>
        <v>#REF!</v>
      </c>
      <c r="BB47" s="27" t="e">
        <f t="shared" si="18"/>
        <v>#REF!</v>
      </c>
      <c r="BC47" s="27" t="e">
        <f t="shared" si="18"/>
        <v>#REF!</v>
      </c>
      <c r="BD47" s="27" t="e">
        <f t="shared" si="18"/>
        <v>#REF!</v>
      </c>
      <c r="BE47" s="27" t="e">
        <f t="shared" ref="BE47:BL47" si="19">+SUMPRODUCT(BE35:BE36,BE21:BE22)</f>
        <v>#REF!</v>
      </c>
      <c r="BF47" s="27" t="e">
        <f t="shared" si="19"/>
        <v>#REF!</v>
      </c>
      <c r="BG47" s="27" t="e">
        <f t="shared" si="19"/>
        <v>#REF!</v>
      </c>
      <c r="BH47" s="27" t="e">
        <f t="shared" si="19"/>
        <v>#REF!</v>
      </c>
      <c r="BI47" s="27" t="e">
        <f t="shared" si="19"/>
        <v>#REF!</v>
      </c>
      <c r="BJ47" s="27" t="e">
        <f t="shared" si="19"/>
        <v>#REF!</v>
      </c>
      <c r="BK47" s="27" t="e">
        <f t="shared" si="19"/>
        <v>#REF!</v>
      </c>
      <c r="BL47" s="27" t="e">
        <f t="shared" si="19"/>
        <v>#REF!</v>
      </c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</row>
    <row r="48" spans="1:160" x14ac:dyDescent="0.3">
      <c r="A48" s="5" t="s">
        <v>288</v>
      </c>
      <c r="E48" s="27">
        <f t="shared" ref="E48:X48" si="20">+SUMPRODUCT(E39:E40,E25:E26)</f>
        <v>385.96404600631701</v>
      </c>
      <c r="F48" s="27">
        <f t="shared" si="20"/>
        <v>398.46795661962619</v>
      </c>
      <c r="G48" s="27">
        <f t="shared" si="20"/>
        <v>410.23765225257574</v>
      </c>
      <c r="H48" s="27">
        <f t="shared" si="20"/>
        <v>475.06417164296988</v>
      </c>
      <c r="I48" s="27">
        <f t="shared" si="20"/>
        <v>539.46365561414586</v>
      </c>
      <c r="J48" s="27">
        <f t="shared" si="20"/>
        <v>502.77884198796147</v>
      </c>
      <c r="K48" s="27">
        <f t="shared" si="20"/>
        <v>489.00897398519055</v>
      </c>
      <c r="L48" s="27">
        <f t="shared" si="20"/>
        <v>574.50795214179448</v>
      </c>
      <c r="M48" s="27">
        <f t="shared" si="20"/>
        <v>557.63907163411227</v>
      </c>
      <c r="N48" s="27">
        <f t="shared" si="20"/>
        <v>568.5526269824079</v>
      </c>
      <c r="O48" s="27">
        <f t="shared" si="20"/>
        <v>581.26313990645554</v>
      </c>
      <c r="P48" s="27">
        <f t="shared" si="20"/>
        <v>631.16954020581466</v>
      </c>
      <c r="Q48" s="27">
        <f t="shared" si="20"/>
        <v>679.18767989634023</v>
      </c>
      <c r="R48" s="27">
        <f t="shared" si="20"/>
        <v>663.7038385788253</v>
      </c>
      <c r="S48" s="27">
        <f t="shared" si="20"/>
        <v>594.54579876530897</v>
      </c>
      <c r="T48" s="27">
        <f t="shared" si="20"/>
        <v>559.26759507106817</v>
      </c>
      <c r="U48" s="27">
        <f t="shared" si="20"/>
        <v>530.6177088501704</v>
      </c>
      <c r="V48" s="27">
        <f t="shared" si="20"/>
        <v>540.09912342902828</v>
      </c>
      <c r="W48" s="27">
        <f t="shared" si="20"/>
        <v>566.08014115956439</v>
      </c>
      <c r="X48" s="27">
        <f t="shared" si="20"/>
        <v>626.78378250836477</v>
      </c>
      <c r="Y48" s="27">
        <f t="shared" ref="Y48:BD48" si="21">+SUMPRODUCT(Y39:Y40,Y25:Y26)</f>
        <v>689.42774762275599</v>
      </c>
      <c r="Z48" s="27">
        <f t="shared" si="21"/>
        <v>750.98065901125767</v>
      </c>
      <c r="AA48" s="27">
        <f t="shared" si="21"/>
        <v>831.18751492888634</v>
      </c>
      <c r="AB48" s="27">
        <f t="shared" si="21"/>
        <v>908.85833917164359</v>
      </c>
      <c r="AC48" s="27">
        <f t="shared" si="21"/>
        <v>951.83063573731658</v>
      </c>
      <c r="AD48" s="27">
        <f t="shared" si="21"/>
        <v>952.53926995412917</v>
      </c>
      <c r="AE48" s="27">
        <f t="shared" si="21"/>
        <v>860.57258276858499</v>
      </c>
      <c r="AF48" s="27">
        <f t="shared" si="21"/>
        <v>819.65689343824829</v>
      </c>
      <c r="AG48" s="27">
        <f t="shared" si="21"/>
        <v>786.13390289237941</v>
      </c>
      <c r="AH48" s="27">
        <f t="shared" si="21"/>
        <v>805.24808864988995</v>
      </c>
      <c r="AI48" s="27">
        <f t="shared" si="21"/>
        <v>826.30957140372402</v>
      </c>
      <c r="AJ48" s="27">
        <f t="shared" si="21"/>
        <v>825.62000455844122</v>
      </c>
      <c r="AK48" s="27">
        <f t="shared" si="21"/>
        <v>787.57218576837647</v>
      </c>
      <c r="AL48" s="27">
        <f t="shared" si="21"/>
        <v>733.74004719330401</v>
      </c>
      <c r="AM48" s="27">
        <f t="shared" si="21"/>
        <v>745.35438763139678</v>
      </c>
      <c r="AN48" s="27">
        <f t="shared" si="21"/>
        <v>724.54891129296539</v>
      </c>
      <c r="AO48" s="27">
        <f t="shared" si="21"/>
        <v>755.7597119763941</v>
      </c>
      <c r="AP48" s="27">
        <f t="shared" si="21"/>
        <v>778.19567648538191</v>
      </c>
      <c r="AQ48" s="27">
        <f t="shared" si="21"/>
        <v>803.10634451650276</v>
      </c>
      <c r="AR48" s="27">
        <f t="shared" si="21"/>
        <v>806.01278647299182</v>
      </c>
      <c r="AS48" s="27">
        <f t="shared" si="21"/>
        <v>715.4046690737681</v>
      </c>
      <c r="AT48" s="27">
        <f t="shared" si="21"/>
        <v>670.1128005716281</v>
      </c>
      <c r="AU48" s="27">
        <f t="shared" si="21"/>
        <v>709.11042859336931</v>
      </c>
      <c r="AV48" s="27">
        <f t="shared" si="21"/>
        <v>672.50456491926025</v>
      </c>
      <c r="AW48" s="27">
        <f t="shared" si="21"/>
        <v>636.39877056998876</v>
      </c>
      <c r="AX48" s="27">
        <f t="shared" si="21"/>
        <v>596.06153631212658</v>
      </c>
      <c r="AY48" s="27">
        <f t="shared" si="21"/>
        <v>571.77773893142614</v>
      </c>
      <c r="AZ48" s="27">
        <f t="shared" si="21"/>
        <v>557.02378273014756</v>
      </c>
      <c r="BA48" s="27">
        <f t="shared" si="21"/>
        <v>579.9429934451025</v>
      </c>
      <c r="BB48" s="27">
        <f t="shared" si="21"/>
        <v>581.50122002586454</v>
      </c>
      <c r="BC48" s="27">
        <f t="shared" si="21"/>
        <v>573.34730925756025</v>
      </c>
      <c r="BD48" s="27">
        <f t="shared" si="21"/>
        <v>558.78070527423768</v>
      </c>
      <c r="BE48" s="27">
        <f t="shared" ref="BE48:CJ48" si="22">+SUMPRODUCT(BE39:BE40,BE25:BE26)</f>
        <v>554.49172114091539</v>
      </c>
      <c r="BF48" s="27">
        <f t="shared" si="22"/>
        <v>551.73035456073967</v>
      </c>
      <c r="BG48" s="27">
        <f t="shared" si="22"/>
        <v>523.70374654873513</v>
      </c>
      <c r="BH48" s="27">
        <f t="shared" si="22"/>
        <v>524.58236637452887</v>
      </c>
      <c r="BI48" s="27">
        <f t="shared" si="22"/>
        <v>535.38253298002974</v>
      </c>
      <c r="BJ48" s="27">
        <f t="shared" si="22"/>
        <v>573.20162168786169</v>
      </c>
      <c r="BK48" s="27">
        <f t="shared" si="22"/>
        <v>584.73722375584248</v>
      </c>
      <c r="BL48" s="27">
        <f t="shared" si="22"/>
        <v>566.61670524003614</v>
      </c>
      <c r="BM48" s="27">
        <f t="shared" si="22"/>
        <v>541.12922321067731</v>
      </c>
      <c r="BN48" s="27">
        <f t="shared" si="22"/>
        <v>564.94241140635904</v>
      </c>
      <c r="BO48" s="27">
        <f t="shared" si="22"/>
        <v>594.65314854316694</v>
      </c>
      <c r="BP48" s="27">
        <f t="shared" si="22"/>
        <v>582.25818389562198</v>
      </c>
      <c r="BQ48" s="27">
        <f t="shared" si="22"/>
        <v>576.451340177014</v>
      </c>
      <c r="BR48" s="27">
        <f t="shared" si="22"/>
        <v>553.87493411224909</v>
      </c>
      <c r="BS48" s="27">
        <f t="shared" si="22"/>
        <v>551.55836687918884</v>
      </c>
      <c r="BT48" s="27">
        <f t="shared" si="22"/>
        <v>501.18307264480848</v>
      </c>
      <c r="BU48" s="27">
        <f t="shared" si="22"/>
        <v>475.5123485271472</v>
      </c>
      <c r="BV48" s="27">
        <f t="shared" si="22"/>
        <v>505.89944049247879</v>
      </c>
      <c r="BW48" s="27">
        <f t="shared" si="22"/>
        <v>493.5369819551338</v>
      </c>
      <c r="BX48" s="27">
        <f t="shared" si="22"/>
        <v>465.92695674595188</v>
      </c>
      <c r="BY48" s="27">
        <f t="shared" si="22"/>
        <v>474.20801530138863</v>
      </c>
      <c r="BZ48" s="27">
        <f t="shared" si="22"/>
        <v>464.89452377902131</v>
      </c>
      <c r="CA48" s="27">
        <f t="shared" si="22"/>
        <v>432.47544487788036</v>
      </c>
      <c r="CB48" s="27">
        <f t="shared" si="22"/>
        <v>426.17788700713515</v>
      </c>
      <c r="CC48" s="27">
        <f t="shared" si="22"/>
        <v>427.54486206979823</v>
      </c>
      <c r="CD48" s="27">
        <f t="shared" si="22"/>
        <v>418.88117213476494</v>
      </c>
      <c r="CE48" s="27">
        <f t="shared" si="22"/>
        <v>406.12665288413086</v>
      </c>
      <c r="CF48" s="27">
        <f t="shared" si="22"/>
        <v>350.27948044321141</v>
      </c>
      <c r="CG48" s="27">
        <f t="shared" si="22"/>
        <v>357.13265940350618</v>
      </c>
      <c r="CH48" s="27">
        <f t="shared" si="22"/>
        <v>412.44088203626313</v>
      </c>
      <c r="CI48" s="27">
        <f t="shared" si="22"/>
        <v>408.84698261145508</v>
      </c>
      <c r="CJ48" s="27">
        <f t="shared" si="22"/>
        <v>418.18223487606747</v>
      </c>
      <c r="CK48" s="27">
        <f t="shared" ref="CK48:CS48" si="23">+SUMPRODUCT(CK39:CK40,CK25:CK26)</f>
        <v>415.02100525495416</v>
      </c>
      <c r="CL48" s="27">
        <f t="shared" si="23"/>
        <v>432.4199110509162</v>
      </c>
      <c r="CM48" s="27">
        <f t="shared" si="23"/>
        <v>475.50644031423985</v>
      </c>
      <c r="CN48" s="27">
        <f t="shared" si="23"/>
        <v>491.84851815804006</v>
      </c>
      <c r="CO48" s="27">
        <f t="shared" si="23"/>
        <v>495.06369149845807</v>
      </c>
      <c r="CP48" s="27">
        <f t="shared" si="23"/>
        <v>515.89962477889537</v>
      </c>
      <c r="CQ48" s="27">
        <f t="shared" si="23"/>
        <v>503.04957054018769</v>
      </c>
      <c r="CR48" s="27">
        <f t="shared" si="23"/>
        <v>543.97039580386308</v>
      </c>
      <c r="CS48" s="27">
        <f t="shared" si="23"/>
        <v>573.13818536371753</v>
      </c>
      <c r="CT48" s="27">
        <f>+SUMPRODUCT(CT39:CT40,CT25:CT26)</f>
        <v>572.51819568967016</v>
      </c>
      <c r="CU48" s="27">
        <f>+SUMPRODUCT(CU39:CU40,CU25:CU26)</f>
        <v>556.77910825431161</v>
      </c>
      <c r="CV48" s="27">
        <f>+SUMPRODUCT(CV39:CV40,CV25:CV26)</f>
        <v>551.54774007836124</v>
      </c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</row>
    <row r="49" spans="1:160" x14ac:dyDescent="0.3">
      <c r="A49" s="5" t="s">
        <v>287</v>
      </c>
      <c r="E49" s="293">
        <f t="shared" ref="E49:BF49" si="24">+SUMPRODUCT(E43:E44,E29:E30)</f>
        <v>364.55217320317047</v>
      </c>
      <c r="F49" s="293">
        <f t="shared" si="24"/>
        <v>377.88213130869383</v>
      </c>
      <c r="G49" s="293">
        <f t="shared" si="24"/>
        <v>387.12988582540333</v>
      </c>
      <c r="H49" s="293">
        <f t="shared" si="24"/>
        <v>440.76613581517495</v>
      </c>
      <c r="I49" s="293">
        <f t="shared" si="24"/>
        <v>502.84174922633179</v>
      </c>
      <c r="J49" s="293">
        <f t="shared" si="24"/>
        <v>473.21402095438469</v>
      </c>
      <c r="K49" s="293">
        <f t="shared" si="24"/>
        <v>471.2517911600209</v>
      </c>
      <c r="L49" s="293">
        <f t="shared" si="24"/>
        <v>556.85437733239655</v>
      </c>
      <c r="M49" s="293">
        <f t="shared" si="24"/>
        <v>545.25271923860419</v>
      </c>
      <c r="N49" s="293">
        <f t="shared" si="24"/>
        <v>557.86014968921836</v>
      </c>
      <c r="O49" s="293">
        <f t="shared" si="24"/>
        <v>566.63067809909728</v>
      </c>
      <c r="P49" s="293">
        <f t="shared" si="24"/>
        <v>616.00823554176827</v>
      </c>
      <c r="Q49" s="293">
        <f t="shared" si="24"/>
        <v>669.31199617794096</v>
      </c>
      <c r="R49" s="293">
        <f t="shared" si="24"/>
        <v>649.45668852141489</v>
      </c>
      <c r="S49" s="293">
        <f t="shared" si="24"/>
        <v>563.20228150501873</v>
      </c>
      <c r="T49" s="293">
        <f t="shared" si="24"/>
        <v>521.64949988078979</v>
      </c>
      <c r="U49" s="293">
        <f t="shared" si="24"/>
        <v>492.10501978693003</v>
      </c>
      <c r="V49" s="293">
        <f t="shared" si="24"/>
        <v>504.75317362480098</v>
      </c>
      <c r="W49" s="293">
        <f t="shared" si="24"/>
        <v>533.31127347334052</v>
      </c>
      <c r="X49" s="293">
        <f t="shared" si="24"/>
        <v>589.29401260478767</v>
      </c>
      <c r="Y49" s="293">
        <f t="shared" si="24"/>
        <v>658.69614305572259</v>
      </c>
      <c r="Z49" s="293">
        <f t="shared" si="24"/>
        <v>722.01357966936393</v>
      </c>
      <c r="AA49" s="293">
        <f t="shared" si="24"/>
        <v>795.36806417799835</v>
      </c>
      <c r="AB49" s="293">
        <f t="shared" si="24"/>
        <v>867.60845733478675</v>
      </c>
      <c r="AC49" s="293">
        <f t="shared" si="24"/>
        <v>906.74796300050502</v>
      </c>
      <c r="AD49" s="293">
        <f t="shared" si="24"/>
        <v>905.99890426852608</v>
      </c>
      <c r="AE49" s="293">
        <f t="shared" si="24"/>
        <v>816.28892050410821</v>
      </c>
      <c r="AF49" s="293">
        <f t="shared" si="24"/>
        <v>771.8394849467079</v>
      </c>
      <c r="AG49" s="293">
        <f t="shared" si="24"/>
        <v>729.95635683346666</v>
      </c>
      <c r="AH49" s="293">
        <f t="shared" si="24"/>
        <v>762.69319771925916</v>
      </c>
      <c r="AI49" s="293">
        <f t="shared" si="24"/>
        <v>793.72299544571479</v>
      </c>
      <c r="AJ49" s="293">
        <f t="shared" si="24"/>
        <v>790.73329106590427</v>
      </c>
      <c r="AK49" s="293">
        <f t="shared" si="24"/>
        <v>754.93099201154462</v>
      </c>
      <c r="AL49" s="293">
        <f t="shared" si="24"/>
        <v>705.32944909879689</v>
      </c>
      <c r="AM49" s="293">
        <f t="shared" si="24"/>
        <v>707.55497909499297</v>
      </c>
      <c r="AN49" s="293">
        <f t="shared" si="24"/>
        <v>686.10401814836985</v>
      </c>
      <c r="AO49" s="293">
        <f t="shared" si="24"/>
        <v>714.12956083610152</v>
      </c>
      <c r="AP49" s="293">
        <f t="shared" si="24"/>
        <v>735.82435986243058</v>
      </c>
      <c r="AQ49" s="293">
        <f t="shared" si="24"/>
        <v>755.524687619166</v>
      </c>
      <c r="AR49" s="293">
        <f t="shared" si="24"/>
        <v>750.75797719448428</v>
      </c>
      <c r="AS49" s="293">
        <f t="shared" si="24"/>
        <v>665.76624227896559</v>
      </c>
      <c r="AT49" s="293">
        <f t="shared" si="24"/>
        <v>629.62459046562412</v>
      </c>
      <c r="AU49" s="293">
        <f t="shared" si="24"/>
        <v>670.83714954636105</v>
      </c>
      <c r="AV49" s="293">
        <f t="shared" si="24"/>
        <v>631.92386930651048</v>
      </c>
      <c r="AW49" s="293">
        <f t="shared" si="24"/>
        <v>598.17239841952812</v>
      </c>
      <c r="AX49" s="293">
        <f t="shared" si="24"/>
        <v>569.01431539846078</v>
      </c>
      <c r="AY49" s="293">
        <f t="shared" si="24"/>
        <v>544.83683415425617</v>
      </c>
      <c r="AZ49" s="293">
        <f t="shared" si="24"/>
        <v>532.35258877508772</v>
      </c>
      <c r="BA49" s="293">
        <f t="shared" si="24"/>
        <v>549.03297685096754</v>
      </c>
      <c r="BB49" s="293">
        <f t="shared" si="24"/>
        <v>548.34574781102538</v>
      </c>
      <c r="BC49" s="293">
        <f t="shared" si="24"/>
        <v>542.13452645535824</v>
      </c>
      <c r="BD49" s="293">
        <f t="shared" si="24"/>
        <v>527.70052563485956</v>
      </c>
      <c r="BE49" s="293">
        <f t="shared" si="24"/>
        <v>521.64920599279378</v>
      </c>
      <c r="BF49" s="293">
        <f t="shared" si="24"/>
        <v>517.39319840107714</v>
      </c>
      <c r="BG49" s="293">
        <f t="shared" ref="BG49:DR49" si="25">+SUMPRODUCT(BG43:BG44,BG29:BG30)</f>
        <v>493.68012034846663</v>
      </c>
      <c r="BH49" s="293">
        <f t="shared" si="25"/>
        <v>495.71696576966457</v>
      </c>
      <c r="BI49" s="293">
        <f t="shared" si="25"/>
        <v>505.92952913915417</v>
      </c>
      <c r="BJ49" s="293">
        <f t="shared" si="25"/>
        <v>543.96083587659143</v>
      </c>
      <c r="BK49" s="293">
        <f t="shared" si="25"/>
        <v>548.99987742653082</v>
      </c>
      <c r="BL49" s="293">
        <f t="shared" si="25"/>
        <v>528.82612130694542</v>
      </c>
      <c r="BM49" s="293">
        <f t="shared" si="25"/>
        <v>503.99886507893439</v>
      </c>
      <c r="BN49" s="293">
        <f t="shared" si="25"/>
        <v>526.91794277761755</v>
      </c>
      <c r="BO49" s="293">
        <f t="shared" si="25"/>
        <v>556.45651396027256</v>
      </c>
      <c r="BP49" s="293">
        <f t="shared" si="25"/>
        <v>544.01442472589963</v>
      </c>
      <c r="BQ49" s="293">
        <f t="shared" si="25"/>
        <v>541.29008552562721</v>
      </c>
      <c r="BR49" s="293">
        <f t="shared" si="25"/>
        <v>521.72329277923109</v>
      </c>
      <c r="BS49" s="293">
        <f t="shared" si="25"/>
        <v>519.68619037215888</v>
      </c>
      <c r="BT49" s="293">
        <f t="shared" si="25"/>
        <v>473.33057583678317</v>
      </c>
      <c r="BU49" s="293">
        <f t="shared" si="25"/>
        <v>447.14888677701498</v>
      </c>
      <c r="BV49" s="293">
        <f t="shared" si="25"/>
        <v>479.57085874236907</v>
      </c>
      <c r="BW49" s="293">
        <f t="shared" si="25"/>
        <v>467.06213107500662</v>
      </c>
      <c r="BX49" s="293">
        <f t="shared" si="25"/>
        <v>440.9398817121363</v>
      </c>
      <c r="BY49" s="293">
        <f t="shared" si="25"/>
        <v>447.97848600015323</v>
      </c>
      <c r="BZ49" s="293">
        <f t="shared" si="25"/>
        <v>438.15947165990957</v>
      </c>
      <c r="CA49" s="293">
        <f t="shared" si="25"/>
        <v>404.90892312220018</v>
      </c>
      <c r="CB49" s="293">
        <f t="shared" si="25"/>
        <v>400.12432773807279</v>
      </c>
      <c r="CC49" s="293">
        <f t="shared" si="25"/>
        <v>400.32918826369371</v>
      </c>
      <c r="CD49" s="293">
        <f t="shared" si="25"/>
        <v>389.36845886476442</v>
      </c>
      <c r="CE49" s="293">
        <f t="shared" si="25"/>
        <v>379.50760328348019</v>
      </c>
      <c r="CF49" s="293">
        <f t="shared" si="25"/>
        <v>329.06853122147038</v>
      </c>
      <c r="CG49" s="293">
        <f t="shared" si="25"/>
        <v>337.27434727978107</v>
      </c>
      <c r="CH49" s="293">
        <f t="shared" si="25"/>
        <v>393.86403200964571</v>
      </c>
      <c r="CI49" s="293">
        <f t="shared" si="25"/>
        <v>393.96906743356931</v>
      </c>
      <c r="CJ49" s="293">
        <f t="shared" si="25"/>
        <v>402.03727345724747</v>
      </c>
      <c r="CK49" s="293">
        <f t="shared" si="25"/>
        <v>396.57516413232696</v>
      </c>
      <c r="CL49" s="293">
        <f t="shared" si="25"/>
        <v>406.7883354702476</v>
      </c>
      <c r="CM49" s="293">
        <f t="shared" si="25"/>
        <v>450.53427020005302</v>
      </c>
      <c r="CN49" s="293">
        <f t="shared" si="25"/>
        <v>462.10163924786059</v>
      </c>
      <c r="CO49" s="293">
        <f t="shared" si="25"/>
        <v>471.58350202184101</v>
      </c>
      <c r="CP49" s="293">
        <f t="shared" si="25"/>
        <v>499.36770344072028</v>
      </c>
      <c r="CQ49" s="293">
        <f t="shared" si="25"/>
        <v>490.31177399123987</v>
      </c>
      <c r="CR49" s="293">
        <f t="shared" si="25"/>
        <v>525.01295015475716</v>
      </c>
      <c r="CS49" s="293">
        <f t="shared" si="25"/>
        <v>554.24178149723082</v>
      </c>
      <c r="CT49" s="293">
        <f t="shared" si="25"/>
        <v>560.10026052042201</v>
      </c>
      <c r="CU49" s="293">
        <f t="shared" si="25"/>
        <v>538.93325719657184</v>
      </c>
      <c r="CV49" s="293">
        <f t="shared" si="25"/>
        <v>526.37365440497774</v>
      </c>
      <c r="CW49" s="293">
        <f t="shared" si="25"/>
        <v>555.33987833737183</v>
      </c>
      <c r="CX49" s="293">
        <f t="shared" si="25"/>
        <v>545.790147476421</v>
      </c>
      <c r="CY49" s="293">
        <f t="shared" si="25"/>
        <v>497.61082741381853</v>
      </c>
      <c r="CZ49" s="293">
        <f t="shared" si="25"/>
        <v>458.82251082951848</v>
      </c>
      <c r="DA49" s="293">
        <f t="shared" si="25"/>
        <v>461.82204471791351</v>
      </c>
      <c r="DB49" s="293">
        <f t="shared" si="25"/>
        <v>419.44970048368862</v>
      </c>
      <c r="DC49" s="293">
        <f t="shared" si="25"/>
        <v>426.24112996646193</v>
      </c>
      <c r="DD49" s="293">
        <f t="shared" si="25"/>
        <v>423.48116532377418</v>
      </c>
      <c r="DE49" s="293">
        <f t="shared" si="25"/>
        <v>439.90806804353946</v>
      </c>
      <c r="DF49" s="293">
        <f t="shared" si="25"/>
        <v>439.29095784906315</v>
      </c>
      <c r="DG49" s="293">
        <f t="shared" si="25"/>
        <v>446.81544460848022</v>
      </c>
      <c r="DH49" s="293">
        <f t="shared" si="25"/>
        <v>424.90742640153633</v>
      </c>
      <c r="DI49" s="293">
        <f t="shared" si="25"/>
        <v>430.6392075376632</v>
      </c>
      <c r="DJ49" s="293">
        <f t="shared" si="25"/>
        <v>428.30091948315612</v>
      </c>
      <c r="DK49" s="293">
        <f t="shared" si="25"/>
        <v>410.86396204736872</v>
      </c>
      <c r="DL49" s="293">
        <f t="shared" si="25"/>
        <v>394.79076407907252</v>
      </c>
      <c r="DM49" s="293">
        <f t="shared" si="25"/>
        <v>390.28845792633967</v>
      </c>
      <c r="DN49" s="293">
        <f t="shared" si="25"/>
        <v>384.97459236476914</v>
      </c>
      <c r="DO49" s="293">
        <f t="shared" si="25"/>
        <v>355.66187288316655</v>
      </c>
      <c r="DP49" s="293">
        <f t="shared" si="25"/>
        <v>344.55256405846268</v>
      </c>
      <c r="DQ49" s="293">
        <f t="shared" si="25"/>
        <v>346.13900922399375</v>
      </c>
      <c r="DR49" s="293">
        <f t="shared" si="25"/>
        <v>372.86429737485736</v>
      </c>
      <c r="DS49" s="293">
        <f>+SUMPRODUCT(DS43:DS44,DS29:DS30)</f>
        <v>347.86255530178096</v>
      </c>
      <c r="DT49" s="293">
        <f>+SUMPRODUCT(DT43:DT44,DT29:DT30)</f>
        <v>352.0607025777939</v>
      </c>
      <c r="DU49" s="293">
        <f t="shared" ref="DU49:ER49" si="26">+SUMPRODUCT(DU43:DU44,DU29:DU30)</f>
        <v>372.23908950353655</v>
      </c>
      <c r="DV49" s="293">
        <f t="shared" si="26"/>
        <v>375.79067243241479</v>
      </c>
      <c r="DW49" s="293">
        <f t="shared" si="26"/>
        <v>356.68860586642359</v>
      </c>
      <c r="DX49" s="293">
        <f t="shared" si="26"/>
        <v>361.33548950139402</v>
      </c>
      <c r="DY49" s="293">
        <f t="shared" si="26"/>
        <v>339.94777365229538</v>
      </c>
      <c r="DZ49" s="293">
        <f t="shared" si="26"/>
        <v>349.29658154611388</v>
      </c>
      <c r="EA49" s="293">
        <f t="shared" si="26"/>
        <v>341.97090050425652</v>
      </c>
      <c r="EB49" s="293">
        <f t="shared" si="26"/>
        <v>349.89266612075227</v>
      </c>
      <c r="EC49" s="293">
        <f t="shared" si="26"/>
        <v>343.87187633867006</v>
      </c>
      <c r="ED49" s="293">
        <f t="shared" si="26"/>
        <v>368.11758803407849</v>
      </c>
      <c r="EE49" s="293">
        <f t="shared" si="26"/>
        <v>404.83072440686516</v>
      </c>
      <c r="EF49" s="293">
        <f t="shared" si="26"/>
        <v>440.84269813874482</v>
      </c>
      <c r="EG49" s="293">
        <f t="shared" si="26"/>
        <v>467.96749756067993</v>
      </c>
      <c r="EH49" s="293">
        <f t="shared" si="26"/>
        <v>448.85664769669734</v>
      </c>
      <c r="EI49" s="293">
        <f t="shared" si="26"/>
        <v>372.05176106418361</v>
      </c>
      <c r="EJ49" s="293">
        <f t="shared" si="26"/>
        <v>333.32642674606666</v>
      </c>
      <c r="EK49" s="293">
        <f t="shared" si="26"/>
        <v>333.48621994405494</v>
      </c>
      <c r="EL49" s="293">
        <f t="shared" si="26"/>
        <v>378.16823178074225</v>
      </c>
      <c r="EM49" s="293">
        <f t="shared" si="26"/>
        <v>392.70559377322257</v>
      </c>
      <c r="EN49" s="293">
        <f t="shared" si="26"/>
        <v>429.93710327863073</v>
      </c>
      <c r="EO49" s="293">
        <f t="shared" si="26"/>
        <v>436.75189023690842</v>
      </c>
      <c r="EP49" s="293">
        <f t="shared" si="26"/>
        <v>471.10451218631283</v>
      </c>
      <c r="EQ49" s="293">
        <f t="shared" si="26"/>
        <v>521.38725881464006</v>
      </c>
      <c r="ER49" s="293">
        <f t="shared" si="26"/>
        <v>543.29233875875912</v>
      </c>
      <c r="ES49" s="293">
        <f t="shared" ref="ES49:FD49" si="27">+SUMPRODUCT(ES43:ES44,ES29:ES30)</f>
        <v>570.75581970576036</v>
      </c>
      <c r="ET49" s="293">
        <f t="shared" si="27"/>
        <v>597.56514737878717</v>
      </c>
      <c r="EU49" s="293">
        <f t="shared" si="27"/>
        <v>590.89055161754322</v>
      </c>
      <c r="EV49" s="293">
        <f t="shared" si="27"/>
        <v>612.6981450554116</v>
      </c>
      <c r="EW49" s="293">
        <f t="shared" si="27"/>
        <v>651.45346912785953</v>
      </c>
      <c r="EX49" s="293">
        <f t="shared" si="27"/>
        <v>583.84284083441639</v>
      </c>
      <c r="EY49" s="293">
        <f t="shared" si="27"/>
        <v>622.28802699972402</v>
      </c>
      <c r="EZ49" s="293">
        <f t="shared" si="27"/>
        <v>671.56227817532533</v>
      </c>
      <c r="FA49" s="293">
        <f t="shared" si="27"/>
        <v>679.80417956262841</v>
      </c>
      <c r="FB49" s="293">
        <f t="shared" si="27"/>
        <v>734.75849167523768</v>
      </c>
      <c r="FC49" s="293">
        <f t="shared" si="27"/>
        <v>751.81219065056416</v>
      </c>
      <c r="FD49" s="293">
        <f t="shared" si="27"/>
        <v>719.03567244253668</v>
      </c>
    </row>
    <row r="50" spans="1:160" x14ac:dyDescent="0.3"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</row>
    <row r="51" spans="1:160" x14ac:dyDescent="0.3">
      <c r="A51" s="18"/>
      <c r="B51" s="18"/>
      <c r="C51" s="18"/>
      <c r="D51" s="21"/>
      <c r="E51" s="29"/>
      <c r="F51" s="29"/>
      <c r="G51" s="29"/>
      <c r="H51" s="29"/>
      <c r="I51" s="29"/>
      <c r="J51" s="29"/>
      <c r="K51" s="29" t="s">
        <v>41</v>
      </c>
      <c r="L51" s="29" t="s">
        <v>41</v>
      </c>
      <c r="M51" s="29" t="s">
        <v>41</v>
      </c>
      <c r="N51" s="29" t="s">
        <v>41</v>
      </c>
      <c r="O51" s="29" t="s">
        <v>41</v>
      </c>
      <c r="P51" s="29" t="s">
        <v>41</v>
      </c>
      <c r="Q51" s="29"/>
      <c r="R51" s="29"/>
      <c r="S51" s="29"/>
      <c r="T51" s="29"/>
      <c r="U51" s="29"/>
      <c r="V51" s="29"/>
      <c r="W51" s="29" t="s">
        <v>42</v>
      </c>
      <c r="X51" s="29" t="s">
        <v>42</v>
      </c>
      <c r="Y51" s="29" t="s">
        <v>42</v>
      </c>
      <c r="Z51" s="29" t="s">
        <v>42</v>
      </c>
      <c r="AA51" s="29" t="s">
        <v>42</v>
      </c>
      <c r="AB51" s="29" t="s">
        <v>42</v>
      </c>
      <c r="AC51" s="29"/>
      <c r="AD51" s="29"/>
      <c r="AE51" s="29"/>
      <c r="AF51" s="29"/>
      <c r="AG51" s="29"/>
      <c r="AH51" s="29"/>
      <c r="AI51" s="29" t="s">
        <v>43</v>
      </c>
      <c r="AJ51" s="29" t="s">
        <v>43</v>
      </c>
      <c r="AK51" s="29" t="s">
        <v>43</v>
      </c>
      <c r="AL51" s="29" t="s">
        <v>43</v>
      </c>
      <c r="AM51" s="29" t="s">
        <v>43</v>
      </c>
      <c r="AN51" s="29" t="s">
        <v>43</v>
      </c>
      <c r="AO51" s="29"/>
      <c r="AP51" s="29"/>
      <c r="AQ51" s="29"/>
      <c r="AR51" s="29"/>
      <c r="AS51" s="29"/>
      <c r="AT51" s="29"/>
      <c r="AU51" s="29" t="s">
        <v>44</v>
      </c>
      <c r="AV51" s="29" t="s">
        <v>44</v>
      </c>
      <c r="AW51" s="29" t="s">
        <v>44</v>
      </c>
      <c r="AX51" s="29" t="s">
        <v>44</v>
      </c>
      <c r="AY51" s="29" t="s">
        <v>44</v>
      </c>
      <c r="AZ51" s="29" t="s">
        <v>44</v>
      </c>
      <c r="BA51" s="29"/>
      <c r="BB51" s="29"/>
      <c r="BC51" s="29"/>
      <c r="BD51" s="29"/>
      <c r="BE51" s="29"/>
      <c r="BF51" s="29"/>
      <c r="BG51" s="29" t="s">
        <v>83</v>
      </c>
      <c r="BH51" s="269" t="s">
        <v>83</v>
      </c>
      <c r="BI51" s="269" t="s">
        <v>83</v>
      </c>
      <c r="BJ51" s="269" t="s">
        <v>83</v>
      </c>
      <c r="BK51" s="269" t="s">
        <v>83</v>
      </c>
      <c r="BL51" s="269" t="s">
        <v>83</v>
      </c>
      <c r="BM51" s="29"/>
      <c r="BN51" s="29"/>
      <c r="BO51" s="29"/>
      <c r="BP51" s="29"/>
      <c r="BQ51" s="29"/>
      <c r="BR51" s="29"/>
      <c r="BS51" s="29" t="s">
        <v>88</v>
      </c>
      <c r="BT51" s="29" t="s">
        <v>88</v>
      </c>
      <c r="BU51" s="29" t="s">
        <v>88</v>
      </c>
      <c r="BV51" s="29" t="s">
        <v>88</v>
      </c>
      <c r="BW51" s="29" t="s">
        <v>88</v>
      </c>
      <c r="BX51" s="29" t="s">
        <v>88</v>
      </c>
      <c r="BY51" s="29"/>
      <c r="BZ51" s="29"/>
      <c r="CA51" s="29"/>
      <c r="CB51" s="29"/>
      <c r="CC51" s="29"/>
      <c r="CD51" s="29"/>
      <c r="CE51" s="29" t="s">
        <v>170</v>
      </c>
      <c r="CF51" s="269" t="s">
        <v>170</v>
      </c>
      <c r="CG51" s="269" t="s">
        <v>170</v>
      </c>
      <c r="CH51" s="269" t="s">
        <v>170</v>
      </c>
      <c r="CI51" s="269" t="s">
        <v>170</v>
      </c>
      <c r="CJ51" s="269" t="s">
        <v>170</v>
      </c>
      <c r="CK51" s="29"/>
      <c r="CL51" s="29"/>
      <c r="CM51" s="29"/>
      <c r="CN51" s="29"/>
      <c r="CO51" s="29"/>
      <c r="CP51" s="29"/>
      <c r="CQ51" s="29" t="s">
        <v>236</v>
      </c>
      <c r="CR51" s="29"/>
      <c r="CS51" s="29"/>
      <c r="CT51" s="29"/>
      <c r="CU51" s="29"/>
      <c r="CV51" s="29"/>
      <c r="CW51" s="269"/>
      <c r="CX51" s="269"/>
      <c r="CY51" s="269"/>
      <c r="CZ51" s="269"/>
      <c r="DA51" s="269"/>
      <c r="DB51" s="269"/>
      <c r="DC51" s="269" t="s">
        <v>278</v>
      </c>
      <c r="DD51" s="269" t="s">
        <v>278</v>
      </c>
      <c r="DE51" s="269" t="s">
        <v>278</v>
      </c>
      <c r="DF51" s="269" t="s">
        <v>278</v>
      </c>
      <c r="DG51" s="269" t="s">
        <v>278</v>
      </c>
      <c r="DH51" s="269" t="s">
        <v>278</v>
      </c>
      <c r="DI51" s="269"/>
      <c r="DJ51" s="269"/>
      <c r="DK51" s="269"/>
      <c r="DL51" s="269"/>
      <c r="DM51" s="269"/>
      <c r="DN51" s="269"/>
      <c r="DO51" s="269" t="s">
        <v>362</v>
      </c>
      <c r="DP51" s="269" t="s">
        <v>362</v>
      </c>
      <c r="DQ51" s="269" t="s">
        <v>362</v>
      </c>
      <c r="DR51" s="269" t="s">
        <v>362</v>
      </c>
      <c r="DS51" s="269" t="s">
        <v>362</v>
      </c>
      <c r="DT51" s="269" t="s">
        <v>362</v>
      </c>
      <c r="DU51" s="269"/>
      <c r="DV51" s="269"/>
      <c r="DW51" s="269"/>
      <c r="DX51" s="269"/>
      <c r="DY51" s="269"/>
      <c r="DZ51" s="269"/>
      <c r="EA51" s="269" t="s">
        <v>365</v>
      </c>
      <c r="EB51" s="269" t="s">
        <v>365</v>
      </c>
      <c r="EC51" s="269" t="s">
        <v>365</v>
      </c>
      <c r="ED51" s="269" t="s">
        <v>365</v>
      </c>
      <c r="EE51" s="269" t="s">
        <v>365</v>
      </c>
      <c r="EF51" s="269" t="s">
        <v>365</v>
      </c>
      <c r="EG51" s="269"/>
      <c r="EH51" s="269"/>
      <c r="EI51" s="269"/>
      <c r="EJ51" s="269"/>
      <c r="EK51" s="269"/>
      <c r="EL51" s="269"/>
      <c r="EM51" s="269" t="s">
        <v>382</v>
      </c>
      <c r="EN51" s="269"/>
      <c r="EO51" s="269"/>
      <c r="EP51" s="269"/>
      <c r="EQ51" s="269"/>
      <c r="ER51" s="269"/>
      <c r="ES51" s="269" t="s">
        <v>439</v>
      </c>
      <c r="ET51" s="360"/>
      <c r="EU51" s="360"/>
      <c r="EV51" s="360"/>
      <c r="EW51" s="360"/>
      <c r="EX51" s="360"/>
      <c r="EY51" s="360"/>
      <c r="EZ51" s="360"/>
      <c r="FA51" s="360"/>
      <c r="FB51" s="360"/>
      <c r="FC51" s="360"/>
      <c r="FD51" s="360"/>
    </row>
    <row r="52" spans="1:160" s="66" customFormat="1" x14ac:dyDescent="0.3">
      <c r="A52" s="34" t="s">
        <v>106</v>
      </c>
      <c r="B52" s="34"/>
      <c r="C52" s="34"/>
      <c r="D52" s="35"/>
      <c r="E52" s="37">
        <f t="shared" ref="E52:AJ52" si="28">+E47/$AZ$47*100</f>
        <v>67.920731184242243</v>
      </c>
      <c r="F52" s="37">
        <f t="shared" si="28"/>
        <v>70.487337919589862</v>
      </c>
      <c r="G52" s="37">
        <f t="shared" si="28"/>
        <v>72.269779298272667</v>
      </c>
      <c r="H52" s="37">
        <f t="shared" si="28"/>
        <v>79.862560569721609</v>
      </c>
      <c r="I52" s="37">
        <f t="shared" si="28"/>
        <v>92.417951796531938</v>
      </c>
      <c r="J52" s="37">
        <f t="shared" si="28"/>
        <v>87.684476655640793</v>
      </c>
      <c r="K52" s="37">
        <f t="shared" si="28"/>
        <v>85.500200852007993</v>
      </c>
      <c r="L52" s="37">
        <f t="shared" si="28"/>
        <v>99.272532621747487</v>
      </c>
      <c r="M52" s="37">
        <f t="shared" si="28"/>
        <v>97.159979403339833</v>
      </c>
      <c r="N52" s="37">
        <f t="shared" si="28"/>
        <v>99.446121342545354</v>
      </c>
      <c r="O52" s="37">
        <f t="shared" si="28"/>
        <v>102.12590413231113</v>
      </c>
      <c r="P52" s="37">
        <f t="shared" si="28"/>
        <v>110.3018439901989</v>
      </c>
      <c r="Q52" s="37">
        <f t="shared" si="28"/>
        <v>118.44614240814354</v>
      </c>
      <c r="R52" s="37">
        <f t="shared" si="28"/>
        <v>115.28657834296195</v>
      </c>
      <c r="S52" s="37">
        <f t="shared" si="28"/>
        <v>103.25098098051375</v>
      </c>
      <c r="T52" s="37">
        <f t="shared" si="28"/>
        <v>96.527987828973821</v>
      </c>
      <c r="U52" s="37">
        <f t="shared" si="28"/>
        <v>92.782462217599942</v>
      </c>
      <c r="V52" s="37">
        <f t="shared" si="28"/>
        <v>94.177921736123864</v>
      </c>
      <c r="W52" s="37">
        <f t="shared" si="28"/>
        <v>98.065155563544295</v>
      </c>
      <c r="X52" s="37">
        <f t="shared" si="28"/>
        <v>109.24626293061282</v>
      </c>
      <c r="Y52" s="37">
        <f t="shared" si="28"/>
        <v>119.20207349567589</v>
      </c>
      <c r="Z52" s="37">
        <f t="shared" si="28"/>
        <v>131.29276292773795</v>
      </c>
      <c r="AA52" s="37">
        <f t="shared" si="28"/>
        <v>144.83027804717395</v>
      </c>
      <c r="AB52" s="37">
        <f t="shared" si="28"/>
        <v>157.93796922352874</v>
      </c>
      <c r="AC52" s="37">
        <f t="shared" si="28"/>
        <v>163.22758870263385</v>
      </c>
      <c r="AD52" s="37">
        <f t="shared" si="28"/>
        <v>163.48380242130384</v>
      </c>
      <c r="AE52" s="37">
        <f t="shared" si="28"/>
        <v>147.99929167239932</v>
      </c>
      <c r="AF52" s="37">
        <f t="shared" si="28"/>
        <v>140.29716890524699</v>
      </c>
      <c r="AG52" s="37">
        <f t="shared" si="28"/>
        <v>133.78732127530625</v>
      </c>
      <c r="AH52" s="37">
        <f t="shared" si="28"/>
        <v>140.19479329148433</v>
      </c>
      <c r="AI52" s="37">
        <f t="shared" si="28"/>
        <v>143.56984753571302</v>
      </c>
      <c r="AJ52" s="37">
        <f t="shared" si="28"/>
        <v>142.52195447219012</v>
      </c>
      <c r="AK52" s="37">
        <f t="shared" ref="AK52:BE52" si="29">+AK47/$AZ$47*100</f>
        <v>138.67035142191705</v>
      </c>
      <c r="AL52" s="37">
        <f t="shared" si="29"/>
        <v>130.54009089413262</v>
      </c>
      <c r="AM52" s="37">
        <f t="shared" si="29"/>
        <v>130.98624236802726</v>
      </c>
      <c r="AN52" s="37">
        <f t="shared" si="29"/>
        <v>126.670404975802</v>
      </c>
      <c r="AO52" s="37">
        <f t="shared" si="29"/>
        <v>130.7237119571715</v>
      </c>
      <c r="AP52" s="37">
        <f t="shared" si="29"/>
        <v>135.97268578561267</v>
      </c>
      <c r="AQ52" s="37">
        <f t="shared" si="29"/>
        <v>139.1126687870441</v>
      </c>
      <c r="AR52" s="37">
        <f t="shared" si="29"/>
        <v>137.8170591649789</v>
      </c>
      <c r="AS52" s="37">
        <f t="shared" si="29"/>
        <v>125.26982247855054</v>
      </c>
      <c r="AT52" s="37">
        <f t="shared" si="29"/>
        <v>118.66762612201671</v>
      </c>
      <c r="AU52" s="37">
        <f t="shared" si="29"/>
        <v>124.71581027018162</v>
      </c>
      <c r="AV52" s="37">
        <f t="shared" si="29"/>
        <v>118.73235779924569</v>
      </c>
      <c r="AW52" s="37">
        <f t="shared" si="29"/>
        <v>114.29920676400982</v>
      </c>
      <c r="AX52" s="37">
        <f t="shared" si="29"/>
        <v>106.18404435110871</v>
      </c>
      <c r="AY52" s="37">
        <f t="shared" si="29"/>
        <v>102.61076885933247</v>
      </c>
      <c r="AZ52" s="37">
        <f t="shared" si="29"/>
        <v>100</v>
      </c>
      <c r="BA52" s="37" t="e">
        <f t="shared" si="29"/>
        <v>#REF!</v>
      </c>
      <c r="BB52" s="37" t="e">
        <f t="shared" si="29"/>
        <v>#REF!</v>
      </c>
      <c r="BC52" s="37" t="e">
        <f t="shared" si="29"/>
        <v>#REF!</v>
      </c>
      <c r="BD52" s="37" t="e">
        <f t="shared" si="29"/>
        <v>#REF!</v>
      </c>
      <c r="BE52" s="37" t="e">
        <f t="shared" si="29"/>
        <v>#REF!</v>
      </c>
      <c r="BF52" s="37" t="e">
        <f t="shared" ref="BF52:BL52" si="30">+BF47/$AZ$47*100</f>
        <v>#REF!</v>
      </c>
      <c r="BG52" s="37" t="e">
        <f t="shared" si="30"/>
        <v>#REF!</v>
      </c>
      <c r="BH52" s="37" t="e">
        <f t="shared" si="30"/>
        <v>#REF!</v>
      </c>
      <c r="BI52" s="37" t="e">
        <f t="shared" si="30"/>
        <v>#REF!</v>
      </c>
      <c r="BJ52" s="37" t="e">
        <f t="shared" si="30"/>
        <v>#REF!</v>
      </c>
      <c r="BK52" s="37" t="e">
        <f t="shared" si="30"/>
        <v>#REF!</v>
      </c>
      <c r="BL52" s="37" t="e">
        <f t="shared" si="30"/>
        <v>#REF!</v>
      </c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</row>
    <row r="53" spans="1:160" s="66" customFormat="1" x14ac:dyDescent="0.3">
      <c r="A53" s="34" t="s">
        <v>107</v>
      </c>
      <c r="B53" s="34"/>
      <c r="C53" s="34"/>
      <c r="D53" s="35"/>
      <c r="E53" s="37">
        <f t="shared" ref="E53:AJ53" si="31">+E48/$AZ$48*100</f>
        <v>69.290406975908041</v>
      </c>
      <c r="F53" s="37">
        <f t="shared" si="31"/>
        <v>71.535178384414806</v>
      </c>
      <c r="G53" s="37">
        <f t="shared" si="31"/>
        <v>73.648139446016629</v>
      </c>
      <c r="H53" s="37">
        <f t="shared" si="31"/>
        <v>85.286155882704321</v>
      </c>
      <c r="I53" s="37">
        <f t="shared" si="31"/>
        <v>96.847508551621615</v>
      </c>
      <c r="J53" s="37">
        <f t="shared" si="31"/>
        <v>90.261647271806837</v>
      </c>
      <c r="K53" s="37">
        <f t="shared" si="31"/>
        <v>87.789604168856997</v>
      </c>
      <c r="L53" s="37">
        <f t="shared" si="31"/>
        <v>103.13885509985796</v>
      </c>
      <c r="M53" s="37">
        <f t="shared" si="31"/>
        <v>100.11046007783528</v>
      </c>
      <c r="N53" s="37">
        <f t="shared" si="31"/>
        <v>102.06972208542943</v>
      </c>
      <c r="O53" s="37">
        <f t="shared" si="31"/>
        <v>104.35158388704757</v>
      </c>
      <c r="P53" s="37">
        <f t="shared" si="31"/>
        <v>113.31105776350438</v>
      </c>
      <c r="Q53" s="37">
        <f t="shared" si="31"/>
        <v>121.93154061886358</v>
      </c>
      <c r="R53" s="37">
        <f t="shared" si="31"/>
        <v>119.15179551684587</v>
      </c>
      <c r="S53" s="37">
        <f t="shared" si="31"/>
        <v>106.73616050130828</v>
      </c>
      <c r="T53" s="37">
        <f t="shared" si="31"/>
        <v>100.4028216407427</v>
      </c>
      <c r="U53" s="37">
        <f t="shared" si="31"/>
        <v>95.259435108757344</v>
      </c>
      <c r="V53" s="37">
        <f t="shared" si="31"/>
        <v>96.961591259503095</v>
      </c>
      <c r="W53" s="37">
        <f t="shared" si="31"/>
        <v>101.62584771246728</v>
      </c>
      <c r="X53" s="37">
        <f t="shared" si="31"/>
        <v>112.52370220824355</v>
      </c>
      <c r="Y53" s="37">
        <f t="shared" si="31"/>
        <v>123.7698943918795</v>
      </c>
      <c r="Z53" s="37">
        <f t="shared" si="31"/>
        <v>134.82021455717148</v>
      </c>
      <c r="AA53" s="37">
        <f t="shared" si="31"/>
        <v>149.21939434165211</v>
      </c>
      <c r="AB53" s="37">
        <f t="shared" si="31"/>
        <v>163.16329164924431</v>
      </c>
      <c r="AC53" s="37">
        <f t="shared" si="31"/>
        <v>170.8779167510761</v>
      </c>
      <c r="AD53" s="37">
        <f t="shared" si="31"/>
        <v>171.00513469737984</v>
      </c>
      <c r="AE53" s="37">
        <f t="shared" si="31"/>
        <v>154.49476475683858</v>
      </c>
      <c r="AF53" s="37">
        <f t="shared" si="31"/>
        <v>147.14935319652849</v>
      </c>
      <c r="AG53" s="37">
        <f t="shared" si="31"/>
        <v>141.13111993877382</v>
      </c>
      <c r="AH53" s="37">
        <f t="shared" si="31"/>
        <v>144.56260461682936</v>
      </c>
      <c r="AI53" s="37">
        <f t="shared" si="31"/>
        <v>148.34367885581523</v>
      </c>
      <c r="AJ53" s="37">
        <f t="shared" si="31"/>
        <v>148.21988398983964</v>
      </c>
      <c r="AK53" s="37">
        <f t="shared" ref="AK53:BD53" si="32">+AK48/$AZ$48*100</f>
        <v>141.38932846066987</v>
      </c>
      <c r="AL53" s="37">
        <f t="shared" si="32"/>
        <v>131.72508426785922</v>
      </c>
      <c r="AM53" s="37">
        <f t="shared" si="32"/>
        <v>133.81015510292616</v>
      </c>
      <c r="AN53" s="37">
        <f t="shared" si="32"/>
        <v>130.07504055602882</v>
      </c>
      <c r="AO53" s="37">
        <f t="shared" si="32"/>
        <v>135.67817666099995</v>
      </c>
      <c r="AP53" s="37">
        <f t="shared" si="32"/>
        <v>139.70600549068152</v>
      </c>
      <c r="AQ53" s="37">
        <f t="shared" si="32"/>
        <v>144.17810682700613</v>
      </c>
      <c r="AR53" s="37">
        <f t="shared" si="32"/>
        <v>144.69988741279079</v>
      </c>
      <c r="AS53" s="37">
        <f t="shared" si="32"/>
        <v>128.43341545801624</v>
      </c>
      <c r="AT53" s="37">
        <f t="shared" si="32"/>
        <v>120.30236793251375</v>
      </c>
      <c r="AU53" s="37">
        <f t="shared" si="32"/>
        <v>127.30343848476228</v>
      </c>
      <c r="AV53" s="37">
        <f t="shared" si="32"/>
        <v>120.73175073838055</v>
      </c>
      <c r="AW53" s="37">
        <f t="shared" si="32"/>
        <v>114.24983821171864</v>
      </c>
      <c r="AX53" s="37">
        <f t="shared" si="32"/>
        <v>107.00827411545029</v>
      </c>
      <c r="AY53" s="37">
        <f t="shared" si="32"/>
        <v>102.64871207634346</v>
      </c>
      <c r="AZ53" s="37">
        <f t="shared" si="32"/>
        <v>100</v>
      </c>
      <c r="BA53" s="37">
        <f t="shared" si="32"/>
        <v>104.11458386976238</v>
      </c>
      <c r="BB53" s="37">
        <f t="shared" si="32"/>
        <v>104.39432535101921</v>
      </c>
      <c r="BC53" s="37">
        <f t="shared" si="32"/>
        <v>102.93049004970776</v>
      </c>
      <c r="BD53" s="37">
        <f t="shared" si="32"/>
        <v>100.31541248301443</v>
      </c>
      <c r="BE53" s="37">
        <f t="shared" ref="BE53:BK53" si="33">+BE48/$AZ$48*100</f>
        <v>99.545430254912688</v>
      </c>
      <c r="BF53" s="37">
        <f t="shared" si="33"/>
        <v>99.049694405602722</v>
      </c>
      <c r="BG53" s="37">
        <f t="shared" si="33"/>
        <v>94.018202235800317</v>
      </c>
      <c r="BH53" s="37">
        <f t="shared" si="33"/>
        <v>94.175936941756206</v>
      </c>
      <c r="BI53" s="37">
        <f t="shared" si="33"/>
        <v>96.114842773131286</v>
      </c>
      <c r="BJ53" s="37">
        <f t="shared" si="33"/>
        <v>102.90433540887993</v>
      </c>
      <c r="BK53" s="37">
        <f t="shared" si="33"/>
        <v>104.97527069488177</v>
      </c>
      <c r="BL53" s="37">
        <f>+BL48/$AZ$48*100</f>
        <v>101.72217467320168</v>
      </c>
      <c r="BM53" s="37">
        <f>+BM48/$AZ$48*100</f>
        <v>97.146520487587424</v>
      </c>
      <c r="BN53" s="37">
        <f>+BN48/$AZ$48*100</f>
        <v>101.42159615472785</v>
      </c>
      <c r="BO53" s="37">
        <f>+BO48/$AZ$48*100</f>
        <v>106.75543252903603</v>
      </c>
      <c r="BP53" s="37">
        <f t="shared" ref="BP53:CJ53" si="34">+BP48/$AZ$48*100</f>
        <v>104.53021970476605</v>
      </c>
      <c r="BQ53" s="37">
        <f t="shared" si="34"/>
        <v>103.48774290240281</v>
      </c>
      <c r="BR53" s="37">
        <f t="shared" si="34"/>
        <v>99.434701225418962</v>
      </c>
      <c r="BS53" s="37">
        <f t="shared" si="34"/>
        <v>99.018818222774797</v>
      </c>
      <c r="BT53" s="37">
        <f t="shared" si="34"/>
        <v>89.975165905547811</v>
      </c>
      <c r="BU53" s="37">
        <f t="shared" si="34"/>
        <v>85.366615083562962</v>
      </c>
      <c r="BV53" s="37">
        <f t="shared" si="34"/>
        <v>90.821874429294141</v>
      </c>
      <c r="BW53" s="37">
        <f t="shared" si="34"/>
        <v>88.602497282280282</v>
      </c>
      <c r="BX53" s="37">
        <f>+BX48/$AZ$48*100</f>
        <v>83.645792368558901</v>
      </c>
      <c r="BY53" s="37">
        <f>+BY48/$AZ$48*100</f>
        <v>85.132453946067983</v>
      </c>
      <c r="BZ53" s="37">
        <f t="shared" si="34"/>
        <v>83.460444274107658</v>
      </c>
      <c r="CA53" s="37">
        <f t="shared" si="34"/>
        <v>77.640391359626165</v>
      </c>
      <c r="CB53" s="37">
        <f t="shared" si="34"/>
        <v>76.509818830051429</v>
      </c>
      <c r="CC53" s="37">
        <f t="shared" si="34"/>
        <v>76.755225777662005</v>
      </c>
      <c r="CD53" s="37">
        <f t="shared" si="34"/>
        <v>75.199872091941472</v>
      </c>
      <c r="CE53" s="37">
        <f t="shared" si="34"/>
        <v>72.910110030415083</v>
      </c>
      <c r="CF53" s="37">
        <f t="shared" si="34"/>
        <v>62.884115778034158</v>
      </c>
      <c r="CG53" s="37">
        <f t="shared" si="34"/>
        <v>64.114436488346598</v>
      </c>
      <c r="CH53" s="37">
        <f t="shared" si="34"/>
        <v>74.043675480921394</v>
      </c>
      <c r="CI53" s="37">
        <f t="shared" si="34"/>
        <v>73.39847871621717</v>
      </c>
      <c r="CJ53" s="37">
        <f t="shared" si="34"/>
        <v>75.074394997360031</v>
      </c>
      <c r="CK53" s="37">
        <f t="shared" ref="CK53:CS53" si="35">+CK48/$AZ$48*100</f>
        <v>74.506873516388566</v>
      </c>
      <c r="CL53" s="37">
        <f t="shared" si="35"/>
        <v>77.630421618892314</v>
      </c>
      <c r="CM53" s="37">
        <f t="shared" si="35"/>
        <v>85.365554408401422</v>
      </c>
      <c r="CN53" s="37">
        <f t="shared" si="35"/>
        <v>88.29937489335498</v>
      </c>
      <c r="CO53" s="37">
        <f t="shared" si="35"/>
        <v>88.876580650110895</v>
      </c>
      <c r="CP53" s="37">
        <f t="shared" si="35"/>
        <v>92.617162996220756</v>
      </c>
      <c r="CQ53" s="37">
        <f t="shared" si="35"/>
        <v>90.310249963580475</v>
      </c>
      <c r="CR53" s="37">
        <f t="shared" si="35"/>
        <v>97.656583555139107</v>
      </c>
      <c r="CS53" s="37">
        <f t="shared" si="35"/>
        <v>102.89294696800704</v>
      </c>
      <c r="CT53" s="37">
        <f>+CT48/$AZ$48*100</f>
        <v>102.78164298184534</v>
      </c>
      <c r="CU53" s="37">
        <f>+CU48/$AZ$48*100</f>
        <v>99.95607468057527</v>
      </c>
      <c r="CV53" s="37">
        <f>+CV48/$AZ$48*100</f>
        <v>99.016910440529742</v>
      </c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</row>
    <row r="54" spans="1:160" s="66" customFormat="1" x14ac:dyDescent="0.3">
      <c r="A54" s="34" t="s">
        <v>289</v>
      </c>
      <c r="B54" s="34"/>
      <c r="C54" s="34"/>
      <c r="D54" s="35"/>
      <c r="E54" s="36">
        <f t="shared" ref="E54:AJ54" si="36">E49/$AZ$49*100</f>
        <v>68.479459082181563</v>
      </c>
      <c r="F54" s="36">
        <f t="shared" si="36"/>
        <v>70.98343077060612</v>
      </c>
      <c r="G54" s="36">
        <f t="shared" si="36"/>
        <v>72.72057917782773</v>
      </c>
      <c r="H54" s="36">
        <f t="shared" si="36"/>
        <v>82.795903525021288</v>
      </c>
      <c r="I54" s="36">
        <f t="shared" si="36"/>
        <v>94.456523707969808</v>
      </c>
      <c r="J54" s="36">
        <f t="shared" si="36"/>
        <v>88.891090403678248</v>
      </c>
      <c r="K54" s="36">
        <f t="shared" si="36"/>
        <v>88.522494507699079</v>
      </c>
      <c r="L54" s="36">
        <f t="shared" si="36"/>
        <v>104.60254896358934</v>
      </c>
      <c r="M54" s="36">
        <f t="shared" si="36"/>
        <v>102.42323053095296</v>
      </c>
      <c r="N54" s="36">
        <f t="shared" si="36"/>
        <v>104.79147870264369</v>
      </c>
      <c r="O54" s="36">
        <f t="shared" si="36"/>
        <v>106.43898236747218</v>
      </c>
      <c r="P54" s="36">
        <f t="shared" si="36"/>
        <v>115.71433078951814</v>
      </c>
      <c r="Q54" s="36">
        <f t="shared" si="36"/>
        <v>125.72719853170788</v>
      </c>
      <c r="R54" s="36">
        <f t="shared" si="36"/>
        <v>121.99746976262047</v>
      </c>
      <c r="S54" s="36">
        <f t="shared" si="36"/>
        <v>105.79497374116549</v>
      </c>
      <c r="T54" s="36">
        <f t="shared" si="36"/>
        <v>97.989473683423782</v>
      </c>
      <c r="U54" s="36">
        <f t="shared" si="36"/>
        <v>92.439678168793165</v>
      </c>
      <c r="V54" s="36">
        <f t="shared" si="36"/>
        <v>94.815576042601506</v>
      </c>
      <c r="W54" s="36">
        <f t="shared" si="36"/>
        <v>100.18008453766679</v>
      </c>
      <c r="X54" s="36">
        <f t="shared" si="36"/>
        <v>110.69618614248103</v>
      </c>
      <c r="Y54" s="36">
        <f t="shared" si="36"/>
        <v>123.73305905609364</v>
      </c>
      <c r="Z54" s="36">
        <f t="shared" si="36"/>
        <v>135.62695005028061</v>
      </c>
      <c r="AA54" s="36">
        <f t="shared" si="36"/>
        <v>149.4062546043204</v>
      </c>
      <c r="AB54" s="36">
        <f t="shared" si="36"/>
        <v>162.97628219130166</v>
      </c>
      <c r="AC54" s="36">
        <f t="shared" si="36"/>
        <v>170.32845939321518</v>
      </c>
      <c r="AD54" s="36">
        <f t="shared" si="36"/>
        <v>170.18775213494814</v>
      </c>
      <c r="AE54" s="36">
        <f t="shared" si="36"/>
        <v>153.33614181953007</v>
      </c>
      <c r="AF54" s="36">
        <f t="shared" si="36"/>
        <v>144.98651856332015</v>
      </c>
      <c r="AG54" s="36">
        <f t="shared" si="36"/>
        <v>137.11896442789049</v>
      </c>
      <c r="AH54" s="36">
        <f t="shared" si="36"/>
        <v>143.26843032249957</v>
      </c>
      <c r="AI54" s="36">
        <f t="shared" si="36"/>
        <v>149.09723596386092</v>
      </c>
      <c r="AJ54" s="36">
        <f t="shared" si="36"/>
        <v>148.53563366439815</v>
      </c>
      <c r="AK54" s="36">
        <f t="shared" ref="AK54:BF54" si="37">AK49/$AZ$49*100</f>
        <v>141.81033546743836</v>
      </c>
      <c r="AL54" s="36">
        <f t="shared" si="37"/>
        <v>132.49291239885184</v>
      </c>
      <c r="AM54" s="36">
        <f t="shared" si="37"/>
        <v>132.91096803399336</v>
      </c>
      <c r="AN54" s="36">
        <f t="shared" si="37"/>
        <v>128.88150308934445</v>
      </c>
      <c r="AO54" s="36">
        <f t="shared" si="37"/>
        <v>134.14597315648865</v>
      </c>
      <c r="AP54" s="36">
        <f t="shared" si="37"/>
        <v>138.22124196963512</v>
      </c>
      <c r="AQ54" s="36">
        <f t="shared" si="37"/>
        <v>141.92185847308158</v>
      </c>
      <c r="AR54" s="36">
        <f t="shared" si="37"/>
        <v>141.02645371217872</v>
      </c>
      <c r="AS54" s="36">
        <f t="shared" si="37"/>
        <v>125.06114487220866</v>
      </c>
      <c r="AT54" s="36">
        <f t="shared" si="37"/>
        <v>118.27210081092187</v>
      </c>
      <c r="AU54" s="36">
        <f t="shared" si="37"/>
        <v>126.01369161929281</v>
      </c>
      <c r="AV54" s="36">
        <f t="shared" si="37"/>
        <v>118.70400982937464</v>
      </c>
      <c r="AW54" s="36">
        <f t="shared" si="37"/>
        <v>112.36395032771193</v>
      </c>
      <c r="AX54" s="36">
        <f t="shared" si="37"/>
        <v>106.88673773668116</v>
      </c>
      <c r="AY54" s="36">
        <f t="shared" si="37"/>
        <v>102.34510841919524</v>
      </c>
      <c r="AZ54" s="36">
        <f t="shared" si="37"/>
        <v>100</v>
      </c>
      <c r="BA54" s="36">
        <f t="shared" si="37"/>
        <v>103.13333464091166</v>
      </c>
      <c r="BB54" s="36">
        <f t="shared" si="37"/>
        <v>103.00424180762171</v>
      </c>
      <c r="BC54" s="36">
        <f t="shared" si="37"/>
        <v>101.83749227232617</v>
      </c>
      <c r="BD54" s="36">
        <f t="shared" si="37"/>
        <v>99.126131207339057</v>
      </c>
      <c r="BE54" s="36">
        <f t="shared" si="37"/>
        <v>97.989418477907321</v>
      </c>
      <c r="BF54" s="36">
        <f t="shared" si="37"/>
        <v>97.18994690935358</v>
      </c>
      <c r="BG54" s="36">
        <f t="shared" ref="BG54:CT54" si="38">BG49/$AZ$49*100</f>
        <v>92.73555360825722</v>
      </c>
      <c r="BH54" s="36">
        <f t="shared" si="38"/>
        <v>93.118165708610604</v>
      </c>
      <c r="BI54" s="36">
        <f t="shared" si="38"/>
        <v>95.036549047928659</v>
      </c>
      <c r="BJ54" s="36">
        <f t="shared" si="38"/>
        <v>102.18055614761141</v>
      </c>
      <c r="BK54" s="36">
        <f t="shared" si="38"/>
        <v>103.12711706535467</v>
      </c>
      <c r="BL54" s="36">
        <f t="shared" si="38"/>
        <v>99.337569208359355</v>
      </c>
      <c r="BM54" s="36">
        <f t="shared" si="38"/>
        <v>94.673882630796697</v>
      </c>
      <c r="BN54" s="36">
        <f t="shared" si="38"/>
        <v>98.979126595406441</v>
      </c>
      <c r="BO54" s="36">
        <f t="shared" si="38"/>
        <v>104.52781214808151</v>
      </c>
      <c r="BP54" s="36">
        <f t="shared" si="38"/>
        <v>102.19062256795728</v>
      </c>
      <c r="BQ54" s="36">
        <f t="shared" si="38"/>
        <v>101.67886790427826</v>
      </c>
      <c r="BR54" s="36">
        <f t="shared" si="38"/>
        <v>98.003335342030738</v>
      </c>
      <c r="BS54" s="36">
        <f t="shared" si="38"/>
        <v>97.620674968055752</v>
      </c>
      <c r="BT54" s="36">
        <f t="shared" si="38"/>
        <v>88.912984705472979</v>
      </c>
      <c r="BU54" s="36">
        <f t="shared" si="38"/>
        <v>83.994874112639991</v>
      </c>
      <c r="BV54" s="36">
        <f t="shared" si="38"/>
        <v>90.085193320057613</v>
      </c>
      <c r="BW54" s="36">
        <f t="shared" si="38"/>
        <v>87.735486014952869</v>
      </c>
      <c r="BX54" s="36">
        <f t="shared" si="38"/>
        <v>82.828540897436653</v>
      </c>
      <c r="BY54" s="36">
        <f t="shared" si="38"/>
        <v>84.150710533957508</v>
      </c>
      <c r="BZ54" s="36">
        <f t="shared" si="38"/>
        <v>82.306253580561901</v>
      </c>
      <c r="CA54" s="36">
        <f t="shared" si="38"/>
        <v>76.060290052100996</v>
      </c>
      <c r="CB54" s="36">
        <f t="shared" si="38"/>
        <v>75.161525683332471</v>
      </c>
      <c r="CC54" s="36">
        <f t="shared" si="38"/>
        <v>75.200007796492145</v>
      </c>
      <c r="CD54" s="36">
        <f t="shared" si="38"/>
        <v>73.141084888997824</v>
      </c>
      <c r="CE54" s="36">
        <f t="shared" si="38"/>
        <v>71.288768249761887</v>
      </c>
      <c r="CF54" s="36">
        <f t="shared" si="38"/>
        <v>61.814019159489362</v>
      </c>
      <c r="CG54" s="36">
        <f t="shared" si="38"/>
        <v>63.355444190819036</v>
      </c>
      <c r="CH54" s="36">
        <f t="shared" si="38"/>
        <v>73.985557751471418</v>
      </c>
      <c r="CI54" s="36">
        <f t="shared" si="38"/>
        <v>74.005288175656133</v>
      </c>
      <c r="CJ54" s="36">
        <f t="shared" si="38"/>
        <v>75.520863791103523</v>
      </c>
      <c r="CK54" s="36">
        <f t="shared" si="38"/>
        <v>74.494831526004845</v>
      </c>
      <c r="CL54" s="36">
        <f t="shared" si="38"/>
        <v>76.413329069413166</v>
      </c>
      <c r="CM54" s="36">
        <f t="shared" si="38"/>
        <v>84.630802911413667</v>
      </c>
      <c r="CN54" s="36">
        <f t="shared" si="38"/>
        <v>86.803680303523933</v>
      </c>
      <c r="CO54" s="36">
        <f t="shared" si="38"/>
        <v>88.584804876581359</v>
      </c>
      <c r="CP54" s="36">
        <f t="shared" si="38"/>
        <v>93.803940089731924</v>
      </c>
      <c r="CQ54" s="36">
        <f t="shared" si="38"/>
        <v>92.102825144406395</v>
      </c>
      <c r="CR54" s="36">
        <f t="shared" si="38"/>
        <v>98.621282440418184</v>
      </c>
      <c r="CS54" s="36">
        <f t="shared" si="38"/>
        <v>104.11178478017902</v>
      </c>
      <c r="CT54" s="36">
        <f t="shared" si="38"/>
        <v>105.21227328098095</v>
      </c>
      <c r="CU54" s="36">
        <f>CU49/$AZ$49*100</f>
        <v>101.23614847757682</v>
      </c>
      <c r="CV54" s="36">
        <f>CV49/$AZ$49*100</f>
        <v>98.876884512975295</v>
      </c>
      <c r="CW54" s="36">
        <f>CW49/$AZ$49*100</f>
        <v>104.31805725133722</v>
      </c>
      <c r="CX54" s="36">
        <f>CX49/$AZ$49*100</f>
        <v>102.52418396842069</v>
      </c>
      <c r="CY54" s="36">
        <f t="shared" ref="CY54:ER54" si="39">CY49/$AZ$49*100</f>
        <v>93.473918960137311</v>
      </c>
      <c r="CZ54" s="36">
        <f t="shared" si="39"/>
        <v>86.18771102160737</v>
      </c>
      <c r="DA54" s="36">
        <f t="shared" si="39"/>
        <v>86.751159749319356</v>
      </c>
      <c r="DB54" s="36">
        <f t="shared" si="39"/>
        <v>78.79170860215369</v>
      </c>
      <c r="DC54" s="36">
        <f t="shared" si="39"/>
        <v>80.067447581539511</v>
      </c>
      <c r="DD54" s="36">
        <f t="shared" si="39"/>
        <v>79.549000841374635</v>
      </c>
      <c r="DE54" s="36">
        <f t="shared" si="39"/>
        <v>82.634719417020648</v>
      </c>
      <c r="DF54" s="36">
        <f t="shared" si="39"/>
        <v>82.518798088283191</v>
      </c>
      <c r="DG54" s="36">
        <f t="shared" si="39"/>
        <v>83.932238525706524</v>
      </c>
      <c r="DH54" s="36">
        <f t="shared" si="39"/>
        <v>79.816917464273729</v>
      </c>
      <c r="DI54" s="36">
        <f t="shared" si="39"/>
        <v>80.893606346226079</v>
      </c>
      <c r="DJ54" s="36">
        <f t="shared" si="39"/>
        <v>80.454369625336383</v>
      </c>
      <c r="DK54" s="36">
        <f t="shared" si="39"/>
        <v>77.178916889038291</v>
      </c>
      <c r="DL54" s="36">
        <f t="shared" si="39"/>
        <v>74.159640133893788</v>
      </c>
      <c r="DM54" s="36">
        <f t="shared" si="39"/>
        <v>73.313902506677138</v>
      </c>
      <c r="DN54" s="36">
        <f t="shared" si="39"/>
        <v>72.31571715478519</v>
      </c>
      <c r="DO54" s="36">
        <f t="shared" si="39"/>
        <v>66.809456811607475</v>
      </c>
      <c r="DP54" s="36">
        <f t="shared" si="39"/>
        <v>64.722623938254543</v>
      </c>
      <c r="DQ54" s="36">
        <f t="shared" si="39"/>
        <v>65.020630409713874</v>
      </c>
      <c r="DR54" s="36">
        <f t="shared" si="39"/>
        <v>70.040853606591142</v>
      </c>
      <c r="DS54" s="36">
        <f t="shared" si="39"/>
        <v>65.344390660744679</v>
      </c>
      <c r="DT54" s="36">
        <f t="shared" si="39"/>
        <v>66.132993433518379</v>
      </c>
      <c r="DU54" s="36">
        <f t="shared" si="39"/>
        <v>69.923411166279294</v>
      </c>
      <c r="DV54" s="36">
        <f t="shared" si="39"/>
        <v>70.590559782396696</v>
      </c>
      <c r="DW54" s="36">
        <f t="shared" si="39"/>
        <v>67.002323908510192</v>
      </c>
      <c r="DX54" s="36">
        <f t="shared" si="39"/>
        <v>67.875219754788063</v>
      </c>
      <c r="DY54" s="36">
        <f t="shared" si="39"/>
        <v>63.857635112566172</v>
      </c>
      <c r="DZ54" s="36">
        <f t="shared" si="39"/>
        <v>65.613765934683428</v>
      </c>
      <c r="EA54" s="36">
        <f t="shared" si="39"/>
        <v>64.23767024240675</v>
      </c>
      <c r="EB54" s="36">
        <f t="shared" si="39"/>
        <v>65.725737696858928</v>
      </c>
      <c r="EC54" s="36">
        <f t="shared" si="39"/>
        <v>64.594759862049173</v>
      </c>
      <c r="ED54" s="36">
        <f t="shared" si="39"/>
        <v>69.149205957858797</v>
      </c>
      <c r="EE54" s="36">
        <f t="shared" si="39"/>
        <v>76.045600780933</v>
      </c>
      <c r="EF54" s="36">
        <f t="shared" si="39"/>
        <v>82.810285407477437</v>
      </c>
      <c r="EG54" s="36">
        <f t="shared" si="39"/>
        <v>87.905554970145985</v>
      </c>
      <c r="EH54" s="36">
        <f t="shared" si="39"/>
        <v>84.315669193887146</v>
      </c>
      <c r="EI54" s="36">
        <f t="shared" si="39"/>
        <v>69.888222375372123</v>
      </c>
      <c r="EJ54" s="36">
        <f t="shared" si="39"/>
        <v>62.613845367603325</v>
      </c>
      <c r="EK54" s="36">
        <f t="shared" si="39"/>
        <v>62.643861789305333</v>
      </c>
      <c r="EL54" s="36">
        <f t="shared" si="39"/>
        <v>71.037173436290658</v>
      </c>
      <c r="EM54" s="36">
        <f t="shared" si="39"/>
        <v>73.767950424889492</v>
      </c>
      <c r="EN54" s="36">
        <f t="shared" si="39"/>
        <v>80.761719271036313</v>
      </c>
      <c r="EO54" s="36">
        <f t="shared" si="39"/>
        <v>82.041845845410293</v>
      </c>
      <c r="EP54" s="36">
        <f t="shared" si="39"/>
        <v>88.494828825815773</v>
      </c>
      <c r="EQ54" s="36">
        <f t="shared" si="39"/>
        <v>97.94021289805724</v>
      </c>
      <c r="ER54" s="36">
        <f t="shared" si="39"/>
        <v>102.0549820202515</v>
      </c>
      <c r="ES54" s="36">
        <f t="shared" ref="ES54:FD54" si="40">ES49/$AZ$49*100</f>
        <v>107.21387135902472</v>
      </c>
      <c r="ET54" s="361">
        <f t="shared" si="40"/>
        <v>112.24988099592974</v>
      </c>
      <c r="EU54" s="361">
        <f t="shared" si="40"/>
        <v>110.99608869699458</v>
      </c>
      <c r="EV54" s="361">
        <f t="shared" si="40"/>
        <v>115.09254542467697</v>
      </c>
      <c r="EW54" s="361">
        <f t="shared" si="40"/>
        <v>122.37255587069014</v>
      </c>
      <c r="EX54" s="361">
        <f t="shared" si="40"/>
        <v>109.67220844700027</v>
      </c>
      <c r="EY54" s="361">
        <f t="shared" si="40"/>
        <v>116.89396090504087</v>
      </c>
      <c r="EZ54" s="361">
        <f t="shared" si="40"/>
        <v>126.14990371711181</v>
      </c>
      <c r="FA54" s="361">
        <f t="shared" si="40"/>
        <v>127.69810721251835</v>
      </c>
      <c r="FB54" s="361">
        <f t="shared" si="40"/>
        <v>138.02102350359075</v>
      </c>
      <c r="FC54" s="361">
        <f t="shared" si="40"/>
        <v>141.22448289026644</v>
      </c>
      <c r="FD54" s="361">
        <f t="shared" si="40"/>
        <v>135.0675637920717</v>
      </c>
    </row>
    <row r="55" spans="1:160" s="66" customFormat="1" x14ac:dyDescent="0.3">
      <c r="A55" s="34" t="s">
        <v>108</v>
      </c>
      <c r="B55" s="34"/>
      <c r="C55" s="34"/>
      <c r="D55" s="35"/>
      <c r="E55" s="37">
        <f t="shared" ref="E55:BD55" si="41">+E52</f>
        <v>67.920731184242243</v>
      </c>
      <c r="F55" s="37">
        <f t="shared" si="41"/>
        <v>70.487337919589862</v>
      </c>
      <c r="G55" s="37">
        <f t="shared" si="41"/>
        <v>72.269779298272667</v>
      </c>
      <c r="H55" s="37">
        <f t="shared" si="41"/>
        <v>79.862560569721609</v>
      </c>
      <c r="I55" s="37">
        <f t="shared" si="41"/>
        <v>92.417951796531938</v>
      </c>
      <c r="J55" s="37">
        <f t="shared" si="41"/>
        <v>87.684476655640793</v>
      </c>
      <c r="K55" s="37">
        <f t="shared" si="41"/>
        <v>85.500200852007993</v>
      </c>
      <c r="L55" s="37">
        <f t="shared" si="41"/>
        <v>99.272532621747487</v>
      </c>
      <c r="M55" s="37">
        <f t="shared" si="41"/>
        <v>97.159979403339833</v>
      </c>
      <c r="N55" s="37">
        <f t="shared" si="41"/>
        <v>99.446121342545354</v>
      </c>
      <c r="O55" s="37">
        <f t="shared" si="41"/>
        <v>102.12590413231113</v>
      </c>
      <c r="P55" s="37">
        <f t="shared" si="41"/>
        <v>110.3018439901989</v>
      </c>
      <c r="Q55" s="37">
        <f t="shared" si="41"/>
        <v>118.44614240814354</v>
      </c>
      <c r="R55" s="37">
        <f t="shared" si="41"/>
        <v>115.28657834296195</v>
      </c>
      <c r="S55" s="37">
        <f t="shared" si="41"/>
        <v>103.25098098051375</v>
      </c>
      <c r="T55" s="37">
        <f t="shared" si="41"/>
        <v>96.527987828973821</v>
      </c>
      <c r="U55" s="37">
        <f t="shared" si="41"/>
        <v>92.782462217599942</v>
      </c>
      <c r="V55" s="37">
        <f t="shared" si="41"/>
        <v>94.177921736123864</v>
      </c>
      <c r="W55" s="37">
        <f t="shared" si="41"/>
        <v>98.065155563544295</v>
      </c>
      <c r="X55" s="37">
        <f t="shared" si="41"/>
        <v>109.24626293061282</v>
      </c>
      <c r="Y55" s="37">
        <f t="shared" si="41"/>
        <v>119.20207349567589</v>
      </c>
      <c r="Z55" s="37">
        <f t="shared" si="41"/>
        <v>131.29276292773795</v>
      </c>
      <c r="AA55" s="37">
        <f t="shared" si="41"/>
        <v>144.83027804717395</v>
      </c>
      <c r="AB55" s="37">
        <f t="shared" si="41"/>
        <v>157.93796922352874</v>
      </c>
      <c r="AC55" s="37">
        <f t="shared" si="41"/>
        <v>163.22758870263385</v>
      </c>
      <c r="AD55" s="37">
        <f t="shared" si="41"/>
        <v>163.48380242130384</v>
      </c>
      <c r="AE55" s="37">
        <f t="shared" si="41"/>
        <v>147.99929167239932</v>
      </c>
      <c r="AF55" s="37">
        <f t="shared" si="41"/>
        <v>140.29716890524699</v>
      </c>
      <c r="AG55" s="37">
        <f t="shared" si="41"/>
        <v>133.78732127530625</v>
      </c>
      <c r="AH55" s="37">
        <f t="shared" si="41"/>
        <v>140.19479329148433</v>
      </c>
      <c r="AI55" s="37">
        <f t="shared" si="41"/>
        <v>143.56984753571302</v>
      </c>
      <c r="AJ55" s="37">
        <f t="shared" si="41"/>
        <v>142.52195447219012</v>
      </c>
      <c r="AK55" s="37">
        <f t="shared" si="41"/>
        <v>138.67035142191705</v>
      </c>
      <c r="AL55" s="37">
        <f t="shared" si="41"/>
        <v>130.54009089413262</v>
      </c>
      <c r="AM55" s="37">
        <f t="shared" si="41"/>
        <v>130.98624236802726</v>
      </c>
      <c r="AN55" s="37">
        <f t="shared" si="41"/>
        <v>126.670404975802</v>
      </c>
      <c r="AO55" s="37">
        <f t="shared" si="41"/>
        <v>130.7237119571715</v>
      </c>
      <c r="AP55" s="37">
        <f t="shared" si="41"/>
        <v>135.97268578561267</v>
      </c>
      <c r="AQ55" s="37">
        <f t="shared" si="41"/>
        <v>139.1126687870441</v>
      </c>
      <c r="AR55" s="37">
        <f t="shared" si="41"/>
        <v>137.8170591649789</v>
      </c>
      <c r="AS55" s="37">
        <f t="shared" si="41"/>
        <v>125.26982247855054</v>
      </c>
      <c r="AT55" s="37">
        <f t="shared" si="41"/>
        <v>118.66762612201671</v>
      </c>
      <c r="AU55" s="37">
        <f t="shared" si="41"/>
        <v>124.71581027018162</v>
      </c>
      <c r="AV55" s="37">
        <f t="shared" si="41"/>
        <v>118.73235779924569</v>
      </c>
      <c r="AW55" s="37">
        <f t="shared" si="41"/>
        <v>114.29920676400982</v>
      </c>
      <c r="AX55" s="37">
        <f t="shared" si="41"/>
        <v>106.18404435110871</v>
      </c>
      <c r="AY55" s="37">
        <f t="shared" si="41"/>
        <v>102.61076885933247</v>
      </c>
      <c r="AZ55" s="37">
        <f t="shared" si="41"/>
        <v>100</v>
      </c>
      <c r="BA55" s="37" t="e">
        <f t="shared" si="41"/>
        <v>#REF!</v>
      </c>
      <c r="BB55" s="37" t="e">
        <f t="shared" si="41"/>
        <v>#REF!</v>
      </c>
      <c r="BC55" s="37" t="e">
        <f t="shared" si="41"/>
        <v>#REF!</v>
      </c>
      <c r="BD55" s="37" t="e">
        <f t="shared" si="41"/>
        <v>#REF!</v>
      </c>
      <c r="BE55" s="37" t="e">
        <f t="shared" ref="BE55:BK55" si="42">+BE52</f>
        <v>#REF!</v>
      </c>
      <c r="BF55" s="37" t="e">
        <f t="shared" si="42"/>
        <v>#REF!</v>
      </c>
      <c r="BG55" s="37" t="e">
        <f t="shared" si="42"/>
        <v>#REF!</v>
      </c>
      <c r="BH55" s="37" t="e">
        <f t="shared" si="42"/>
        <v>#REF!</v>
      </c>
      <c r="BI55" s="37" t="e">
        <f t="shared" si="42"/>
        <v>#REF!</v>
      </c>
      <c r="BJ55" s="37" t="e">
        <f t="shared" si="42"/>
        <v>#REF!</v>
      </c>
      <c r="BK55" s="37" t="e">
        <f t="shared" si="42"/>
        <v>#REF!</v>
      </c>
      <c r="BL55" s="37" t="e">
        <f>+BL52</f>
        <v>#REF!</v>
      </c>
      <c r="BM55" s="37">
        <f t="shared" ref="BM55:BX55" si="43">+BM53</f>
        <v>97.146520487587424</v>
      </c>
      <c r="BN55" s="37">
        <f t="shared" si="43"/>
        <v>101.42159615472785</v>
      </c>
      <c r="BO55" s="37">
        <f t="shared" si="43"/>
        <v>106.75543252903603</v>
      </c>
      <c r="BP55" s="37">
        <f t="shared" si="43"/>
        <v>104.53021970476605</v>
      </c>
      <c r="BQ55" s="37">
        <f t="shared" si="43"/>
        <v>103.48774290240281</v>
      </c>
      <c r="BR55" s="37">
        <f t="shared" si="43"/>
        <v>99.434701225418962</v>
      </c>
      <c r="BS55" s="37">
        <f t="shared" si="43"/>
        <v>99.018818222774797</v>
      </c>
      <c r="BT55" s="37">
        <f t="shared" si="43"/>
        <v>89.975165905547811</v>
      </c>
      <c r="BU55" s="37">
        <f t="shared" si="43"/>
        <v>85.366615083562962</v>
      </c>
      <c r="BV55" s="37">
        <f t="shared" si="43"/>
        <v>90.821874429294141</v>
      </c>
      <c r="BW55" s="37">
        <f t="shared" si="43"/>
        <v>88.602497282280282</v>
      </c>
      <c r="BX55" s="37">
        <f t="shared" si="43"/>
        <v>83.645792368558901</v>
      </c>
      <c r="BY55" s="37">
        <f t="shared" ref="BY55:CJ55" si="44">+BY53</f>
        <v>85.132453946067983</v>
      </c>
      <c r="BZ55" s="37">
        <f t="shared" si="44"/>
        <v>83.460444274107658</v>
      </c>
      <c r="CA55" s="37">
        <f t="shared" si="44"/>
        <v>77.640391359626165</v>
      </c>
      <c r="CB55" s="37">
        <f t="shared" si="44"/>
        <v>76.509818830051429</v>
      </c>
      <c r="CC55" s="37">
        <f>+CC53</f>
        <v>76.755225777662005</v>
      </c>
      <c r="CD55" s="37">
        <f t="shared" si="44"/>
        <v>75.199872091941472</v>
      </c>
      <c r="CE55" s="37">
        <f t="shared" si="44"/>
        <v>72.910110030415083</v>
      </c>
      <c r="CF55" s="37">
        <f t="shared" si="44"/>
        <v>62.884115778034158</v>
      </c>
      <c r="CG55" s="37">
        <f t="shared" si="44"/>
        <v>64.114436488346598</v>
      </c>
      <c r="CH55" s="37">
        <f t="shared" si="44"/>
        <v>74.043675480921394</v>
      </c>
      <c r="CI55" s="37">
        <f t="shared" si="44"/>
        <v>73.39847871621717</v>
      </c>
      <c r="CJ55" s="37">
        <f t="shared" si="44"/>
        <v>75.074394997360031</v>
      </c>
      <c r="CK55" s="37">
        <f t="shared" ref="CK55:CS55" si="45">+CK53</f>
        <v>74.506873516388566</v>
      </c>
      <c r="CL55" s="37">
        <f t="shared" si="45"/>
        <v>77.630421618892314</v>
      </c>
      <c r="CM55" s="37">
        <f t="shared" si="45"/>
        <v>85.365554408401422</v>
      </c>
      <c r="CN55" s="37">
        <f t="shared" si="45"/>
        <v>88.29937489335498</v>
      </c>
      <c r="CO55" s="37">
        <f t="shared" si="45"/>
        <v>88.876580650110895</v>
      </c>
      <c r="CP55" s="37">
        <f t="shared" si="45"/>
        <v>92.617162996220756</v>
      </c>
      <c r="CQ55" s="37">
        <f t="shared" si="45"/>
        <v>90.310249963580475</v>
      </c>
      <c r="CR55" s="37">
        <f t="shared" si="45"/>
        <v>97.656583555139107</v>
      </c>
      <c r="CS55" s="37">
        <f t="shared" si="45"/>
        <v>102.89294696800704</v>
      </c>
      <c r="CT55" s="37">
        <f>+CT53</f>
        <v>102.78164298184534</v>
      </c>
      <c r="CU55" s="37">
        <f>+CU53</f>
        <v>99.95607468057527</v>
      </c>
      <c r="CV55" s="37">
        <f>+CV53</f>
        <v>99.016910440529742</v>
      </c>
      <c r="CW55" s="37">
        <f>+CW54</f>
        <v>104.31805725133722</v>
      </c>
      <c r="CX55" s="37">
        <f>+CX54</f>
        <v>102.52418396842069</v>
      </c>
      <c r="CY55" s="37">
        <f t="shared" ref="CY55:EF55" si="46">+CY54</f>
        <v>93.473918960137311</v>
      </c>
      <c r="CZ55" s="37">
        <f t="shared" si="46"/>
        <v>86.18771102160737</v>
      </c>
      <c r="DA55" s="37">
        <f t="shared" si="46"/>
        <v>86.751159749319356</v>
      </c>
      <c r="DB55" s="37">
        <f t="shared" si="46"/>
        <v>78.79170860215369</v>
      </c>
      <c r="DC55" s="37">
        <f t="shared" si="46"/>
        <v>80.067447581539511</v>
      </c>
      <c r="DD55" s="37">
        <f t="shared" si="46"/>
        <v>79.549000841374635</v>
      </c>
      <c r="DE55" s="37">
        <f t="shared" si="46"/>
        <v>82.634719417020648</v>
      </c>
      <c r="DF55" s="37">
        <f t="shared" si="46"/>
        <v>82.518798088283191</v>
      </c>
      <c r="DG55" s="37">
        <f t="shared" si="46"/>
        <v>83.932238525706524</v>
      </c>
      <c r="DH55" s="37">
        <f t="shared" si="46"/>
        <v>79.816917464273729</v>
      </c>
      <c r="DI55" s="37">
        <f t="shared" si="46"/>
        <v>80.893606346226079</v>
      </c>
      <c r="DJ55" s="37">
        <f t="shared" si="46"/>
        <v>80.454369625336383</v>
      </c>
      <c r="DK55" s="37">
        <f t="shared" si="46"/>
        <v>77.178916889038291</v>
      </c>
      <c r="DL55" s="37">
        <f t="shared" si="46"/>
        <v>74.159640133893788</v>
      </c>
      <c r="DM55" s="37">
        <f t="shared" si="46"/>
        <v>73.313902506677138</v>
      </c>
      <c r="DN55" s="37">
        <f t="shared" si="46"/>
        <v>72.31571715478519</v>
      </c>
      <c r="DO55" s="37">
        <f t="shared" si="46"/>
        <v>66.809456811607475</v>
      </c>
      <c r="DP55" s="37">
        <f t="shared" si="46"/>
        <v>64.722623938254543</v>
      </c>
      <c r="DQ55" s="37">
        <f t="shared" si="46"/>
        <v>65.020630409713874</v>
      </c>
      <c r="DR55" s="37">
        <f t="shared" si="46"/>
        <v>70.040853606591142</v>
      </c>
      <c r="DS55" s="37">
        <f t="shared" si="46"/>
        <v>65.344390660744679</v>
      </c>
      <c r="DT55" s="37">
        <f t="shared" si="46"/>
        <v>66.132993433518379</v>
      </c>
      <c r="DU55" s="37">
        <f t="shared" si="46"/>
        <v>69.923411166279294</v>
      </c>
      <c r="DV55" s="37">
        <f t="shared" si="46"/>
        <v>70.590559782396696</v>
      </c>
      <c r="DW55" s="37">
        <f t="shared" si="46"/>
        <v>67.002323908510192</v>
      </c>
      <c r="DX55" s="37">
        <f t="shared" si="46"/>
        <v>67.875219754788063</v>
      </c>
      <c r="DY55" s="37">
        <f t="shared" si="46"/>
        <v>63.857635112566172</v>
      </c>
      <c r="DZ55" s="37">
        <f t="shared" si="46"/>
        <v>65.613765934683428</v>
      </c>
      <c r="EA55" s="37">
        <f t="shared" si="46"/>
        <v>64.23767024240675</v>
      </c>
      <c r="EB55" s="37">
        <f t="shared" si="46"/>
        <v>65.725737696858928</v>
      </c>
      <c r="EC55" s="37">
        <f t="shared" si="46"/>
        <v>64.594759862049173</v>
      </c>
      <c r="ED55" s="37">
        <f t="shared" si="46"/>
        <v>69.149205957858797</v>
      </c>
      <c r="EE55" s="37">
        <f t="shared" si="46"/>
        <v>76.045600780933</v>
      </c>
      <c r="EF55" s="37">
        <f t="shared" si="46"/>
        <v>82.810285407477437</v>
      </c>
      <c r="EG55" s="37">
        <f>+EG54</f>
        <v>87.905554970145985</v>
      </c>
      <c r="EH55" s="37">
        <f>EH54</f>
        <v>84.315669193887146</v>
      </c>
      <c r="EI55" s="37">
        <f t="shared" ref="EI55:ER55" si="47">EI54</f>
        <v>69.888222375372123</v>
      </c>
      <c r="EJ55" s="37">
        <f t="shared" si="47"/>
        <v>62.613845367603325</v>
      </c>
      <c r="EK55" s="37">
        <f t="shared" si="47"/>
        <v>62.643861789305333</v>
      </c>
      <c r="EL55" s="37">
        <f t="shared" si="47"/>
        <v>71.037173436290658</v>
      </c>
      <c r="EM55" s="37">
        <f t="shared" si="47"/>
        <v>73.767950424889492</v>
      </c>
      <c r="EN55" s="37">
        <f t="shared" si="47"/>
        <v>80.761719271036313</v>
      </c>
      <c r="EO55" s="37">
        <f t="shared" si="47"/>
        <v>82.041845845410293</v>
      </c>
      <c r="EP55" s="37">
        <f t="shared" si="47"/>
        <v>88.494828825815773</v>
      </c>
      <c r="EQ55" s="37">
        <f t="shared" si="47"/>
        <v>97.94021289805724</v>
      </c>
      <c r="ER55" s="37">
        <f t="shared" si="47"/>
        <v>102.0549820202515</v>
      </c>
      <c r="ES55" s="37">
        <f t="shared" ref="ES55:FD55" si="48">ES54</f>
        <v>107.21387135902472</v>
      </c>
      <c r="ET55" s="76">
        <f t="shared" si="48"/>
        <v>112.24988099592974</v>
      </c>
      <c r="EU55" s="76">
        <f t="shared" si="48"/>
        <v>110.99608869699458</v>
      </c>
      <c r="EV55" s="76">
        <f t="shared" si="48"/>
        <v>115.09254542467697</v>
      </c>
      <c r="EW55" s="76">
        <f t="shared" si="48"/>
        <v>122.37255587069014</v>
      </c>
      <c r="EX55" s="76">
        <f t="shared" si="48"/>
        <v>109.67220844700027</v>
      </c>
      <c r="EY55" s="76">
        <f t="shared" si="48"/>
        <v>116.89396090504087</v>
      </c>
      <c r="EZ55" s="76">
        <f t="shared" si="48"/>
        <v>126.14990371711181</v>
      </c>
      <c r="FA55" s="76">
        <f t="shared" si="48"/>
        <v>127.69810721251835</v>
      </c>
      <c r="FB55" s="76">
        <f t="shared" si="48"/>
        <v>138.02102350359075</v>
      </c>
      <c r="FC55" s="76">
        <f t="shared" si="48"/>
        <v>141.22448289026644</v>
      </c>
      <c r="FD55" s="76">
        <f t="shared" si="48"/>
        <v>135.0675637920717</v>
      </c>
    </row>
    <row r="56" spans="1:160" x14ac:dyDescent="0.3">
      <c r="A56" s="38" t="s">
        <v>234</v>
      </c>
      <c r="B56" s="38"/>
      <c r="C56" s="38"/>
      <c r="D56" s="39"/>
      <c r="E56" s="255">
        <f>ICGN!E169</f>
        <v>12.2</v>
      </c>
      <c r="F56" s="255">
        <f>ICGN!F169</f>
        <v>10.5</v>
      </c>
      <c r="G56" s="255">
        <f>ICGN!G169</f>
        <v>13.3</v>
      </c>
      <c r="H56" s="255">
        <f>ICGN!H169</f>
        <v>10.5</v>
      </c>
      <c r="I56" s="255">
        <f>ICGN!I169</f>
        <v>10.5</v>
      </c>
      <c r="J56" s="255">
        <f>ICGN!J169</f>
        <v>17.399999999999999</v>
      </c>
      <c r="K56" s="255">
        <f>ICGN!K169</f>
        <v>9.9</v>
      </c>
      <c r="L56" s="255">
        <f>ICGN!L169</f>
        <v>10.6</v>
      </c>
      <c r="M56" s="255">
        <f>ICGN!M169</f>
        <v>15</v>
      </c>
      <c r="N56" s="255">
        <f>ICGN!N169</f>
        <v>17.399999999999999</v>
      </c>
      <c r="O56" s="255">
        <f>ICGN!O169</f>
        <v>15.4</v>
      </c>
      <c r="P56" s="255">
        <f>ICGN!P169</f>
        <v>11.1</v>
      </c>
      <c r="Q56" s="255">
        <f>ICGN!Q169</f>
        <v>14.8</v>
      </c>
      <c r="R56" s="255">
        <f>ICGN!R169</f>
        <v>13.8</v>
      </c>
      <c r="S56" s="255">
        <f>ICGN!S169</f>
        <v>13.9</v>
      </c>
      <c r="T56" s="255">
        <f>ICGN!T169</f>
        <v>11.3</v>
      </c>
      <c r="U56" s="255">
        <f>ICGN!U169</f>
        <v>11.8</v>
      </c>
      <c r="V56" s="255">
        <f>ICGN!V169</f>
        <v>12.1</v>
      </c>
      <c r="W56" s="255">
        <f>ICGN!W169</f>
        <v>11.4</v>
      </c>
      <c r="X56" s="255">
        <f>ICGN!X169</f>
        <v>11.3</v>
      </c>
      <c r="Y56" s="255">
        <f>ICGN!Y169</f>
        <v>13.1</v>
      </c>
      <c r="Z56" s="255">
        <f>ICGN!Z169</f>
        <v>13.8</v>
      </c>
      <c r="AA56" s="255">
        <f>ICGN!AA169</f>
        <v>12.3</v>
      </c>
      <c r="AB56" s="255">
        <f>ICGN!AB169</f>
        <v>8.9</v>
      </c>
      <c r="AC56" s="255">
        <f>ICGN!AC169</f>
        <v>14.4</v>
      </c>
      <c r="AD56" s="255">
        <f>ICGN!AD169</f>
        <v>10.7</v>
      </c>
      <c r="AE56" s="255">
        <f>ICGN!AE169</f>
        <v>11.3</v>
      </c>
      <c r="AF56" s="255">
        <f>ICGN!AF169</f>
        <v>9.5</v>
      </c>
      <c r="AG56" s="255">
        <f>ICGN!AG169</f>
        <v>9.3000000000000007</v>
      </c>
      <c r="AH56" s="255">
        <f>ICGN!AH169</f>
        <v>15.3</v>
      </c>
      <c r="AI56" s="255">
        <f>ICGN!AI169</f>
        <v>7.3</v>
      </c>
      <c r="AJ56" s="255">
        <f>ICGN!AJ169</f>
        <v>11.3</v>
      </c>
      <c r="AK56" s="255">
        <f>ICGN!AK169</f>
        <v>13.5</v>
      </c>
      <c r="AL56" s="255">
        <f>ICGN!AL169</f>
        <v>9.3000000000000007</v>
      </c>
      <c r="AM56" s="255">
        <f>ICGN!AM169</f>
        <v>11.7</v>
      </c>
      <c r="AN56" s="255">
        <f>ICGN!AN169</f>
        <v>10.5</v>
      </c>
      <c r="AO56" s="255">
        <f>ICGN!AO169</f>
        <v>14.7</v>
      </c>
      <c r="AP56" s="255">
        <f>ICGN!AP169</f>
        <v>11.9</v>
      </c>
      <c r="AQ56" s="255">
        <f>ICGN!AQ169</f>
        <v>9.9</v>
      </c>
      <c r="AR56" s="255">
        <f>ICGN!AR169</f>
        <v>12.3</v>
      </c>
      <c r="AS56" s="255">
        <f>ICGN!AS169</f>
        <v>12.8</v>
      </c>
      <c r="AT56" s="255">
        <f>ICGN!AT169</f>
        <v>13.1</v>
      </c>
      <c r="AU56" s="255">
        <f>ICGN!AU169</f>
        <v>12.1</v>
      </c>
      <c r="AV56" s="255">
        <f>ICGN!AV169</f>
        <v>13.9</v>
      </c>
      <c r="AW56" s="255">
        <f>ICGN!AW169</f>
        <v>13.6</v>
      </c>
      <c r="AX56" s="255">
        <f>ICGN!AX169</f>
        <v>14.4</v>
      </c>
      <c r="AY56" s="255">
        <f>ICGN!AY169</f>
        <v>13.7</v>
      </c>
      <c r="AZ56" s="255">
        <f>ICGN!AZ169</f>
        <v>9.1</v>
      </c>
      <c r="BA56" s="255">
        <v>23.709359475088899</v>
      </c>
      <c r="BB56" s="255">
        <f>ICGN!BB169</f>
        <v>13.6</v>
      </c>
      <c r="BC56" s="255">
        <v>19.239506993364198</v>
      </c>
      <c r="BD56" s="255">
        <v>11.9513890984499</v>
      </c>
      <c r="BE56" s="255">
        <v>16.199091513628598</v>
      </c>
      <c r="BF56" s="255">
        <v>22.109016915220099</v>
      </c>
      <c r="BG56" s="255">
        <v>19.247661466001802</v>
      </c>
      <c r="BH56" s="255">
        <v>16.750793088133001</v>
      </c>
      <c r="BI56" s="255">
        <f>ICGN!BI169</f>
        <v>13.1</v>
      </c>
      <c r="BJ56" s="255">
        <f>ICGN!BJ169</f>
        <v>15.2</v>
      </c>
      <c r="BK56" s="255">
        <f>ICGN!BK169</f>
        <v>15.5</v>
      </c>
      <c r="BL56" s="255">
        <v>13.5267351052247</v>
      </c>
      <c r="BM56" s="255">
        <v>20.966775618308599</v>
      </c>
      <c r="BN56" s="255">
        <v>8.8715214150255797</v>
      </c>
      <c r="BO56" s="255">
        <v>16.068016061040598</v>
      </c>
      <c r="BP56" s="255">
        <v>16.4856006576975</v>
      </c>
      <c r="BQ56" s="255">
        <v>14.5498128116432</v>
      </c>
      <c r="BR56" s="255">
        <v>19.191784606312201</v>
      </c>
      <c r="BS56" s="255">
        <v>17.9577055912216</v>
      </c>
      <c r="BT56" s="255">
        <v>17.517917659202901</v>
      </c>
      <c r="BU56" s="255">
        <v>20.5801373803084</v>
      </c>
      <c r="BV56" s="255">
        <v>11.5355753565404</v>
      </c>
      <c r="BW56" s="255">
        <v>6.3784625726419399</v>
      </c>
      <c r="BX56" s="255">
        <v>9.5085099901308006</v>
      </c>
      <c r="BY56" s="255">
        <v>20.696489660162499</v>
      </c>
      <c r="BZ56" s="255">
        <v>8.5790135855478002</v>
      </c>
      <c r="CA56" s="255">
        <v>13.207044841532801</v>
      </c>
      <c r="CB56" s="255">
        <v>4.0271446927503902</v>
      </c>
      <c r="CC56" s="40">
        <v>12.0691204326414</v>
      </c>
      <c r="CD56" s="40">
        <v>14.2778980156773</v>
      </c>
      <c r="CE56" s="40">
        <v>14.8927531422525</v>
      </c>
      <c r="CF56" s="40">
        <v>15.6151517466523</v>
      </c>
      <c r="CG56" s="40">
        <v>18.107542880811401</v>
      </c>
      <c r="CH56" s="40">
        <v>18.3139649868838</v>
      </c>
      <c r="CI56" s="40">
        <v>6.0996998065256403</v>
      </c>
      <c r="CJ56" s="40">
        <v>16.6813415868363</v>
      </c>
      <c r="CK56" s="40">
        <v>24.691775873975701</v>
      </c>
      <c r="CL56" s="40">
        <v>6.2664100164215499</v>
      </c>
      <c r="CM56" s="40">
        <v>14.1811122233461</v>
      </c>
      <c r="CN56" s="40">
        <v>2.2694990586097101</v>
      </c>
      <c r="CO56" s="40">
        <v>5.2022539808966801</v>
      </c>
      <c r="CP56" s="40">
        <v>14.848715152718</v>
      </c>
      <c r="CQ56" s="40">
        <v>12.231831577488601</v>
      </c>
      <c r="CR56" s="40">
        <v>17.102272727272702</v>
      </c>
      <c r="CS56" s="40">
        <v>11.8391764051196</v>
      </c>
      <c r="CT56" s="40">
        <v>12.3157687880745</v>
      </c>
      <c r="CU56" s="40">
        <v>3.5639068053178899</v>
      </c>
      <c r="CV56" s="40">
        <v>15.931605753624</v>
      </c>
      <c r="CW56" s="40">
        <v>17.375458835867899</v>
      </c>
      <c r="CX56" s="40">
        <v>9.5519665813549803</v>
      </c>
      <c r="CY56" s="40">
        <v>-2.81076523083409</v>
      </c>
      <c r="CZ56" s="40">
        <v>8.7196110210696904</v>
      </c>
      <c r="DA56" s="40">
        <v>8.4105336694711905</v>
      </c>
      <c r="DB56" s="40">
        <v>13.6537782246013</v>
      </c>
      <c r="DC56" s="40">
        <v>12.5655007314803</v>
      </c>
      <c r="DD56" s="40">
        <v>11.6848484848485</v>
      </c>
      <c r="DE56" s="40">
        <v>7.1376864050962796</v>
      </c>
      <c r="DF56" s="40">
        <v>7.0528322285128997</v>
      </c>
      <c r="DG56" s="40">
        <v>5.6729009646102799</v>
      </c>
      <c r="DH56" s="40">
        <v>16.230525649145001</v>
      </c>
      <c r="DI56" s="40">
        <v>12.981563890654799</v>
      </c>
      <c r="DJ56" s="40">
        <v>7.8579692088635804</v>
      </c>
      <c r="DK56" s="40">
        <v>13.4353652813266</v>
      </c>
      <c r="DL56" s="40">
        <v>-4.0582859334057702E-3</v>
      </c>
      <c r="DM56" s="40">
        <v>6.7726841980573296</v>
      </c>
      <c r="DN56" s="40">
        <v>18.113050056081601</v>
      </c>
      <c r="DO56" s="40">
        <v>18.652430044182601</v>
      </c>
      <c r="DP56" s="40">
        <v>16.662939495589502</v>
      </c>
      <c r="DQ56" s="40">
        <v>10.833044683062001</v>
      </c>
      <c r="DR56" s="40">
        <v>12.8284430346286</v>
      </c>
      <c r="DS56" s="40">
        <v>8.9902203369859794</v>
      </c>
      <c r="DT56" s="40">
        <v>14.6760269424153</v>
      </c>
      <c r="DU56" s="40">
        <v>23.462874307706699</v>
      </c>
      <c r="DV56" s="40">
        <v>8.7636177939173905</v>
      </c>
      <c r="DW56" s="40">
        <v>8.6150855575130993</v>
      </c>
      <c r="DX56" s="40">
        <v>7.0488336382533827</v>
      </c>
      <c r="DY56" s="40">
        <v>9.3566449227982709</v>
      </c>
      <c r="DZ56" s="40">
        <v>15.8433767323232</v>
      </c>
      <c r="EA56" s="40">
        <v>17.1952273033789</v>
      </c>
      <c r="EB56" s="40">
        <v>17.198000876069599</v>
      </c>
      <c r="EC56" s="40">
        <v>15.993581563639999</v>
      </c>
      <c r="ED56" s="40">
        <v>13.0274064867818</v>
      </c>
      <c r="EE56" s="40">
        <v>9.3686009066186404</v>
      </c>
      <c r="EF56" s="40">
        <v>20.170040229076701</v>
      </c>
      <c r="EG56" s="40">
        <v>25.045914793174301</v>
      </c>
      <c r="EH56" s="40">
        <v>15.3781434954597</v>
      </c>
      <c r="EI56" s="40">
        <v>7.5114006223047101</v>
      </c>
      <c r="EJ56" s="40">
        <v>12.7775575497612</v>
      </c>
      <c r="EK56" s="40">
        <v>17.718002659696499</v>
      </c>
      <c r="EL56" s="40">
        <v>15.7073584248275</v>
      </c>
      <c r="EM56" s="40">
        <v>16.196119051482899</v>
      </c>
      <c r="EN56" s="40">
        <v>15.6918412615478</v>
      </c>
      <c r="EO56" s="40">
        <v>18.290937214451102</v>
      </c>
      <c r="EP56" s="40">
        <v>20.619295961897201</v>
      </c>
      <c r="EQ56" s="40">
        <v>6.0428033693420602</v>
      </c>
      <c r="ER56" s="40">
        <v>14.7428541419631</v>
      </c>
      <c r="ES56" s="40">
        <v>26.5171645754175</v>
      </c>
    </row>
    <row r="57" spans="1:160" x14ac:dyDescent="0.3"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</row>
    <row r="58" spans="1:160" x14ac:dyDescent="0.3">
      <c r="A58" s="18"/>
      <c r="B58" s="18"/>
      <c r="C58" s="18"/>
      <c r="D58" s="21"/>
      <c r="E58" s="269"/>
      <c r="F58" s="269"/>
      <c r="G58" s="269"/>
      <c r="H58" s="269"/>
      <c r="I58" s="269"/>
      <c r="J58" s="269"/>
      <c r="K58" s="269" t="s">
        <v>41</v>
      </c>
      <c r="L58" s="269" t="s">
        <v>41</v>
      </c>
      <c r="M58" s="269" t="s">
        <v>41</v>
      </c>
      <c r="N58" s="269" t="s">
        <v>41</v>
      </c>
      <c r="O58" s="269" t="s">
        <v>41</v>
      </c>
      <c r="P58" s="269" t="s">
        <v>41</v>
      </c>
      <c r="Q58" s="269"/>
      <c r="R58" s="269"/>
      <c r="S58" s="269"/>
      <c r="T58" s="269"/>
      <c r="U58" s="269"/>
      <c r="V58" s="269"/>
      <c r="W58" s="269" t="s">
        <v>42</v>
      </c>
      <c r="X58" s="269" t="s">
        <v>42</v>
      </c>
      <c r="Y58" s="269" t="s">
        <v>42</v>
      </c>
      <c r="Z58" s="269" t="s">
        <v>42</v>
      </c>
      <c r="AA58" s="269" t="s">
        <v>42</v>
      </c>
      <c r="AB58" s="269" t="s">
        <v>42</v>
      </c>
      <c r="AC58" s="269"/>
      <c r="AD58" s="269"/>
      <c r="AE58" s="269"/>
      <c r="AF58" s="269"/>
      <c r="AG58" s="269"/>
      <c r="AH58" s="269"/>
      <c r="AI58" s="269" t="s">
        <v>43</v>
      </c>
      <c r="AJ58" s="269" t="s">
        <v>43</v>
      </c>
      <c r="AK58" s="269" t="s">
        <v>43</v>
      </c>
      <c r="AL58" s="269" t="s">
        <v>43</v>
      </c>
      <c r="AM58" s="269" t="s">
        <v>43</v>
      </c>
      <c r="AN58" s="269" t="s">
        <v>43</v>
      </c>
      <c r="AO58" s="269"/>
      <c r="AP58" s="269"/>
      <c r="AQ58" s="269"/>
      <c r="AR58" s="269"/>
      <c r="AS58" s="269"/>
      <c r="AT58" s="269"/>
      <c r="AU58" s="269" t="s">
        <v>44</v>
      </c>
      <c r="AV58" s="269" t="s">
        <v>44</v>
      </c>
      <c r="AW58" s="269" t="s">
        <v>44</v>
      </c>
      <c r="AX58" s="269" t="s">
        <v>44</v>
      </c>
      <c r="AY58" s="269" t="s">
        <v>44</v>
      </c>
      <c r="AZ58" s="269" t="s">
        <v>44</v>
      </c>
      <c r="BA58" s="269"/>
      <c r="BB58" s="269"/>
      <c r="BC58" s="269"/>
      <c r="BD58" s="269"/>
      <c r="BE58" s="269"/>
      <c r="BF58" s="269"/>
      <c r="BG58" s="269" t="s">
        <v>83</v>
      </c>
      <c r="BH58" s="269" t="s">
        <v>83</v>
      </c>
      <c r="BI58" s="269" t="s">
        <v>83</v>
      </c>
      <c r="BJ58" s="269" t="s">
        <v>83</v>
      </c>
      <c r="BK58" s="269" t="s">
        <v>83</v>
      </c>
      <c r="BL58" s="269" t="s">
        <v>83</v>
      </c>
      <c r="BM58" s="269"/>
      <c r="BN58" s="269"/>
      <c r="BO58" s="269"/>
      <c r="BP58" s="269"/>
      <c r="BQ58" s="269"/>
      <c r="BR58" s="269"/>
      <c r="BS58" s="269" t="s">
        <v>88</v>
      </c>
      <c r="BT58" s="269" t="s">
        <v>88</v>
      </c>
      <c r="BU58" s="269" t="s">
        <v>88</v>
      </c>
      <c r="BV58" s="269" t="s">
        <v>88</v>
      </c>
      <c r="BW58" s="269" t="s">
        <v>88</v>
      </c>
      <c r="BX58" s="269" t="s">
        <v>88</v>
      </c>
      <c r="BY58" s="269"/>
      <c r="BZ58" s="269"/>
      <c r="CA58" s="269"/>
      <c r="CB58" s="269"/>
      <c r="CC58" s="269"/>
      <c r="CD58" s="269"/>
      <c r="CE58" s="269" t="s">
        <v>170</v>
      </c>
      <c r="CF58" s="269" t="s">
        <v>170</v>
      </c>
      <c r="CG58" s="269" t="s">
        <v>170</v>
      </c>
      <c r="CH58" s="269" t="s">
        <v>170</v>
      </c>
      <c r="CI58" s="269" t="s">
        <v>170</v>
      </c>
      <c r="CJ58" s="269" t="s">
        <v>170</v>
      </c>
      <c r="CK58" s="269"/>
      <c r="CL58" s="269"/>
      <c r="CM58" s="269"/>
      <c r="CN58" s="269"/>
      <c r="CO58" s="269"/>
      <c r="CP58" s="269"/>
      <c r="CQ58" s="269" t="s">
        <v>236</v>
      </c>
      <c r="CR58" s="269" t="s">
        <v>236</v>
      </c>
      <c r="CS58" s="269" t="s">
        <v>236</v>
      </c>
      <c r="CT58" s="269" t="s">
        <v>236</v>
      </c>
      <c r="CU58" s="269" t="s">
        <v>236</v>
      </c>
      <c r="CV58" s="269" t="s">
        <v>236</v>
      </c>
      <c r="CW58" s="269"/>
      <c r="CX58" s="269"/>
      <c r="CY58" s="269"/>
      <c r="CZ58" s="269"/>
      <c r="DA58" s="269"/>
      <c r="DB58" s="269"/>
      <c r="DC58" s="269" t="s">
        <v>278</v>
      </c>
      <c r="DD58" s="269" t="s">
        <v>278</v>
      </c>
      <c r="DE58" s="269" t="s">
        <v>278</v>
      </c>
      <c r="DF58" s="269" t="s">
        <v>278</v>
      </c>
      <c r="DG58" s="269" t="s">
        <v>278</v>
      </c>
      <c r="DH58" s="269" t="s">
        <v>278</v>
      </c>
      <c r="DI58" s="269"/>
      <c r="DJ58" s="269"/>
      <c r="DK58" s="269"/>
      <c r="DL58" s="269"/>
      <c r="DM58" s="269"/>
      <c r="DN58" s="269"/>
      <c r="DO58" s="269" t="s">
        <v>362</v>
      </c>
      <c r="DP58" s="269" t="s">
        <v>362</v>
      </c>
      <c r="DQ58" s="269" t="s">
        <v>362</v>
      </c>
      <c r="DR58" s="269" t="s">
        <v>362</v>
      </c>
      <c r="DS58" s="269" t="s">
        <v>362</v>
      </c>
      <c r="DT58" s="269" t="s">
        <v>362</v>
      </c>
      <c r="DU58" s="269"/>
      <c r="DV58" s="269" t="s">
        <v>365</v>
      </c>
      <c r="DW58" s="269" t="s">
        <v>365</v>
      </c>
      <c r="DX58" s="269" t="s">
        <v>365</v>
      </c>
      <c r="DY58" s="269" t="s">
        <v>365</v>
      </c>
      <c r="DZ58" s="269" t="s">
        <v>365</v>
      </c>
      <c r="EA58" s="269" t="s">
        <v>365</v>
      </c>
      <c r="EB58" s="269" t="s">
        <v>365</v>
      </c>
      <c r="EC58" s="269" t="s">
        <v>365</v>
      </c>
      <c r="ED58" s="269" t="s">
        <v>365</v>
      </c>
      <c r="EE58" s="269" t="s">
        <v>365</v>
      </c>
      <c r="EF58" s="269" t="s">
        <v>365</v>
      </c>
      <c r="EG58" s="269"/>
      <c r="EH58" s="269"/>
      <c r="EI58" s="269"/>
      <c r="EJ58" s="269"/>
      <c r="EK58" s="269"/>
      <c r="EL58" s="269"/>
      <c r="EM58" s="269">
        <v>2020</v>
      </c>
      <c r="EN58" s="269">
        <v>2020</v>
      </c>
      <c r="EO58" s="269">
        <v>2020</v>
      </c>
      <c r="EP58" s="269">
        <v>2020</v>
      </c>
      <c r="EQ58" s="269">
        <v>2020</v>
      </c>
      <c r="ER58" s="269">
        <v>2020</v>
      </c>
      <c r="ES58" s="269"/>
      <c r="ET58" s="362"/>
      <c r="EU58" s="362"/>
      <c r="EV58" s="362"/>
      <c r="EW58" s="362"/>
      <c r="EX58" s="362"/>
      <c r="EY58" s="362">
        <v>2021</v>
      </c>
      <c r="EZ58" s="362">
        <v>2021</v>
      </c>
      <c r="FA58" s="362">
        <v>2021</v>
      </c>
      <c r="FB58" s="362">
        <v>2021</v>
      </c>
      <c r="FC58" s="362">
        <v>2021</v>
      </c>
      <c r="FD58" s="362">
        <v>2021</v>
      </c>
    </row>
    <row r="59" spans="1:160" s="66" customFormat="1" x14ac:dyDescent="0.3">
      <c r="A59" s="34" t="s">
        <v>227</v>
      </c>
      <c r="B59" s="34"/>
      <c r="C59" s="34"/>
      <c r="D59" s="35"/>
      <c r="E59" s="36">
        <f t="shared" ref="E59:BF59" si="49">E54</f>
        <v>68.479459082181563</v>
      </c>
      <c r="F59" s="36">
        <f t="shared" si="49"/>
        <v>70.98343077060612</v>
      </c>
      <c r="G59" s="36">
        <f t="shared" si="49"/>
        <v>72.72057917782773</v>
      </c>
      <c r="H59" s="36">
        <f t="shared" si="49"/>
        <v>82.795903525021288</v>
      </c>
      <c r="I59" s="36">
        <f t="shared" si="49"/>
        <v>94.456523707969808</v>
      </c>
      <c r="J59" s="36">
        <f t="shared" si="49"/>
        <v>88.891090403678248</v>
      </c>
      <c r="K59" s="36">
        <f t="shared" si="49"/>
        <v>88.522494507699079</v>
      </c>
      <c r="L59" s="36">
        <f t="shared" si="49"/>
        <v>104.60254896358934</v>
      </c>
      <c r="M59" s="36">
        <f t="shared" si="49"/>
        <v>102.42323053095296</v>
      </c>
      <c r="N59" s="36">
        <f t="shared" si="49"/>
        <v>104.79147870264369</v>
      </c>
      <c r="O59" s="36">
        <f t="shared" si="49"/>
        <v>106.43898236747218</v>
      </c>
      <c r="P59" s="36">
        <f t="shared" si="49"/>
        <v>115.71433078951814</v>
      </c>
      <c r="Q59" s="36">
        <f t="shared" si="49"/>
        <v>125.72719853170788</v>
      </c>
      <c r="R59" s="36">
        <f t="shared" si="49"/>
        <v>121.99746976262047</v>
      </c>
      <c r="S59" s="36">
        <f t="shared" si="49"/>
        <v>105.79497374116549</v>
      </c>
      <c r="T59" s="36">
        <f t="shared" si="49"/>
        <v>97.989473683423782</v>
      </c>
      <c r="U59" s="36">
        <f t="shared" si="49"/>
        <v>92.439678168793165</v>
      </c>
      <c r="V59" s="36">
        <f t="shared" si="49"/>
        <v>94.815576042601506</v>
      </c>
      <c r="W59" s="36">
        <f t="shared" si="49"/>
        <v>100.18008453766679</v>
      </c>
      <c r="X59" s="36">
        <f t="shared" si="49"/>
        <v>110.69618614248103</v>
      </c>
      <c r="Y59" s="36">
        <f t="shared" si="49"/>
        <v>123.73305905609364</v>
      </c>
      <c r="Z59" s="36">
        <f t="shared" si="49"/>
        <v>135.62695005028061</v>
      </c>
      <c r="AA59" s="36">
        <f t="shared" si="49"/>
        <v>149.4062546043204</v>
      </c>
      <c r="AB59" s="36">
        <f t="shared" si="49"/>
        <v>162.97628219130166</v>
      </c>
      <c r="AC59" s="36">
        <f t="shared" si="49"/>
        <v>170.32845939321518</v>
      </c>
      <c r="AD59" s="36">
        <f t="shared" si="49"/>
        <v>170.18775213494814</v>
      </c>
      <c r="AE59" s="36">
        <f t="shared" si="49"/>
        <v>153.33614181953007</v>
      </c>
      <c r="AF59" s="36">
        <f t="shared" si="49"/>
        <v>144.98651856332015</v>
      </c>
      <c r="AG59" s="36">
        <f t="shared" si="49"/>
        <v>137.11896442789049</v>
      </c>
      <c r="AH59" s="36">
        <f t="shared" si="49"/>
        <v>143.26843032249957</v>
      </c>
      <c r="AI59" s="36">
        <f t="shared" si="49"/>
        <v>149.09723596386092</v>
      </c>
      <c r="AJ59" s="36">
        <f t="shared" si="49"/>
        <v>148.53563366439815</v>
      </c>
      <c r="AK59" s="36">
        <f t="shared" si="49"/>
        <v>141.81033546743836</v>
      </c>
      <c r="AL59" s="36">
        <f t="shared" si="49"/>
        <v>132.49291239885184</v>
      </c>
      <c r="AM59" s="36">
        <f t="shared" si="49"/>
        <v>132.91096803399336</v>
      </c>
      <c r="AN59" s="36">
        <f t="shared" si="49"/>
        <v>128.88150308934445</v>
      </c>
      <c r="AO59" s="36">
        <f t="shared" si="49"/>
        <v>134.14597315648865</v>
      </c>
      <c r="AP59" s="36">
        <f t="shared" si="49"/>
        <v>138.22124196963512</v>
      </c>
      <c r="AQ59" s="36">
        <f t="shared" si="49"/>
        <v>141.92185847308158</v>
      </c>
      <c r="AR59" s="36">
        <f t="shared" si="49"/>
        <v>141.02645371217872</v>
      </c>
      <c r="AS59" s="36">
        <f t="shared" si="49"/>
        <v>125.06114487220866</v>
      </c>
      <c r="AT59" s="36">
        <f t="shared" si="49"/>
        <v>118.27210081092187</v>
      </c>
      <c r="AU59" s="36">
        <f t="shared" si="49"/>
        <v>126.01369161929281</v>
      </c>
      <c r="AV59" s="36">
        <f t="shared" si="49"/>
        <v>118.70400982937464</v>
      </c>
      <c r="AW59" s="36">
        <f t="shared" si="49"/>
        <v>112.36395032771193</v>
      </c>
      <c r="AX59" s="36">
        <f t="shared" si="49"/>
        <v>106.88673773668116</v>
      </c>
      <c r="AY59" s="36">
        <f t="shared" si="49"/>
        <v>102.34510841919524</v>
      </c>
      <c r="AZ59" s="36">
        <f t="shared" si="49"/>
        <v>100</v>
      </c>
      <c r="BA59" s="36">
        <f t="shared" si="49"/>
        <v>103.13333464091166</v>
      </c>
      <c r="BB59" s="36">
        <f t="shared" si="49"/>
        <v>103.00424180762171</v>
      </c>
      <c r="BC59" s="36">
        <f t="shared" si="49"/>
        <v>101.83749227232617</v>
      </c>
      <c r="BD59" s="36">
        <f t="shared" si="49"/>
        <v>99.126131207339057</v>
      </c>
      <c r="BE59" s="36">
        <f t="shared" si="49"/>
        <v>97.989418477907321</v>
      </c>
      <c r="BF59" s="36">
        <f t="shared" si="49"/>
        <v>97.18994690935358</v>
      </c>
      <c r="BG59" s="36">
        <f t="shared" ref="BG59:CW59" si="50">BG54</f>
        <v>92.73555360825722</v>
      </c>
      <c r="BH59" s="36">
        <f t="shared" si="50"/>
        <v>93.118165708610604</v>
      </c>
      <c r="BI59" s="36">
        <f t="shared" si="50"/>
        <v>95.036549047928659</v>
      </c>
      <c r="BJ59" s="36">
        <f t="shared" si="50"/>
        <v>102.18055614761141</v>
      </c>
      <c r="BK59" s="36">
        <f t="shared" si="50"/>
        <v>103.12711706535467</v>
      </c>
      <c r="BL59" s="36">
        <f t="shared" si="50"/>
        <v>99.337569208359355</v>
      </c>
      <c r="BM59" s="36">
        <f t="shared" si="50"/>
        <v>94.673882630796697</v>
      </c>
      <c r="BN59" s="36">
        <f t="shared" si="50"/>
        <v>98.979126595406441</v>
      </c>
      <c r="BO59" s="36">
        <f t="shared" si="50"/>
        <v>104.52781214808151</v>
      </c>
      <c r="BP59" s="36">
        <f t="shared" si="50"/>
        <v>102.19062256795728</v>
      </c>
      <c r="BQ59" s="36">
        <f t="shared" si="50"/>
        <v>101.67886790427826</v>
      </c>
      <c r="BR59" s="36">
        <f t="shared" si="50"/>
        <v>98.003335342030738</v>
      </c>
      <c r="BS59" s="36">
        <f t="shared" si="50"/>
        <v>97.620674968055752</v>
      </c>
      <c r="BT59" s="36">
        <f t="shared" si="50"/>
        <v>88.912984705472979</v>
      </c>
      <c r="BU59" s="36">
        <f t="shared" si="50"/>
        <v>83.994874112639991</v>
      </c>
      <c r="BV59" s="36">
        <f t="shared" si="50"/>
        <v>90.085193320057613</v>
      </c>
      <c r="BW59" s="36">
        <f t="shared" si="50"/>
        <v>87.735486014952869</v>
      </c>
      <c r="BX59" s="36">
        <f t="shared" si="50"/>
        <v>82.828540897436653</v>
      </c>
      <c r="BY59" s="36">
        <f t="shared" si="50"/>
        <v>84.150710533957508</v>
      </c>
      <c r="BZ59" s="36">
        <f t="shared" si="50"/>
        <v>82.306253580561901</v>
      </c>
      <c r="CA59" s="36">
        <f t="shared" si="50"/>
        <v>76.060290052100996</v>
      </c>
      <c r="CB59" s="36">
        <f t="shared" si="50"/>
        <v>75.161525683332471</v>
      </c>
      <c r="CC59" s="36">
        <f t="shared" si="50"/>
        <v>75.200007796492145</v>
      </c>
      <c r="CD59" s="36">
        <f t="shared" si="50"/>
        <v>73.141084888997824</v>
      </c>
      <c r="CE59" s="36">
        <f t="shared" si="50"/>
        <v>71.288768249761887</v>
      </c>
      <c r="CF59" s="36">
        <f t="shared" si="50"/>
        <v>61.814019159489362</v>
      </c>
      <c r="CG59" s="36">
        <f t="shared" si="50"/>
        <v>63.355444190819036</v>
      </c>
      <c r="CH59" s="36">
        <f t="shared" si="50"/>
        <v>73.985557751471418</v>
      </c>
      <c r="CI59" s="36">
        <f t="shared" si="50"/>
        <v>74.005288175656133</v>
      </c>
      <c r="CJ59" s="36">
        <f t="shared" si="50"/>
        <v>75.520863791103523</v>
      </c>
      <c r="CK59" s="36">
        <f t="shared" si="50"/>
        <v>74.494831526004845</v>
      </c>
      <c r="CL59" s="36">
        <f t="shared" si="50"/>
        <v>76.413329069413166</v>
      </c>
      <c r="CM59" s="36">
        <f t="shared" si="50"/>
        <v>84.630802911413667</v>
      </c>
      <c r="CN59" s="36">
        <f t="shared" si="50"/>
        <v>86.803680303523933</v>
      </c>
      <c r="CO59" s="36">
        <f t="shared" si="50"/>
        <v>88.584804876581359</v>
      </c>
      <c r="CP59" s="36">
        <f t="shared" si="50"/>
        <v>93.803940089731924</v>
      </c>
      <c r="CQ59" s="36">
        <f t="shared" si="50"/>
        <v>92.102825144406395</v>
      </c>
      <c r="CR59" s="36">
        <f t="shared" si="50"/>
        <v>98.621282440418184</v>
      </c>
      <c r="CS59" s="36">
        <f t="shared" si="50"/>
        <v>104.11178478017902</v>
      </c>
      <c r="CT59" s="36">
        <f t="shared" si="50"/>
        <v>105.21227328098095</v>
      </c>
      <c r="CU59" s="36">
        <f t="shared" si="50"/>
        <v>101.23614847757682</v>
      </c>
      <c r="CV59" s="36">
        <f t="shared" si="50"/>
        <v>98.876884512975295</v>
      </c>
      <c r="CW59" s="36">
        <f t="shared" si="50"/>
        <v>104.31805725133722</v>
      </c>
      <c r="CX59" s="36">
        <f>CX54</f>
        <v>102.52418396842069</v>
      </c>
      <c r="CY59" s="36">
        <f t="shared" ref="CY59:DJ59" si="51">CY54</f>
        <v>93.473918960137311</v>
      </c>
      <c r="CZ59" s="36">
        <f t="shared" si="51"/>
        <v>86.18771102160737</v>
      </c>
      <c r="DA59" s="36">
        <f t="shared" si="51"/>
        <v>86.751159749319356</v>
      </c>
      <c r="DB59" s="36">
        <f t="shared" si="51"/>
        <v>78.79170860215369</v>
      </c>
      <c r="DC59" s="36">
        <f t="shared" si="51"/>
        <v>80.067447581539511</v>
      </c>
      <c r="DD59" s="36">
        <f t="shared" si="51"/>
        <v>79.549000841374635</v>
      </c>
      <c r="DE59" s="36">
        <f t="shared" si="51"/>
        <v>82.634719417020648</v>
      </c>
      <c r="DF59" s="36">
        <f t="shared" si="51"/>
        <v>82.518798088283191</v>
      </c>
      <c r="DG59" s="36">
        <f t="shared" si="51"/>
        <v>83.932238525706524</v>
      </c>
      <c r="DH59" s="36">
        <f t="shared" si="51"/>
        <v>79.816917464273729</v>
      </c>
      <c r="DI59" s="36">
        <f t="shared" si="51"/>
        <v>80.893606346226079</v>
      </c>
      <c r="DJ59" s="36">
        <f t="shared" si="51"/>
        <v>80.454369625336383</v>
      </c>
      <c r="DK59" s="36">
        <f t="shared" ref="DK59:DW59" si="52">DK54</f>
        <v>77.178916889038291</v>
      </c>
      <c r="DL59" s="36">
        <f t="shared" si="52"/>
        <v>74.159640133893788</v>
      </c>
      <c r="DM59" s="36">
        <f t="shared" si="52"/>
        <v>73.313902506677138</v>
      </c>
      <c r="DN59" s="36">
        <f t="shared" si="52"/>
        <v>72.31571715478519</v>
      </c>
      <c r="DO59" s="36">
        <f t="shared" si="52"/>
        <v>66.809456811607475</v>
      </c>
      <c r="DP59" s="36">
        <f t="shared" si="52"/>
        <v>64.722623938254543</v>
      </c>
      <c r="DQ59" s="36">
        <f t="shared" si="52"/>
        <v>65.020630409713874</v>
      </c>
      <c r="DR59" s="36">
        <f t="shared" si="52"/>
        <v>70.040853606591142</v>
      </c>
      <c r="DS59" s="36">
        <f t="shared" si="52"/>
        <v>65.344390660744679</v>
      </c>
      <c r="DT59" s="36">
        <f t="shared" si="52"/>
        <v>66.132993433518379</v>
      </c>
      <c r="DU59" s="36">
        <f t="shared" si="52"/>
        <v>69.923411166279294</v>
      </c>
      <c r="DV59" s="36">
        <f t="shared" si="52"/>
        <v>70.590559782396696</v>
      </c>
      <c r="DW59" s="36">
        <f t="shared" si="52"/>
        <v>67.002323908510192</v>
      </c>
      <c r="DX59" s="36">
        <f t="shared" ref="DX59:ED59" si="53">DX54</f>
        <v>67.875219754788063</v>
      </c>
      <c r="DY59" s="36">
        <f t="shared" si="53"/>
        <v>63.857635112566172</v>
      </c>
      <c r="DZ59" s="36">
        <f t="shared" si="53"/>
        <v>65.613765934683428</v>
      </c>
      <c r="EA59" s="36">
        <f t="shared" si="53"/>
        <v>64.23767024240675</v>
      </c>
      <c r="EB59" s="36">
        <f t="shared" si="53"/>
        <v>65.725737696858928</v>
      </c>
      <c r="EC59" s="36">
        <f t="shared" si="53"/>
        <v>64.594759862049173</v>
      </c>
      <c r="ED59" s="36">
        <f t="shared" si="53"/>
        <v>69.149205957858797</v>
      </c>
      <c r="EE59" s="36">
        <f t="shared" ref="EE59:EJ59" si="54">EE54</f>
        <v>76.045600780933</v>
      </c>
      <c r="EF59" s="36">
        <f t="shared" si="54"/>
        <v>82.810285407477437</v>
      </c>
      <c r="EG59" s="36">
        <f t="shared" si="54"/>
        <v>87.905554970145985</v>
      </c>
      <c r="EH59" s="36">
        <f t="shared" si="54"/>
        <v>84.315669193887146</v>
      </c>
      <c r="EI59" s="36">
        <f t="shared" si="54"/>
        <v>69.888222375372123</v>
      </c>
      <c r="EJ59" s="36">
        <f t="shared" si="54"/>
        <v>62.613845367603325</v>
      </c>
      <c r="EK59" s="36">
        <f t="shared" ref="EK59:EP59" si="55">EK54</f>
        <v>62.643861789305333</v>
      </c>
      <c r="EL59" s="36">
        <f t="shared" si="55"/>
        <v>71.037173436290658</v>
      </c>
      <c r="EM59" s="36">
        <f t="shared" si="55"/>
        <v>73.767950424889492</v>
      </c>
      <c r="EN59" s="36">
        <f t="shared" si="55"/>
        <v>80.761719271036313</v>
      </c>
      <c r="EO59" s="36">
        <f t="shared" si="55"/>
        <v>82.041845845410293</v>
      </c>
      <c r="EP59" s="36">
        <f t="shared" si="55"/>
        <v>88.494828825815773</v>
      </c>
      <c r="EQ59" s="36">
        <f>EQ54</f>
        <v>97.94021289805724</v>
      </c>
      <c r="ER59" s="36">
        <f>ER54</f>
        <v>102.0549820202515</v>
      </c>
      <c r="ES59" s="36">
        <f>ES54</f>
        <v>107.21387135902472</v>
      </c>
    </row>
    <row r="60" spans="1:160" s="66" customFormat="1" x14ac:dyDescent="0.3">
      <c r="A60" s="261" t="s">
        <v>226</v>
      </c>
      <c r="B60" s="261"/>
      <c r="C60" s="261"/>
      <c r="D60" s="262"/>
      <c r="E60" s="263">
        <f t="shared" ref="E60:BF60" si="56">E174</f>
        <v>86.061796287182318</v>
      </c>
      <c r="F60" s="263">
        <f t="shared" si="56"/>
        <v>99.533798626886139</v>
      </c>
      <c r="G60" s="263">
        <f t="shared" si="56"/>
        <v>100.48769021421997</v>
      </c>
      <c r="H60" s="263">
        <f t="shared" si="56"/>
        <v>109.89104091124187</v>
      </c>
      <c r="I60" s="263">
        <f t="shared" si="56"/>
        <v>117.49504264194445</v>
      </c>
      <c r="J60" s="263">
        <f t="shared" si="56"/>
        <v>103.63482744298031</v>
      </c>
      <c r="K60" s="263">
        <f t="shared" si="56"/>
        <v>101.36037756481129</v>
      </c>
      <c r="L60" s="263">
        <f t="shared" si="56"/>
        <v>117.80495944489284</v>
      </c>
      <c r="M60" s="263">
        <f t="shared" si="56"/>
        <v>113.01197434724601</v>
      </c>
      <c r="N60" s="263">
        <f t="shared" si="56"/>
        <v>111.14552756306431</v>
      </c>
      <c r="O60" s="263">
        <f t="shared" si="56"/>
        <v>117.37438632564957</v>
      </c>
      <c r="P60" s="263">
        <f t="shared" si="56"/>
        <v>130.2577214887059</v>
      </c>
      <c r="Q60" s="263">
        <f t="shared" si="56"/>
        <v>139.10343468291725</v>
      </c>
      <c r="R60" s="263">
        <f t="shared" si="56"/>
        <v>132.819447652066</v>
      </c>
      <c r="S60" s="263">
        <f t="shared" si="56"/>
        <v>112.65788365474731</v>
      </c>
      <c r="T60" s="263">
        <f t="shared" si="56"/>
        <v>105.90151277974785</v>
      </c>
      <c r="U60" s="263">
        <f t="shared" si="56"/>
        <v>102.28301021133821</v>
      </c>
      <c r="V60" s="263">
        <f t="shared" si="56"/>
        <v>101.91055185460702</v>
      </c>
      <c r="W60" s="263">
        <f t="shared" si="56"/>
        <v>104.74631299827433</v>
      </c>
      <c r="X60" s="263">
        <f t="shared" si="56"/>
        <v>112.45607290440852</v>
      </c>
      <c r="Y60" s="263">
        <f t="shared" si="56"/>
        <v>124.6353382287643</v>
      </c>
      <c r="Z60" s="263">
        <f t="shared" si="56"/>
        <v>136.83042837682299</v>
      </c>
      <c r="AA60" s="263">
        <f t="shared" si="56"/>
        <v>155.26468788737898</v>
      </c>
      <c r="AB60" s="263">
        <f t="shared" si="56"/>
        <v>174.76123345310049</v>
      </c>
      <c r="AC60" s="263">
        <f t="shared" si="56"/>
        <v>177.3951959287653</v>
      </c>
      <c r="AD60" s="263">
        <f t="shared" si="56"/>
        <v>178.70063019857585</v>
      </c>
      <c r="AE60" s="263">
        <f t="shared" si="56"/>
        <v>160.95848658926511</v>
      </c>
      <c r="AF60" s="263">
        <f t="shared" si="56"/>
        <v>146.37227536921446</v>
      </c>
      <c r="AG60" s="263">
        <f t="shared" si="56"/>
        <v>137.71625711996651</v>
      </c>
      <c r="AH60" s="263">
        <f t="shared" si="56"/>
        <v>142.50598799088243</v>
      </c>
      <c r="AI60" s="263">
        <f t="shared" si="56"/>
        <v>146.51019373767014</v>
      </c>
      <c r="AJ60" s="263">
        <f t="shared" si="56"/>
        <v>147.94406971032302</v>
      </c>
      <c r="AK60" s="263">
        <f t="shared" si="56"/>
        <v>145.02355314935213</v>
      </c>
      <c r="AL60" s="263">
        <f t="shared" si="56"/>
        <v>140.98550894261308</v>
      </c>
      <c r="AM60" s="263">
        <f t="shared" si="56"/>
        <v>142.31010558015001</v>
      </c>
      <c r="AN60" s="263">
        <f t="shared" si="56"/>
        <v>138.99036465812392</v>
      </c>
      <c r="AO60" s="263">
        <f t="shared" si="56"/>
        <v>138.67930873932062</v>
      </c>
      <c r="AP60" s="263">
        <f t="shared" si="56"/>
        <v>137.45447132062256</v>
      </c>
      <c r="AQ60" s="263">
        <f t="shared" si="56"/>
        <v>139.8343896306404</v>
      </c>
      <c r="AR60" s="263">
        <f t="shared" si="56"/>
        <v>139.57483541228996</v>
      </c>
      <c r="AS60" s="263">
        <f t="shared" si="56"/>
        <v>125.10140392072169</v>
      </c>
      <c r="AT60" s="263">
        <f t="shared" si="56"/>
        <v>118.26200603409163</v>
      </c>
      <c r="AU60" s="263">
        <f t="shared" si="56"/>
        <v>125.38953783797784</v>
      </c>
      <c r="AV60" s="263">
        <f t="shared" si="56"/>
        <v>119.55312395203714</v>
      </c>
      <c r="AW60" s="263">
        <f t="shared" si="56"/>
        <v>112.99366090349723</v>
      </c>
      <c r="AX60" s="263">
        <f t="shared" si="56"/>
        <v>107.58440771768475</v>
      </c>
      <c r="AY60" s="263">
        <f t="shared" si="56"/>
        <v>103.96155223061349</v>
      </c>
      <c r="AZ60" s="263">
        <f t="shared" si="56"/>
        <v>100</v>
      </c>
      <c r="BA60" s="263">
        <f t="shared" si="56"/>
        <v>101.808594469797</v>
      </c>
      <c r="BB60" s="263">
        <f t="shared" si="56"/>
        <v>102.88060335390921</v>
      </c>
      <c r="BC60" s="263">
        <f t="shared" si="56"/>
        <v>103.03321997112633</v>
      </c>
      <c r="BD60" s="263">
        <f t="shared" si="56"/>
        <v>101.20141905137613</v>
      </c>
      <c r="BE60" s="263">
        <f t="shared" si="56"/>
        <v>101.00784582742779</v>
      </c>
      <c r="BF60" s="263">
        <f t="shared" si="56"/>
        <v>103.54113276727634</v>
      </c>
      <c r="BG60" s="263">
        <f t="shared" ref="BG60:CB60" si="57">BG174</f>
        <v>98.365948377728657</v>
      </c>
      <c r="BH60" s="263">
        <f t="shared" si="57"/>
        <v>98.800962437195309</v>
      </c>
      <c r="BI60" s="263">
        <f t="shared" si="57"/>
        <v>101.75927976823307</v>
      </c>
      <c r="BJ60" s="263">
        <f t="shared" si="57"/>
        <v>107.44898662207223</v>
      </c>
      <c r="BK60" s="263">
        <f t="shared" si="57"/>
        <v>110.55105832728738</v>
      </c>
      <c r="BL60" s="263">
        <f t="shared" si="57"/>
        <v>107.10949840794069</v>
      </c>
      <c r="BM60" s="263">
        <f t="shared" si="57"/>
        <v>103.36587394355057</v>
      </c>
      <c r="BN60" s="263">
        <f t="shared" si="57"/>
        <v>112.54992108423755</v>
      </c>
      <c r="BO60" s="263">
        <f t="shared" si="57"/>
        <v>117.90881602210675</v>
      </c>
      <c r="BP60" s="263">
        <f t="shared" si="57"/>
        <v>110.54568209251958</v>
      </c>
      <c r="BQ60" s="263">
        <f t="shared" si="57"/>
        <v>108.64162400937913</v>
      </c>
      <c r="BR60" s="263">
        <f t="shared" si="57"/>
        <v>103.21868174018915</v>
      </c>
      <c r="BS60" s="263">
        <f t="shared" si="57"/>
        <v>101.19835722946733</v>
      </c>
      <c r="BT60" s="263">
        <f t="shared" si="57"/>
        <v>94.188660817795181</v>
      </c>
      <c r="BU60" s="263">
        <f t="shared" si="57"/>
        <v>92.364860226656901</v>
      </c>
      <c r="BV60" s="263">
        <f t="shared" si="57"/>
        <v>102.86558066849045</v>
      </c>
      <c r="BW60" s="263">
        <f t="shared" si="57"/>
        <v>104.10830600351116</v>
      </c>
      <c r="BX60" s="263">
        <f t="shared" si="57"/>
        <v>108.31103105206677</v>
      </c>
      <c r="BY60" s="263">
        <f t="shared" si="57"/>
        <v>112.54942458104003</v>
      </c>
      <c r="BZ60" s="263">
        <f t="shared" si="57"/>
        <v>111.12425162484134</v>
      </c>
      <c r="CA60" s="263">
        <f t="shared" si="57"/>
        <v>109.74287970318079</v>
      </c>
      <c r="CB60" s="263">
        <f t="shared" si="57"/>
        <v>104.62157554418239</v>
      </c>
      <c r="CC60" s="263">
        <f t="shared" ref="CC60:CX60" si="58">CC174</f>
        <v>102.31457743536998</v>
      </c>
      <c r="CD60" s="263">
        <f t="shared" si="58"/>
        <v>104.24003851849997</v>
      </c>
      <c r="CE60" s="263">
        <f t="shared" si="58"/>
        <v>108.63715123878328</v>
      </c>
      <c r="CF60" s="263">
        <f t="shared" si="58"/>
        <v>104.24596397189872</v>
      </c>
      <c r="CG60" s="263">
        <f t="shared" si="58"/>
        <v>108.60636453768566</v>
      </c>
      <c r="CH60" s="263">
        <f t="shared" si="58"/>
        <v>121.24644946277576</v>
      </c>
      <c r="CI60" s="263">
        <f t="shared" si="58"/>
        <v>123.70695979406162</v>
      </c>
      <c r="CJ60" s="263">
        <f t="shared" si="58"/>
        <v>136.6811189097767</v>
      </c>
      <c r="CK60" s="263">
        <f t="shared" si="58"/>
        <v>136.46639459907578</v>
      </c>
      <c r="CL60" s="263">
        <f t="shared" si="58"/>
        <v>143.11251102576043</v>
      </c>
      <c r="CM60" s="263">
        <f t="shared" si="58"/>
        <v>148.4832526708185</v>
      </c>
      <c r="CN60" s="263">
        <f t="shared" si="58"/>
        <v>145.19948178809764</v>
      </c>
      <c r="CO60" s="263">
        <f t="shared" si="58"/>
        <v>147.66838111900472</v>
      </c>
      <c r="CP60" s="263">
        <f t="shared" si="58"/>
        <v>156.54120710928356</v>
      </c>
      <c r="CQ60" s="263">
        <f t="shared" si="58"/>
        <v>152.27974665156904</v>
      </c>
      <c r="CR60" s="263">
        <f t="shared" si="58"/>
        <v>163.04779490077701</v>
      </c>
      <c r="CS60" s="263">
        <f t="shared" si="58"/>
        <v>169.64701000472013</v>
      </c>
      <c r="CT60" s="263">
        <f t="shared" si="58"/>
        <v>172.11280206771693</v>
      </c>
      <c r="CU60" s="263">
        <f t="shared" si="58"/>
        <v>175.42256273702682</v>
      </c>
      <c r="CV60" s="263">
        <f t="shared" si="58"/>
        <v>165.99152328553973</v>
      </c>
      <c r="CW60" s="263">
        <f t="shared" si="58"/>
        <v>171.35060108190859</v>
      </c>
      <c r="CX60" s="263">
        <f t="shared" si="58"/>
        <v>164.80277995219802</v>
      </c>
      <c r="CY60" s="263">
        <f t="shared" ref="CY60:DJ60" si="59">CY174</f>
        <v>153.47800530510304</v>
      </c>
      <c r="CZ60" s="263">
        <f t="shared" si="59"/>
        <v>138.15161845079837</v>
      </c>
      <c r="DA60" s="263">
        <f t="shared" si="59"/>
        <v>141.49631101187089</v>
      </c>
      <c r="DB60" s="263">
        <f t="shared" si="59"/>
        <v>130.02414291489885</v>
      </c>
      <c r="DC60" s="263">
        <f t="shared" si="59"/>
        <v>135.72031058940382</v>
      </c>
      <c r="DD60" s="263">
        <f t="shared" si="59"/>
        <v>131.90661763351858</v>
      </c>
      <c r="DE60" s="263">
        <f t="shared" si="59"/>
        <v>134.52816738303309</v>
      </c>
      <c r="DF60" s="263">
        <f t="shared" si="59"/>
        <v>136.02278315227261</v>
      </c>
      <c r="DG60" s="263">
        <f t="shared" si="59"/>
        <v>141.07332440789145</v>
      </c>
      <c r="DH60" s="263">
        <f t="shared" si="59"/>
        <v>133.1879099708928</v>
      </c>
      <c r="DI60" s="263">
        <f t="shared" si="59"/>
        <v>129.4009141458001</v>
      </c>
      <c r="DJ60" s="263">
        <f t="shared" si="59"/>
        <v>128.35344269276501</v>
      </c>
      <c r="DK60" s="263">
        <f t="shared" ref="DK60:DW60" si="60">DK174</f>
        <v>122.80348796972969</v>
      </c>
      <c r="DL60" s="263">
        <f t="shared" si="60"/>
        <v>114.42106048684346</v>
      </c>
      <c r="DM60" s="263">
        <f t="shared" si="60"/>
        <v>117.08265462714868</v>
      </c>
      <c r="DN60" s="263">
        <f t="shared" si="60"/>
        <v>116.70960943539272</v>
      </c>
      <c r="DO60" s="263">
        <f t="shared" si="60"/>
        <v>107.53726936585907</v>
      </c>
      <c r="DP60" s="263">
        <f t="shared" si="60"/>
        <v>106.85065576889239</v>
      </c>
      <c r="DQ60" s="263">
        <f t="shared" si="60"/>
        <v>110.18001149136383</v>
      </c>
      <c r="DR60" s="263">
        <f t="shared" si="60"/>
        <v>120.35448627325241</v>
      </c>
      <c r="DS60" s="263">
        <f t="shared" si="60"/>
        <v>116.57270804258752</v>
      </c>
      <c r="DT60" s="263">
        <f t="shared" si="60"/>
        <v>118.50892897528631</v>
      </c>
      <c r="DU60" s="263">
        <f t="shared" si="60"/>
        <v>123.32887414227991</v>
      </c>
      <c r="DV60" s="263">
        <f t="shared" si="60"/>
        <v>122.66426165853161</v>
      </c>
      <c r="DW60" s="263">
        <f t="shared" si="60"/>
        <v>116.809884913723</v>
      </c>
      <c r="DX60" s="263">
        <f t="shared" ref="DX60:EN60" si="61">DX174</f>
        <v>119.46298288121177</v>
      </c>
      <c r="DY60" s="263">
        <f t="shared" si="61"/>
        <v>117.92274251318871</v>
      </c>
      <c r="DZ60" s="263">
        <f t="shared" si="61"/>
        <v>119.17203084568197</v>
      </c>
      <c r="EA60" s="263">
        <f t="shared" si="61"/>
        <v>114.95589477779333</v>
      </c>
      <c r="EB60" s="263">
        <f t="shared" si="61"/>
        <v>125.11787515894804</v>
      </c>
      <c r="EC60" s="263">
        <f t="shared" si="61"/>
        <v>122.49556538994577</v>
      </c>
      <c r="ED60" s="263">
        <f t="shared" si="61"/>
        <v>132.60223587764384</v>
      </c>
      <c r="EE60" s="263">
        <f t="shared" si="61"/>
        <v>144.71122344236792</v>
      </c>
      <c r="EF60" s="263">
        <f t="shared" si="61"/>
        <v>156.27114708373551</v>
      </c>
      <c r="EG60" s="263">
        <f t="shared" si="61"/>
        <v>162.66823518978373</v>
      </c>
      <c r="EH60" s="263">
        <f t="shared" si="61"/>
        <v>160.29906300026971</v>
      </c>
      <c r="EI60" s="263">
        <f t="shared" si="61"/>
        <v>150.87187021962933</v>
      </c>
      <c r="EJ60" s="263">
        <f t="shared" si="61"/>
        <v>139.23911358194962</v>
      </c>
      <c r="EK60" s="263">
        <f t="shared" si="61"/>
        <v>135.00011850021443</v>
      </c>
      <c r="EL60" s="263">
        <f t="shared" si="61"/>
        <v>146.33815110283285</v>
      </c>
      <c r="EM60" s="263">
        <f t="shared" si="61"/>
        <v>150.63030114017792</v>
      </c>
      <c r="EN60" s="263">
        <f t="shared" si="61"/>
        <v>170.65512289190389</v>
      </c>
      <c r="EO60" s="263">
        <f>EO174</f>
        <v>171.61001152978724</v>
      </c>
      <c r="EP60" s="263">
        <f>EP174</f>
        <v>189.21515450205456</v>
      </c>
      <c r="EQ60" s="263">
        <f>EQ174</f>
        <v>201.08544344490781</v>
      </c>
      <c r="ER60" s="263">
        <f>ER174</f>
        <v>197.45532303976771</v>
      </c>
      <c r="ES60" s="263">
        <f>ES174</f>
        <v>208.99338396789196</v>
      </c>
    </row>
    <row r="61" spans="1:160" s="66" customFormat="1" x14ac:dyDescent="0.3">
      <c r="A61" s="73" t="s">
        <v>280</v>
      </c>
      <c r="B61" s="74"/>
      <c r="C61" s="74"/>
      <c r="D61" s="75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>
        <f>ES54</f>
        <v>107.21387135902472</v>
      </c>
      <c r="ET61" s="72">
        <f t="shared" ref="ET61:FD61" si="62">ET54</f>
        <v>112.24988099592974</v>
      </c>
      <c r="EU61" s="72">
        <f t="shared" si="62"/>
        <v>110.99608869699458</v>
      </c>
      <c r="EV61" s="72">
        <f t="shared" si="62"/>
        <v>115.09254542467697</v>
      </c>
      <c r="EW61" s="72">
        <f t="shared" si="62"/>
        <v>122.37255587069014</v>
      </c>
      <c r="EX61" s="72">
        <f t="shared" si="62"/>
        <v>109.67220844700027</v>
      </c>
      <c r="EY61" s="72">
        <f t="shared" si="62"/>
        <v>116.89396090504087</v>
      </c>
      <c r="EZ61" s="72">
        <f t="shared" si="62"/>
        <v>126.14990371711181</v>
      </c>
      <c r="FA61" s="72">
        <f t="shared" si="62"/>
        <v>127.69810721251835</v>
      </c>
      <c r="FB61" s="72">
        <f t="shared" si="62"/>
        <v>138.02102350359075</v>
      </c>
      <c r="FC61" s="72">
        <f t="shared" si="62"/>
        <v>141.22448289026644</v>
      </c>
      <c r="FD61" s="72">
        <f t="shared" si="62"/>
        <v>135.0675637920717</v>
      </c>
    </row>
    <row r="62" spans="1:160" s="66" customFormat="1" x14ac:dyDescent="0.3">
      <c r="A62" s="73" t="s">
        <v>281</v>
      </c>
      <c r="B62" s="74"/>
      <c r="C62" s="74"/>
      <c r="D62" s="75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>
        <f>ES174</f>
        <v>208.99338396789196</v>
      </c>
      <c r="ET62" s="72">
        <f t="shared" ref="ET62:FD62" si="63">ET174</f>
        <v>222.43563646975267</v>
      </c>
      <c r="EU62" s="72">
        <f t="shared" si="63"/>
        <v>223.94869423384191</v>
      </c>
      <c r="EV62" s="72">
        <f t="shared" si="63"/>
        <v>234.45146032032466</v>
      </c>
      <c r="EW62" s="72">
        <f t="shared" si="63"/>
        <v>255.43219253827684</v>
      </c>
      <c r="EX62" s="72">
        <f t="shared" si="63"/>
        <v>225.9271147846747</v>
      </c>
      <c r="EY62" s="72">
        <f t="shared" si="63"/>
        <v>249.88356162334901</v>
      </c>
      <c r="EZ62" s="72">
        <f t="shared" si="63"/>
        <v>273.57076233951199</v>
      </c>
      <c r="FA62" s="72">
        <f t="shared" si="63"/>
        <v>272.12730116853891</v>
      </c>
      <c r="FB62" s="72">
        <f t="shared" si="63"/>
        <v>290.38390561736514</v>
      </c>
      <c r="FC62" s="72">
        <f t="shared" si="63"/>
        <v>307.2726094039769</v>
      </c>
      <c r="FD62" s="72">
        <f t="shared" si="63"/>
        <v>298.94412005402751</v>
      </c>
    </row>
    <row r="63" spans="1:160" x14ac:dyDescent="0.3">
      <c r="A63" s="12" t="s">
        <v>52</v>
      </c>
      <c r="B63" s="12"/>
      <c r="C63" s="12"/>
      <c r="D63" s="30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</row>
    <row r="64" spans="1:160" x14ac:dyDescent="0.3">
      <c r="A64" s="12" t="s">
        <v>51</v>
      </c>
      <c r="B64" s="12"/>
      <c r="C64" s="12"/>
      <c r="D64" s="30"/>
      <c r="E64" s="11">
        <f>+AVERAGE(E59:P59)</f>
        <v>91.735004377430016</v>
      </c>
      <c r="F64" s="11">
        <f>+E64</f>
        <v>91.735004377430016</v>
      </c>
      <c r="G64" s="11">
        <f t="shared" ref="G64:P64" si="64">+F64</f>
        <v>91.735004377430016</v>
      </c>
      <c r="H64" s="11">
        <f t="shared" si="64"/>
        <v>91.735004377430016</v>
      </c>
      <c r="I64" s="11">
        <f t="shared" si="64"/>
        <v>91.735004377430016</v>
      </c>
      <c r="J64" s="11">
        <f t="shared" si="64"/>
        <v>91.735004377430016</v>
      </c>
      <c r="K64" s="11">
        <f t="shared" si="64"/>
        <v>91.735004377430016</v>
      </c>
      <c r="L64" s="11">
        <f t="shared" si="64"/>
        <v>91.735004377430016</v>
      </c>
      <c r="M64" s="11">
        <f t="shared" si="64"/>
        <v>91.735004377430016</v>
      </c>
      <c r="N64" s="11">
        <f t="shared" si="64"/>
        <v>91.735004377430016</v>
      </c>
      <c r="O64" s="11">
        <f t="shared" si="64"/>
        <v>91.735004377430016</v>
      </c>
      <c r="P64" s="11">
        <f t="shared" si="64"/>
        <v>91.735004377430016</v>
      </c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</row>
    <row r="65" spans="1:160" x14ac:dyDescent="0.3">
      <c r="A65" s="12" t="s">
        <v>50</v>
      </c>
      <c r="B65" s="12"/>
      <c r="C65" s="12"/>
      <c r="D65" s="30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>
        <f>+AVERAGE(Q59:AB59)</f>
        <v>118.44859887603803</v>
      </c>
      <c r="R65" s="11">
        <f t="shared" ref="R65:AB65" si="65">+Q65</f>
        <v>118.44859887603803</v>
      </c>
      <c r="S65" s="11">
        <f t="shared" si="65"/>
        <v>118.44859887603803</v>
      </c>
      <c r="T65" s="11">
        <f t="shared" si="65"/>
        <v>118.44859887603803</v>
      </c>
      <c r="U65" s="11">
        <f t="shared" si="65"/>
        <v>118.44859887603803</v>
      </c>
      <c r="V65" s="11">
        <f t="shared" si="65"/>
        <v>118.44859887603803</v>
      </c>
      <c r="W65" s="11">
        <f t="shared" si="65"/>
        <v>118.44859887603803</v>
      </c>
      <c r="X65" s="11">
        <f t="shared" si="65"/>
        <v>118.44859887603803</v>
      </c>
      <c r="Y65" s="11">
        <f t="shared" si="65"/>
        <v>118.44859887603803</v>
      </c>
      <c r="Z65" s="11">
        <f t="shared" si="65"/>
        <v>118.44859887603803</v>
      </c>
      <c r="AA65" s="11">
        <f t="shared" si="65"/>
        <v>118.44859887603803</v>
      </c>
      <c r="AB65" s="11">
        <f t="shared" si="65"/>
        <v>118.44859887603803</v>
      </c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</row>
    <row r="66" spans="1:160" x14ac:dyDescent="0.3">
      <c r="A66" s="12" t="s">
        <v>49</v>
      </c>
      <c r="B66" s="12"/>
      <c r="C66" s="12"/>
      <c r="D66" s="30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>
        <f>+AVERAGE(AC59:AN59)</f>
        <v>146.07957127327424</v>
      </c>
      <c r="AD66" s="11">
        <f t="shared" ref="AD66:AN66" si="66">+AC66</f>
        <v>146.07957127327424</v>
      </c>
      <c r="AE66" s="11">
        <f t="shared" si="66"/>
        <v>146.07957127327424</v>
      </c>
      <c r="AF66" s="11">
        <f t="shared" si="66"/>
        <v>146.07957127327424</v>
      </c>
      <c r="AG66" s="11">
        <f t="shared" si="66"/>
        <v>146.07957127327424</v>
      </c>
      <c r="AH66" s="11">
        <f t="shared" si="66"/>
        <v>146.07957127327424</v>
      </c>
      <c r="AI66" s="11">
        <f t="shared" si="66"/>
        <v>146.07957127327424</v>
      </c>
      <c r="AJ66" s="11">
        <f t="shared" si="66"/>
        <v>146.07957127327424</v>
      </c>
      <c r="AK66" s="11">
        <f t="shared" si="66"/>
        <v>146.07957127327424</v>
      </c>
      <c r="AL66" s="11">
        <f t="shared" si="66"/>
        <v>146.07957127327424</v>
      </c>
      <c r="AM66" s="11">
        <f t="shared" si="66"/>
        <v>146.07957127327424</v>
      </c>
      <c r="AN66" s="11">
        <f t="shared" si="66"/>
        <v>146.07957127327424</v>
      </c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</row>
    <row r="67" spans="1:160" x14ac:dyDescent="0.3">
      <c r="A67" s="12" t="s">
        <v>48</v>
      </c>
      <c r="B67" s="12"/>
      <c r="C67" s="12"/>
      <c r="D67" s="30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>
        <f>+AVERAGE(AO59:AZ59)</f>
        <v>122.08018924389755</v>
      </c>
      <c r="AP67" s="11">
        <f t="shared" ref="AP67:AU67" si="67">+AO67</f>
        <v>122.08018924389755</v>
      </c>
      <c r="AQ67" s="11">
        <f t="shared" si="67"/>
        <v>122.08018924389755</v>
      </c>
      <c r="AR67" s="11">
        <f t="shared" si="67"/>
        <v>122.08018924389755</v>
      </c>
      <c r="AS67" s="11">
        <f t="shared" si="67"/>
        <v>122.08018924389755</v>
      </c>
      <c r="AT67" s="11">
        <f t="shared" si="67"/>
        <v>122.08018924389755</v>
      </c>
      <c r="AU67" s="11">
        <f t="shared" si="67"/>
        <v>122.08018924389755</v>
      </c>
      <c r="AV67" s="11">
        <f>+AU67</f>
        <v>122.08018924389755</v>
      </c>
      <c r="AW67" s="11">
        <f>+AV67</f>
        <v>122.08018924389755</v>
      </c>
      <c r="AX67" s="11">
        <f>+AW67</f>
        <v>122.08018924389755</v>
      </c>
      <c r="AY67" s="11">
        <f>+AX67</f>
        <v>122.08018924389755</v>
      </c>
      <c r="AZ67" s="11">
        <f>+AY67</f>
        <v>122.08018924389755</v>
      </c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</row>
    <row r="68" spans="1:160" x14ac:dyDescent="0.3">
      <c r="A68" s="12" t="s">
        <v>86</v>
      </c>
      <c r="B68" s="12"/>
      <c r="C68" s="12"/>
      <c r="D68" s="30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>
        <f>+AVERAGE(BA59:BL59)</f>
        <v>98.984673008465123</v>
      </c>
      <c r="BB68" s="11">
        <f>+BA68</f>
        <v>98.984673008465123</v>
      </c>
      <c r="BC68" s="11">
        <f t="shared" ref="BC68:BI68" si="68">+BA68</f>
        <v>98.984673008465123</v>
      </c>
      <c r="BD68" s="11">
        <f t="shared" si="68"/>
        <v>98.984673008465123</v>
      </c>
      <c r="BE68" s="11">
        <f t="shared" si="68"/>
        <v>98.984673008465123</v>
      </c>
      <c r="BF68" s="11">
        <f t="shared" si="68"/>
        <v>98.984673008465123</v>
      </c>
      <c r="BG68" s="11">
        <f>+BE68</f>
        <v>98.984673008465123</v>
      </c>
      <c r="BH68" s="11">
        <f t="shared" si="68"/>
        <v>98.984673008465123</v>
      </c>
      <c r="BI68" s="11">
        <f t="shared" si="68"/>
        <v>98.984673008465123</v>
      </c>
      <c r="BJ68" s="11">
        <f>+BH68</f>
        <v>98.984673008465123</v>
      </c>
      <c r="BK68" s="11">
        <f>+BH68</f>
        <v>98.984673008465123</v>
      </c>
      <c r="BL68" s="11">
        <f>+BI68</f>
        <v>98.984673008465123</v>
      </c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</row>
    <row r="69" spans="1:160" x14ac:dyDescent="0.3">
      <c r="A69" s="12" t="s">
        <v>158</v>
      </c>
      <c r="B69" s="12"/>
      <c r="C69" s="12"/>
      <c r="D69" s="30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52">
        <f>AVERAGE(BM59:BX59)</f>
        <v>94.269283433930568</v>
      </c>
      <c r="BN69" s="152">
        <f t="shared" ref="BN69:BV69" si="69">BM69</f>
        <v>94.269283433930568</v>
      </c>
      <c r="BO69" s="152">
        <f t="shared" si="69"/>
        <v>94.269283433930568</v>
      </c>
      <c r="BP69" s="152">
        <f t="shared" si="69"/>
        <v>94.269283433930568</v>
      </c>
      <c r="BQ69" s="152">
        <f t="shared" si="69"/>
        <v>94.269283433930568</v>
      </c>
      <c r="BR69" s="152">
        <f t="shared" si="69"/>
        <v>94.269283433930568</v>
      </c>
      <c r="BS69" s="152">
        <f t="shared" si="69"/>
        <v>94.269283433930568</v>
      </c>
      <c r="BT69" s="152">
        <f t="shared" si="69"/>
        <v>94.269283433930568</v>
      </c>
      <c r="BU69" s="152">
        <f t="shared" si="69"/>
        <v>94.269283433930568</v>
      </c>
      <c r="BV69" s="152">
        <f t="shared" si="69"/>
        <v>94.269283433930568</v>
      </c>
      <c r="BW69" s="152">
        <f>BV69</f>
        <v>94.269283433930568</v>
      </c>
      <c r="BX69" s="152">
        <f>BW69</f>
        <v>94.269283433930568</v>
      </c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</row>
    <row r="70" spans="1:160" x14ac:dyDescent="0.3">
      <c r="A70" s="12" t="s">
        <v>178</v>
      </c>
      <c r="B70" s="12"/>
      <c r="C70" s="12"/>
      <c r="D70" s="30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74"/>
      <c r="BN70" s="174"/>
      <c r="BO70" s="174"/>
      <c r="BP70" s="174"/>
      <c r="BQ70" s="174"/>
      <c r="BR70" s="174"/>
      <c r="BS70" s="174"/>
      <c r="BT70" s="174"/>
      <c r="BU70" s="174"/>
      <c r="BV70" s="174"/>
      <c r="BW70" s="174"/>
      <c r="BX70" s="174"/>
      <c r="BY70" s="174">
        <f>AVERAGE(BY59:CJ59)</f>
        <v>73.83248448781201</v>
      </c>
      <c r="BZ70" s="174">
        <f t="shared" ref="BZ70:CJ70" si="70">BY70</f>
        <v>73.83248448781201</v>
      </c>
      <c r="CA70" s="174">
        <f t="shared" si="70"/>
        <v>73.83248448781201</v>
      </c>
      <c r="CB70" s="174">
        <f t="shared" si="70"/>
        <v>73.83248448781201</v>
      </c>
      <c r="CC70" s="174">
        <f t="shared" si="70"/>
        <v>73.83248448781201</v>
      </c>
      <c r="CD70" s="174">
        <f t="shared" si="70"/>
        <v>73.83248448781201</v>
      </c>
      <c r="CE70" s="174">
        <f t="shared" si="70"/>
        <v>73.83248448781201</v>
      </c>
      <c r="CF70" s="174">
        <f t="shared" si="70"/>
        <v>73.83248448781201</v>
      </c>
      <c r="CG70" s="174">
        <f t="shared" si="70"/>
        <v>73.83248448781201</v>
      </c>
      <c r="CH70" s="174">
        <f t="shared" si="70"/>
        <v>73.83248448781201</v>
      </c>
      <c r="CI70" s="174">
        <f t="shared" si="70"/>
        <v>73.83248448781201</v>
      </c>
      <c r="CJ70" s="174">
        <f t="shared" si="70"/>
        <v>73.83248448781201</v>
      </c>
      <c r="CK70" s="174"/>
      <c r="CL70" s="174"/>
      <c r="CM70" s="174"/>
      <c r="CN70" s="174"/>
      <c r="CO70" s="174"/>
      <c r="CP70" s="174"/>
      <c r="CQ70" s="174"/>
      <c r="CR70" s="174"/>
      <c r="CS70" s="174"/>
      <c r="CT70" s="174"/>
      <c r="CU70" s="174"/>
      <c r="CV70" s="174"/>
      <c r="CW70" s="174"/>
      <c r="CX70" s="174"/>
      <c r="CY70" s="174"/>
      <c r="CZ70" s="174"/>
      <c r="DA70" s="174"/>
      <c r="DB70" s="174"/>
      <c r="DC70" s="174"/>
      <c r="DD70" s="174"/>
      <c r="DE70" s="174"/>
      <c r="DF70" s="174"/>
      <c r="DG70" s="174"/>
      <c r="DH70" s="174"/>
      <c r="DI70" s="174"/>
      <c r="DJ70" s="174"/>
      <c r="DK70" s="174"/>
      <c r="DL70" s="174"/>
      <c r="DM70" s="174"/>
      <c r="DN70" s="174"/>
      <c r="DO70" s="174"/>
      <c r="DP70" s="174"/>
      <c r="DQ70" s="174"/>
      <c r="DR70" s="174"/>
      <c r="DS70" s="174"/>
      <c r="DT70" s="174"/>
      <c r="DU70" s="174"/>
      <c r="DV70" s="174"/>
      <c r="DW70" s="174"/>
      <c r="DX70" s="174"/>
      <c r="DY70" s="174"/>
      <c r="DZ70" s="174"/>
      <c r="EA70" s="174"/>
      <c r="EB70" s="174"/>
      <c r="EC70" s="174"/>
      <c r="ED70" s="174"/>
      <c r="EE70" s="174"/>
      <c r="EF70" s="174"/>
      <c r="EG70" s="174"/>
      <c r="EH70" s="174"/>
      <c r="EI70" s="174"/>
      <c r="EJ70" s="174"/>
      <c r="EK70" s="174"/>
      <c r="EL70" s="174"/>
      <c r="EM70" s="174"/>
      <c r="EN70" s="174"/>
      <c r="EO70" s="174"/>
      <c r="EP70" s="174"/>
      <c r="EQ70" s="174"/>
      <c r="ER70" s="174"/>
      <c r="ES70" s="174"/>
    </row>
    <row r="71" spans="1:160" x14ac:dyDescent="0.3">
      <c r="A71" s="12" t="s">
        <v>238</v>
      </c>
      <c r="B71" s="12"/>
      <c r="C71" s="12"/>
      <c r="D71" s="30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74"/>
      <c r="BN71" s="174"/>
      <c r="BO71" s="174"/>
      <c r="BP71" s="174"/>
      <c r="BQ71" s="174"/>
      <c r="BR71" s="174"/>
      <c r="BS71" s="174"/>
      <c r="BT71" s="174"/>
      <c r="BU71" s="174"/>
      <c r="BV71" s="174"/>
      <c r="BW71" s="174"/>
      <c r="BX71" s="174"/>
      <c r="BY71" s="174"/>
      <c r="BZ71" s="174"/>
      <c r="CA71" s="174"/>
      <c r="CB71" s="174"/>
      <c r="CC71" s="174"/>
      <c r="CD71" s="174"/>
      <c r="CE71" s="174"/>
      <c r="CF71" s="174"/>
      <c r="CG71" s="174"/>
      <c r="CH71" s="174"/>
      <c r="CI71" s="174"/>
      <c r="CJ71" s="174"/>
      <c r="CK71" s="174">
        <f>AVERAGE(CK59:CV59)</f>
        <v>92.074382284433796</v>
      </c>
      <c r="CL71" s="174">
        <f t="shared" ref="CL71:CV71" si="71">CK71</f>
        <v>92.074382284433796</v>
      </c>
      <c r="CM71" s="174">
        <f t="shared" si="71"/>
        <v>92.074382284433796</v>
      </c>
      <c r="CN71" s="174">
        <f t="shared" si="71"/>
        <v>92.074382284433796</v>
      </c>
      <c r="CO71" s="174">
        <f t="shared" si="71"/>
        <v>92.074382284433796</v>
      </c>
      <c r="CP71" s="174">
        <f t="shared" si="71"/>
        <v>92.074382284433796</v>
      </c>
      <c r="CQ71" s="174">
        <f t="shared" si="71"/>
        <v>92.074382284433796</v>
      </c>
      <c r="CR71" s="174">
        <f t="shared" si="71"/>
        <v>92.074382284433796</v>
      </c>
      <c r="CS71" s="174">
        <f t="shared" si="71"/>
        <v>92.074382284433796</v>
      </c>
      <c r="CT71" s="174">
        <f t="shared" si="71"/>
        <v>92.074382284433796</v>
      </c>
      <c r="CU71" s="174">
        <f t="shared" si="71"/>
        <v>92.074382284433796</v>
      </c>
      <c r="CV71" s="174">
        <f t="shared" si="71"/>
        <v>92.074382284433796</v>
      </c>
      <c r="CW71" s="174"/>
      <c r="CX71" s="174"/>
      <c r="CY71" s="174"/>
      <c r="CZ71" s="174"/>
      <c r="DA71" s="174"/>
      <c r="DB71" s="174"/>
      <c r="DC71" s="174"/>
      <c r="DD71" s="174"/>
      <c r="DE71" s="174"/>
      <c r="DF71" s="174"/>
      <c r="DG71" s="174"/>
      <c r="DH71" s="174"/>
      <c r="DI71" s="174"/>
      <c r="DJ71" s="174"/>
      <c r="DK71" s="174"/>
      <c r="DL71" s="174"/>
      <c r="DM71" s="174"/>
      <c r="DN71" s="174"/>
      <c r="DO71" s="174"/>
      <c r="DP71" s="174"/>
      <c r="DQ71" s="174"/>
      <c r="DR71" s="174"/>
      <c r="DS71" s="174"/>
      <c r="DT71" s="174"/>
      <c r="DU71" s="174"/>
      <c r="DV71" s="174"/>
      <c r="DW71" s="174"/>
      <c r="DX71" s="174"/>
      <c r="DY71" s="174"/>
      <c r="DZ71" s="174"/>
      <c r="EA71" s="174"/>
      <c r="EB71" s="174"/>
      <c r="EC71" s="174"/>
      <c r="ED71" s="174"/>
      <c r="EE71" s="174"/>
      <c r="EF71" s="174"/>
      <c r="EG71" s="174"/>
      <c r="EH71" s="174"/>
      <c r="EI71" s="174"/>
      <c r="EJ71" s="174"/>
      <c r="EK71" s="174"/>
      <c r="EL71" s="174"/>
      <c r="EM71" s="174"/>
      <c r="EN71" s="174"/>
      <c r="EO71" s="174"/>
      <c r="EP71" s="174"/>
      <c r="EQ71" s="174"/>
      <c r="ER71" s="174"/>
      <c r="ES71" s="174"/>
    </row>
    <row r="72" spans="1:160" x14ac:dyDescent="0.3">
      <c r="A72" s="12" t="s">
        <v>279</v>
      </c>
      <c r="B72" s="12"/>
      <c r="C72" s="12"/>
      <c r="D72" s="30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74"/>
      <c r="BN72" s="174"/>
      <c r="BO72" s="174"/>
      <c r="BP72" s="174"/>
      <c r="BQ72" s="174"/>
      <c r="BR72" s="174"/>
      <c r="BS72" s="174"/>
      <c r="BT72" s="174"/>
      <c r="BU72" s="174"/>
      <c r="BV72" s="174"/>
      <c r="BW72" s="174"/>
      <c r="BX72" s="174"/>
      <c r="BY72" s="174"/>
      <c r="BZ72" s="174"/>
      <c r="CA72" s="174"/>
      <c r="CB72" s="174"/>
      <c r="CC72" s="174"/>
      <c r="CD72" s="174"/>
      <c r="CE72" s="174"/>
      <c r="CF72" s="174"/>
      <c r="CG72" s="174"/>
      <c r="CH72" s="174"/>
      <c r="CI72" s="174"/>
      <c r="CJ72" s="174"/>
      <c r="CK72" s="174"/>
      <c r="CL72" s="174"/>
      <c r="CM72" s="174"/>
      <c r="CN72" s="174"/>
      <c r="CO72" s="174"/>
      <c r="CP72" s="174"/>
      <c r="CQ72" s="174"/>
      <c r="CR72" s="174"/>
      <c r="CS72" s="174"/>
      <c r="CT72" s="174"/>
      <c r="CU72" s="174"/>
      <c r="CV72" s="174"/>
      <c r="CW72" s="174">
        <f>AVERAGE(CW59:DH59)</f>
        <v>86.713821789264486</v>
      </c>
      <c r="CX72" s="174">
        <f>CW72</f>
        <v>86.713821789264486</v>
      </c>
      <c r="CY72" s="174">
        <f t="shared" ref="CY72:DH73" si="72">CX72</f>
        <v>86.713821789264486</v>
      </c>
      <c r="CZ72" s="174">
        <f t="shared" si="72"/>
        <v>86.713821789264486</v>
      </c>
      <c r="DA72" s="174">
        <f t="shared" si="72"/>
        <v>86.713821789264486</v>
      </c>
      <c r="DB72" s="174">
        <f t="shared" si="72"/>
        <v>86.713821789264486</v>
      </c>
      <c r="DC72" s="174">
        <f t="shared" si="72"/>
        <v>86.713821789264486</v>
      </c>
      <c r="DD72" s="174">
        <f t="shared" si="72"/>
        <v>86.713821789264486</v>
      </c>
      <c r="DE72" s="174">
        <f t="shared" si="72"/>
        <v>86.713821789264486</v>
      </c>
      <c r="DF72" s="174">
        <f t="shared" si="72"/>
        <v>86.713821789264486</v>
      </c>
      <c r="DG72" s="174">
        <f t="shared" si="72"/>
        <v>86.713821789264486</v>
      </c>
      <c r="DH72" s="174">
        <f t="shared" si="72"/>
        <v>86.713821789264486</v>
      </c>
      <c r="DI72" s="174"/>
      <c r="DJ72" s="174"/>
      <c r="DK72" s="174"/>
      <c r="DL72" s="174"/>
      <c r="DM72" s="174"/>
      <c r="DN72" s="174"/>
      <c r="DO72" s="174"/>
      <c r="DP72" s="174"/>
      <c r="DQ72" s="174"/>
      <c r="DR72" s="174"/>
      <c r="DS72" s="174"/>
      <c r="DT72" s="174"/>
      <c r="DU72" s="174"/>
      <c r="DV72" s="174"/>
      <c r="DW72" s="174"/>
      <c r="DX72" s="174"/>
      <c r="DY72" s="174"/>
      <c r="DZ72" s="174"/>
      <c r="EA72" s="174"/>
      <c r="EB72" s="174"/>
      <c r="EC72" s="174"/>
      <c r="ED72" s="174"/>
      <c r="EE72" s="174"/>
      <c r="EF72" s="174"/>
      <c r="EG72" s="174"/>
      <c r="EH72" s="174"/>
      <c r="EI72" s="174"/>
      <c r="EJ72" s="174"/>
      <c r="EK72" s="174"/>
      <c r="EL72" s="174"/>
      <c r="EM72" s="174"/>
      <c r="EN72" s="174"/>
      <c r="EO72" s="174"/>
      <c r="EP72" s="174"/>
      <c r="EQ72" s="174"/>
      <c r="ER72" s="174"/>
      <c r="ES72" s="174"/>
    </row>
    <row r="73" spans="1:160" x14ac:dyDescent="0.3">
      <c r="A73" s="12" t="s">
        <v>279</v>
      </c>
      <c r="B73" s="12"/>
      <c r="C73" s="12"/>
      <c r="D73" s="30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74"/>
      <c r="BN73" s="174"/>
      <c r="BO73" s="174"/>
      <c r="BP73" s="174"/>
      <c r="BQ73" s="174"/>
      <c r="BR73" s="174"/>
      <c r="BS73" s="174"/>
      <c r="BT73" s="174"/>
      <c r="BU73" s="174"/>
      <c r="BV73" s="174"/>
      <c r="BW73" s="174"/>
      <c r="BX73" s="174"/>
      <c r="BY73" s="174"/>
      <c r="BZ73" s="174"/>
      <c r="CA73" s="174"/>
      <c r="CB73" s="174"/>
      <c r="CC73" s="174"/>
      <c r="CD73" s="174"/>
      <c r="CE73" s="174"/>
      <c r="CF73" s="174"/>
      <c r="CG73" s="174"/>
      <c r="CH73" s="174"/>
      <c r="CI73" s="174"/>
      <c r="CJ73" s="174"/>
      <c r="CK73" s="174"/>
      <c r="CL73" s="174"/>
      <c r="CM73" s="174"/>
      <c r="CN73" s="174"/>
      <c r="CO73" s="174"/>
      <c r="CP73" s="174"/>
      <c r="CQ73" s="174"/>
      <c r="CR73" s="174"/>
      <c r="CS73" s="174"/>
      <c r="CT73" s="174"/>
      <c r="CU73" s="174"/>
      <c r="CV73" s="174"/>
      <c r="CW73" s="174">
        <f>AVERAGE(CW59:DH59)</f>
        <v>86.713821789264486</v>
      </c>
      <c r="CX73" s="174">
        <f>CW73</f>
        <v>86.713821789264486</v>
      </c>
      <c r="CY73" s="174">
        <f t="shared" si="72"/>
        <v>86.713821789264486</v>
      </c>
      <c r="CZ73" s="174">
        <f t="shared" si="72"/>
        <v>86.713821789264486</v>
      </c>
      <c r="DA73" s="174">
        <f t="shared" si="72"/>
        <v>86.713821789264486</v>
      </c>
      <c r="DB73" s="174">
        <f t="shared" si="72"/>
        <v>86.713821789264486</v>
      </c>
      <c r="DC73" s="174">
        <f t="shared" si="72"/>
        <v>86.713821789264486</v>
      </c>
      <c r="DD73" s="174">
        <f t="shared" si="72"/>
        <v>86.713821789264486</v>
      </c>
      <c r="DE73" s="174">
        <f t="shared" si="72"/>
        <v>86.713821789264486</v>
      </c>
      <c r="DF73" s="174">
        <f t="shared" si="72"/>
        <v>86.713821789264486</v>
      </c>
      <c r="DG73" s="174">
        <f t="shared" si="72"/>
        <v>86.713821789264486</v>
      </c>
      <c r="DH73" s="174">
        <f t="shared" si="72"/>
        <v>86.713821789264486</v>
      </c>
      <c r="DI73" s="174"/>
      <c r="DJ73" s="174"/>
      <c r="DK73" s="174"/>
      <c r="DL73" s="174"/>
      <c r="DM73" s="174"/>
      <c r="DN73" s="174"/>
      <c r="DO73" s="174"/>
      <c r="DP73" s="174"/>
      <c r="DQ73" s="174"/>
      <c r="DR73" s="174"/>
      <c r="DS73" s="174"/>
      <c r="DT73" s="174"/>
      <c r="DU73" s="174"/>
      <c r="DV73" s="174"/>
      <c r="DW73" s="174"/>
      <c r="DX73" s="174"/>
      <c r="DY73" s="174"/>
      <c r="DZ73" s="174"/>
      <c r="EA73" s="174"/>
      <c r="EB73" s="174"/>
      <c r="EC73" s="174"/>
      <c r="ED73" s="174"/>
      <c r="EE73" s="174"/>
      <c r="EF73" s="174"/>
      <c r="EG73" s="174"/>
      <c r="EH73" s="174"/>
      <c r="EI73" s="174"/>
      <c r="EJ73" s="174"/>
      <c r="EK73" s="174"/>
      <c r="EL73" s="174"/>
      <c r="EM73" s="174"/>
      <c r="EN73" s="174"/>
      <c r="EO73" s="174"/>
      <c r="EP73" s="174"/>
      <c r="EQ73" s="174"/>
      <c r="ER73" s="174"/>
      <c r="ES73" s="174"/>
    </row>
    <row r="74" spans="1:160" x14ac:dyDescent="0.3">
      <c r="A74" s="12" t="s">
        <v>364</v>
      </c>
      <c r="B74" s="12"/>
      <c r="C74" s="12"/>
      <c r="D74" s="30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  <c r="BX74" s="174"/>
      <c r="BY74" s="174"/>
      <c r="BZ74" s="174"/>
      <c r="CA74" s="174"/>
      <c r="CB74" s="174"/>
      <c r="CC74" s="174"/>
      <c r="CD74" s="174"/>
      <c r="CE74" s="174"/>
      <c r="CF74" s="174"/>
      <c r="CG74" s="174"/>
      <c r="CH74" s="174"/>
      <c r="CI74" s="174"/>
      <c r="CJ74" s="174"/>
      <c r="CK74" s="174"/>
      <c r="CL74" s="174"/>
      <c r="CM74" s="174"/>
      <c r="CN74" s="174"/>
      <c r="CO74" s="174"/>
      <c r="CP74" s="174"/>
      <c r="CQ74" s="174"/>
      <c r="CR74" s="174"/>
      <c r="CS74" s="174"/>
      <c r="CT74" s="174"/>
      <c r="CU74" s="174"/>
      <c r="CV74" s="174"/>
      <c r="CW74" s="174"/>
      <c r="CX74" s="174"/>
      <c r="CY74" s="174"/>
      <c r="CZ74" s="174"/>
      <c r="DA74" s="174"/>
      <c r="DB74" s="174"/>
      <c r="DC74" s="174"/>
      <c r="DD74" s="174"/>
      <c r="DE74" s="174"/>
      <c r="DF74" s="174"/>
      <c r="DG74" s="174"/>
      <c r="DH74" s="174"/>
      <c r="DI74" s="174">
        <f>AVERAGE(DI59:DT59)</f>
        <v>71.365591793032237</v>
      </c>
      <c r="DJ74" s="174">
        <f>DI74</f>
        <v>71.365591793032237</v>
      </c>
      <c r="DK74" s="174">
        <f>DJ74</f>
        <v>71.365591793032237</v>
      </c>
      <c r="DL74" s="174">
        <f t="shared" ref="DL74:DT74" si="73">DK74</f>
        <v>71.365591793032237</v>
      </c>
      <c r="DM74" s="174">
        <f t="shared" si="73"/>
        <v>71.365591793032237</v>
      </c>
      <c r="DN74" s="174">
        <f t="shared" si="73"/>
        <v>71.365591793032237</v>
      </c>
      <c r="DO74" s="174">
        <f t="shared" si="73"/>
        <v>71.365591793032237</v>
      </c>
      <c r="DP74" s="174">
        <f t="shared" si="73"/>
        <v>71.365591793032237</v>
      </c>
      <c r="DQ74" s="174">
        <f t="shared" si="73"/>
        <v>71.365591793032237</v>
      </c>
      <c r="DR74" s="174">
        <f>DQ74</f>
        <v>71.365591793032237</v>
      </c>
      <c r="DS74" s="174">
        <f t="shared" si="73"/>
        <v>71.365591793032237</v>
      </c>
      <c r="DT74" s="174">
        <f t="shared" si="73"/>
        <v>71.365591793032237</v>
      </c>
      <c r="DU74" s="174"/>
      <c r="DV74" s="174"/>
      <c r="DW74" s="174"/>
      <c r="DX74" s="174"/>
      <c r="DY74" s="174"/>
      <c r="DZ74" s="174"/>
      <c r="EA74" s="174"/>
      <c r="EB74" s="174"/>
      <c r="EC74" s="174"/>
      <c r="ED74" s="174"/>
      <c r="EE74" s="174"/>
      <c r="EF74" s="174"/>
      <c r="EG74" s="174"/>
      <c r="EH74" s="174"/>
      <c r="EI74" s="174"/>
      <c r="EJ74" s="174"/>
      <c r="EK74" s="174"/>
      <c r="EL74" s="174"/>
      <c r="EM74" s="174"/>
      <c r="EN74" s="174"/>
      <c r="EO74" s="174"/>
      <c r="EP74" s="174"/>
      <c r="EQ74" s="174"/>
      <c r="ER74" s="174"/>
      <c r="ES74" s="174"/>
    </row>
    <row r="75" spans="1:160" x14ac:dyDescent="0.3">
      <c r="A75" s="12" t="s">
        <v>366</v>
      </c>
      <c r="B75" s="12"/>
      <c r="C75" s="12"/>
      <c r="D75" s="30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  <c r="CH75" s="174"/>
      <c r="CI75" s="174"/>
      <c r="CJ75" s="174"/>
      <c r="CK75" s="174"/>
      <c r="CL75" s="174"/>
      <c r="CM75" s="174"/>
      <c r="CN75" s="174"/>
      <c r="CO75" s="174"/>
      <c r="CP75" s="174"/>
      <c r="CQ75" s="174"/>
      <c r="CR75" s="174"/>
      <c r="CS75" s="174"/>
      <c r="CT75" s="174"/>
      <c r="CU75" s="174"/>
      <c r="CV75" s="174"/>
      <c r="CW75" s="174"/>
      <c r="CX75" s="174"/>
      <c r="CY75" s="174"/>
      <c r="CZ75" s="174"/>
      <c r="DA75" s="174"/>
      <c r="DB75" s="174"/>
      <c r="DC75" s="174"/>
      <c r="DD75" s="174"/>
      <c r="DE75" s="174"/>
      <c r="DF75" s="174"/>
      <c r="DG75" s="174"/>
      <c r="DH75" s="174"/>
      <c r="DI75" s="174"/>
      <c r="DJ75" s="174"/>
      <c r="DK75" s="174"/>
      <c r="DL75" s="174"/>
      <c r="DM75" s="174"/>
      <c r="DN75" s="174"/>
      <c r="DO75" s="174"/>
      <c r="DP75" s="174"/>
      <c r="DQ75" s="174"/>
      <c r="DR75" s="174"/>
      <c r="DS75" s="174"/>
      <c r="DT75" s="174"/>
      <c r="DU75" s="174">
        <f>AVERAGE(DU59:EF59)</f>
        <v>68.952181300567332</v>
      </c>
      <c r="DV75" s="174">
        <f>DU75</f>
        <v>68.952181300567332</v>
      </c>
      <c r="DW75" s="174">
        <f>DV75</f>
        <v>68.952181300567332</v>
      </c>
      <c r="DX75" s="174">
        <f>DW75</f>
        <v>68.952181300567332</v>
      </c>
      <c r="DY75" s="174">
        <f t="shared" ref="DY75:EF75" si="74">DX75</f>
        <v>68.952181300567332</v>
      </c>
      <c r="DZ75" s="174">
        <f t="shared" si="74"/>
        <v>68.952181300567332</v>
      </c>
      <c r="EA75" s="174">
        <f t="shared" si="74"/>
        <v>68.952181300567332</v>
      </c>
      <c r="EB75" s="174">
        <f t="shared" si="74"/>
        <v>68.952181300567332</v>
      </c>
      <c r="EC75" s="174">
        <f t="shared" si="74"/>
        <v>68.952181300567332</v>
      </c>
      <c r="ED75" s="174">
        <f t="shared" si="74"/>
        <v>68.952181300567332</v>
      </c>
      <c r="EE75" s="174">
        <f t="shared" si="74"/>
        <v>68.952181300567332</v>
      </c>
      <c r="EF75" s="174">
        <f t="shared" si="74"/>
        <v>68.952181300567332</v>
      </c>
      <c r="EG75" s="174"/>
      <c r="EH75" s="174"/>
      <c r="EI75" s="174"/>
      <c r="EJ75" s="174"/>
      <c r="EK75" s="174"/>
      <c r="EL75" s="174"/>
      <c r="EM75" s="174"/>
      <c r="EN75" s="174"/>
      <c r="EO75" s="174"/>
      <c r="EP75" s="174"/>
      <c r="EQ75" s="174"/>
      <c r="ER75" s="174"/>
      <c r="ES75" s="174"/>
    </row>
    <row r="76" spans="1:160" x14ac:dyDescent="0.3">
      <c r="A76" s="12" t="s">
        <v>383</v>
      </c>
      <c r="B76" s="12"/>
      <c r="C76" s="12"/>
      <c r="D76" s="30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174"/>
      <c r="DH76" s="174"/>
      <c r="DI76" s="174"/>
      <c r="DJ76" s="174"/>
      <c r="DK76" s="174"/>
      <c r="DL76" s="174"/>
      <c r="DM76" s="174"/>
      <c r="DN76" s="174"/>
      <c r="DO76" s="174"/>
      <c r="DP76" s="174"/>
      <c r="DQ76" s="174"/>
      <c r="DR76" s="174"/>
      <c r="DS76" s="174"/>
      <c r="DT76" s="174"/>
      <c r="DU76" s="174"/>
      <c r="DV76" s="174"/>
      <c r="DW76" s="174"/>
      <c r="DX76" s="174"/>
      <c r="DY76" s="174"/>
      <c r="DZ76" s="174"/>
      <c r="EA76" s="174"/>
      <c r="EB76" s="174"/>
      <c r="EC76" s="174"/>
      <c r="ED76" s="174"/>
      <c r="EE76" s="174"/>
      <c r="EF76" s="174"/>
      <c r="EG76" s="174">
        <f>AVERAGE(EG59:ER59)</f>
        <v>80.288822201505425</v>
      </c>
      <c r="EH76" s="174">
        <f>EG76</f>
        <v>80.288822201505425</v>
      </c>
      <c r="EI76" s="174">
        <f t="shared" ref="EI76:ER76" si="75">EH76</f>
        <v>80.288822201505425</v>
      </c>
      <c r="EJ76" s="174">
        <f t="shared" si="75"/>
        <v>80.288822201505425</v>
      </c>
      <c r="EK76" s="174">
        <f t="shared" si="75"/>
        <v>80.288822201505425</v>
      </c>
      <c r="EL76" s="174">
        <f t="shared" si="75"/>
        <v>80.288822201505425</v>
      </c>
      <c r="EM76" s="174">
        <f t="shared" si="75"/>
        <v>80.288822201505425</v>
      </c>
      <c r="EN76" s="174">
        <f t="shared" si="75"/>
        <v>80.288822201505425</v>
      </c>
      <c r="EO76" s="174">
        <f t="shared" si="75"/>
        <v>80.288822201505425</v>
      </c>
      <c r="EP76" s="174">
        <f t="shared" si="75"/>
        <v>80.288822201505425</v>
      </c>
      <c r="EQ76" s="174">
        <f t="shared" si="75"/>
        <v>80.288822201505425</v>
      </c>
      <c r="ER76" s="174">
        <f t="shared" si="75"/>
        <v>80.288822201505425</v>
      </c>
      <c r="ES76" s="174"/>
    </row>
    <row r="77" spans="1:160" x14ac:dyDescent="0.3">
      <c r="A77" s="12" t="s">
        <v>437</v>
      </c>
      <c r="B77" s="12"/>
      <c r="C77" s="12"/>
      <c r="D77" s="30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174"/>
      <c r="DH77" s="174"/>
      <c r="DI77" s="174"/>
      <c r="DJ77" s="174"/>
      <c r="DK77" s="174"/>
      <c r="DL77" s="174"/>
      <c r="DM77" s="174"/>
      <c r="DN77" s="174"/>
      <c r="DO77" s="174"/>
      <c r="DP77" s="174"/>
      <c r="DQ77" s="174"/>
      <c r="DR77" s="174"/>
      <c r="DS77" s="174"/>
      <c r="DT77" s="174"/>
      <c r="DU77" s="174"/>
      <c r="DV77" s="174"/>
      <c r="DW77" s="174"/>
      <c r="DX77" s="174"/>
      <c r="DY77" s="174"/>
      <c r="DZ77" s="174"/>
      <c r="EA77" s="174"/>
      <c r="EB77" s="174"/>
      <c r="EC77" s="174"/>
      <c r="ED77" s="174"/>
      <c r="EE77" s="174"/>
      <c r="EF77" s="174"/>
      <c r="EG77" s="174"/>
      <c r="EH77" s="174"/>
      <c r="EI77" s="174"/>
      <c r="EJ77" s="174"/>
      <c r="EK77" s="174"/>
      <c r="EL77" s="174"/>
      <c r="EM77" s="174"/>
      <c r="EN77" s="174"/>
      <c r="EO77" s="174"/>
      <c r="EP77" s="174"/>
      <c r="EQ77" s="174"/>
      <c r="ER77" s="174"/>
      <c r="ES77" s="174">
        <f>AVERAGE(ES59)</f>
        <v>107.21387135902472</v>
      </c>
      <c r="ET77" s="72">
        <f>ES77</f>
        <v>107.21387135902472</v>
      </c>
      <c r="EU77" s="72">
        <f t="shared" ref="EU77:FD78" si="76">ET77</f>
        <v>107.21387135902472</v>
      </c>
      <c r="EV77" s="72">
        <f t="shared" si="76"/>
        <v>107.21387135902472</v>
      </c>
      <c r="EW77" s="72">
        <f t="shared" si="76"/>
        <v>107.21387135902472</v>
      </c>
      <c r="EX77" s="72">
        <f t="shared" si="76"/>
        <v>107.21387135902472</v>
      </c>
      <c r="EY77" s="72">
        <f t="shared" si="76"/>
        <v>107.21387135902472</v>
      </c>
      <c r="EZ77" s="72">
        <f t="shared" si="76"/>
        <v>107.21387135902472</v>
      </c>
      <c r="FA77" s="72">
        <f t="shared" si="76"/>
        <v>107.21387135902472</v>
      </c>
      <c r="FB77" s="72">
        <f t="shared" si="76"/>
        <v>107.21387135902472</v>
      </c>
      <c r="FC77" s="72">
        <f t="shared" si="76"/>
        <v>107.21387135902472</v>
      </c>
      <c r="FD77" s="72">
        <f t="shared" si="76"/>
        <v>107.21387135902472</v>
      </c>
    </row>
    <row r="78" spans="1:160" x14ac:dyDescent="0.3">
      <c r="A78" s="12" t="s">
        <v>436</v>
      </c>
      <c r="B78" s="12"/>
      <c r="C78" s="12"/>
      <c r="D78" s="30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174"/>
      <c r="DH78" s="174"/>
      <c r="DI78" s="174"/>
      <c r="DJ78" s="174"/>
      <c r="DK78" s="174"/>
      <c r="DL78" s="174"/>
      <c r="DM78" s="174"/>
      <c r="DN78" s="174"/>
      <c r="DO78" s="174"/>
      <c r="DP78" s="174"/>
      <c r="DQ78" s="174"/>
      <c r="DR78" s="174"/>
      <c r="DS78" s="174"/>
      <c r="DT78" s="174"/>
      <c r="DU78" s="174"/>
      <c r="DV78" s="174"/>
      <c r="DW78" s="174"/>
      <c r="DX78" s="174"/>
      <c r="DY78" s="174"/>
      <c r="DZ78" s="174"/>
      <c r="EA78" s="174"/>
      <c r="EB78" s="174"/>
      <c r="EC78" s="174"/>
      <c r="ED78" s="174"/>
      <c r="EE78" s="174"/>
      <c r="EF78" s="174"/>
      <c r="EG78" s="174"/>
      <c r="EH78" s="174"/>
      <c r="EI78" s="174"/>
      <c r="EJ78" s="174"/>
      <c r="EK78" s="174"/>
      <c r="EL78" s="174"/>
      <c r="EM78" s="174"/>
      <c r="EN78" s="174"/>
      <c r="EO78" s="174"/>
      <c r="EP78" s="174"/>
      <c r="EQ78" s="174"/>
      <c r="ER78" s="174"/>
      <c r="ES78" s="174">
        <f>AVERAGE(ES59,ET61:FD61)</f>
        <v>121.88768273457639</v>
      </c>
      <c r="ET78" s="72">
        <f>ES78</f>
        <v>121.88768273457639</v>
      </c>
      <c r="EU78" s="72">
        <f t="shared" si="76"/>
        <v>121.88768273457639</v>
      </c>
      <c r="EV78" s="72">
        <f t="shared" si="76"/>
        <v>121.88768273457639</v>
      </c>
      <c r="EW78" s="72">
        <f t="shared" si="76"/>
        <v>121.88768273457639</v>
      </c>
      <c r="EX78" s="72">
        <f t="shared" si="76"/>
        <v>121.88768273457639</v>
      </c>
      <c r="EY78" s="72">
        <f t="shared" si="76"/>
        <v>121.88768273457639</v>
      </c>
      <c r="EZ78" s="72">
        <f t="shared" si="76"/>
        <v>121.88768273457639</v>
      </c>
      <c r="FA78" s="72">
        <f t="shared" si="76"/>
        <v>121.88768273457639</v>
      </c>
      <c r="FB78" s="72">
        <f t="shared" si="76"/>
        <v>121.88768273457639</v>
      </c>
      <c r="FC78" s="72">
        <f t="shared" si="76"/>
        <v>121.88768273457639</v>
      </c>
      <c r="FD78" s="72">
        <f t="shared" si="76"/>
        <v>121.88768273457639</v>
      </c>
    </row>
    <row r="79" spans="1:160" s="170" customFormat="1" ht="14.4" thickBot="1" x14ac:dyDescent="0.35"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3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</row>
    <row r="80" spans="1:160" ht="14.4" thickTop="1" x14ac:dyDescent="0.3">
      <c r="A80" s="7"/>
      <c r="B80" s="7"/>
      <c r="C80" s="7"/>
      <c r="D80" s="25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67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</row>
    <row r="82" spans="1:88" x14ac:dyDescent="0.3">
      <c r="BJ82" s="77"/>
      <c r="BO82" s="208"/>
      <c r="BP82" s="256"/>
      <c r="BQ82" s="256"/>
      <c r="BR82" s="256"/>
      <c r="BS82" s="256"/>
      <c r="BT82" s="256"/>
      <c r="BU82" s="256"/>
      <c r="BV82" s="256"/>
      <c r="BW82" s="256"/>
      <c r="BX82" s="256"/>
      <c r="BY82" s="256"/>
      <c r="BZ82" s="256"/>
      <c r="CA82" s="256"/>
      <c r="CB82" s="256"/>
      <c r="CC82" s="256"/>
      <c r="CD82" s="256"/>
      <c r="CE82" s="256"/>
      <c r="CF82" s="256"/>
      <c r="CG82" s="256"/>
      <c r="CH82" s="256"/>
      <c r="CI82" s="256"/>
      <c r="CJ82" s="256"/>
    </row>
    <row r="83" spans="1:88" x14ac:dyDescent="0.3">
      <c r="BO83" s="257"/>
      <c r="BP83" s="258"/>
      <c r="BQ83" s="259"/>
      <c r="BR83" s="259"/>
      <c r="BS83" s="258"/>
      <c r="BT83" s="259"/>
      <c r="BU83" s="259"/>
      <c r="BV83" s="258"/>
      <c r="BW83" s="259"/>
      <c r="BX83" s="259"/>
      <c r="BY83" s="258"/>
      <c r="BZ83" s="258"/>
      <c r="CA83" s="258"/>
      <c r="CB83" s="258"/>
      <c r="CC83" s="258"/>
      <c r="CD83" s="258"/>
      <c r="CE83" s="258"/>
      <c r="CF83" s="258"/>
      <c r="CG83" s="258"/>
      <c r="CH83" s="258"/>
      <c r="CI83" s="258"/>
      <c r="CJ83" s="258"/>
    </row>
    <row r="84" spans="1:88" x14ac:dyDescent="0.3">
      <c r="BO84" s="208"/>
      <c r="BP84" s="209"/>
      <c r="BQ84" s="210"/>
      <c r="BR84" s="210"/>
      <c r="BS84" s="209"/>
      <c r="BT84" s="210"/>
      <c r="BU84" s="210"/>
      <c r="BV84" s="209"/>
      <c r="BW84" s="210"/>
      <c r="BX84" s="210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  <c r="CI84" s="209"/>
      <c r="CJ84" s="209"/>
    </row>
    <row r="85" spans="1:88" x14ac:dyDescent="0.3">
      <c r="BO85" s="208"/>
      <c r="BP85" s="209"/>
      <c r="BQ85" s="210"/>
      <c r="BR85" s="210"/>
      <c r="BS85" s="209"/>
      <c r="BT85" s="210"/>
      <c r="BU85" s="210"/>
      <c r="BV85" s="209"/>
      <c r="BW85" s="210"/>
      <c r="BX85" s="210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  <c r="CI85" s="209"/>
      <c r="CJ85" s="209"/>
    </row>
    <row r="86" spans="1:88" s="6" customFormat="1" x14ac:dyDescent="0.3">
      <c r="A86" s="5"/>
      <c r="B86" s="5"/>
      <c r="C86" s="5"/>
      <c r="D86" s="20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7"/>
      <c r="BN86" s="7"/>
      <c r="BO86" s="208"/>
      <c r="BP86" s="209"/>
      <c r="BQ86" s="210"/>
      <c r="BR86" s="210"/>
      <c r="BS86" s="209"/>
      <c r="BT86" s="210"/>
      <c r="BU86" s="210"/>
      <c r="BV86" s="209"/>
      <c r="BW86" s="210"/>
      <c r="BX86" s="210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  <c r="CI86" s="209"/>
      <c r="CJ86" s="209"/>
    </row>
    <row r="87" spans="1:88" s="6" customFormat="1" x14ac:dyDescent="0.3">
      <c r="A87" s="5"/>
      <c r="B87" s="5"/>
      <c r="C87" s="5"/>
      <c r="D87" s="20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7"/>
      <c r="BN87" s="7"/>
      <c r="BO87" s="208"/>
      <c r="BP87" s="209"/>
      <c r="BQ87" s="210"/>
      <c r="BR87" s="210"/>
      <c r="BS87" s="209"/>
      <c r="BT87" s="210"/>
      <c r="BU87" s="210"/>
      <c r="BV87" s="209"/>
      <c r="BW87" s="210"/>
      <c r="BX87" s="210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  <c r="CI87" s="209"/>
      <c r="CJ87" s="209"/>
    </row>
    <row r="88" spans="1:88" s="6" customFormat="1" x14ac:dyDescent="0.3">
      <c r="A88" s="5"/>
      <c r="B88" s="5"/>
      <c r="C88" s="5"/>
      <c r="D88" s="20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7"/>
      <c r="BN88" s="7"/>
      <c r="BO88" s="208"/>
      <c r="BP88" s="209"/>
      <c r="BQ88" s="210"/>
      <c r="BR88" s="210"/>
      <c r="BS88" s="209"/>
      <c r="BT88" s="210"/>
      <c r="BU88" s="210"/>
      <c r="BV88" s="209"/>
      <c r="BW88" s="210"/>
      <c r="BX88" s="210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  <c r="CI88" s="209"/>
      <c r="CJ88" s="209"/>
    </row>
    <row r="89" spans="1:88" s="6" customFormat="1" x14ac:dyDescent="0.3">
      <c r="A89" s="5"/>
      <c r="B89" s="5"/>
      <c r="C89" s="5"/>
      <c r="D89" s="20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7"/>
      <c r="BN89" s="7"/>
      <c r="BO89" s="208"/>
      <c r="BP89" s="209"/>
      <c r="BQ89" s="210"/>
      <c r="BR89" s="210"/>
      <c r="BS89" s="209"/>
      <c r="BT89" s="210"/>
      <c r="BU89" s="210"/>
      <c r="BV89" s="209"/>
      <c r="BW89" s="210"/>
      <c r="BX89" s="210"/>
      <c r="BY89" s="209"/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  <c r="CJ89" s="209"/>
    </row>
    <row r="90" spans="1:88" s="6" customFormat="1" x14ac:dyDescent="0.3">
      <c r="A90" s="5"/>
      <c r="B90" s="5"/>
      <c r="C90" s="5"/>
      <c r="D90" s="20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7"/>
      <c r="BN90" s="7"/>
      <c r="BO90" s="208"/>
      <c r="BP90" s="209"/>
      <c r="BQ90" s="210"/>
      <c r="BR90" s="210"/>
      <c r="BS90" s="209"/>
      <c r="BT90" s="210"/>
      <c r="BU90" s="210"/>
      <c r="BV90" s="209"/>
      <c r="BW90" s="210"/>
      <c r="BX90" s="210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  <c r="CI90" s="209"/>
      <c r="CJ90" s="209"/>
    </row>
    <row r="91" spans="1:88" s="6" customFormat="1" x14ac:dyDescent="0.3">
      <c r="A91" s="5"/>
      <c r="B91" s="5"/>
      <c r="C91" s="5"/>
      <c r="D91" s="20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7"/>
      <c r="BN91" s="7"/>
      <c r="BO91" s="208"/>
      <c r="BP91" s="209"/>
      <c r="BQ91" s="210"/>
      <c r="BR91" s="210"/>
      <c r="BS91" s="209"/>
      <c r="BT91" s="210"/>
      <c r="BU91" s="210"/>
      <c r="BV91" s="209"/>
      <c r="BW91" s="210"/>
      <c r="BX91" s="210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  <c r="CI91" s="209"/>
      <c r="CJ91" s="209"/>
    </row>
    <row r="92" spans="1:88" s="6" customFormat="1" x14ac:dyDescent="0.3">
      <c r="A92" s="5"/>
      <c r="B92" s="5"/>
      <c r="C92" s="5"/>
      <c r="D92" s="20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7"/>
      <c r="BN92" s="7"/>
      <c r="BO92" s="208"/>
      <c r="BP92" s="209"/>
      <c r="BQ92" s="210"/>
      <c r="BR92" s="210"/>
      <c r="BS92" s="209"/>
      <c r="BT92" s="210"/>
      <c r="BU92" s="210"/>
      <c r="BV92" s="209"/>
      <c r="BW92" s="210"/>
      <c r="BX92" s="210"/>
      <c r="BY92" s="209"/>
      <c r="BZ92" s="209"/>
      <c r="CA92" s="209"/>
      <c r="CB92" s="209"/>
      <c r="CC92" s="209"/>
      <c r="CD92" s="209"/>
      <c r="CE92" s="209"/>
      <c r="CF92" s="209"/>
      <c r="CG92" s="209"/>
      <c r="CH92" s="209"/>
      <c r="CI92" s="209"/>
      <c r="CJ92" s="209"/>
    </row>
    <row r="93" spans="1:88" s="6" customFormat="1" x14ac:dyDescent="0.3">
      <c r="A93" s="5"/>
      <c r="B93" s="5"/>
      <c r="C93" s="5"/>
      <c r="D93" s="20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7"/>
      <c r="BN93" s="7"/>
    </row>
    <row r="94" spans="1:88" s="6" customFormat="1" x14ac:dyDescent="0.3">
      <c r="A94" s="5"/>
      <c r="B94" s="5"/>
      <c r="C94" s="5"/>
      <c r="D94" s="20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7"/>
      <c r="BN94" s="7"/>
    </row>
    <row r="95" spans="1:88" s="6" customFormat="1" x14ac:dyDescent="0.3">
      <c r="A95" s="5"/>
      <c r="B95" s="5"/>
      <c r="C95" s="5"/>
      <c r="D95" s="20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7"/>
      <c r="BN95" s="7"/>
      <c r="BO95" s="208"/>
      <c r="BP95" s="209"/>
      <c r="BQ95" s="210"/>
      <c r="BR95" s="210"/>
      <c r="BS95" s="209"/>
      <c r="BT95" s="210"/>
      <c r="BU95" s="210"/>
      <c r="BV95" s="209"/>
      <c r="BW95" s="210"/>
      <c r="BX95" s="210"/>
      <c r="BY95" s="209"/>
      <c r="BZ95" s="209"/>
      <c r="CA95" s="209"/>
      <c r="CB95" s="209"/>
      <c r="CC95" s="209"/>
      <c r="CD95" s="209"/>
      <c r="CE95" s="209"/>
      <c r="CF95" s="209"/>
      <c r="CG95" s="209"/>
      <c r="CH95" s="209"/>
      <c r="CI95" s="209"/>
      <c r="CJ95" s="209"/>
    </row>
    <row r="96" spans="1:88" s="6" customFormat="1" x14ac:dyDescent="0.3">
      <c r="A96" s="5"/>
      <c r="B96" s="5"/>
      <c r="C96" s="5"/>
      <c r="D96" s="20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7"/>
      <c r="BN96" s="7"/>
      <c r="BO96" s="208"/>
      <c r="BP96" s="209"/>
      <c r="BQ96" s="210"/>
      <c r="BR96" s="210"/>
      <c r="BS96" s="209"/>
      <c r="BT96" s="210"/>
      <c r="BU96" s="210"/>
      <c r="BV96" s="209"/>
      <c r="BW96" s="210"/>
      <c r="BX96" s="210"/>
      <c r="BY96" s="209"/>
      <c r="BZ96" s="209"/>
      <c r="CA96" s="209"/>
      <c r="CB96" s="209"/>
      <c r="CC96" s="209"/>
      <c r="CD96" s="209"/>
      <c r="CE96" s="209"/>
      <c r="CF96" s="209"/>
      <c r="CG96" s="209"/>
      <c r="CH96" s="209"/>
      <c r="CI96" s="209"/>
      <c r="CJ96" s="209"/>
    </row>
    <row r="97" spans="1:88" s="6" customFormat="1" x14ac:dyDescent="0.3">
      <c r="A97" s="5"/>
      <c r="B97" s="5"/>
      <c r="C97" s="5"/>
      <c r="D97" s="20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7"/>
      <c r="BN97" s="7"/>
      <c r="BO97" s="208"/>
      <c r="BP97" s="209"/>
      <c r="BQ97" s="210"/>
      <c r="BR97" s="210"/>
      <c r="BS97" s="209"/>
      <c r="BT97" s="210"/>
      <c r="BU97" s="210"/>
      <c r="BV97" s="209"/>
      <c r="BW97" s="210"/>
      <c r="BX97" s="210"/>
      <c r="BY97" s="209"/>
      <c r="BZ97" s="209"/>
      <c r="CA97" s="209"/>
      <c r="CB97" s="209"/>
      <c r="CC97" s="209"/>
      <c r="CD97" s="209"/>
      <c r="CE97" s="209"/>
      <c r="CF97" s="209"/>
      <c r="CG97" s="209"/>
      <c r="CH97" s="209"/>
      <c r="CI97" s="209"/>
      <c r="CJ97" s="209"/>
    </row>
    <row r="98" spans="1:88" s="6" customFormat="1" x14ac:dyDescent="0.3">
      <c r="A98" s="5"/>
      <c r="B98" s="5"/>
      <c r="C98" s="5"/>
      <c r="D98" s="20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7"/>
      <c r="BN98" s="7"/>
      <c r="BO98" s="208"/>
      <c r="BP98" s="209"/>
      <c r="BQ98" s="210"/>
      <c r="BR98" s="210"/>
      <c r="BS98" s="209"/>
      <c r="BT98" s="210"/>
      <c r="BU98" s="210"/>
      <c r="BV98" s="209"/>
      <c r="BW98" s="210"/>
      <c r="BX98" s="210"/>
      <c r="BY98" s="209"/>
      <c r="BZ98" s="209"/>
      <c r="CA98" s="209"/>
      <c r="CB98" s="209"/>
      <c r="CC98" s="209"/>
      <c r="CD98" s="209"/>
      <c r="CE98" s="209"/>
      <c r="CF98" s="209"/>
      <c r="CG98" s="209"/>
      <c r="CH98" s="209"/>
      <c r="CI98" s="209"/>
      <c r="CJ98" s="209"/>
    </row>
    <row r="144" spans="1:64" s="170" customFormat="1" ht="14.4" thickBot="1" x14ac:dyDescent="0.35">
      <c r="A144" s="168"/>
      <c r="B144" s="168"/>
      <c r="C144" s="168"/>
      <c r="D144" s="169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  <c r="AU144" s="168"/>
      <c r="AV144" s="168"/>
      <c r="AW144" s="168"/>
      <c r="AX144" s="168"/>
      <c r="AY144" s="168"/>
      <c r="AZ144" s="168"/>
      <c r="BA144" s="168"/>
      <c r="BB144" s="168"/>
      <c r="BC144" s="168"/>
      <c r="BD144" s="168"/>
      <c r="BE144" s="168"/>
      <c r="BF144" s="168"/>
      <c r="BG144" s="168"/>
      <c r="BH144" s="168"/>
      <c r="BI144" s="168"/>
      <c r="BJ144" s="168"/>
      <c r="BK144" s="168"/>
      <c r="BL144" s="168"/>
    </row>
    <row r="145" ht="14.4" thickTop="1" x14ac:dyDescent="0.3"/>
    <row r="166" spans="1:160" s="170" customFormat="1" ht="14.4" thickBot="1" x14ac:dyDescent="0.35">
      <c r="A166" s="168"/>
      <c r="B166" s="168"/>
      <c r="C166" s="168"/>
      <c r="D166" s="169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  <c r="AU166" s="168"/>
      <c r="AV166" s="168"/>
      <c r="AW166" s="168"/>
      <c r="AX166" s="168"/>
      <c r="AY166" s="168"/>
      <c r="AZ166" s="168"/>
      <c r="BA166" s="168"/>
      <c r="BB166" s="168"/>
      <c r="BC166" s="168"/>
      <c r="BD166" s="168"/>
      <c r="BE166" s="168"/>
      <c r="BF166" s="168"/>
      <c r="BG166" s="168"/>
      <c r="BH166" s="168"/>
      <c r="BI166" s="168"/>
      <c r="BJ166" s="168"/>
      <c r="BK166" s="168"/>
      <c r="BL166" s="168"/>
    </row>
    <row r="167" spans="1:160" ht="14.4" thickTop="1" x14ac:dyDescent="0.3"/>
    <row r="168" spans="1:160" x14ac:dyDescent="0.3">
      <c r="A168" s="18" t="s">
        <v>282</v>
      </c>
    </row>
    <row r="169" spans="1:160" s="16" customFormat="1" x14ac:dyDescent="0.3">
      <c r="A169" s="14" t="s">
        <v>6</v>
      </c>
      <c r="B169" s="14" t="s">
        <v>155</v>
      </c>
      <c r="C169" s="14" t="s">
        <v>96</v>
      </c>
      <c r="D169" s="22"/>
      <c r="E169" s="298">
        <f>ICGN!E907</f>
        <v>1176.3942902250001</v>
      </c>
      <c r="F169" s="298">
        <f>ICGN!F907</f>
        <v>1330.7763383000004</v>
      </c>
      <c r="G169" s="298">
        <f>ICGN!G907</f>
        <v>1380.3269801142856</v>
      </c>
      <c r="H169" s="298">
        <f>ICGN!H907</f>
        <v>1649.3992650450002</v>
      </c>
      <c r="I169" s="298">
        <f>ICGN!I907</f>
        <v>1722.3910804999998</v>
      </c>
      <c r="J169" s="298">
        <f>ICGN!J907</f>
        <v>1443.8428871578951</v>
      </c>
      <c r="K169" s="298">
        <f>ICGN!K907</f>
        <v>1235.6131885227273</v>
      </c>
      <c r="L169" s="298">
        <f>ICGN!L907</f>
        <v>1386.6051530842103</v>
      </c>
      <c r="M169" s="298">
        <f>ICGN!M907</f>
        <v>1258.8597618599995</v>
      </c>
      <c r="N169" s="298">
        <f>ICGN!N907</f>
        <v>1210.3553893419355</v>
      </c>
      <c r="O169" s="298">
        <f>ICGN!O907</f>
        <v>1333.0690408466669</v>
      </c>
      <c r="P169" s="298">
        <f>ICGN!P907</f>
        <v>1468.3059536774194</v>
      </c>
      <c r="Q169" s="298">
        <f>ICGN!Q907</f>
        <v>1471.7026114</v>
      </c>
      <c r="R169" s="298">
        <f>ICGN!R907</f>
        <v>1472.2243938000006</v>
      </c>
      <c r="S169" s="298">
        <f>ICGN!S907</f>
        <v>1515.548697580645</v>
      </c>
      <c r="T169" s="298">
        <f>ICGN!T907</f>
        <v>1547.11114997</v>
      </c>
      <c r="U169" s="298">
        <f>ICGN!U907</f>
        <v>1538.4153981387099</v>
      </c>
      <c r="V169" s="298">
        <f>ICGN!V907</f>
        <v>1473.86377386</v>
      </c>
      <c r="W169" s="298">
        <f>ICGN!W907</f>
        <v>1451.7315443548389</v>
      </c>
      <c r="X169" s="298">
        <f>ICGN!X907</f>
        <v>1575.757434212903</v>
      </c>
      <c r="Y169" s="298">
        <f>ICGN!Y907</f>
        <v>1597.9098505470001</v>
      </c>
      <c r="Z169" s="298">
        <f>ICGN!Z907</f>
        <v>1691.445532062</v>
      </c>
      <c r="AA169" s="298">
        <f>ICGN!AA907</f>
        <v>1972.92927594</v>
      </c>
      <c r="AB169" s="298">
        <f>ICGN!AB907</f>
        <v>2251.4728538516129</v>
      </c>
      <c r="AC169" s="298">
        <f>ICGN!AC907</f>
        <v>2312.5052802129035</v>
      </c>
      <c r="AD169" s="298">
        <f>ICGN!AD907</f>
        <v>2350.2348471428572</v>
      </c>
      <c r="AE169" s="298">
        <f>ICGN!AE907</f>
        <v>2149.4653632193554</v>
      </c>
      <c r="AF169" s="298">
        <f>ICGN!AF907</f>
        <v>2033.8733508599992</v>
      </c>
      <c r="AG169" s="298">
        <f>ICGN!AG907</f>
        <v>2058.7736789935479</v>
      </c>
      <c r="AH169" s="298">
        <f>ICGN!AH907</f>
        <v>1918.5189583266676</v>
      </c>
      <c r="AI169" s="298">
        <f>ICGN!AI907</f>
        <v>1820.7305772161285</v>
      </c>
      <c r="AJ169" s="298">
        <f>ICGN!AJ907</f>
        <v>1870.3919556000001</v>
      </c>
      <c r="AK169" s="298">
        <f>ICGN!AK907</f>
        <v>1824.4830658733331</v>
      </c>
      <c r="AL169" s="298">
        <f>ICGN!AL907</f>
        <v>1744.3940034580642</v>
      </c>
      <c r="AM169" s="298">
        <f>ICGN!AM907</f>
        <v>1892.1608707499997</v>
      </c>
      <c r="AN169" s="298">
        <f>ICGN!AN907</f>
        <v>1873.5133469064515</v>
      </c>
      <c r="AO169" s="298">
        <f>ICGN!AO907</f>
        <v>1891.3486756451616</v>
      </c>
      <c r="AP169" s="298">
        <f>ICGN!AP907</f>
        <v>1867.7744053137928</v>
      </c>
      <c r="AQ169" s="298">
        <f>ICGN!AQ907</f>
        <v>1953.1035176516129</v>
      </c>
      <c r="AR169" s="298">
        <f>ICGN!AR907</f>
        <v>2053.6021901499994</v>
      </c>
      <c r="AS169" s="298">
        <f>ICGN!AS907</f>
        <v>1849.0835474064513</v>
      </c>
      <c r="AT169" s="298">
        <f>ICGN!AT907</f>
        <v>1662.8200643999999</v>
      </c>
      <c r="AU169" s="298">
        <f>ICGN!AU907</f>
        <v>1699.1602100709683</v>
      </c>
      <c r="AV169" s="298">
        <f>ICGN!AV907</f>
        <v>1680.237969167742</v>
      </c>
      <c r="AW169" s="298">
        <f>ICGN!AW907</f>
        <v>1585.569482556667</v>
      </c>
      <c r="AX169" s="298">
        <f>ICGN!AX907</f>
        <v>1385.9423393129032</v>
      </c>
      <c r="AY169" s="298">
        <f>ICGN!AY907</f>
        <v>1353.2498861100003</v>
      </c>
      <c r="AZ169" s="298">
        <f>ICGN!AZ907</f>
        <v>1279.8800076967746</v>
      </c>
      <c r="BA169" s="298">
        <f>ICGN!BA907</f>
        <v>1374.2215457741931</v>
      </c>
      <c r="BB169" s="298">
        <f>ICGN!BB907</f>
        <v>1418.7943110428569</v>
      </c>
      <c r="BC169" s="298">
        <f>ICGN!BC907</f>
        <v>1399.9782165387096</v>
      </c>
      <c r="BD169" s="298">
        <f>ICGN!BD907</f>
        <v>1384.496794413333</v>
      </c>
      <c r="BE169" s="298">
        <f>ICGN!BE907</f>
        <v>1410.6661546064515</v>
      </c>
      <c r="BF169" s="298">
        <f>ICGN!BF907</f>
        <v>1470.8227178333332</v>
      </c>
      <c r="BG169" s="298">
        <f>ICGN!BG907</f>
        <v>1358.9622079873775</v>
      </c>
      <c r="BH169" s="298">
        <f>ICGN!BH907</f>
        <v>1347.0226372661293</v>
      </c>
      <c r="BI169" s="298">
        <f>ICGN!BI907</f>
        <v>1387.255557204167</v>
      </c>
      <c r="BJ169" s="298">
        <f>ICGN!BJ907</f>
        <v>1431.1574004985332</v>
      </c>
      <c r="BK169" s="298">
        <f>ICGN!BK907</f>
        <v>1560.5355017374998</v>
      </c>
      <c r="BL169" s="298">
        <f>ICGN!BL907</f>
        <v>1559.8495733640552</v>
      </c>
      <c r="BM169" s="298">
        <f>ICGN!BM907</f>
        <v>1521.3786573005098</v>
      </c>
      <c r="BN169" s="298">
        <f>ICGN!BN907</f>
        <v>1644.6342911842105</v>
      </c>
      <c r="BO169" s="298">
        <f>ICGN!BO907</f>
        <v>1693.7767145238095</v>
      </c>
      <c r="BP169" s="298">
        <f>ICGN!BP907</f>
        <v>1600.867385</v>
      </c>
      <c r="BQ169" s="298">
        <f>ICGN!BQ907</f>
        <v>1532.5356027500002</v>
      </c>
      <c r="BR169" s="298">
        <f>ICGN!BR907</f>
        <v>1431.8765988095238</v>
      </c>
      <c r="BS169" s="298">
        <f>ICGN!BS907</f>
        <v>1401.7446599999998</v>
      </c>
      <c r="BT169" s="298">
        <f>ICGN!BT907</f>
        <v>1288.2024833333335</v>
      </c>
      <c r="BU169" s="298">
        <f>ICGN!BU907</f>
        <v>1293.02654775</v>
      </c>
      <c r="BV169" s="298">
        <f>ICGN!BV907</f>
        <v>1378.3822721428571</v>
      </c>
      <c r="BW169" s="298">
        <f>ICGN!BW907</f>
        <v>1408.0770437799999</v>
      </c>
      <c r="BX169" s="298">
        <f>ICGN!BX907</f>
        <v>1464.7974432954545</v>
      </c>
      <c r="BY169" s="298">
        <f>ICGN!BY907</f>
        <v>1537.0049217857143</v>
      </c>
      <c r="BZ169" s="298">
        <f>ICGN!BZ907</f>
        <v>1536.7900262500002</v>
      </c>
      <c r="CA169" s="298">
        <f>ICGN!CA907</f>
        <v>1572.140959772727</v>
      </c>
      <c r="CB169" s="298">
        <f>ICGN!CB907</f>
        <v>1476.9695563636365</v>
      </c>
      <c r="CC169" s="298">
        <f>ICGN!CC907</f>
        <v>1465.0243582825465</v>
      </c>
      <c r="CD169" s="298">
        <f>ICGN!CD907</f>
        <v>1549.8033772727274</v>
      </c>
      <c r="CE169" s="298">
        <f>ICGN!CE907</f>
        <v>1572.0221840909091</v>
      </c>
      <c r="CF169" s="298">
        <f>ICGN!CF907</f>
        <v>1466.862516875</v>
      </c>
      <c r="CG169" s="298">
        <f>ICGN!CG907</f>
        <v>1485.659252556818</v>
      </c>
      <c r="CH169" s="298">
        <f>ICGN!CH907</f>
        <v>1558.8092202380951</v>
      </c>
      <c r="CI169" s="298">
        <f>ICGN!CI907</f>
        <v>1508.7484282500002</v>
      </c>
      <c r="CJ169" s="298">
        <f>ICGN!CJ907</f>
        <v>1689.9648336904761</v>
      </c>
      <c r="CK169" s="298">
        <f>ICGN!CK907</f>
        <v>1748.2274439473686</v>
      </c>
      <c r="CL169" s="298">
        <f>ICGN!CL907</f>
        <v>1999.2047222222222</v>
      </c>
      <c r="CM169" s="298">
        <f>ICGN!CM907</f>
        <v>1995.1546558695654</v>
      </c>
      <c r="CN169" s="298">
        <f>ICGN!CN907</f>
        <v>2042.2643057142857</v>
      </c>
      <c r="CO169" s="298">
        <f>ICGN!CO907</f>
        <v>1925.7263023809526</v>
      </c>
      <c r="CP169" s="298">
        <f>ICGN!CP907</f>
        <v>1857.9757409523809</v>
      </c>
      <c r="CQ169" s="298">
        <f>ICGN!CQ907</f>
        <v>1731.165159342105</v>
      </c>
      <c r="CR169" s="298">
        <f>ICGN!CR907</f>
        <v>1969.5931090909091</v>
      </c>
      <c r="CS169" s="298">
        <f>ICGN!CS907</f>
        <v>2025.3063237500003</v>
      </c>
      <c r="CT169" s="298">
        <f>ICGN!CT907</f>
        <v>1910.595415</v>
      </c>
      <c r="CU169" s="298">
        <f>ICGN!CU907</f>
        <v>2082.1705000000002</v>
      </c>
      <c r="CV169" s="298">
        <f>ICGN!CV907</f>
        <v>2141.7696436249998</v>
      </c>
      <c r="CW169" s="298">
        <f>ICGN!CW907</f>
        <v>2138.3312137500002</v>
      </c>
      <c r="CX169" s="298">
        <f>ICGN!CX907</f>
        <v>2033.1853333333333</v>
      </c>
      <c r="CY169" s="298">
        <f>ICGN!CY907</f>
        <v>1952.3687407905138</v>
      </c>
      <c r="CZ169" s="298">
        <f>ICGN!CZ907</f>
        <v>1792.7524849780702</v>
      </c>
      <c r="DA169" s="298">
        <f>ICGN!DA907</f>
        <v>1915.0111428571429</v>
      </c>
      <c r="DB169" s="298">
        <f>ICGN!DB907</f>
        <v>1837.9200757894739</v>
      </c>
      <c r="DC169" s="298">
        <f>ICGN!DC907</f>
        <v>1877.1578142857143</v>
      </c>
      <c r="DD169" s="298">
        <f>ICGN!DD907</f>
        <v>1849.6790152272727</v>
      </c>
      <c r="DE169" s="298">
        <f>ICGN!DE907</f>
        <v>1930.2568583333332</v>
      </c>
      <c r="DF169" s="298">
        <f>ICGN!DF907</f>
        <v>1915.5121071428571</v>
      </c>
      <c r="DG169" s="298">
        <f>ICGN!DG907</f>
        <v>1932.8115927272729</v>
      </c>
      <c r="DH169" s="298">
        <f>ICGN!DH907</f>
        <v>1802.8422402631579</v>
      </c>
      <c r="DI169" s="298">
        <f>ICGN!DI907</f>
        <v>1819.7819333333334</v>
      </c>
      <c r="DJ169" s="298">
        <f>ICGN!DJ907</f>
        <v>1839.8115935000001</v>
      </c>
      <c r="DK169" s="298">
        <f>ICGN!DK907</f>
        <v>1780.6157406818181</v>
      </c>
      <c r="DL169" s="298">
        <f>ICGN!DL907</f>
        <v>1709.8242733333332</v>
      </c>
      <c r="DM169" s="298">
        <f>ICGN!DM907</f>
        <v>1735.1067527777775</v>
      </c>
      <c r="DN169" s="298">
        <f>ICGN!DN907</f>
        <v>1687.5428954999998</v>
      </c>
      <c r="DO169" s="298">
        <f>ICGN!DO907</f>
        <v>1553.6719329545454</v>
      </c>
      <c r="DP169" s="298">
        <f>ICGN!DP907</f>
        <v>1581.9606309523811</v>
      </c>
      <c r="DQ169" s="298">
        <f>ICGN!DQ907</f>
        <v>1599.9824558823532</v>
      </c>
      <c r="DR169" s="298">
        <f>ICGN!DR907</f>
        <v>1570.3081634782609</v>
      </c>
      <c r="DS169" s="298">
        <f>ICGN!DS907</f>
        <v>1463.2244282499998</v>
      </c>
      <c r="DT169" s="298">
        <f>ICGN!DT907</f>
        <v>1533.919044</v>
      </c>
      <c r="DU169" s="298">
        <f>ICGN!DU907</f>
        <v>1665.0475015646259</v>
      </c>
      <c r="DV169" s="298">
        <f>ICGN!DV907</f>
        <v>1641.5466169117649</v>
      </c>
      <c r="DW169" s="298">
        <f>ICGN!DW907</f>
        <v>1540.011285</v>
      </c>
      <c r="DX169" s="298">
        <f>ICGN!DX907</f>
        <v>1586.6454027272725</v>
      </c>
      <c r="DY169" s="298">
        <f>ICGN!DY907</f>
        <v>1562.3857555</v>
      </c>
      <c r="DZ169" s="298">
        <f>ICGN!DZ907</f>
        <v>1544.3478479938274</v>
      </c>
      <c r="EA169" s="298">
        <f>ICGN!EA907</f>
        <v>1495.5981608987609</v>
      </c>
      <c r="EB169" s="298">
        <f>ICGN!EB907</f>
        <v>1734.8437326785711</v>
      </c>
      <c r="EC169" s="298">
        <f>ICGN!EC907</f>
        <v>1723.2777869179888</v>
      </c>
      <c r="ED169" s="298">
        <f>ICGN!ED907</f>
        <v>1800.7430971900831</v>
      </c>
      <c r="EE169" s="298">
        <f>ICGN!EE907</f>
        <v>2092.055574342105</v>
      </c>
      <c r="EF169" s="298">
        <f>ICGN!EF907</f>
        <v>2318.8454573526074</v>
      </c>
      <c r="EG169" s="298">
        <f>ICGN!EG907</f>
        <v>2412.4392012925164</v>
      </c>
      <c r="EH169" s="298">
        <f>ICGN!EH907</f>
        <v>2191.7116565312499</v>
      </c>
      <c r="EI169" s="298">
        <f>ICGN!EI907</f>
        <v>2160.4757306926408</v>
      </c>
      <c r="EJ169" s="298">
        <f>ICGN!EJ907</f>
        <v>2070.6560248636365</v>
      </c>
      <c r="EK169" s="298">
        <f>ICGN!EK907</f>
        <v>1924.7291097861844</v>
      </c>
      <c r="EL169" s="298">
        <f>ICGN!EL907</f>
        <v>2118.727461052631</v>
      </c>
      <c r="EM169" s="298">
        <f>ICGN!EM907</f>
        <v>2232.0918933987605</v>
      </c>
      <c r="EN169" s="298">
        <f>ICGN!EN907</f>
        <v>2558.8608389473688</v>
      </c>
      <c r="EO169" s="298">
        <f>ICGN!EO907</f>
        <v>2652.4883265584413</v>
      </c>
      <c r="EP169" s="298">
        <f>ICGN!EP907</f>
        <v>2802.4684601757372</v>
      </c>
      <c r="EQ169" s="298">
        <f>ICGN!EQ907</f>
        <v>3097.1103064786976</v>
      </c>
      <c r="ER169" s="298">
        <f>ICGN!ER907</f>
        <v>3154.9589481060611</v>
      </c>
      <c r="ES169" s="298">
        <f>ICGN!ES907</f>
        <v>3274.2391337119116</v>
      </c>
      <c r="ET169" s="298">
        <f>ICGN!ET907</f>
        <v>3440.9270438888889</v>
      </c>
      <c r="EU169" s="298">
        <f>ICGN!EU907</f>
        <v>3597.8132696442694</v>
      </c>
      <c r="EV169" s="298">
        <f>ICGN!EV907</f>
        <v>3786.8411376785721</v>
      </c>
      <c r="EW169" s="298">
        <f>ICGN!EW907</f>
        <v>4135.2296016666669</v>
      </c>
      <c r="EX169" s="298">
        <f>ICGN!EX907</f>
        <v>3413.0354285714288</v>
      </c>
      <c r="EY169" s="298">
        <f>ICGN!EY907</f>
        <v>3863.9968788571427</v>
      </c>
      <c r="EZ169" s="298">
        <f>ICGN!EZ907</f>
        <v>4192.2776739999999</v>
      </c>
      <c r="FA169" s="298">
        <f>ICGN!FA907</f>
        <v>4220.2724119047625</v>
      </c>
      <c r="FB169" s="298">
        <f>ICGN!FB907</f>
        <v>4669.952738</v>
      </c>
      <c r="FC169" s="298">
        <f>ICGN!FC907</f>
        <v>4988.5665514285711</v>
      </c>
      <c r="FD169" s="298">
        <f>ICGN!FD907</f>
        <v>4812.2737738636361</v>
      </c>
    </row>
    <row r="170" spans="1:160" x14ac:dyDescent="0.3">
      <c r="A170" s="14" t="s">
        <v>97</v>
      </c>
      <c r="B170" s="14" t="s">
        <v>24</v>
      </c>
      <c r="C170" s="14" t="s">
        <v>27</v>
      </c>
      <c r="D170" s="22">
        <f>2204.622/100</f>
        <v>22.046219999999998</v>
      </c>
      <c r="E170" s="266">
        <f>ICGN!E908</f>
        <v>608.15612275556293</v>
      </c>
      <c r="F170" s="266">
        <f>ICGN!F908</f>
        <v>721.22886248622342</v>
      </c>
      <c r="G170" s="266">
        <f>ICGN!G908</f>
        <v>706.04870882756063</v>
      </c>
      <c r="H170" s="266">
        <f>ICGN!H908</f>
        <v>688.12271496315702</v>
      </c>
      <c r="I170" s="266">
        <f>ICGN!I908</f>
        <v>760.43732549425158</v>
      </c>
      <c r="J170" s="266">
        <f>ICGN!J908</f>
        <v>715.98195308903269</v>
      </c>
      <c r="K170" s="266">
        <f>ICGN!K908</f>
        <v>806.26038481822377</v>
      </c>
      <c r="L170" s="266">
        <f>ICGN!L908</f>
        <v>966.769197344708</v>
      </c>
      <c r="M170" s="266">
        <f>ICGN!M908</f>
        <v>970.26058696099415</v>
      </c>
      <c r="N170" s="266">
        <f>ICGN!N908</f>
        <v>970.87496412371445</v>
      </c>
      <c r="O170" s="266">
        <f>ICGN!O908</f>
        <v>992.33487645395621</v>
      </c>
      <c r="P170" s="266">
        <f>ICGN!P908</f>
        <v>1107.9111130947042</v>
      </c>
      <c r="Q170" s="266">
        <f>ICGN!Q908</f>
        <v>1240.97400202326</v>
      </c>
      <c r="R170" s="266">
        <f>ICGN!R908</f>
        <v>1144.6842722088259</v>
      </c>
      <c r="S170" s="266">
        <f>ICGN!S908</f>
        <v>810.74212674670764</v>
      </c>
      <c r="T170" s="266">
        <f>ICGN!T908</f>
        <v>688.60146069288908</v>
      </c>
      <c r="U170" s="266">
        <f>ICGN!U908</f>
        <v>638.55615810621839</v>
      </c>
      <c r="V170" s="266">
        <f>ICGN!V908</f>
        <v>671.62290463900013</v>
      </c>
      <c r="W170" s="266">
        <f>ICGN!W908</f>
        <v>728.22169611064351</v>
      </c>
      <c r="X170" s="266">
        <f>ICGN!X908</f>
        <v>771.51183879699249</v>
      </c>
      <c r="Y170" s="266">
        <f>ICGN!Y908</f>
        <v>944.22812511110669</v>
      </c>
      <c r="Z170" s="266">
        <f>ICGN!Z908</f>
        <v>1074.3291704956216</v>
      </c>
      <c r="AA170" s="266">
        <f>ICGN!AA908</f>
        <v>1186.8823039213978</v>
      </c>
      <c r="AB170" s="266">
        <f>ICGN!AB908</f>
        <v>1317.4251338939155</v>
      </c>
      <c r="AC170" s="266">
        <f>ICGN!AC908</f>
        <v>1321.011594899192</v>
      </c>
      <c r="AD170" s="266">
        <f>ICGN!AD908</f>
        <v>1318.2977281605531</v>
      </c>
      <c r="AE170" s="266">
        <f>ICGN!AE908</f>
        <v>1167.8563457268447</v>
      </c>
      <c r="AF170" s="266">
        <f>ICGN!AF908</f>
        <v>1014.4774125604422</v>
      </c>
      <c r="AG170" s="266">
        <f>ICGN!AG908</f>
        <v>867.32288309139949</v>
      </c>
      <c r="AH170" s="266">
        <f>ICGN!AH908</f>
        <v>1024.683140948862</v>
      </c>
      <c r="AI170" s="266">
        <f>ICGN!AI908</f>
        <v>1144.5500797903196</v>
      </c>
      <c r="AJ170" s="266">
        <f>ICGN!AJ908</f>
        <v>1136.6343301125628</v>
      </c>
      <c r="AK170" s="266">
        <f>ICGN!AK908</f>
        <v>1119.5914395925063</v>
      </c>
      <c r="AL170" s="266">
        <f>ICGN!AL908</f>
        <v>1106.0013695141747</v>
      </c>
      <c r="AM170" s="266">
        <f>ICGN!AM908</f>
        <v>1037.5162074957145</v>
      </c>
      <c r="AN170" s="266">
        <f>ICGN!AN908</f>
        <v>998.00876940876594</v>
      </c>
      <c r="AO170" s="266">
        <f>ICGN!AO908</f>
        <v>982.55001888369293</v>
      </c>
      <c r="AP170" s="266">
        <f>ICGN!AP908</f>
        <v>977.99632827745859</v>
      </c>
      <c r="AQ170" s="266">
        <f>ICGN!AQ908</f>
        <v>963.11553328701143</v>
      </c>
      <c r="AR170" s="266">
        <f>ICGN!AR908</f>
        <v>898.81413106234822</v>
      </c>
      <c r="AS170" s="266">
        <f>ICGN!AS908</f>
        <v>800.54728838070264</v>
      </c>
      <c r="AT170" s="266">
        <f>ICGN!AT908</f>
        <v>807.91641797571174</v>
      </c>
      <c r="AU170" s="266">
        <f>ICGN!AU908</f>
        <v>894.95867097756604</v>
      </c>
      <c r="AV170" s="266">
        <f>ICGN!AV908</f>
        <v>817.17856851260387</v>
      </c>
      <c r="AW170" s="266">
        <f>ICGN!AW908</f>
        <v>773.83157973379343</v>
      </c>
      <c r="AX170" s="266">
        <f>ICGN!AX908</f>
        <v>811.06681289082724</v>
      </c>
      <c r="AY170" s="266">
        <f>ICGN!AY908</f>
        <v>775.36211706287315</v>
      </c>
      <c r="AZ170" s="266">
        <f>ICGN!AZ908</f>
        <v>758.90627296343462</v>
      </c>
      <c r="BA170" s="266">
        <f>ICGN!BA908</f>
        <v>729.88868486795116</v>
      </c>
      <c r="BB170" s="266">
        <f>ICGN!BB908</f>
        <v>719.50116507800612</v>
      </c>
      <c r="BC170" s="266">
        <f>ICGN!BC908</f>
        <v>733.12887378844061</v>
      </c>
      <c r="BD170" s="266">
        <f>ICGN!BD908</f>
        <v>714.446153180029</v>
      </c>
      <c r="BE170" s="266">
        <f>ICGN!BE908</f>
        <v>695.77816849188491</v>
      </c>
      <c r="BF170" s="266">
        <f>ICGN!BF908</f>
        <v>698.35284283405872</v>
      </c>
      <c r="BG170" s="266">
        <f>ICGN!BG908</f>
        <v>686.46990193343709</v>
      </c>
      <c r="BH170" s="266">
        <f>ICGN!BH908</f>
        <v>700.2822044785529</v>
      </c>
      <c r="BI170" s="266">
        <f>ICGN!BI908</f>
        <v>721.31015989116236</v>
      </c>
      <c r="BJ170" s="266">
        <f>ICGN!BJ908</f>
        <v>781.85237775313465</v>
      </c>
      <c r="BK170" s="266">
        <f>ICGN!BK908</f>
        <v>751.55512098630447</v>
      </c>
      <c r="BL170" s="266">
        <f>ICGN!BL908</f>
        <v>699.40337412517317</v>
      </c>
      <c r="BM170" s="266">
        <f>ICGN!BM908</f>
        <v>665.32341351971047</v>
      </c>
      <c r="BN170" s="266">
        <f>ICGN!BN908</f>
        <v>731.59305475537644</v>
      </c>
      <c r="BO170" s="266">
        <f>ICGN!BO908</f>
        <v>783.93639422676586</v>
      </c>
      <c r="BP170" s="266">
        <f>ICGN!BP908</f>
        <v>727.25863658470792</v>
      </c>
      <c r="BQ170" s="266">
        <f>ICGN!BQ908</f>
        <v>739.20250864272009</v>
      </c>
      <c r="BR170" s="266">
        <f>ICGN!BR908</f>
        <v>716.81038030145999</v>
      </c>
      <c r="BS170" s="266">
        <f>ICGN!BS908</f>
        <v>704.04415175029089</v>
      </c>
      <c r="BT170" s="266">
        <f>ICGN!BT908</f>
        <v>665.15201469466183</v>
      </c>
      <c r="BU170" s="266">
        <f>ICGN!BU908</f>
        <v>634.40051875855215</v>
      </c>
      <c r="BV170" s="266">
        <f>ICGN!BV908</f>
        <v>743.53421678077416</v>
      </c>
      <c r="BW170" s="266">
        <f>ICGN!BW908</f>
        <v>744.68649890133554</v>
      </c>
      <c r="BX170" s="266">
        <f>ICGN!BX908</f>
        <v>774.82179830659982</v>
      </c>
      <c r="BY170" s="266">
        <f>ICGN!BY908</f>
        <v>796.20376855398763</v>
      </c>
      <c r="BZ170" s="266">
        <f>ICGN!BZ908</f>
        <v>774.56586441899367</v>
      </c>
      <c r="CA170" s="266">
        <f>ICGN!CA908</f>
        <v>732.2440028657727</v>
      </c>
      <c r="CB170" s="266">
        <f>ICGN!CB908</f>
        <v>711.16421339174406</v>
      </c>
      <c r="CC170" s="266">
        <f>ICGN!CC908</f>
        <v>683.10064988173758</v>
      </c>
      <c r="CD170" s="266">
        <f>ICGN!CD908</f>
        <v>661.60911189719934</v>
      </c>
      <c r="CE170" s="266">
        <f>ICGN!CE908</f>
        <v>715.42732362163372</v>
      </c>
      <c r="CF170" s="266">
        <f>ICGN!CF908</f>
        <v>711.49547369952597</v>
      </c>
      <c r="CG170" s="266">
        <f>ICGN!CG908</f>
        <v>766.80751004355909</v>
      </c>
      <c r="CH170" s="266">
        <f>ICGN!CH908</f>
        <v>915.9441731040107</v>
      </c>
      <c r="CI170" s="266">
        <f>ICGN!CI908</f>
        <v>983.57938374921127</v>
      </c>
      <c r="CJ170" s="266">
        <f>ICGN!CJ908</f>
        <v>1072.9377187829998</v>
      </c>
      <c r="CK170" s="266">
        <f>ICGN!CK908</f>
        <v>1034.6786110114683</v>
      </c>
      <c r="CL170" s="266">
        <f>ICGN!CL908</f>
        <v>985.50472511610008</v>
      </c>
      <c r="CM170" s="266">
        <f>ICGN!CM908</f>
        <v>1069.9645978214494</v>
      </c>
      <c r="CN170" s="266">
        <f>ICGN!CN908</f>
        <v>991.52738141371196</v>
      </c>
      <c r="CO170" s="266">
        <f>ICGN!CO908</f>
        <v>1099.2021686638921</v>
      </c>
      <c r="CP170" s="266">
        <f>ICGN!CP908</f>
        <v>1275.3943756804015</v>
      </c>
      <c r="CQ170" s="266">
        <f>ICGN!CQ908</f>
        <v>1286.4425975876286</v>
      </c>
      <c r="CR170" s="266">
        <f>ICGN!CR908</f>
        <v>1307.758056910649</v>
      </c>
      <c r="CS170" s="266">
        <f>ICGN!CS908</f>
        <v>1375.1000711411998</v>
      </c>
      <c r="CT170" s="266">
        <f>ICGN!CT908</f>
        <v>1481.6304532837498</v>
      </c>
      <c r="CU170" s="266">
        <f>ICGN!CU908</f>
        <v>1429.1711300275194</v>
      </c>
      <c r="CV170" s="266">
        <f>ICGN!CV908</f>
        <v>1249.3471597743783</v>
      </c>
      <c r="CW170" s="266">
        <f>ICGN!CW908</f>
        <v>1333.2616753861125</v>
      </c>
      <c r="CX170" s="266">
        <f>ICGN!CX908</f>
        <v>1296.3828916306534</v>
      </c>
      <c r="CY170" s="266">
        <f>ICGN!CY908</f>
        <v>1171.9380711044498</v>
      </c>
      <c r="CZ170" s="266">
        <f>ICGN!CZ908</f>
        <v>1033.6854861979953</v>
      </c>
      <c r="DA170" s="266">
        <f>ICGN!DA908</f>
        <v>1011.3681779620363</v>
      </c>
      <c r="DB170" s="266">
        <f>ICGN!DB908</f>
        <v>882.43546755117609</v>
      </c>
      <c r="DC170" s="266">
        <f>ICGN!DC908</f>
        <v>945.87658822777678</v>
      </c>
      <c r="DD170" s="266">
        <f>ICGN!DD908</f>
        <v>904.12703461098624</v>
      </c>
      <c r="DE170" s="266">
        <f>ICGN!DE908</f>
        <v>895.78927715916609</v>
      </c>
      <c r="DF170" s="266">
        <f>ICGN!DF908</f>
        <v>927.46923544937454</v>
      </c>
      <c r="DG170" s="266">
        <f>ICGN!DG908</f>
        <v>994.22083047041974</v>
      </c>
      <c r="DH170" s="266">
        <f>ICGN!DH908</f>
        <v>951.81620828811288</v>
      </c>
      <c r="DI170" s="266">
        <f>ICGN!DI908</f>
        <v>883.80652281283199</v>
      </c>
      <c r="DJ170" s="266">
        <f>ICGN!DJ908</f>
        <v>855.78293735679699</v>
      </c>
      <c r="DK170" s="266">
        <f>ICGN!DK908</f>
        <v>806.55736453624775</v>
      </c>
      <c r="DL170" s="266">
        <f>ICGN!DL908</f>
        <v>721.03267718503207</v>
      </c>
      <c r="DM170" s="266">
        <f>ICGN!DM908</f>
        <v>746.50464035680898</v>
      </c>
      <c r="DN170" s="266">
        <f>ICGN!DN908</f>
        <v>769.36334382731991</v>
      </c>
      <c r="DO170" s="266">
        <f>ICGN!DO908</f>
        <v>709.64571574026013</v>
      </c>
      <c r="DP170" s="266">
        <f>ICGN!DP908</f>
        <v>682.17503320951903</v>
      </c>
      <c r="DQ170" s="266">
        <f>ICGN!DQ908</f>
        <v>722.20497568406529</v>
      </c>
      <c r="DR170" s="266">
        <f>ICGN!DR908</f>
        <v>895.41734739057381</v>
      </c>
      <c r="DS170" s="266">
        <f>ICGN!DS908</f>
        <v>901.94827914422399</v>
      </c>
      <c r="DT170" s="266">
        <f>ICGN!DT908</f>
        <v>889.07704300416958</v>
      </c>
      <c r="DU170" s="266">
        <f>ICGN!DU908</f>
        <v>883.96630103758253</v>
      </c>
      <c r="DV170" s="266">
        <f>ICGN!DV908</f>
        <v>887.92496739665512</v>
      </c>
      <c r="DW170" s="266">
        <f>ICGN!DW908</f>
        <v>859.46959074365998</v>
      </c>
      <c r="DX170" s="266">
        <f>ICGN!DX908</f>
        <v>871.9927381502996</v>
      </c>
      <c r="DY170" s="266">
        <f>ICGN!DY908</f>
        <v>863.03332677523485</v>
      </c>
      <c r="DZ170" s="266">
        <f>ICGN!DZ908</f>
        <v>892.94349337820995</v>
      </c>
      <c r="EA170" s="266">
        <f>ICGN!EA908</f>
        <v>857.81792531702115</v>
      </c>
      <c r="EB170" s="266">
        <f>ICGN!EB908</f>
        <v>869.38591896350647</v>
      </c>
      <c r="EC170" s="266">
        <f>ICGN!EC908</f>
        <v>836.27884908501335</v>
      </c>
      <c r="ED170" s="266">
        <f>ICGN!ED908</f>
        <v>944.13138176670736</v>
      </c>
      <c r="EE170" s="266">
        <f>ICGN!EE908</f>
        <v>954.17654564079112</v>
      </c>
      <c r="EF170" s="266">
        <f>ICGN!EF908</f>
        <v>994.57369843839672</v>
      </c>
      <c r="EG170" s="266">
        <f>ICGN!EG908</f>
        <v>1036.0859573109997</v>
      </c>
      <c r="EH170" s="266">
        <f>ICGN!EH908</f>
        <v>1132.4211090245699</v>
      </c>
      <c r="EI170" s="266">
        <f>ICGN!EI908</f>
        <v>1007.1912597770161</v>
      </c>
      <c r="EJ170" s="266">
        <f>ICGN!EJ908</f>
        <v>883.44784539543184</v>
      </c>
      <c r="EK170" s="266">
        <f>ICGN!EK908</f>
        <v>906.31620956118797</v>
      </c>
      <c r="EL170" s="266">
        <f>ICGN!EL908</f>
        <v>963.0116922867702</v>
      </c>
      <c r="EM170" s="266">
        <f>ICGN!EM908</f>
        <v>960.50496897785604</v>
      </c>
      <c r="EN170" s="266">
        <f>ICGN!EN908</f>
        <v>1070.1628101368719</v>
      </c>
      <c r="EO170" s="266">
        <f>ICGN!EO908</f>
        <v>1028.5351195899912</v>
      </c>
      <c r="EP170" s="266">
        <f>ICGN!EP908</f>
        <v>1207.3768711934795</v>
      </c>
      <c r="EQ170" s="266">
        <f>ICGN!EQ908</f>
        <v>1211.777468393218</v>
      </c>
      <c r="ER170" s="266">
        <f>ICGN!ER908</f>
        <v>1121.6029399346166</v>
      </c>
      <c r="ES170" s="266">
        <f>ICGN!ES908</f>
        <v>1226.2126281423994</v>
      </c>
      <c r="ET170" s="266">
        <f>ICGN!ET908</f>
        <v>1331.4428253551071</v>
      </c>
      <c r="EU170" s="266">
        <f>ICGN!EU908</f>
        <v>1260.3610025194491</v>
      </c>
      <c r="EV170" s="266">
        <f>ICGN!EV908</f>
        <v>1307.2834780296953</v>
      </c>
      <c r="EW170" s="266">
        <f>ICGN!EW908</f>
        <v>1418.5612299983795</v>
      </c>
      <c r="EX170" s="266">
        <f>ICGN!EX908</f>
        <v>1401.5143110957547</v>
      </c>
      <c r="EY170" s="266">
        <f>ICGN!EY908</f>
        <v>1496.6581310057211</v>
      </c>
      <c r="EZ170" s="266">
        <f>ICGN!EZ908</f>
        <v>1661.344463118663</v>
      </c>
      <c r="FA170" s="266">
        <f>ICGN!FA908</f>
        <v>1622.4907987306801</v>
      </c>
      <c r="FB170" s="266">
        <f>ICGN!FB908</f>
        <v>1631.3490602112001</v>
      </c>
      <c r="FC170" s="266">
        <f>ICGN!FC908</f>
        <v>1698.0045693782943</v>
      </c>
      <c r="FD170" s="266">
        <f>ICGN!FD908</f>
        <v>1676.6443460591538</v>
      </c>
    </row>
    <row r="172" spans="1:160" x14ac:dyDescent="0.3">
      <c r="A172" s="5" t="s">
        <v>233</v>
      </c>
      <c r="E172" s="266">
        <f t="shared" ref="E172:BF172" si="77">SUMPRODUCT(E169:E170,E43:E44)</f>
        <v>821.32930201153886</v>
      </c>
      <c r="F172" s="266">
        <f t="shared" si="77"/>
        <v>949.89912922550707</v>
      </c>
      <c r="G172" s="266">
        <f t="shared" si="77"/>
        <v>959.0025775082413</v>
      </c>
      <c r="H172" s="266">
        <f t="shared" si="77"/>
        <v>1048.7432963608057</v>
      </c>
      <c r="I172" s="266">
        <f t="shared" si="77"/>
        <v>1121.3119586872585</v>
      </c>
      <c r="J172" s="266">
        <f t="shared" si="77"/>
        <v>989.03722859554659</v>
      </c>
      <c r="K172" s="266">
        <f t="shared" si="77"/>
        <v>967.33105452658833</v>
      </c>
      <c r="L172" s="266">
        <f t="shared" si="77"/>
        <v>1124.2696444715275</v>
      </c>
      <c r="M172" s="266">
        <f t="shared" si="77"/>
        <v>1078.5278719936937</v>
      </c>
      <c r="N172" s="266">
        <f t="shared" si="77"/>
        <v>1060.7154685739667</v>
      </c>
      <c r="O172" s="266">
        <f t="shared" si="77"/>
        <v>1120.160477166758</v>
      </c>
      <c r="P172" s="266">
        <f t="shared" si="77"/>
        <v>1243.112369104316</v>
      </c>
      <c r="Q172" s="266">
        <f t="shared" si="77"/>
        <v>1327.5312838496261</v>
      </c>
      <c r="R172" s="266">
        <f t="shared" si="77"/>
        <v>1267.5601595580069</v>
      </c>
      <c r="S172" s="266">
        <f t="shared" si="77"/>
        <v>1075.1486134391978</v>
      </c>
      <c r="T172" s="266">
        <f t="shared" si="77"/>
        <v>1010.6693018945365</v>
      </c>
      <c r="U172" s="266">
        <f t="shared" si="77"/>
        <v>976.13618363470425</v>
      </c>
      <c r="V172" s="266">
        <f t="shared" si="77"/>
        <v>972.58163358625336</v>
      </c>
      <c r="W172" s="266">
        <f t="shared" si="77"/>
        <v>999.644672254743</v>
      </c>
      <c r="X172" s="266">
        <f t="shared" si="77"/>
        <v>1073.2226359455246</v>
      </c>
      <c r="Y172" s="266">
        <f t="shared" si="77"/>
        <v>1189.4552492468613</v>
      </c>
      <c r="Z172" s="266">
        <f t="shared" si="77"/>
        <v>1305.8388864864273</v>
      </c>
      <c r="AA172" s="266">
        <f t="shared" si="77"/>
        <v>1481.7659313552258</v>
      </c>
      <c r="AB172" s="266">
        <f t="shared" si="77"/>
        <v>1667.8308852831642</v>
      </c>
      <c r="AC172" s="266">
        <f t="shared" si="77"/>
        <v>1692.968061765554</v>
      </c>
      <c r="AD172" s="266">
        <f t="shared" si="77"/>
        <v>1705.4264517120941</v>
      </c>
      <c r="AE172" s="266">
        <f t="shared" si="77"/>
        <v>1536.1046032789354</v>
      </c>
      <c r="AF172" s="266">
        <f t="shared" si="77"/>
        <v>1396.9013423990398</v>
      </c>
      <c r="AG172" s="266">
        <f t="shared" si="77"/>
        <v>1314.2927781630547</v>
      </c>
      <c r="AH172" s="266">
        <f t="shared" si="77"/>
        <v>1360.0034939829429</v>
      </c>
      <c r="AI172" s="266">
        <f t="shared" si="77"/>
        <v>1398.2175640233279</v>
      </c>
      <c r="AJ172" s="266">
        <f t="shared" si="77"/>
        <v>1411.9017351956361</v>
      </c>
      <c r="AK172" s="266">
        <f t="shared" si="77"/>
        <v>1384.029834630941</v>
      </c>
      <c r="AL172" s="266">
        <f t="shared" si="77"/>
        <v>1345.4928278184693</v>
      </c>
      <c r="AM172" s="266">
        <f t="shared" si="77"/>
        <v>1358.1340934983614</v>
      </c>
      <c r="AN172" s="266">
        <f t="shared" si="77"/>
        <v>1326.4522019741785</v>
      </c>
      <c r="AO172" s="266">
        <f t="shared" si="77"/>
        <v>1323.4836450569519</v>
      </c>
      <c r="AP172" s="266">
        <f t="shared" si="77"/>
        <v>1311.7944298002781</v>
      </c>
      <c r="AQ172" s="266">
        <f t="shared" si="77"/>
        <v>1334.5071400705674</v>
      </c>
      <c r="AR172" s="266">
        <f t="shared" si="77"/>
        <v>1332.0300887633816</v>
      </c>
      <c r="AS172" s="266">
        <f t="shared" si="77"/>
        <v>1193.9031393209837</v>
      </c>
      <c r="AT172" s="266">
        <f t="shared" si="77"/>
        <v>1128.6314608905195</v>
      </c>
      <c r="AU172" s="266">
        <f t="shared" si="77"/>
        <v>1196.6529405028709</v>
      </c>
      <c r="AV172" s="266">
        <f t="shared" si="77"/>
        <v>1140.9532229743854</v>
      </c>
      <c r="AW172" s="266">
        <f t="shared" si="77"/>
        <v>1078.3530979520106</v>
      </c>
      <c r="AX172" s="266">
        <f t="shared" si="77"/>
        <v>1026.7299813639975</v>
      </c>
      <c r="AY172" s="266">
        <f t="shared" si="77"/>
        <v>992.15532109830087</v>
      </c>
      <c r="AZ172" s="266">
        <f t="shared" si="77"/>
        <v>954.34831417045871</v>
      </c>
      <c r="BA172" s="266">
        <f t="shared" si="77"/>
        <v>971.60860500314652</v>
      </c>
      <c r="BB172" s="266">
        <f t="shared" si="77"/>
        <v>981.83930371642896</v>
      </c>
      <c r="BC172" s="266">
        <f t="shared" si="77"/>
        <v>983.29579782998462</v>
      </c>
      <c r="BD172" s="266">
        <f t="shared" si="77"/>
        <v>965.81403663338972</v>
      </c>
      <c r="BE172" s="266">
        <f t="shared" si="77"/>
        <v>963.96667383395311</v>
      </c>
      <c r="BF172" s="266">
        <f t="shared" si="77"/>
        <v>988.14305503749813</v>
      </c>
      <c r="BG172" s="266">
        <f t="shared" ref="BG172:DH172" si="78">SUMPRODUCT(BG169:BG170,BG43:BG44)</f>
        <v>938.75377006063718</v>
      </c>
      <c r="BH172" s="266">
        <f t="shared" si="78"/>
        <v>942.90531940356152</v>
      </c>
      <c r="BI172" s="266">
        <f t="shared" si="78"/>
        <v>971.13797098013288</v>
      </c>
      <c r="BJ172" s="266">
        <f t="shared" si="78"/>
        <v>1025.437592420988</v>
      </c>
      <c r="BK172" s="266">
        <f t="shared" si="78"/>
        <v>1055.0421614440677</v>
      </c>
      <c r="BL172" s="266">
        <f t="shared" si="78"/>
        <v>1022.1976923726163</v>
      </c>
      <c r="BM172" s="266">
        <f t="shared" si="78"/>
        <v>986.47047540783637</v>
      </c>
      <c r="BN172" s="266">
        <f t="shared" si="78"/>
        <v>1074.1182744676028</v>
      </c>
      <c r="BO172" s="266">
        <f t="shared" si="78"/>
        <v>1125.2607979653235</v>
      </c>
      <c r="BP172" s="266">
        <f t="shared" si="78"/>
        <v>1054.9908534381952</v>
      </c>
      <c r="BQ172" s="266">
        <f t="shared" si="78"/>
        <v>1036.819507220918</v>
      </c>
      <c r="BR172" s="266">
        <f t="shared" si="78"/>
        <v>985.06574909646622</v>
      </c>
      <c r="BS172" s="266">
        <f t="shared" si="78"/>
        <v>965.78481618761998</v>
      </c>
      <c r="BT172" s="266">
        <f t="shared" si="78"/>
        <v>898.88789665435968</v>
      </c>
      <c r="BU172" s="266">
        <f t="shared" si="78"/>
        <v>881.48248645900071</v>
      </c>
      <c r="BV172" s="266">
        <f t="shared" si="78"/>
        <v>981.69593497139181</v>
      </c>
      <c r="BW172" s="266">
        <f t="shared" si="78"/>
        <v>993.55586325593117</v>
      </c>
      <c r="BX172" s="266">
        <f t="shared" si="78"/>
        <v>1033.6644989060412</v>
      </c>
      <c r="BY172" s="266">
        <f t="shared" si="78"/>
        <v>1074.1135360977073</v>
      </c>
      <c r="BZ172" s="266">
        <f t="shared" si="78"/>
        <v>1060.512422016212</v>
      </c>
      <c r="CA172" s="266">
        <f t="shared" si="78"/>
        <v>1047.3293223694204</v>
      </c>
      <c r="CB172" s="266">
        <f t="shared" si="78"/>
        <v>998.4542424644776</v>
      </c>
      <c r="CC172" s="266">
        <f t="shared" si="78"/>
        <v>976.43744490508197</v>
      </c>
      <c r="CD172" s="266">
        <f t="shared" si="78"/>
        <v>994.81305029194118</v>
      </c>
      <c r="CE172" s="266">
        <f t="shared" si="78"/>
        <v>1036.7768214101397</v>
      </c>
      <c r="CF172" s="266">
        <f t="shared" si="78"/>
        <v>994.86959975655918</v>
      </c>
      <c r="CG172" s="266">
        <f t="shared" si="78"/>
        <v>1036.483009047226</v>
      </c>
      <c r="CH172" s="266">
        <f t="shared" si="78"/>
        <v>1157.1134464395377</v>
      </c>
      <c r="CI172" s="266">
        <f t="shared" si="78"/>
        <v>1180.5952853061542</v>
      </c>
      <c r="CJ172" s="266">
        <f t="shared" si="78"/>
        <v>1304.4139541047739</v>
      </c>
      <c r="CK172" s="266">
        <f t="shared" si="78"/>
        <v>1302.3647362654858</v>
      </c>
      <c r="CL172" s="266">
        <f t="shared" si="78"/>
        <v>1365.7918363413564</v>
      </c>
      <c r="CM172" s="266">
        <f t="shared" si="78"/>
        <v>1417.0474186894189</v>
      </c>
      <c r="CN172" s="266">
        <f t="shared" si="78"/>
        <v>1385.7088066289521</v>
      </c>
      <c r="CO172" s="266">
        <f t="shared" si="78"/>
        <v>1409.2707057720295</v>
      </c>
      <c r="CP172" s="266">
        <f t="shared" si="78"/>
        <v>1493.948371029534</v>
      </c>
      <c r="CQ172" s="266">
        <f t="shared" si="78"/>
        <v>1453.2791949922948</v>
      </c>
      <c r="CR172" s="266">
        <f t="shared" si="78"/>
        <v>1556.0438819276726</v>
      </c>
      <c r="CS172" s="266">
        <f t="shared" si="78"/>
        <v>1619.0233800206361</v>
      </c>
      <c r="CT172" s="266">
        <f t="shared" si="78"/>
        <v>1642.5556250047948</v>
      </c>
      <c r="CU172" s="266">
        <f t="shared" si="78"/>
        <v>1674.1422701554307</v>
      </c>
      <c r="CV172" s="266">
        <f t="shared" si="78"/>
        <v>1584.1373041414126</v>
      </c>
      <c r="CW172" s="266">
        <f t="shared" si="78"/>
        <v>1635.2815727461425</v>
      </c>
      <c r="CX172" s="266">
        <f t="shared" si="78"/>
        <v>1572.7925521798527</v>
      </c>
      <c r="CY172" s="266">
        <f t="shared" si="78"/>
        <v>1464.714756251698</v>
      </c>
      <c r="CZ172" s="266">
        <f t="shared" si="78"/>
        <v>1318.4476416843984</v>
      </c>
      <c r="DA172" s="266">
        <f t="shared" si="78"/>
        <v>1350.367658755179</v>
      </c>
      <c r="DB172" s="266">
        <f t="shared" si="78"/>
        <v>1240.883215922925</v>
      </c>
      <c r="DC172" s="266">
        <f t="shared" si="78"/>
        <v>1295.244496096886</v>
      </c>
      <c r="DD172" s="266">
        <f t="shared" si="78"/>
        <v>1258.8485816647576</v>
      </c>
      <c r="DE172" s="266">
        <f t="shared" si="78"/>
        <v>1283.8672975043892</v>
      </c>
      <c r="DF172" s="266">
        <f t="shared" si="78"/>
        <v>1298.1311379014523</v>
      </c>
      <c r="DG172" s="266">
        <f t="shared" si="78"/>
        <v>1346.3308932309342</v>
      </c>
      <c r="DH172" s="266">
        <f t="shared" si="78"/>
        <v>1271.0765734860838</v>
      </c>
      <c r="DI172" s="266">
        <f t="shared" ref="DI172:DT172" si="79">SUMPRODUCT(DI169:DI170,DI43:DI44)</f>
        <v>1234.9354426716059</v>
      </c>
      <c r="DJ172" s="266">
        <f t="shared" si="79"/>
        <v>1224.9389165181487</v>
      </c>
      <c r="DK172" s="266">
        <f t="shared" si="79"/>
        <v>1171.9730171816373</v>
      </c>
      <c r="DL172" s="266">
        <f t="shared" si="79"/>
        <v>1091.9754618121515</v>
      </c>
      <c r="DM172" s="266">
        <f t="shared" si="79"/>
        <v>1117.376340620214</v>
      </c>
      <c r="DN172" s="266">
        <f t="shared" si="79"/>
        <v>1113.8161901215972</v>
      </c>
      <c r="DO172" s="266">
        <f t="shared" si="79"/>
        <v>1026.2801172980212</v>
      </c>
      <c r="DP172" s="266">
        <f t="shared" si="79"/>
        <v>1019.7274320105046</v>
      </c>
      <c r="DQ172" s="266">
        <f t="shared" si="79"/>
        <v>1051.5010822206484</v>
      </c>
      <c r="DR172" s="266">
        <f t="shared" si="79"/>
        <v>1148.6010107773004</v>
      </c>
      <c r="DS172" s="266">
        <f t="shared" si="79"/>
        <v>1112.5096739872847</v>
      </c>
      <c r="DT172" s="266">
        <f t="shared" si="79"/>
        <v>1130.9879658171112</v>
      </c>
      <c r="DU172" s="266">
        <f t="shared" ref="DU172:EF172" si="80">SUMPRODUCT(DU169:DU170,DU43:DU44)</f>
        <v>1176.9870312622552</v>
      </c>
      <c r="DV172" s="266">
        <f t="shared" si="80"/>
        <v>1170.6443132278368</v>
      </c>
      <c r="DW172" s="266">
        <f t="shared" si="80"/>
        <v>1114.7731674585684</v>
      </c>
      <c r="DX172" s="266">
        <f t="shared" si="80"/>
        <v>1140.0929631845884</v>
      </c>
      <c r="DY172" s="266">
        <f t="shared" si="80"/>
        <v>1125.3937051981873</v>
      </c>
      <c r="DZ172" s="266">
        <f t="shared" si="80"/>
        <v>1137.316267338465</v>
      </c>
      <c r="EA172" s="266">
        <f t="shared" si="80"/>
        <v>1097.0796438514371</v>
      </c>
      <c r="EB172" s="266">
        <f t="shared" si="80"/>
        <v>1194.0603323053197</v>
      </c>
      <c r="EC172" s="266">
        <f t="shared" si="80"/>
        <v>1169.0343632325194</v>
      </c>
      <c r="ED172" s="266">
        <f t="shared" si="80"/>
        <v>1265.4872026506291</v>
      </c>
      <c r="EE172" s="266">
        <f t="shared" si="80"/>
        <v>1381.049121337684</v>
      </c>
      <c r="EF172" s="266">
        <f t="shared" si="80"/>
        <v>1491.3710577284678</v>
      </c>
      <c r="EG172" s="266">
        <f t="shared" ref="EG172:ER172" si="81">SUMPRODUCT(EG169:EG170,EG43:EG44)</f>
        <v>1552.4215602245379</v>
      </c>
      <c r="EH172" s="266">
        <f t="shared" si="81"/>
        <v>1529.8114053741156</v>
      </c>
      <c r="EI172" s="266">
        <f t="shared" si="81"/>
        <v>1439.8431499984749</v>
      </c>
      <c r="EJ172" s="266">
        <f t="shared" si="81"/>
        <v>1328.8261331352264</v>
      </c>
      <c r="EK172" s="266">
        <f t="shared" si="81"/>
        <v>1288.371355034918</v>
      </c>
      <c r="EL172" s="266">
        <f>SUMPRODUCT(EL169:EL170,EL43:EL44)</f>
        <v>1396.5756780381039</v>
      </c>
      <c r="EM172" s="266">
        <f t="shared" si="81"/>
        <v>1437.5377395611733</v>
      </c>
      <c r="EN172" s="266">
        <f t="shared" si="81"/>
        <v>1628.6442883644092</v>
      </c>
      <c r="EO172" s="266">
        <f t="shared" si="81"/>
        <v>1637.7572519822543</v>
      </c>
      <c r="EP172" s="266">
        <f t="shared" si="81"/>
        <v>1805.7716371453866</v>
      </c>
      <c r="EQ172" s="266">
        <f t="shared" si="81"/>
        <v>1919.0555395586689</v>
      </c>
      <c r="ER172" s="266">
        <f t="shared" si="81"/>
        <v>1884.4115466698563</v>
      </c>
      <c r="ES172" s="266">
        <f t="shared" ref="ES172:FD172" si="82">SUMPRODUCT(ES169:ES170,ES43:ES44)</f>
        <v>1994.5248366253707</v>
      </c>
      <c r="ET172" s="266">
        <f t="shared" si="82"/>
        <v>2122.8107467634145</v>
      </c>
      <c r="EU172" s="266">
        <f t="shared" si="82"/>
        <v>2137.2505880274257</v>
      </c>
      <c r="EV172" s="266">
        <f t="shared" si="82"/>
        <v>2237.4835591150404</v>
      </c>
      <c r="EW172" s="266">
        <f t="shared" si="82"/>
        <v>2437.7128233376852</v>
      </c>
      <c r="EX172" s="266">
        <f t="shared" si="82"/>
        <v>2156.1316112015002</v>
      </c>
      <c r="EY172" s="266">
        <f t="shared" si="82"/>
        <v>2384.7595577415304</v>
      </c>
      <c r="EZ172" s="266">
        <f t="shared" si="82"/>
        <v>2610.8179584504051</v>
      </c>
      <c r="FA172" s="266">
        <f t="shared" si="82"/>
        <v>2597.042311099518</v>
      </c>
      <c r="FB172" s="266">
        <f t="shared" si="82"/>
        <v>2771.2739078816603</v>
      </c>
      <c r="FC172" s="266">
        <f t="shared" si="82"/>
        <v>2932.450967754432</v>
      </c>
      <c r="FD172" s="266">
        <f t="shared" si="82"/>
        <v>2852.9681700473238</v>
      </c>
    </row>
    <row r="174" spans="1:160" x14ac:dyDescent="0.3">
      <c r="A174" s="5" t="s">
        <v>232</v>
      </c>
      <c r="E174" s="266">
        <f t="shared" ref="E174:AJ174" si="83">E172/$AZ$172*100</f>
        <v>86.061796287182318</v>
      </c>
      <c r="F174" s="266">
        <f t="shared" si="83"/>
        <v>99.533798626886139</v>
      </c>
      <c r="G174" s="266">
        <f t="shared" si="83"/>
        <v>100.48769021421997</v>
      </c>
      <c r="H174" s="266">
        <f t="shared" si="83"/>
        <v>109.89104091124187</v>
      </c>
      <c r="I174" s="266">
        <f t="shared" si="83"/>
        <v>117.49504264194445</v>
      </c>
      <c r="J174" s="266">
        <f t="shared" si="83"/>
        <v>103.63482744298031</v>
      </c>
      <c r="K174" s="266">
        <f t="shared" si="83"/>
        <v>101.36037756481129</v>
      </c>
      <c r="L174" s="266">
        <f t="shared" si="83"/>
        <v>117.80495944489284</v>
      </c>
      <c r="M174" s="266">
        <f t="shared" si="83"/>
        <v>113.01197434724601</v>
      </c>
      <c r="N174" s="266">
        <f t="shared" si="83"/>
        <v>111.14552756306431</v>
      </c>
      <c r="O174" s="266">
        <f t="shared" si="83"/>
        <v>117.37438632564957</v>
      </c>
      <c r="P174" s="266">
        <f t="shared" si="83"/>
        <v>130.2577214887059</v>
      </c>
      <c r="Q174" s="266">
        <f t="shared" si="83"/>
        <v>139.10343468291725</v>
      </c>
      <c r="R174" s="266">
        <f t="shared" si="83"/>
        <v>132.819447652066</v>
      </c>
      <c r="S174" s="266">
        <f t="shared" si="83"/>
        <v>112.65788365474731</v>
      </c>
      <c r="T174" s="266">
        <f t="shared" si="83"/>
        <v>105.90151277974785</v>
      </c>
      <c r="U174" s="266">
        <f t="shared" si="83"/>
        <v>102.28301021133821</v>
      </c>
      <c r="V174" s="266">
        <f t="shared" si="83"/>
        <v>101.91055185460702</v>
      </c>
      <c r="W174" s="266">
        <f t="shared" si="83"/>
        <v>104.74631299827433</v>
      </c>
      <c r="X174" s="266">
        <f t="shared" si="83"/>
        <v>112.45607290440852</v>
      </c>
      <c r="Y174" s="266">
        <f t="shared" si="83"/>
        <v>124.6353382287643</v>
      </c>
      <c r="Z174" s="266">
        <f t="shared" si="83"/>
        <v>136.83042837682299</v>
      </c>
      <c r="AA174" s="266">
        <f t="shared" si="83"/>
        <v>155.26468788737898</v>
      </c>
      <c r="AB174" s="266">
        <f t="shared" si="83"/>
        <v>174.76123345310049</v>
      </c>
      <c r="AC174" s="266">
        <f t="shared" si="83"/>
        <v>177.3951959287653</v>
      </c>
      <c r="AD174" s="266">
        <f t="shared" si="83"/>
        <v>178.70063019857585</v>
      </c>
      <c r="AE174" s="266">
        <f t="shared" si="83"/>
        <v>160.95848658926511</v>
      </c>
      <c r="AF174" s="266">
        <f t="shared" si="83"/>
        <v>146.37227536921446</v>
      </c>
      <c r="AG174" s="266">
        <f t="shared" si="83"/>
        <v>137.71625711996651</v>
      </c>
      <c r="AH174" s="266">
        <f t="shared" si="83"/>
        <v>142.50598799088243</v>
      </c>
      <c r="AI174" s="266">
        <f t="shared" si="83"/>
        <v>146.51019373767014</v>
      </c>
      <c r="AJ174" s="266">
        <f t="shared" si="83"/>
        <v>147.94406971032302</v>
      </c>
      <c r="AK174" s="266">
        <f t="shared" ref="AK174:BF174" si="84">AK172/$AZ$172*100</f>
        <v>145.02355314935213</v>
      </c>
      <c r="AL174" s="266">
        <f t="shared" si="84"/>
        <v>140.98550894261308</v>
      </c>
      <c r="AM174" s="266">
        <f t="shared" si="84"/>
        <v>142.31010558015001</v>
      </c>
      <c r="AN174" s="266">
        <f t="shared" si="84"/>
        <v>138.99036465812392</v>
      </c>
      <c r="AO174" s="266">
        <f t="shared" si="84"/>
        <v>138.67930873932062</v>
      </c>
      <c r="AP174" s="266">
        <f t="shared" si="84"/>
        <v>137.45447132062256</v>
      </c>
      <c r="AQ174" s="266">
        <f t="shared" si="84"/>
        <v>139.8343896306404</v>
      </c>
      <c r="AR174" s="266">
        <f t="shared" si="84"/>
        <v>139.57483541228996</v>
      </c>
      <c r="AS174" s="266">
        <f t="shared" si="84"/>
        <v>125.10140392072169</v>
      </c>
      <c r="AT174" s="266">
        <f t="shared" si="84"/>
        <v>118.26200603409163</v>
      </c>
      <c r="AU174" s="266">
        <f t="shared" si="84"/>
        <v>125.38953783797784</v>
      </c>
      <c r="AV174" s="266">
        <f t="shared" si="84"/>
        <v>119.55312395203714</v>
      </c>
      <c r="AW174" s="266">
        <f t="shared" si="84"/>
        <v>112.99366090349723</v>
      </c>
      <c r="AX174" s="266">
        <f t="shared" si="84"/>
        <v>107.58440771768475</v>
      </c>
      <c r="AY174" s="266">
        <f t="shared" si="84"/>
        <v>103.96155223061349</v>
      </c>
      <c r="AZ174" s="266">
        <f t="shared" si="84"/>
        <v>100</v>
      </c>
      <c r="BA174" s="266">
        <f t="shared" si="84"/>
        <v>101.808594469797</v>
      </c>
      <c r="BB174" s="266">
        <f t="shared" si="84"/>
        <v>102.88060335390921</v>
      </c>
      <c r="BC174" s="266">
        <f t="shared" si="84"/>
        <v>103.03321997112633</v>
      </c>
      <c r="BD174" s="266">
        <f t="shared" si="84"/>
        <v>101.20141905137613</v>
      </c>
      <c r="BE174" s="266">
        <f t="shared" si="84"/>
        <v>101.00784582742779</v>
      </c>
      <c r="BF174" s="266">
        <f t="shared" si="84"/>
        <v>103.54113276727634</v>
      </c>
      <c r="BG174" s="266">
        <f t="shared" ref="BG174:CJ174" si="85">BG172/$AZ$172*100</f>
        <v>98.365948377728657</v>
      </c>
      <c r="BH174" s="266">
        <f t="shared" si="85"/>
        <v>98.800962437195309</v>
      </c>
      <c r="BI174" s="266">
        <f t="shared" si="85"/>
        <v>101.75927976823307</v>
      </c>
      <c r="BJ174" s="266">
        <f t="shared" si="85"/>
        <v>107.44898662207223</v>
      </c>
      <c r="BK174" s="266">
        <f t="shared" si="85"/>
        <v>110.55105832728738</v>
      </c>
      <c r="BL174" s="266">
        <f t="shared" si="85"/>
        <v>107.10949840794069</v>
      </c>
      <c r="BM174" s="266">
        <f t="shared" si="85"/>
        <v>103.36587394355057</v>
      </c>
      <c r="BN174" s="266">
        <f t="shared" si="85"/>
        <v>112.54992108423755</v>
      </c>
      <c r="BO174" s="266">
        <f t="shared" si="85"/>
        <v>117.90881602210675</v>
      </c>
      <c r="BP174" s="266">
        <f t="shared" si="85"/>
        <v>110.54568209251958</v>
      </c>
      <c r="BQ174" s="266">
        <f t="shared" si="85"/>
        <v>108.64162400937913</v>
      </c>
      <c r="BR174" s="266">
        <f t="shared" si="85"/>
        <v>103.21868174018915</v>
      </c>
      <c r="BS174" s="266">
        <f t="shared" si="85"/>
        <v>101.19835722946733</v>
      </c>
      <c r="BT174" s="266">
        <f t="shared" si="85"/>
        <v>94.188660817795181</v>
      </c>
      <c r="BU174" s="266">
        <f t="shared" si="85"/>
        <v>92.364860226656901</v>
      </c>
      <c r="BV174" s="266">
        <f t="shared" si="85"/>
        <v>102.86558066849045</v>
      </c>
      <c r="BW174" s="266">
        <f t="shared" si="85"/>
        <v>104.10830600351116</v>
      </c>
      <c r="BX174" s="266">
        <f t="shared" si="85"/>
        <v>108.31103105206677</v>
      </c>
      <c r="BY174" s="266">
        <f t="shared" si="85"/>
        <v>112.54942458104003</v>
      </c>
      <c r="BZ174" s="266">
        <f t="shared" si="85"/>
        <v>111.12425162484134</v>
      </c>
      <c r="CA174" s="266">
        <f t="shared" si="85"/>
        <v>109.74287970318079</v>
      </c>
      <c r="CB174" s="266">
        <f t="shared" si="85"/>
        <v>104.62157554418239</v>
      </c>
      <c r="CC174" s="266">
        <f t="shared" si="85"/>
        <v>102.31457743536998</v>
      </c>
      <c r="CD174" s="266">
        <f t="shared" si="85"/>
        <v>104.24003851849997</v>
      </c>
      <c r="CE174" s="266">
        <f t="shared" si="85"/>
        <v>108.63715123878328</v>
      </c>
      <c r="CF174" s="266">
        <f t="shared" si="85"/>
        <v>104.24596397189872</v>
      </c>
      <c r="CG174" s="266">
        <f t="shared" si="85"/>
        <v>108.60636453768566</v>
      </c>
      <c r="CH174" s="266">
        <f t="shared" si="85"/>
        <v>121.24644946277576</v>
      </c>
      <c r="CI174" s="266">
        <f t="shared" si="85"/>
        <v>123.70695979406162</v>
      </c>
      <c r="CJ174" s="266">
        <f t="shared" si="85"/>
        <v>136.6811189097767</v>
      </c>
      <c r="CK174" s="266">
        <f t="shared" ref="CK174:CV174" si="86">CK172/$AZ$172*100</f>
        <v>136.46639459907578</v>
      </c>
      <c r="CL174" s="266">
        <f t="shared" si="86"/>
        <v>143.11251102576043</v>
      </c>
      <c r="CM174" s="266">
        <f t="shared" si="86"/>
        <v>148.4832526708185</v>
      </c>
      <c r="CN174" s="266">
        <f t="shared" si="86"/>
        <v>145.19948178809764</v>
      </c>
      <c r="CO174" s="266">
        <f t="shared" si="86"/>
        <v>147.66838111900472</v>
      </c>
      <c r="CP174" s="266">
        <f t="shared" si="86"/>
        <v>156.54120710928356</v>
      </c>
      <c r="CQ174" s="266">
        <f t="shared" si="86"/>
        <v>152.27974665156904</v>
      </c>
      <c r="CR174" s="266">
        <f t="shared" si="86"/>
        <v>163.04779490077701</v>
      </c>
      <c r="CS174" s="266">
        <f t="shared" si="86"/>
        <v>169.64701000472013</v>
      </c>
      <c r="CT174" s="266">
        <f t="shared" si="86"/>
        <v>172.11280206771693</v>
      </c>
      <c r="CU174" s="266">
        <f t="shared" si="86"/>
        <v>175.42256273702682</v>
      </c>
      <c r="CV174" s="266">
        <f t="shared" si="86"/>
        <v>165.99152328553973</v>
      </c>
      <c r="CW174" s="266">
        <f t="shared" ref="CW174:DH174" si="87">CW172/$AZ$172*100</f>
        <v>171.35060108190859</v>
      </c>
      <c r="CX174" s="266">
        <f t="shared" si="87"/>
        <v>164.80277995219802</v>
      </c>
      <c r="CY174" s="266">
        <f t="shared" si="87"/>
        <v>153.47800530510304</v>
      </c>
      <c r="CZ174" s="266">
        <f t="shared" si="87"/>
        <v>138.15161845079837</v>
      </c>
      <c r="DA174" s="266">
        <f t="shared" si="87"/>
        <v>141.49631101187089</v>
      </c>
      <c r="DB174" s="266">
        <f t="shared" si="87"/>
        <v>130.02414291489885</v>
      </c>
      <c r="DC174" s="266">
        <f t="shared" si="87"/>
        <v>135.72031058940382</v>
      </c>
      <c r="DD174" s="266">
        <f t="shared" si="87"/>
        <v>131.90661763351858</v>
      </c>
      <c r="DE174" s="266">
        <f t="shared" si="87"/>
        <v>134.52816738303309</v>
      </c>
      <c r="DF174" s="266">
        <f t="shared" si="87"/>
        <v>136.02278315227261</v>
      </c>
      <c r="DG174" s="266">
        <f t="shared" si="87"/>
        <v>141.07332440789145</v>
      </c>
      <c r="DH174" s="266">
        <f t="shared" si="87"/>
        <v>133.1879099708928</v>
      </c>
      <c r="DI174" s="266">
        <f t="shared" ref="DI174:DT174" si="88">DI172/$AZ$172*100</f>
        <v>129.4009141458001</v>
      </c>
      <c r="DJ174" s="266">
        <f t="shared" si="88"/>
        <v>128.35344269276501</v>
      </c>
      <c r="DK174" s="266">
        <f t="shared" si="88"/>
        <v>122.80348796972969</v>
      </c>
      <c r="DL174" s="266">
        <f t="shared" si="88"/>
        <v>114.42106048684346</v>
      </c>
      <c r="DM174" s="266">
        <f t="shared" si="88"/>
        <v>117.08265462714868</v>
      </c>
      <c r="DN174" s="266">
        <f t="shared" si="88"/>
        <v>116.70960943539272</v>
      </c>
      <c r="DO174" s="266">
        <f t="shared" si="88"/>
        <v>107.53726936585907</v>
      </c>
      <c r="DP174" s="266">
        <f t="shared" si="88"/>
        <v>106.85065576889239</v>
      </c>
      <c r="DQ174" s="266">
        <f t="shared" si="88"/>
        <v>110.18001149136383</v>
      </c>
      <c r="DR174" s="266">
        <f t="shared" si="88"/>
        <v>120.35448627325241</v>
      </c>
      <c r="DS174" s="266">
        <f t="shared" si="88"/>
        <v>116.57270804258752</v>
      </c>
      <c r="DT174" s="266">
        <f t="shared" si="88"/>
        <v>118.50892897528631</v>
      </c>
      <c r="DU174" s="266">
        <f t="shared" ref="DU174:EF174" si="89">DU172/$AZ$172*100</f>
        <v>123.32887414227991</v>
      </c>
      <c r="DV174" s="266">
        <f t="shared" si="89"/>
        <v>122.66426165853161</v>
      </c>
      <c r="DW174" s="266">
        <f t="shared" si="89"/>
        <v>116.809884913723</v>
      </c>
      <c r="DX174" s="266">
        <f t="shared" si="89"/>
        <v>119.46298288121177</v>
      </c>
      <c r="DY174" s="266">
        <f t="shared" si="89"/>
        <v>117.92274251318871</v>
      </c>
      <c r="DZ174" s="266">
        <f t="shared" si="89"/>
        <v>119.17203084568197</v>
      </c>
      <c r="EA174" s="266">
        <f t="shared" si="89"/>
        <v>114.95589477779333</v>
      </c>
      <c r="EB174" s="266">
        <f t="shared" si="89"/>
        <v>125.11787515894804</v>
      </c>
      <c r="EC174" s="266">
        <f t="shared" si="89"/>
        <v>122.49556538994577</v>
      </c>
      <c r="ED174" s="266">
        <f t="shared" si="89"/>
        <v>132.60223587764384</v>
      </c>
      <c r="EE174" s="266">
        <f t="shared" si="89"/>
        <v>144.71122344236792</v>
      </c>
      <c r="EF174" s="266">
        <f t="shared" si="89"/>
        <v>156.27114708373551</v>
      </c>
      <c r="EG174" s="266">
        <f t="shared" ref="EG174:ER174" si="90">EG172/$AZ$172*100</f>
        <v>162.66823518978373</v>
      </c>
      <c r="EH174" s="266">
        <f t="shared" si="90"/>
        <v>160.29906300026971</v>
      </c>
      <c r="EI174" s="266">
        <f t="shared" si="90"/>
        <v>150.87187021962933</v>
      </c>
      <c r="EJ174" s="266">
        <f t="shared" si="90"/>
        <v>139.23911358194962</v>
      </c>
      <c r="EK174" s="266">
        <f t="shared" si="90"/>
        <v>135.00011850021443</v>
      </c>
      <c r="EL174" s="266">
        <f>EL172/$AZ$172*100</f>
        <v>146.33815110283285</v>
      </c>
      <c r="EM174" s="266">
        <f t="shared" si="90"/>
        <v>150.63030114017792</v>
      </c>
      <c r="EN174" s="266">
        <f t="shared" si="90"/>
        <v>170.65512289190389</v>
      </c>
      <c r="EO174" s="266">
        <f t="shared" si="90"/>
        <v>171.61001152978724</v>
      </c>
      <c r="EP174" s="266">
        <f t="shared" si="90"/>
        <v>189.21515450205456</v>
      </c>
      <c r="EQ174" s="266">
        <f t="shared" si="90"/>
        <v>201.08544344490781</v>
      </c>
      <c r="ER174" s="266">
        <f t="shared" si="90"/>
        <v>197.45532303976771</v>
      </c>
      <c r="ES174" s="266">
        <f t="shared" ref="ES174:FD174" si="91">ES172/$AZ$172*100</f>
        <v>208.99338396789196</v>
      </c>
      <c r="ET174" s="266">
        <f t="shared" si="91"/>
        <v>222.43563646975267</v>
      </c>
      <c r="EU174" s="266">
        <f t="shared" si="91"/>
        <v>223.94869423384191</v>
      </c>
      <c r="EV174" s="266">
        <f t="shared" si="91"/>
        <v>234.45146032032466</v>
      </c>
      <c r="EW174" s="266">
        <f t="shared" si="91"/>
        <v>255.43219253827684</v>
      </c>
      <c r="EX174" s="266">
        <f t="shared" si="91"/>
        <v>225.9271147846747</v>
      </c>
      <c r="EY174" s="266">
        <f t="shared" si="91"/>
        <v>249.88356162334901</v>
      </c>
      <c r="EZ174" s="266">
        <f t="shared" si="91"/>
        <v>273.57076233951199</v>
      </c>
      <c r="FA174" s="266">
        <f t="shared" si="91"/>
        <v>272.12730116853891</v>
      </c>
      <c r="FB174" s="266">
        <f t="shared" si="91"/>
        <v>290.38390561736514</v>
      </c>
      <c r="FC174" s="266">
        <f t="shared" si="91"/>
        <v>307.2726094039769</v>
      </c>
      <c r="FD174" s="266">
        <f t="shared" si="91"/>
        <v>298.94412005402751</v>
      </c>
    </row>
  </sheetData>
  <pageMargins left="0.7" right="0.7" top="0.75" bottom="0.75" header="0.3" footer="0.3"/>
  <pageSetup orientation="portrait" r:id="rId1"/>
  <ignoredErrors>
    <ignoredError sqref="CQ58:CV58 DC51:DH51 DC58:DG58 DO51:DT51 DO58:DT58 DH58" numberStoredAsText="1"/>
  </ignoredError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D194"/>
  <sheetViews>
    <sheetView zoomScale="90" zoomScaleNormal="90" workbookViewId="0">
      <pane xSplit="4" ySplit="3" topLeftCell="EJ77" activePane="bottomRight" state="frozen"/>
      <selection activeCell="A853" sqref="A853"/>
      <selection pane="topRight" activeCell="A853" sqref="A853"/>
      <selection pane="bottomLeft" activeCell="A853" sqref="A853"/>
      <selection pane="bottomRight" activeCell="A853" sqref="A853"/>
    </sheetView>
  </sheetViews>
  <sheetFormatPr baseColWidth="10" defaultColWidth="11.44140625" defaultRowHeight="13.8" x14ac:dyDescent="0.3"/>
  <cols>
    <col min="1" max="1" width="33.77734375" style="5" customWidth="1"/>
    <col min="2" max="2" width="9.44140625" style="5" bestFit="1" customWidth="1"/>
    <col min="3" max="3" width="34" style="5" customWidth="1"/>
    <col min="4" max="4" width="14.77734375" style="20" customWidth="1"/>
    <col min="5" max="5" width="9" style="5" bestFit="1" customWidth="1"/>
    <col min="6" max="17" width="11.44140625" style="5"/>
    <col min="18" max="19" width="9" style="5" bestFit="1" customWidth="1"/>
    <col min="20" max="21" width="12" style="5" bestFit="1" customWidth="1"/>
    <col min="22" max="22" width="9" style="5" bestFit="1" customWidth="1"/>
    <col min="23" max="23" width="12" style="5" bestFit="1" customWidth="1"/>
    <col min="24" max="24" width="9" style="5" bestFit="1" customWidth="1"/>
    <col min="25" max="25" width="12" style="5" bestFit="1" customWidth="1"/>
    <col min="26" max="26" width="9" style="5" bestFit="1" customWidth="1"/>
    <col min="27" max="28" width="12" style="5" bestFit="1" customWidth="1"/>
    <col min="29" max="64" width="11.44140625" style="5"/>
    <col min="65" max="88" width="12.5546875" style="7" bestFit="1" customWidth="1"/>
    <col min="89" max="122" width="11.44140625" style="7"/>
    <col min="123" max="124" width="12.77734375" style="7" customWidth="1"/>
    <col min="125" max="16384" width="11.44140625" style="7"/>
  </cols>
  <sheetData>
    <row r="1" spans="1:160" x14ac:dyDescent="0.3">
      <c r="E1" s="5">
        <v>2009</v>
      </c>
      <c r="F1" s="5">
        <v>2010</v>
      </c>
      <c r="G1" s="5">
        <v>2011</v>
      </c>
      <c r="H1" s="5">
        <v>2012</v>
      </c>
    </row>
    <row r="2" spans="1:160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</row>
    <row r="3" spans="1:160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0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0" s="155" customFormat="1" x14ac:dyDescent="0.3">
      <c r="A5" s="155" t="s">
        <v>5</v>
      </c>
      <c r="B5" s="155" t="s">
        <v>30</v>
      </c>
      <c r="C5" s="155" t="s">
        <v>31</v>
      </c>
      <c r="D5" s="156" t="s">
        <v>12</v>
      </c>
      <c r="E5" s="157">
        <v>34.233999999999995</v>
      </c>
      <c r="F5" s="157">
        <v>31.915263157894735</v>
      </c>
      <c r="G5" s="157">
        <v>31.439090909090908</v>
      </c>
      <c r="H5" s="157">
        <v>35.71142857142857</v>
      </c>
      <c r="I5" s="157">
        <v>38.337499999999991</v>
      </c>
      <c r="J5" s="157">
        <v>37.725909090909084</v>
      </c>
      <c r="K5" s="157">
        <v>34.039999999999992</v>
      </c>
      <c r="L5" s="157">
        <v>36.788571428571437</v>
      </c>
      <c r="M5" s="157">
        <v>33.992380952380955</v>
      </c>
      <c r="N5" s="157">
        <v>36.179545454545455</v>
      </c>
      <c r="O5" s="157">
        <v>38.747500000000002</v>
      </c>
      <c r="P5" s="157">
        <v>39.344545454545454</v>
      </c>
      <c r="Q5" s="157">
        <v>38.027894736842107</v>
      </c>
      <c r="R5" s="157">
        <v>38.119999999999997</v>
      </c>
      <c r="S5" s="157">
        <v>39.4304347826087</v>
      </c>
      <c r="T5" s="157">
        <v>39.372380952380958</v>
      </c>
      <c r="U5" s="157">
        <v>37.768999999999998</v>
      </c>
      <c r="V5" s="157">
        <v>37.239545454545436</v>
      </c>
      <c r="W5" s="157">
        <v>37.953809523809525</v>
      </c>
      <c r="X5" s="157">
        <v>40.609090909090916</v>
      </c>
      <c r="Y5" s="157">
        <v>42.168095238095233</v>
      </c>
      <c r="Z5" s="157">
        <v>46.94</v>
      </c>
      <c r="AA5" s="157">
        <v>50.951904761904764</v>
      </c>
      <c r="AB5" s="157">
        <v>54.809090909090919</v>
      </c>
      <c r="AC5" s="157">
        <v>57.023000000000003</v>
      </c>
      <c r="AD5" s="157">
        <v>57.531578947368416</v>
      </c>
      <c r="AE5" s="157">
        <v>56.481739130434782</v>
      </c>
      <c r="AF5" s="157">
        <v>58.021000000000001</v>
      </c>
      <c r="AG5" s="157">
        <v>56.956190476190471</v>
      </c>
      <c r="AH5" s="157">
        <v>56.787727272727267</v>
      </c>
      <c r="AI5" s="157">
        <v>56.387000000000015</v>
      </c>
      <c r="AJ5" s="157">
        <v>55.577391304347813</v>
      </c>
      <c r="AK5" s="157">
        <v>55.286666666666676</v>
      </c>
      <c r="AL5" s="157">
        <v>51.109523809523807</v>
      </c>
      <c r="AM5" s="157">
        <v>50.726190476190474</v>
      </c>
      <c r="AN5" s="157">
        <v>50.089999999999996</v>
      </c>
      <c r="AO5" s="157">
        <v>51.336500000000001</v>
      </c>
      <c r="AP5" s="157">
        <v>53.080500000000008</v>
      </c>
      <c r="AQ5" s="157">
        <v>54.273636363636349</v>
      </c>
      <c r="AR5" s="157">
        <v>55.872500000000002</v>
      </c>
      <c r="AS5" s="157">
        <v>51.463636363636368</v>
      </c>
      <c r="AT5" s="157">
        <v>49.795238095238084</v>
      </c>
      <c r="AU5" s="157">
        <v>53.309523809523796</v>
      </c>
      <c r="AV5" s="157">
        <v>53.910000000000004</v>
      </c>
      <c r="AW5" s="157">
        <v>55.034210526315796</v>
      </c>
      <c r="AX5" s="157">
        <v>50.793478260869577</v>
      </c>
      <c r="AY5" s="157">
        <v>48.614285714285707</v>
      </c>
      <c r="AZ5" s="157">
        <v>49.386499999999998</v>
      </c>
      <c r="BA5" s="157" t="e">
        <f>+#REF!</f>
        <v>#REF!</v>
      </c>
      <c r="BB5" s="157" t="e">
        <f>+#REF!</f>
        <v>#REF!</v>
      </c>
      <c r="BC5" s="157" t="e">
        <f>+#REF!</f>
        <v>#REF!</v>
      </c>
      <c r="BD5" s="157" t="e">
        <f>+#REF!</f>
        <v>#REF!</v>
      </c>
      <c r="BE5" s="157" t="e">
        <f>+#REF!</f>
        <v>#REF!</v>
      </c>
      <c r="BF5" s="157" t="e">
        <f>+#REF!</f>
        <v>#REF!</v>
      </c>
      <c r="BG5" s="157" t="e">
        <f>+#REF!</f>
        <v>#REF!</v>
      </c>
      <c r="BH5" s="157" t="e">
        <f>+#REF!</f>
        <v>#REF!</v>
      </c>
      <c r="BI5" s="157" t="e">
        <f>+#REF!</f>
        <v>#REF!</v>
      </c>
      <c r="BJ5" s="157" t="e">
        <f>+#REF!</f>
        <v>#REF!</v>
      </c>
      <c r="BK5" s="157" t="e">
        <f>+#REF!</f>
        <v>#REF!</v>
      </c>
      <c r="BL5" s="157" t="e">
        <f>+#REF!</f>
        <v>#REF!</v>
      </c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</row>
    <row r="6" spans="1:160" s="155" customFormat="1" x14ac:dyDescent="0.3">
      <c r="A6" s="155" t="s">
        <v>6</v>
      </c>
      <c r="B6" s="155" t="s">
        <v>32</v>
      </c>
      <c r="C6" s="155" t="s">
        <v>34</v>
      </c>
      <c r="D6" s="156" t="s">
        <v>11</v>
      </c>
      <c r="E6" s="157">
        <v>556</v>
      </c>
      <c r="F6" s="157">
        <v>569.0526315789474</v>
      </c>
      <c r="G6" s="157">
        <v>594.18421052631584</v>
      </c>
      <c r="H6" s="157">
        <v>686.84210526315792</v>
      </c>
      <c r="I6" s="157">
        <v>787.38095238095241</v>
      </c>
      <c r="J6" s="157">
        <v>724.72500000000002</v>
      </c>
      <c r="K6" s="157">
        <v>637.71739130434787</v>
      </c>
      <c r="L6" s="157">
        <v>713.69047619047615</v>
      </c>
      <c r="M6" s="157">
        <v>672.84090909090912</v>
      </c>
      <c r="N6" s="157">
        <v>678.63636363636363</v>
      </c>
      <c r="O6" s="157">
        <v>723.21428571428567</v>
      </c>
      <c r="P6" s="157">
        <v>773.06818181818187</v>
      </c>
      <c r="Q6" s="157">
        <v>787.75</v>
      </c>
      <c r="R6" s="157">
        <v>793.125</v>
      </c>
      <c r="S6" s="157">
        <v>828.36956521739125</v>
      </c>
      <c r="T6" s="157">
        <v>823.28947368421052</v>
      </c>
      <c r="U6" s="157">
        <v>814.47368421052636</v>
      </c>
      <c r="V6" s="157">
        <v>801.13636363636363</v>
      </c>
      <c r="W6" s="157">
        <v>804.2045454545455</v>
      </c>
      <c r="X6" s="157">
        <v>906.66666666666663</v>
      </c>
      <c r="Y6" s="157">
        <v>918.09523809523807</v>
      </c>
      <c r="Z6" s="157">
        <v>990</v>
      </c>
      <c r="AA6" s="157">
        <v>1113.409090909091</v>
      </c>
      <c r="AB6" s="157">
        <v>1225.2272727272727</v>
      </c>
      <c r="AC6" s="157">
        <v>1267.1428571428571</v>
      </c>
      <c r="AD6" s="157">
        <v>1278.875</v>
      </c>
      <c r="AE6" s="157">
        <v>1173.4782608695652</v>
      </c>
      <c r="AF6" s="157">
        <v>1145</v>
      </c>
      <c r="AG6" s="157">
        <v>1153.8636363636363</v>
      </c>
      <c r="AH6" s="157">
        <v>1127.125</v>
      </c>
      <c r="AI6" s="157">
        <v>1082.375</v>
      </c>
      <c r="AJ6" s="157">
        <v>1084.3478260869565</v>
      </c>
      <c r="AK6" s="157">
        <v>1065.2272727272727</v>
      </c>
      <c r="AL6" s="157">
        <v>997.02380952380952</v>
      </c>
      <c r="AM6" s="157">
        <v>1048.840909090909</v>
      </c>
      <c r="AN6" s="157">
        <v>1021.9047619047619</v>
      </c>
      <c r="AO6" s="157">
        <v>1057.6190476190477</v>
      </c>
      <c r="AP6" s="157">
        <v>1103.452380952381</v>
      </c>
      <c r="AQ6" s="157">
        <v>1147.7045454545455</v>
      </c>
      <c r="AR6" s="157">
        <v>1176.4473684210527</v>
      </c>
      <c r="AS6" s="157">
        <v>1085.8333333333333</v>
      </c>
      <c r="AT6" s="157">
        <v>995.95238095238096</v>
      </c>
      <c r="AU6" s="157">
        <v>1013.8157894736842</v>
      </c>
      <c r="AV6" s="157">
        <v>994.56521739130437</v>
      </c>
      <c r="AW6" s="157">
        <v>965</v>
      </c>
      <c r="AX6" s="157">
        <v>836.95652173913038</v>
      </c>
      <c r="AY6" s="157">
        <v>818.86363636363637</v>
      </c>
      <c r="AZ6" s="157">
        <v>788.19444444444446</v>
      </c>
      <c r="BA6" s="157" t="e">
        <f>+#REF!</f>
        <v>#REF!</v>
      </c>
      <c r="BB6" s="157" t="e">
        <f>+#REF!</f>
        <v>#REF!</v>
      </c>
      <c r="BC6" s="157" t="e">
        <f>+#REF!</f>
        <v>#REF!</v>
      </c>
      <c r="BD6" s="157" t="e">
        <f>+#REF!</f>
        <v>#REF!</v>
      </c>
      <c r="BE6" s="157" t="e">
        <f>+#REF!</f>
        <v>#REF!</v>
      </c>
      <c r="BF6" s="157" t="e">
        <f>+#REF!</f>
        <v>#REF!</v>
      </c>
      <c r="BG6" s="157" t="e">
        <f>+#REF!</f>
        <v>#REF!</v>
      </c>
      <c r="BH6" s="157" t="e">
        <f>+#REF!</f>
        <v>#REF!</v>
      </c>
      <c r="BI6" s="157" t="e">
        <f>+#REF!</f>
        <v>#REF!</v>
      </c>
      <c r="BJ6" s="157" t="e">
        <f>+#REF!</f>
        <v>#REF!</v>
      </c>
      <c r="BK6" s="157" t="e">
        <f>+#REF!</f>
        <v>#REF!</v>
      </c>
      <c r="BL6" s="157" t="e">
        <f>+#REF!</f>
        <v>#REF!</v>
      </c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7"/>
      <c r="CO6" s="157"/>
      <c r="CP6" s="157"/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7"/>
      <c r="DB6" s="157"/>
      <c r="DC6" s="157"/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7"/>
      <c r="DO6" s="157"/>
      <c r="DP6" s="157"/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7"/>
      <c r="EB6" s="157"/>
      <c r="EC6" s="157"/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7"/>
      <c r="EO6" s="157"/>
      <c r="EP6" s="157"/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7"/>
      <c r="FB6" s="157"/>
      <c r="FC6" s="157"/>
      <c r="FD6" s="157"/>
    </row>
    <row r="7" spans="1:160" s="155" customFormat="1" x14ac:dyDescent="0.3">
      <c r="A7" s="155" t="s">
        <v>7</v>
      </c>
      <c r="B7" s="155" t="s">
        <v>24</v>
      </c>
      <c r="C7" s="155" t="s">
        <v>27</v>
      </c>
      <c r="D7" s="156" t="s">
        <v>12</v>
      </c>
      <c r="E7" s="157">
        <v>12.243999999999998</v>
      </c>
      <c r="F7" s="157">
        <v>13.014210526315789</v>
      </c>
      <c r="G7" s="157">
        <v>12.92818181818182</v>
      </c>
      <c r="H7" s="157">
        <v>13.118095238095236</v>
      </c>
      <c r="I7" s="157">
        <v>15.467999999999995</v>
      </c>
      <c r="J7" s="157">
        <v>15.538636363636364</v>
      </c>
      <c r="K7" s="157">
        <v>17.816363636363636</v>
      </c>
      <c r="L7" s="157">
        <v>21.72</v>
      </c>
      <c r="M7" s="157">
        <v>22.249523809523811</v>
      </c>
      <c r="N7" s="157">
        <v>23.16090909090909</v>
      </c>
      <c r="O7" s="157">
        <v>22.768999999999998</v>
      </c>
      <c r="P7" s="157">
        <v>24.902727272727272</v>
      </c>
      <c r="Q7" s="157">
        <v>28.380000000000003</v>
      </c>
      <c r="R7" s="157">
        <v>26.603157894736846</v>
      </c>
      <c r="S7" s="157">
        <v>19.263913043478254</v>
      </c>
      <c r="T7" s="157">
        <v>16.121428571428574</v>
      </c>
      <c r="U7" s="157">
        <v>14.602</v>
      </c>
      <c r="V7" s="157">
        <v>15.810454545454547</v>
      </c>
      <c r="W7" s="157">
        <v>17.622380952380954</v>
      </c>
      <c r="X7" s="157">
        <v>19.215454545454541</v>
      </c>
      <c r="Y7" s="157">
        <v>23.718095238095234</v>
      </c>
      <c r="Z7" s="157">
        <v>26.94380952380952</v>
      </c>
      <c r="AA7" s="157">
        <v>28.897619047619042</v>
      </c>
      <c r="AB7" s="157">
        <v>31.085909090909091</v>
      </c>
      <c r="AC7" s="157">
        <v>32.092999999999996</v>
      </c>
      <c r="AD7" s="157">
        <v>31.766842105263155</v>
      </c>
      <c r="AE7" s="157">
        <v>28.15</v>
      </c>
      <c r="AF7" s="157">
        <v>25.425499999999996</v>
      </c>
      <c r="AG7" s="157">
        <v>21.85</v>
      </c>
      <c r="AH7" s="157">
        <v>26.065454545454546</v>
      </c>
      <c r="AI7" s="157">
        <v>29.470999999999997</v>
      </c>
      <c r="AJ7" s="157">
        <v>28.874347826086954</v>
      </c>
      <c r="AK7" s="157">
        <v>27.700476190476188</v>
      </c>
      <c r="AL7" s="157">
        <v>26.298571428571432</v>
      </c>
      <c r="AM7" s="157">
        <v>24.517619047619043</v>
      </c>
      <c r="AN7" s="157">
        <v>23.415238095238095</v>
      </c>
      <c r="AO7" s="157">
        <v>24.047999999999998</v>
      </c>
      <c r="AP7" s="157">
        <v>24.883499999999998</v>
      </c>
      <c r="AQ7" s="157">
        <v>24.732727272727278</v>
      </c>
      <c r="AR7" s="157">
        <v>22.9785</v>
      </c>
      <c r="AS7" s="157">
        <v>20.249090909090906</v>
      </c>
      <c r="AT7" s="157">
        <v>20.443809523809524</v>
      </c>
      <c r="AU7" s="157">
        <v>22.757142857142856</v>
      </c>
      <c r="AV7" s="157">
        <v>20.529565217391301</v>
      </c>
      <c r="AW7" s="157">
        <v>19.470526315789478</v>
      </c>
      <c r="AX7" s="157">
        <v>20.388695652173919</v>
      </c>
      <c r="AY7" s="157">
        <v>19.313333333333329</v>
      </c>
      <c r="AZ7" s="157">
        <v>19.202000000000002</v>
      </c>
      <c r="BA7" s="157" t="e">
        <f>+#REF!</f>
        <v>#REF!</v>
      </c>
      <c r="BB7" s="157" t="e">
        <f>+#REF!</f>
        <v>#REF!</v>
      </c>
      <c r="BC7" s="157" t="e">
        <f>+#REF!</f>
        <v>#REF!</v>
      </c>
      <c r="BD7" s="157" t="e">
        <f>+#REF!</f>
        <v>#REF!</v>
      </c>
      <c r="BE7" s="157" t="e">
        <f>+#REF!</f>
        <v>#REF!</v>
      </c>
      <c r="BF7" s="157" t="e">
        <f>+#REF!</f>
        <v>#REF!</v>
      </c>
      <c r="BG7" s="157" t="e">
        <f>+#REF!</f>
        <v>#REF!</v>
      </c>
      <c r="BH7" s="157" t="e">
        <f>+#REF!</f>
        <v>#REF!</v>
      </c>
      <c r="BI7" s="157" t="e">
        <f>+#REF!</f>
        <v>#REF!</v>
      </c>
      <c r="BJ7" s="157" t="e">
        <f>+#REF!</f>
        <v>#REF!</v>
      </c>
      <c r="BK7" s="157" t="e">
        <f>+#REF!</f>
        <v>#REF!</v>
      </c>
      <c r="BL7" s="157" t="e">
        <f>+#REF!</f>
        <v>#REF!</v>
      </c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  <c r="DZ7" s="157"/>
      <c r="EA7" s="157"/>
      <c r="EB7" s="157"/>
      <c r="EC7" s="157"/>
      <c r="ED7" s="157"/>
      <c r="EE7" s="157"/>
      <c r="EF7" s="157"/>
      <c r="EG7" s="157"/>
      <c r="EH7" s="157"/>
      <c r="EI7" s="157"/>
      <c r="EJ7" s="157"/>
      <c r="EK7" s="157"/>
      <c r="EL7" s="157"/>
      <c r="EM7" s="157"/>
      <c r="EN7" s="157"/>
      <c r="EO7" s="157"/>
      <c r="EP7" s="157"/>
      <c r="EQ7" s="157"/>
      <c r="ER7" s="157"/>
      <c r="ES7" s="157"/>
      <c r="ET7" s="157"/>
      <c r="EU7" s="157"/>
      <c r="EV7" s="157"/>
      <c r="EW7" s="157"/>
      <c r="EX7" s="157"/>
      <c r="EY7" s="157"/>
      <c r="EZ7" s="157"/>
      <c r="FA7" s="157"/>
      <c r="FB7" s="157"/>
      <c r="FC7" s="157"/>
      <c r="FD7" s="157"/>
    </row>
    <row r="8" spans="1:160" s="155" customFormat="1" x14ac:dyDescent="0.3">
      <c r="A8" s="155" t="s">
        <v>8</v>
      </c>
      <c r="B8" s="155" t="s">
        <v>25</v>
      </c>
      <c r="C8" s="155" t="s">
        <v>29</v>
      </c>
      <c r="D8" s="156" t="s">
        <v>11</v>
      </c>
      <c r="E8" s="157">
        <v>2588.4</v>
      </c>
      <c r="F8" s="157">
        <v>2645.3157894736842</v>
      </c>
      <c r="G8" s="157">
        <v>2441.1363636363635</v>
      </c>
      <c r="H8" s="157">
        <v>2480.3333333333335</v>
      </c>
      <c r="I8" s="157">
        <v>2391.4499999999998</v>
      </c>
      <c r="J8" s="157">
        <v>2614.6363636363635</v>
      </c>
      <c r="K8" s="157">
        <v>2711.7727272727275</v>
      </c>
      <c r="L8" s="157">
        <v>2862.2380952380954</v>
      </c>
      <c r="M8" s="157">
        <v>3030.5238095238096</v>
      </c>
      <c r="N8" s="157">
        <v>3253.909090909091</v>
      </c>
      <c r="O8" s="157">
        <v>3184.15</v>
      </c>
      <c r="P8" s="157">
        <v>3333.5</v>
      </c>
      <c r="Q8" s="157">
        <v>3345.2631578947367</v>
      </c>
      <c r="R8" s="157">
        <v>3047.4210526315787</v>
      </c>
      <c r="S8" s="157">
        <v>2861.6521739130435</v>
      </c>
      <c r="T8" s="157">
        <v>3015.4285714285716</v>
      </c>
      <c r="U8" s="157">
        <v>2967.6</v>
      </c>
      <c r="V8" s="157">
        <v>2976.9545454545455</v>
      </c>
      <c r="W8" s="157">
        <v>2995.2380952380954</v>
      </c>
      <c r="X8" s="157">
        <v>2867.3636363636365</v>
      </c>
      <c r="Y8" s="157">
        <v>2724.9523809523807</v>
      </c>
      <c r="Z8" s="157">
        <v>2814.4285714285716</v>
      </c>
      <c r="AA8" s="157">
        <v>2783.5714285714284</v>
      </c>
      <c r="AB8" s="157">
        <v>2965.0454545454545</v>
      </c>
      <c r="AC8" s="157">
        <v>3086.4</v>
      </c>
      <c r="AD8" s="157">
        <v>3448.0526315789475</v>
      </c>
      <c r="AE8" s="157">
        <v>3371.7391304347825</v>
      </c>
      <c r="AF8" s="157">
        <v>3108.05</v>
      </c>
      <c r="AG8" s="157">
        <v>3050.6190476190477</v>
      </c>
      <c r="AH8" s="157">
        <v>2977.318181818182</v>
      </c>
      <c r="AI8" s="157">
        <v>3112.3</v>
      </c>
      <c r="AJ8" s="157">
        <v>2979.8695652173915</v>
      </c>
      <c r="AK8" s="157">
        <v>2798.6666666666665</v>
      </c>
      <c r="AL8" s="157">
        <v>2636.9047619047619</v>
      </c>
      <c r="AM8" s="157">
        <v>2422.0952380952381</v>
      </c>
      <c r="AN8" s="157">
        <v>2090.3809523809523</v>
      </c>
      <c r="AO8" s="157">
        <v>2267.0500000000002</v>
      </c>
      <c r="AP8" s="157">
        <v>2325.4</v>
      </c>
      <c r="AQ8" s="157">
        <v>2330.090909090909</v>
      </c>
      <c r="AR8" s="157">
        <v>2223.3000000000002</v>
      </c>
      <c r="AS8" s="157">
        <v>2256.4545454545455</v>
      </c>
      <c r="AT8" s="157">
        <v>2184.1904761904761</v>
      </c>
      <c r="AU8" s="157">
        <v>2265.5238095238096</v>
      </c>
      <c r="AV8" s="157">
        <v>2470.086956521739</v>
      </c>
      <c r="AW8" s="157">
        <v>2589.4210526315787</v>
      </c>
      <c r="AX8" s="157">
        <v>2409.3478260869565</v>
      </c>
      <c r="AY8" s="157">
        <v>2464.8571428571427</v>
      </c>
      <c r="AZ8" s="157">
        <v>2389.65</v>
      </c>
      <c r="BA8" s="157" t="e">
        <f>+#REF!</f>
        <v>#REF!</v>
      </c>
      <c r="BB8" s="157" t="e">
        <f>+#REF!</f>
        <v>#REF!</v>
      </c>
      <c r="BC8" s="157" t="e">
        <f>+#REF!</f>
        <v>#REF!</v>
      </c>
      <c r="BD8" s="157" t="e">
        <f>+#REF!</f>
        <v>#REF!</v>
      </c>
      <c r="BE8" s="157" t="e">
        <f>+#REF!</f>
        <v>#REF!</v>
      </c>
      <c r="BF8" s="157" t="e">
        <f>+#REF!</f>
        <v>#REF!</v>
      </c>
      <c r="BG8" s="157" t="e">
        <f>+#REF!</f>
        <v>#REF!</v>
      </c>
      <c r="BH8" s="157" t="e">
        <f>+#REF!</f>
        <v>#REF!</v>
      </c>
      <c r="BI8" s="157" t="e">
        <f>+#REF!</f>
        <v>#REF!</v>
      </c>
      <c r="BJ8" s="157" t="e">
        <f>+#REF!</f>
        <v>#REF!</v>
      </c>
      <c r="BK8" s="157" t="e">
        <f>+#REF!</f>
        <v>#REF!</v>
      </c>
      <c r="BL8" s="157" t="e">
        <f>+#REF!</f>
        <v>#REF!</v>
      </c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  <c r="ER8" s="157"/>
      <c r="ES8" s="157"/>
      <c r="ET8" s="157"/>
      <c r="EU8" s="157"/>
      <c r="EV8" s="157"/>
      <c r="EW8" s="157"/>
      <c r="EX8" s="157"/>
      <c r="EY8" s="157"/>
      <c r="EZ8" s="157"/>
      <c r="FA8" s="157"/>
      <c r="FB8" s="157"/>
      <c r="FC8" s="157"/>
      <c r="FD8" s="157"/>
    </row>
    <row r="9" spans="1:160" s="16" customFormat="1" x14ac:dyDescent="0.3">
      <c r="A9" s="14"/>
      <c r="B9" s="14"/>
      <c r="C9" s="14"/>
      <c r="D9" s="2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160" s="16" customFormat="1" x14ac:dyDescent="0.3">
      <c r="A10" s="18" t="s">
        <v>104</v>
      </c>
      <c r="B10" s="14"/>
      <c r="C10" s="14"/>
      <c r="D10" s="2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160" s="279" customFormat="1" x14ac:dyDescent="0.3">
      <c r="A11" s="155" t="s">
        <v>5</v>
      </c>
      <c r="B11" s="279" t="s">
        <v>30</v>
      </c>
      <c r="C11" s="279" t="s">
        <v>31</v>
      </c>
      <c r="D11" s="156" t="s">
        <v>12</v>
      </c>
      <c r="E11" s="280">
        <f>ICGN!E29</f>
        <v>34.233999999999995</v>
      </c>
      <c r="F11" s="280">
        <f>ICGN!F29</f>
        <v>31.915263157894735</v>
      </c>
      <c r="G11" s="280">
        <f>ICGN!G29</f>
        <v>31.439090909090908</v>
      </c>
      <c r="H11" s="280">
        <f>ICGN!H29</f>
        <v>35.71142857142857</v>
      </c>
      <c r="I11" s="280">
        <f>ICGN!I29</f>
        <v>38.337499999999991</v>
      </c>
      <c r="J11" s="280">
        <f>ICGN!J29</f>
        <v>37.725909090909084</v>
      </c>
      <c r="K11" s="280">
        <f>ICGN!K29</f>
        <v>34.039999999999992</v>
      </c>
      <c r="L11" s="280">
        <f>ICGN!L29</f>
        <v>36.788571428571437</v>
      </c>
      <c r="M11" s="280">
        <f>ICGN!M29</f>
        <v>33.992380952380955</v>
      </c>
      <c r="N11" s="280">
        <f>ICGN!N29</f>
        <v>36.179545454545455</v>
      </c>
      <c r="O11" s="280">
        <f>ICGN!O29</f>
        <v>38.747500000000002</v>
      </c>
      <c r="P11" s="280">
        <f>ICGN!P29</f>
        <v>39.344545454545454</v>
      </c>
      <c r="Q11" s="280">
        <f>ICGN!Q29</f>
        <v>38.027894736842107</v>
      </c>
      <c r="R11" s="280">
        <f>ICGN!R29</f>
        <v>38.119999999999997</v>
      </c>
      <c r="S11" s="280">
        <f>ICGN!S29</f>
        <v>39.4304347826087</v>
      </c>
      <c r="T11" s="280">
        <f>ICGN!T29</f>
        <v>39.372380952380958</v>
      </c>
      <c r="U11" s="280">
        <f>ICGN!U29</f>
        <v>37.768999999999998</v>
      </c>
      <c r="V11" s="280">
        <f>ICGN!V29</f>
        <v>37.239545454545436</v>
      </c>
      <c r="W11" s="280">
        <f>ICGN!W29</f>
        <v>37.953809523809525</v>
      </c>
      <c r="X11" s="280">
        <f>ICGN!X29</f>
        <v>40.609090909090916</v>
      </c>
      <c r="Y11" s="280">
        <f>ICGN!Y29</f>
        <v>42.168095238095233</v>
      </c>
      <c r="Z11" s="280">
        <f>ICGN!Z29</f>
        <v>46.94</v>
      </c>
      <c r="AA11" s="280">
        <f>ICGN!AA29</f>
        <v>50.951904761904764</v>
      </c>
      <c r="AB11" s="280">
        <f>ICGN!AB29</f>
        <v>54.809090909090919</v>
      </c>
      <c r="AC11" s="280">
        <f>ICGN!AC29</f>
        <v>57.023000000000003</v>
      </c>
      <c r="AD11" s="280">
        <f>ICGN!AD29</f>
        <v>57.531578947368416</v>
      </c>
      <c r="AE11" s="280">
        <f>ICGN!AE29</f>
        <v>56.481739130434782</v>
      </c>
      <c r="AF11" s="280">
        <f>ICGN!AF29</f>
        <v>58.021000000000001</v>
      </c>
      <c r="AG11" s="280">
        <f>ICGN!AG29</f>
        <v>56.956190476190471</v>
      </c>
      <c r="AH11" s="280">
        <f>ICGN!AH29</f>
        <v>56.787727272727267</v>
      </c>
      <c r="AI11" s="280">
        <f>ICGN!AI29</f>
        <v>56.387000000000015</v>
      </c>
      <c r="AJ11" s="280">
        <f>ICGN!AJ29</f>
        <v>55.577391304347813</v>
      </c>
      <c r="AK11" s="280">
        <f>ICGN!AK29</f>
        <v>55.286666666666676</v>
      </c>
      <c r="AL11" s="280">
        <f>ICGN!AL29</f>
        <v>51.109523809523807</v>
      </c>
      <c r="AM11" s="280">
        <f>ICGN!AM29</f>
        <v>50.726190476190474</v>
      </c>
      <c r="AN11" s="280">
        <f>ICGN!AN29</f>
        <v>50.089999999999996</v>
      </c>
      <c r="AO11" s="280">
        <f>ICGN!AO29</f>
        <v>51.336500000000001</v>
      </c>
      <c r="AP11" s="280">
        <f>ICGN!AP29</f>
        <v>53.080500000000008</v>
      </c>
      <c r="AQ11" s="280">
        <f>ICGN!AQ29</f>
        <v>54.273636363636349</v>
      </c>
      <c r="AR11" s="280">
        <f>ICGN!AR29</f>
        <v>55.872500000000002</v>
      </c>
      <c r="AS11" s="280">
        <f>ICGN!AS29</f>
        <v>51.463636363636368</v>
      </c>
      <c r="AT11" s="280">
        <f>ICGN!AT29</f>
        <v>49.795238095238084</v>
      </c>
      <c r="AU11" s="280">
        <f>ICGN!AU29</f>
        <v>53.309523809523796</v>
      </c>
      <c r="AV11" s="280">
        <f>ICGN!AV29</f>
        <v>53.910000000000004</v>
      </c>
      <c r="AW11" s="280">
        <f>ICGN!AW29</f>
        <v>55.034210526315796</v>
      </c>
      <c r="AX11" s="280">
        <f>ICGN!AX29</f>
        <v>50.793478260869577</v>
      </c>
      <c r="AY11" s="280">
        <f>ICGN!AY29</f>
        <v>48.614285714285707</v>
      </c>
      <c r="AZ11" s="280">
        <f>ICGN!AZ29</f>
        <v>49.386499999999998</v>
      </c>
      <c r="BA11" s="280">
        <f>ICGN!BA29</f>
        <v>50.930952380952377</v>
      </c>
      <c r="BB11" s="280">
        <f>ICGN!BB29</f>
        <v>51.345789473684228</v>
      </c>
      <c r="BC11" s="280">
        <f>ICGN!BC29</f>
        <v>50.026500000000006</v>
      </c>
      <c r="BD11" s="280">
        <f>ICGN!BD29</f>
        <v>49.294090909090912</v>
      </c>
      <c r="BE11" s="280">
        <f>ICGN!BE29</f>
        <v>49.114090909090912</v>
      </c>
      <c r="BF11" s="280">
        <f>ICGN!BF29</f>
        <v>48.016999999999996</v>
      </c>
      <c r="BG11" s="280">
        <f>ICGN!BG29</f>
        <v>45.397272727272735</v>
      </c>
      <c r="BH11" s="280">
        <f>ICGN!BH29</f>
        <v>42.831363636363626</v>
      </c>
      <c r="BI11" s="280">
        <f>ICGN!BI29</f>
        <v>42.409500000000008</v>
      </c>
      <c r="BJ11" s="280">
        <f>ICGN!BJ29</f>
        <v>40.717391304347828</v>
      </c>
      <c r="BK11" s="280">
        <f>ICGN!BK29</f>
        <v>40.701500000000003</v>
      </c>
      <c r="BL11" s="280">
        <f>ICGN!BL29</f>
        <v>39.574761904761914</v>
      </c>
      <c r="BM11" s="280">
        <f>ICGN!BM29</f>
        <v>37.709523809523816</v>
      </c>
      <c r="BN11" s="280">
        <f>ICGN!BN29</f>
        <v>39.62842105263158</v>
      </c>
      <c r="BO11" s="280">
        <f>ICGN!BO29</f>
        <v>42.118095238095236</v>
      </c>
      <c r="BP11" s="280">
        <f>ICGN!BP29</f>
        <v>42.37</v>
      </c>
      <c r="BQ11" s="280">
        <f>ICGN!BQ29</f>
        <v>40.530000000000008</v>
      </c>
      <c r="BR11" s="280">
        <f>ICGN!BR29</f>
        <v>39.533809523809524</v>
      </c>
      <c r="BS11" s="280">
        <f>ICGN!BS29</f>
        <v>36.915909090909089</v>
      </c>
      <c r="BT11" s="280">
        <f>ICGN!BT29</f>
        <v>33.830952380952375</v>
      </c>
      <c r="BU11" s="280">
        <f>ICGN!BU29</f>
        <v>32.283809523809516</v>
      </c>
      <c r="BV11" s="280">
        <f>ICGN!BV29</f>
        <v>32.721304347826084</v>
      </c>
      <c r="BW11" s="280">
        <f>ICGN!BW29</f>
        <v>32.722105263157893</v>
      </c>
      <c r="BX11" s="280">
        <f>ICGN!BX29</f>
        <v>32.00363636363636</v>
      </c>
      <c r="BY11" s="280">
        <f>ICGN!BY29</f>
        <v>32.108999999999995</v>
      </c>
      <c r="BZ11" s="280">
        <f>ICGN!BZ29</f>
        <v>31.657894736842099</v>
      </c>
      <c r="CA11" s="280">
        <f>ICGN!CA29</f>
        <v>30.999999999999996</v>
      </c>
      <c r="CB11" s="280">
        <f>ICGN!CB29</f>
        <v>31.37380952380952</v>
      </c>
      <c r="CC11" s="280">
        <f>ICGN!CC29</f>
        <v>32.499500000000005</v>
      </c>
      <c r="CD11" s="280">
        <f>ICGN!CD29</f>
        <v>33.476818181818182</v>
      </c>
      <c r="CE11" s="280">
        <f>ICGN!CE29</f>
        <v>31.560454545454547</v>
      </c>
      <c r="CF11" s="280">
        <f>ICGN!CF29</f>
        <v>28.519523809523808</v>
      </c>
      <c r="CG11" s="280">
        <f>ICGN!CG29</f>
        <v>26.773333333333333</v>
      </c>
      <c r="CH11" s="280">
        <f>ICGN!CH29</f>
        <v>28.29545454545455</v>
      </c>
      <c r="CI11" s="280">
        <f>ICGN!CI29</f>
        <v>27.884000000000004</v>
      </c>
      <c r="CJ11" s="280">
        <f>ICGN!CJ29</f>
        <v>30.717272727272725</v>
      </c>
      <c r="CK11" s="280">
        <f>ICGN!CK29</f>
        <v>29.932631578947369</v>
      </c>
      <c r="CL11" s="280">
        <f>ICGN!CL29</f>
        <v>31.157499999999992</v>
      </c>
      <c r="CM11" s="280">
        <f>ICGN!CM29</f>
        <v>32.379999999999995</v>
      </c>
      <c r="CN11" s="280">
        <f>ICGN!CN29</f>
        <v>33.952857142857134</v>
      </c>
      <c r="CO11" s="280">
        <f>ICGN!CO29</f>
        <v>32.070476190476192</v>
      </c>
      <c r="CP11" s="280">
        <f>ICGN!CP29</f>
        <v>31.914999999999999</v>
      </c>
      <c r="CQ11" s="280">
        <f>ICGN!CQ29</f>
        <v>30.384499999999996</v>
      </c>
      <c r="CR11" s="280">
        <f>ICGN!CR29</f>
        <v>32.283913043478258</v>
      </c>
      <c r="CS11" s="280">
        <f>ICGN!CS29</f>
        <v>32.777142857142856</v>
      </c>
      <c r="CT11" s="280">
        <f>ICGN!CT29</f>
        <v>34.348571428571418</v>
      </c>
      <c r="CU11" s="280">
        <f>ICGN!CU29</f>
        <v>35.036190476190477</v>
      </c>
      <c r="CV11" s="280">
        <f>ICGN!CV29</f>
        <v>36.29904761904762</v>
      </c>
      <c r="CW11" s="280"/>
      <c r="CX11" s="280"/>
      <c r="CY11" s="280"/>
      <c r="CZ11" s="280"/>
      <c r="DA11" s="280"/>
      <c r="DB11" s="280"/>
      <c r="DC11" s="280"/>
      <c r="DD11" s="280"/>
      <c r="DE11" s="280"/>
      <c r="DF11" s="280"/>
      <c r="DG11" s="280"/>
      <c r="DH11" s="280"/>
      <c r="DI11" s="280"/>
      <c r="DJ11" s="280"/>
      <c r="DK11" s="280"/>
      <c r="DL11" s="280"/>
      <c r="DM11" s="280"/>
      <c r="DN11" s="280"/>
      <c r="DO11" s="280"/>
      <c r="DP11" s="280"/>
      <c r="DQ11" s="280"/>
      <c r="DR11" s="280"/>
      <c r="DS11" s="280"/>
      <c r="DT11" s="280"/>
      <c r="DU11" s="280"/>
      <c r="DV11" s="280"/>
      <c r="DW11" s="280"/>
      <c r="DX11" s="280"/>
      <c r="DY11" s="280"/>
      <c r="DZ11" s="280"/>
      <c r="EA11" s="280"/>
      <c r="EB11" s="280"/>
      <c r="EC11" s="280"/>
      <c r="ED11" s="280"/>
      <c r="EE11" s="280"/>
      <c r="EF11" s="280"/>
      <c r="EG11" s="280"/>
      <c r="EH11" s="280"/>
      <c r="EI11" s="280"/>
      <c r="EJ11" s="280"/>
      <c r="EK11" s="280"/>
      <c r="EL11" s="280"/>
      <c r="EM11" s="280"/>
      <c r="EN11" s="280"/>
      <c r="EO11" s="280"/>
      <c r="EP11" s="280"/>
      <c r="EQ11" s="280"/>
      <c r="ER11" s="280"/>
      <c r="ES11" s="280"/>
      <c r="ET11" s="280"/>
      <c r="EU11" s="280"/>
      <c r="EV11" s="280"/>
      <c r="EW11" s="280"/>
      <c r="EX11" s="280"/>
      <c r="EY11" s="280"/>
      <c r="EZ11" s="280"/>
      <c r="FA11" s="280"/>
      <c r="FB11" s="280"/>
      <c r="FC11" s="280"/>
      <c r="FD11" s="280"/>
    </row>
    <row r="12" spans="1:160" s="275" customFormat="1" x14ac:dyDescent="0.3">
      <c r="A12" s="275" t="s">
        <v>6</v>
      </c>
      <c r="B12" s="275" t="s">
        <v>155</v>
      </c>
      <c r="C12" s="275" t="s">
        <v>96</v>
      </c>
      <c r="D12" s="277" t="s">
        <v>11</v>
      </c>
      <c r="E12" s="284">
        <f>ICGN!E30</f>
        <v>522.15</v>
      </c>
      <c r="F12" s="284">
        <f>ICGN!F30</f>
        <v>529.4</v>
      </c>
      <c r="G12" s="284">
        <f>ICGN!G30</f>
        <v>557.21</v>
      </c>
      <c r="H12" s="284">
        <f>ICGN!H30</f>
        <v>693.21</v>
      </c>
      <c r="I12" s="284">
        <f>ICGN!I30</f>
        <v>772.39</v>
      </c>
      <c r="J12" s="284">
        <f>ICGN!J30</f>
        <v>690.82</v>
      </c>
      <c r="K12" s="284">
        <f>ICGN!K30</f>
        <v>601.95000000000005</v>
      </c>
      <c r="L12" s="284">
        <f>ICGN!L30</f>
        <v>686.79</v>
      </c>
      <c r="M12" s="284">
        <f>ICGN!M30</f>
        <v>636.41999999999996</v>
      </c>
      <c r="N12" s="284">
        <f>ICGN!N30</f>
        <v>636.55999999999995</v>
      </c>
      <c r="O12" s="284">
        <f>ICGN!O30</f>
        <v>674.33</v>
      </c>
      <c r="P12" s="284">
        <f>ICGN!P30</f>
        <v>727.6</v>
      </c>
      <c r="Q12" s="284">
        <f>ICGN!Q30</f>
        <v>742</v>
      </c>
      <c r="R12" s="284">
        <f>ICGN!R30</f>
        <v>754.32</v>
      </c>
      <c r="S12" s="284">
        <f>ICGN!S30</f>
        <v>793.9</v>
      </c>
      <c r="T12" s="284">
        <f>ICGN!T30</f>
        <v>798.53</v>
      </c>
      <c r="U12" s="284">
        <f>ICGN!U30</f>
        <v>775.57</v>
      </c>
      <c r="V12" s="284">
        <f>ICGN!V30</f>
        <v>764.91</v>
      </c>
      <c r="W12" s="284">
        <f>ICGN!W30</f>
        <v>774.5</v>
      </c>
      <c r="X12" s="284">
        <f>ICGN!X30</f>
        <v>865.23</v>
      </c>
      <c r="Y12" s="284">
        <f>ICGN!Y30</f>
        <v>884.89</v>
      </c>
      <c r="Z12" s="284">
        <f>ICGN!Z30</f>
        <v>935.22</v>
      </c>
      <c r="AA12" s="284">
        <f>ICGN!AA30</f>
        <v>1059.01</v>
      </c>
      <c r="AB12" s="284">
        <f>ICGN!AB30</f>
        <v>1171.22</v>
      </c>
      <c r="AC12" s="284">
        <f>ICGN!AC30</f>
        <v>1238.57</v>
      </c>
      <c r="AD12" s="284">
        <f>ICGN!AD30</f>
        <v>1248.55</v>
      </c>
      <c r="AE12" s="284">
        <f>ICGN!AE30</f>
        <v>1142.23</v>
      </c>
      <c r="AF12" s="284">
        <f>ICGN!AF30</f>
        <v>1123.79</v>
      </c>
      <c r="AG12" s="284">
        <f>ICGN!AG30</f>
        <v>1143.44</v>
      </c>
      <c r="AH12" s="284">
        <f>ICGN!AH30</f>
        <v>1075.9100000000001</v>
      </c>
      <c r="AI12" s="284">
        <f>ICGN!AI30</f>
        <v>1033.57</v>
      </c>
      <c r="AJ12" s="284">
        <f>ICGN!AJ30</f>
        <v>1047.51</v>
      </c>
      <c r="AK12" s="284">
        <f>ICGN!AK30</f>
        <v>995.18</v>
      </c>
      <c r="AL12" s="284">
        <f>ICGN!AL30</f>
        <v>914.44</v>
      </c>
      <c r="AM12" s="284">
        <f>ICGN!AM30</f>
        <v>985.77</v>
      </c>
      <c r="AN12" s="284">
        <f>ICGN!AN30</f>
        <v>969.07</v>
      </c>
      <c r="AO12" s="284">
        <f>ICGN!AO30</f>
        <v>1020.54</v>
      </c>
      <c r="AP12" s="284">
        <f>ICGN!AP30</f>
        <v>1047.69</v>
      </c>
      <c r="AQ12" s="284">
        <f>ICGN!AQ30</f>
        <v>1105.74</v>
      </c>
      <c r="AR12" s="284">
        <f>ICGN!AR30</f>
        <v>1157.45</v>
      </c>
      <c r="AS12" s="284">
        <f>ICGN!AS30</f>
        <v>1031.1199999999999</v>
      </c>
      <c r="AT12" s="284">
        <f>ICGN!AT30</f>
        <v>927.63</v>
      </c>
      <c r="AU12" s="284">
        <f>ICGN!AU30</f>
        <v>952.54</v>
      </c>
      <c r="AV12" s="284">
        <f>ICGN!AV30</f>
        <v>930.61</v>
      </c>
      <c r="AW12" s="284">
        <f>ICGN!AW30</f>
        <v>879.53</v>
      </c>
      <c r="AX12" s="284">
        <f>ICGN!AX30</f>
        <v>768.09</v>
      </c>
      <c r="AY12" s="284">
        <f>ICGN!AY30</f>
        <v>743.13</v>
      </c>
      <c r="AZ12" s="284">
        <f>ICGN!AZ30</f>
        <v>713.94</v>
      </c>
      <c r="BA12" s="284">
        <f>ICGN!BA30</f>
        <v>776.54</v>
      </c>
      <c r="BB12" s="284">
        <f>ICGN!BB30</f>
        <v>792.38</v>
      </c>
      <c r="BC12" s="284">
        <f>ICGN!BC30</f>
        <v>771.87</v>
      </c>
      <c r="BD12" s="284">
        <f>ICGN!BD30</f>
        <v>756.46</v>
      </c>
      <c r="BE12" s="284">
        <f>ICGN!BE30</f>
        <v>763.38</v>
      </c>
      <c r="BF12" s="284">
        <f>ICGN!BF30</f>
        <v>770.125</v>
      </c>
      <c r="BG12" s="284">
        <f>ICGN!BG30</f>
        <v>714.66304347826087</v>
      </c>
      <c r="BH12" s="284">
        <f>ICGN!BH30</f>
        <v>708.17499999999995</v>
      </c>
      <c r="BI12" s="284">
        <f>ICGN!BI30</f>
        <v>722.71249999999998</v>
      </c>
      <c r="BJ12" s="284">
        <f>ICGN!BJ30</f>
        <v>759.18181818181813</v>
      </c>
      <c r="BK12" s="284">
        <f>ICGN!BK30</f>
        <v>812.03750000000002</v>
      </c>
      <c r="BL12" s="284">
        <f>ICGN!BL30</f>
        <v>806.97619047619048</v>
      </c>
      <c r="BM12" s="284">
        <f>ICGN!BM30</f>
        <v>777.28947368421052</v>
      </c>
      <c r="BN12" s="284">
        <f>ICGN!BN30</f>
        <v>806.78947368421052</v>
      </c>
      <c r="BO12" s="284">
        <f>ICGN!BO30</f>
        <v>837.59523809523807</v>
      </c>
      <c r="BP12" s="284">
        <f>ICGN!BP30</f>
        <v>825.5</v>
      </c>
      <c r="BQ12" s="284">
        <f>ICGN!BQ30</f>
        <v>800.08749999999998</v>
      </c>
      <c r="BR12" s="284">
        <f>ICGN!BR30</f>
        <v>758.36904761904759</v>
      </c>
      <c r="BS12" s="284">
        <f>ICGN!BS30</f>
        <v>754.27499999999998</v>
      </c>
      <c r="BT12" s="284">
        <f>ICGN!BT30</f>
        <v>678.33333333333337</v>
      </c>
      <c r="BU12" s="284">
        <f>ICGN!BU30</f>
        <v>655.91250000000002</v>
      </c>
      <c r="BV12" s="284">
        <f>ICGN!BV30</f>
        <v>673.35714285714289</v>
      </c>
      <c r="BW12" s="284">
        <f>ICGN!BW30</f>
        <v>661.92499999999995</v>
      </c>
      <c r="BX12" s="284">
        <f>ICGN!BX30</f>
        <v>624.85227272727275</v>
      </c>
      <c r="BY12" s="284">
        <f>ICGN!BY30</f>
        <v>641.03571428571433</v>
      </c>
      <c r="BZ12" s="284">
        <f>ICGN!BZ30</f>
        <v>634.9375</v>
      </c>
      <c r="CA12" s="284">
        <f>ICGN!CA30</f>
        <v>607.80681818181813</v>
      </c>
      <c r="CB12" s="284">
        <f>ICGN!CB30</f>
        <v>591.88636363636363</v>
      </c>
      <c r="CC12" s="284">
        <f>ICGN!CC30</f>
        <v>600.64473684210532</v>
      </c>
      <c r="CD12" s="284">
        <f>ICGN!CD30</f>
        <v>606.59090909090912</v>
      </c>
      <c r="CE12" s="284">
        <f>ICGN!CE30</f>
        <v>575.43181818181813</v>
      </c>
      <c r="CF12" s="284">
        <f>ICGN!CF30</f>
        <v>485.1875</v>
      </c>
      <c r="CG12" s="284">
        <f>ICGN!CG30</f>
        <v>483.4375</v>
      </c>
      <c r="CH12" s="284">
        <f>ICGN!CH30</f>
        <v>530.59523809523807</v>
      </c>
      <c r="CI12" s="284">
        <f>ICGN!CI30</f>
        <v>503.47500000000002</v>
      </c>
      <c r="CJ12" s="284">
        <f>ICGN!CJ30</f>
        <v>520.86904761904759</v>
      </c>
      <c r="CK12" s="284">
        <f>ICGN!CK30</f>
        <v>532.34210526315792</v>
      </c>
      <c r="CL12" s="284">
        <f>ICGN!CL30</f>
        <v>595.44444444444446</v>
      </c>
      <c r="CM12" s="284">
        <f>ICGN!CM30</f>
        <v>634.33695652173913</v>
      </c>
      <c r="CN12" s="284">
        <f>ICGN!CN30</f>
        <v>681.04761904761904</v>
      </c>
      <c r="CO12" s="284">
        <f>ICGN!CO30</f>
        <v>644.40476190476193</v>
      </c>
      <c r="CP12" s="284">
        <f>ICGN!CP30</f>
        <v>621.04761904761904</v>
      </c>
      <c r="CQ12" s="284">
        <f>ICGN!CQ30</f>
        <v>584.06578947368416</v>
      </c>
      <c r="CR12" s="284">
        <f>ICGN!CR30</f>
        <v>664.5454545454545</v>
      </c>
      <c r="CS12" s="284">
        <f>ICGN!CS30</f>
        <v>693.32500000000005</v>
      </c>
      <c r="CT12" s="284">
        <f>ICGN!CT30</f>
        <v>651.5</v>
      </c>
      <c r="CU12" s="284">
        <f>ICGN!CU30</f>
        <v>670.28409090909088</v>
      </c>
      <c r="CV12" s="284">
        <f>ICGN!CV30</f>
        <v>711.66250000000002</v>
      </c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</row>
    <row r="13" spans="1:160" s="155" customFormat="1" x14ac:dyDescent="0.3">
      <c r="A13" s="155" t="s">
        <v>97</v>
      </c>
      <c r="B13" s="155" t="s">
        <v>24</v>
      </c>
      <c r="C13" s="155" t="s">
        <v>27</v>
      </c>
      <c r="D13" s="156" t="s">
        <v>12</v>
      </c>
      <c r="E13" s="280">
        <f>ICGN!E31</f>
        <v>12.243999999999998</v>
      </c>
      <c r="F13" s="280">
        <f>ICGN!F31</f>
        <v>13.014210526315789</v>
      </c>
      <c r="G13" s="280">
        <f>ICGN!G31</f>
        <v>12.92818181818182</v>
      </c>
      <c r="H13" s="280">
        <f>ICGN!H31</f>
        <v>13.118095238095236</v>
      </c>
      <c r="I13" s="280">
        <f>ICGN!I31</f>
        <v>15.467999999999995</v>
      </c>
      <c r="J13" s="280">
        <f>ICGN!J31</f>
        <v>15.538636363636364</v>
      </c>
      <c r="K13" s="280">
        <f>ICGN!K31</f>
        <v>17.816363636363636</v>
      </c>
      <c r="L13" s="280">
        <f>ICGN!L31</f>
        <v>21.72</v>
      </c>
      <c r="M13" s="280">
        <f>ICGN!M31</f>
        <v>22.249523809523811</v>
      </c>
      <c r="N13" s="280">
        <f>ICGN!N31</f>
        <v>23.16090909090909</v>
      </c>
      <c r="O13" s="280">
        <f>ICGN!O31</f>
        <v>22.768999999999998</v>
      </c>
      <c r="P13" s="280">
        <f>ICGN!P31</f>
        <v>24.902727272727272</v>
      </c>
      <c r="Q13" s="280">
        <f>ICGN!Q31</f>
        <v>28.380000000000003</v>
      </c>
      <c r="R13" s="280">
        <f>ICGN!R31</f>
        <v>26.603157894736846</v>
      </c>
      <c r="S13" s="280">
        <f>ICGN!S31</f>
        <v>19.263913043478254</v>
      </c>
      <c r="T13" s="280">
        <f>ICGN!T31</f>
        <v>16.121428571428574</v>
      </c>
      <c r="U13" s="280">
        <f>ICGN!U31</f>
        <v>14.602</v>
      </c>
      <c r="V13" s="280">
        <f>ICGN!V31</f>
        <v>15.810454545454547</v>
      </c>
      <c r="W13" s="280">
        <f>ICGN!W31</f>
        <v>17.622380952380954</v>
      </c>
      <c r="X13" s="280">
        <f>ICGN!X31</f>
        <v>19.215454545454541</v>
      </c>
      <c r="Y13" s="280">
        <f>ICGN!Y31</f>
        <v>23.718095238095234</v>
      </c>
      <c r="Z13" s="280">
        <f>ICGN!Z31</f>
        <v>26.94380952380952</v>
      </c>
      <c r="AA13" s="280">
        <f>ICGN!AA31</f>
        <v>28.897619047619042</v>
      </c>
      <c r="AB13" s="280">
        <f>ICGN!AB31</f>
        <v>31.085909090909091</v>
      </c>
      <c r="AC13" s="280">
        <f>ICGN!AC31</f>
        <v>32.092999999999996</v>
      </c>
      <c r="AD13" s="280">
        <f>ICGN!AD31</f>
        <v>31.766842105263155</v>
      </c>
      <c r="AE13" s="280">
        <f>ICGN!AE31</f>
        <v>28.15</v>
      </c>
      <c r="AF13" s="280">
        <f>ICGN!AF31</f>
        <v>25.425499999999996</v>
      </c>
      <c r="AG13" s="280">
        <f>ICGN!AG31</f>
        <v>21.85</v>
      </c>
      <c r="AH13" s="280">
        <f>ICGN!AH31</f>
        <v>26.065454545454546</v>
      </c>
      <c r="AI13" s="280">
        <f>ICGN!AI31</f>
        <v>29.470999999999997</v>
      </c>
      <c r="AJ13" s="280">
        <f>ICGN!AJ31</f>
        <v>28.874347826086954</v>
      </c>
      <c r="AK13" s="280">
        <f>ICGN!AK31</f>
        <v>27.700476190476188</v>
      </c>
      <c r="AL13" s="280">
        <f>ICGN!AL31</f>
        <v>26.298571428571432</v>
      </c>
      <c r="AM13" s="280">
        <f>ICGN!AM31</f>
        <v>24.517619047619043</v>
      </c>
      <c r="AN13" s="280">
        <f>ICGN!AN31</f>
        <v>23.415238095238095</v>
      </c>
      <c r="AO13" s="280">
        <f>ICGN!AO31</f>
        <v>24.047999999999998</v>
      </c>
      <c r="AP13" s="280">
        <f>ICGN!AP31</f>
        <v>24.883499999999998</v>
      </c>
      <c r="AQ13" s="280">
        <f>ICGN!AQ31</f>
        <v>24.732727272727278</v>
      </c>
      <c r="AR13" s="280">
        <f>ICGN!AR31</f>
        <v>22.9785</v>
      </c>
      <c r="AS13" s="280">
        <f>ICGN!AS31</f>
        <v>20.249090909090906</v>
      </c>
      <c r="AT13" s="280">
        <f>ICGN!AT31</f>
        <v>20.443809523809524</v>
      </c>
      <c r="AU13" s="280">
        <f>ICGN!AU31</f>
        <v>22.757142857142856</v>
      </c>
      <c r="AV13" s="280">
        <f>ICGN!AV31</f>
        <v>20.529565217391301</v>
      </c>
      <c r="AW13" s="280">
        <f>ICGN!AW31</f>
        <v>19.470526315789478</v>
      </c>
      <c r="AX13" s="280">
        <f>ICGN!AX31</f>
        <v>20.388695652173919</v>
      </c>
      <c r="AY13" s="280">
        <f>ICGN!AY31</f>
        <v>19.313333333333329</v>
      </c>
      <c r="AZ13" s="280">
        <f>ICGN!AZ31</f>
        <v>19.202000000000002</v>
      </c>
      <c r="BA13" s="280">
        <f>ICGN!BA31</f>
        <v>18.70809523809524</v>
      </c>
      <c r="BB13" s="280">
        <f>ICGN!BB31</f>
        <v>18.226842105263156</v>
      </c>
      <c r="BC13" s="280">
        <f>ICGN!BC31</f>
        <v>18.334499999999998</v>
      </c>
      <c r="BD13" s="280">
        <f>ICGN!BD31</f>
        <v>17.706363636363637</v>
      </c>
      <c r="BE13" s="280">
        <f>ICGN!BE31</f>
        <v>17.07863636363636</v>
      </c>
      <c r="BF13" s="280">
        <f>ICGN!BF31</f>
        <v>16.586000000000002</v>
      </c>
      <c r="BG13" s="280">
        <f>ICGN!BG31</f>
        <v>16.375</v>
      </c>
      <c r="BH13" s="280">
        <f>ICGN!BH31</f>
        <v>16.699545454545451</v>
      </c>
      <c r="BI13" s="280">
        <f>ICGN!BI31</f>
        <v>17.045000000000002</v>
      </c>
      <c r="BJ13" s="280">
        <f>ICGN!BJ31</f>
        <v>18.81260869565217</v>
      </c>
      <c r="BK13" s="280">
        <f>ICGN!BK31</f>
        <v>17.738999999999997</v>
      </c>
      <c r="BL13" s="280">
        <f>ICGN!BL31</f>
        <v>16.412380952380957</v>
      </c>
      <c r="BM13" s="280">
        <f>ICGN!BM31</f>
        <v>15.418571428571427</v>
      </c>
      <c r="BN13" s="280">
        <f>ICGN!BN31</f>
        <v>16.278947368421051</v>
      </c>
      <c r="BO13" s="280">
        <f>ICGN!BO31</f>
        <v>17.584285714285713</v>
      </c>
      <c r="BP13" s="280">
        <f>ICGN!BP31</f>
        <v>17.01047619047619</v>
      </c>
      <c r="BQ13" s="280">
        <f>ICGN!BQ31</f>
        <v>17.504761904761907</v>
      </c>
      <c r="BR13" s="280">
        <f>ICGN!BR31</f>
        <v>17.220476190476194</v>
      </c>
      <c r="BS13" s="280">
        <f>ICGN!BS31</f>
        <v>17.184090909090909</v>
      </c>
      <c r="BT13" s="280">
        <f>ICGN!BT31</f>
        <v>15.887142857142857</v>
      </c>
      <c r="BU13" s="280">
        <f>ICGN!BU31</f>
        <v>14.597142857142861</v>
      </c>
      <c r="BV13" s="280">
        <f>ICGN!BV31</f>
        <v>16.475652173913048</v>
      </c>
      <c r="BW13" s="280">
        <f>ICGN!BW31</f>
        <v>15.878947368421052</v>
      </c>
      <c r="BX13" s="280">
        <f>ICGN!BX31</f>
        <v>14.992272727272727</v>
      </c>
      <c r="BY13" s="280">
        <f>ICGN!BY31</f>
        <v>15.062500000000004</v>
      </c>
      <c r="BZ13" s="280">
        <f>ICGN!BZ31</f>
        <v>14.515789473684212</v>
      </c>
      <c r="CA13" s="280">
        <f>ICGN!CA31</f>
        <v>12.840909090909092</v>
      </c>
      <c r="CB13" s="280">
        <f>ICGN!CB31</f>
        <v>12.927142857142858</v>
      </c>
      <c r="CC13" s="280">
        <f>ICGN!CC31</f>
        <v>12.703500000000002</v>
      </c>
      <c r="CD13" s="280">
        <f>ICGN!CD31</f>
        <v>11.745909090909089</v>
      </c>
      <c r="CE13" s="280">
        <f>ICGN!CE31</f>
        <v>11.878636363636366</v>
      </c>
      <c r="CF13" s="280">
        <f>ICGN!CF31</f>
        <v>10.674761904761905</v>
      </c>
      <c r="CG13" s="280">
        <f>ICGN!CG31</f>
        <v>11.318095238095237</v>
      </c>
      <c r="CH13" s="280">
        <f>ICGN!CH31</f>
        <v>14.141818181818183</v>
      </c>
      <c r="CI13" s="280">
        <f>ICGN!CI31</f>
        <v>14.888000000000002</v>
      </c>
      <c r="CJ13" s="280">
        <f>ICGN!CJ31</f>
        <v>14.999999999999998</v>
      </c>
      <c r="CK13" s="280">
        <f>ICGN!CK31</f>
        <v>14.291052631578946</v>
      </c>
      <c r="CL13" s="280">
        <f>ICGN!CL31</f>
        <v>13.314000000000002</v>
      </c>
      <c r="CM13" s="280">
        <f>ICGN!CM31</f>
        <v>15.430454545454545</v>
      </c>
      <c r="CN13" s="280">
        <f>ICGN!CN31</f>
        <v>14.998095238095237</v>
      </c>
      <c r="CO13" s="280">
        <f>ICGN!CO31</f>
        <v>16.684285714285714</v>
      </c>
      <c r="CP13" s="280">
        <f>ICGN!CP31</f>
        <v>19.33727272727273</v>
      </c>
      <c r="CQ13" s="280">
        <f>ICGN!CQ31</f>
        <v>19.687000000000001</v>
      </c>
      <c r="CR13" s="280">
        <f>ICGN!CR31</f>
        <v>20.014347826086954</v>
      </c>
      <c r="CS13" s="280">
        <f>ICGN!CS31</f>
        <v>21.352380952380951</v>
      </c>
      <c r="CT13" s="280">
        <f>ICGN!CT31</f>
        <v>22.916666666666664</v>
      </c>
      <c r="CU13" s="280">
        <f>ICGN!CU31</f>
        <v>20.868571428571425</v>
      </c>
      <c r="CV13" s="280">
        <f>ICGN!CV31</f>
        <v>18.830000000000002</v>
      </c>
      <c r="CW13" s="280"/>
      <c r="CX13" s="280"/>
      <c r="CY13" s="280"/>
      <c r="CZ13" s="280"/>
      <c r="DA13" s="280"/>
      <c r="DB13" s="280"/>
      <c r="DC13" s="280"/>
      <c r="DD13" s="280"/>
      <c r="DE13" s="280"/>
      <c r="DF13" s="280"/>
      <c r="DG13" s="280"/>
      <c r="DH13" s="280"/>
      <c r="DI13" s="280"/>
      <c r="DJ13" s="280"/>
      <c r="DK13" s="280"/>
      <c r="DL13" s="280"/>
      <c r="DM13" s="280"/>
      <c r="DN13" s="280"/>
      <c r="DO13" s="280"/>
      <c r="DP13" s="280"/>
      <c r="DQ13" s="280"/>
      <c r="DR13" s="280"/>
      <c r="DS13" s="280"/>
      <c r="DT13" s="280"/>
      <c r="DU13" s="280"/>
      <c r="DV13" s="280"/>
      <c r="DW13" s="280"/>
      <c r="DX13" s="280"/>
      <c r="DY13" s="280"/>
      <c r="DZ13" s="280"/>
      <c r="EA13" s="280"/>
      <c r="EB13" s="280"/>
      <c r="EC13" s="280"/>
      <c r="ED13" s="280"/>
      <c r="EE13" s="280"/>
      <c r="EF13" s="280"/>
      <c r="EG13" s="280"/>
      <c r="EH13" s="280"/>
      <c r="EI13" s="280"/>
      <c r="EJ13" s="280"/>
      <c r="EK13" s="280"/>
      <c r="EL13" s="280"/>
      <c r="EM13" s="280"/>
      <c r="EN13" s="280"/>
      <c r="EO13" s="280"/>
      <c r="EP13" s="280"/>
      <c r="EQ13" s="280"/>
      <c r="ER13" s="280"/>
      <c r="ES13" s="280"/>
      <c r="ET13" s="280"/>
      <c r="EU13" s="280"/>
      <c r="EV13" s="280"/>
      <c r="EW13" s="280"/>
      <c r="EX13" s="280"/>
      <c r="EY13" s="280"/>
      <c r="EZ13" s="280"/>
      <c r="FA13" s="280"/>
      <c r="FB13" s="280"/>
      <c r="FC13" s="280"/>
      <c r="FD13" s="280"/>
    </row>
    <row r="14" spans="1:160" s="155" customFormat="1" x14ac:dyDescent="0.3">
      <c r="A14" s="155" t="s">
        <v>8</v>
      </c>
      <c r="B14" s="155" t="s">
        <v>25</v>
      </c>
      <c r="C14" s="155" t="s">
        <v>29</v>
      </c>
      <c r="D14" s="156" t="s">
        <v>11</v>
      </c>
      <c r="E14" s="280">
        <f>ICGN!E33</f>
        <v>2588.4</v>
      </c>
      <c r="F14" s="280">
        <f>ICGN!F33</f>
        <v>2645.3157894736842</v>
      </c>
      <c r="G14" s="280">
        <f>ICGN!G33</f>
        <v>2441.1363636363635</v>
      </c>
      <c r="H14" s="280">
        <f>ICGN!H33</f>
        <v>2480.3333333333335</v>
      </c>
      <c r="I14" s="280">
        <f>ICGN!I33</f>
        <v>2391.4499999999998</v>
      </c>
      <c r="J14" s="280">
        <f>ICGN!J33</f>
        <v>2614.6363636363635</v>
      </c>
      <c r="K14" s="280">
        <f>ICGN!K33</f>
        <v>2711.7727272727275</v>
      </c>
      <c r="L14" s="280">
        <f>ICGN!L33</f>
        <v>2862.2380952380954</v>
      </c>
      <c r="M14" s="280">
        <f>ICGN!M33</f>
        <v>3030.5238095238096</v>
      </c>
      <c r="N14" s="280">
        <f>ICGN!N33</f>
        <v>3253.909090909091</v>
      </c>
      <c r="O14" s="280">
        <f>ICGN!O33</f>
        <v>3184.15</v>
      </c>
      <c r="P14" s="280">
        <f>ICGN!P33</f>
        <v>3333.5</v>
      </c>
      <c r="Q14" s="280">
        <f>ICGN!Q33</f>
        <v>3345.2631578947367</v>
      </c>
      <c r="R14" s="280">
        <f>ICGN!R33</f>
        <v>3047.4210526315787</v>
      </c>
      <c r="S14" s="280">
        <f>ICGN!S33</f>
        <v>2861.6521739130435</v>
      </c>
      <c r="T14" s="280">
        <f>ICGN!T33</f>
        <v>3015.4285714285716</v>
      </c>
      <c r="U14" s="280">
        <f>ICGN!U33</f>
        <v>2967.6</v>
      </c>
      <c r="V14" s="280">
        <f>ICGN!V33</f>
        <v>2976.9545454545455</v>
      </c>
      <c r="W14" s="280">
        <f>ICGN!W33</f>
        <v>2995.2380952380954</v>
      </c>
      <c r="X14" s="280">
        <f>ICGN!X33</f>
        <v>2867.3636363636365</v>
      </c>
      <c r="Y14" s="280">
        <f>ICGN!Y33</f>
        <v>2724.9523809523807</v>
      </c>
      <c r="Z14" s="280">
        <f>ICGN!Z33</f>
        <v>2814.4285714285716</v>
      </c>
      <c r="AA14" s="280">
        <f>ICGN!AA33</f>
        <v>2783.5714285714284</v>
      </c>
      <c r="AB14" s="280">
        <f>ICGN!AB33</f>
        <v>2965.0454545454545</v>
      </c>
      <c r="AC14" s="280">
        <f>ICGN!AC33</f>
        <v>3086.4</v>
      </c>
      <c r="AD14" s="280">
        <f>ICGN!AD33</f>
        <v>3448.0526315789475</v>
      </c>
      <c r="AE14" s="280">
        <f>ICGN!AE33</f>
        <v>3371.7391304347825</v>
      </c>
      <c r="AF14" s="280">
        <f>ICGN!AF33</f>
        <v>3108.05</v>
      </c>
      <c r="AG14" s="280">
        <f>ICGN!AG33</f>
        <v>3050.6190476190477</v>
      </c>
      <c r="AH14" s="280">
        <f>ICGN!AH33</f>
        <v>2977.318181818182</v>
      </c>
      <c r="AI14" s="280">
        <f>ICGN!AI33</f>
        <v>3112.3</v>
      </c>
      <c r="AJ14" s="280">
        <f>ICGN!AJ33</f>
        <v>2979.8695652173915</v>
      </c>
      <c r="AK14" s="280">
        <f>ICGN!AK33</f>
        <v>2798.6666666666665</v>
      </c>
      <c r="AL14" s="280">
        <f>ICGN!AL33</f>
        <v>2636.9047619047619</v>
      </c>
      <c r="AM14" s="280">
        <f>ICGN!AM33</f>
        <v>2422.0952380952381</v>
      </c>
      <c r="AN14" s="280">
        <f>ICGN!AN33</f>
        <v>2090.3809523809523</v>
      </c>
      <c r="AO14" s="280">
        <f>ICGN!AO33</f>
        <v>2267.0500000000002</v>
      </c>
      <c r="AP14" s="280">
        <f>ICGN!AP33</f>
        <v>2325.4</v>
      </c>
      <c r="AQ14" s="280">
        <f>ICGN!AQ33</f>
        <v>2330.090909090909</v>
      </c>
      <c r="AR14" s="280">
        <f>ICGN!AR33</f>
        <v>2223.3000000000002</v>
      </c>
      <c r="AS14" s="280">
        <f>ICGN!AS33</f>
        <v>2256.4545454545455</v>
      </c>
      <c r="AT14" s="280">
        <f>ICGN!AT33</f>
        <v>2184.1904761904761</v>
      </c>
      <c r="AU14" s="280">
        <f>ICGN!AU33</f>
        <v>2265.5238095238096</v>
      </c>
      <c r="AV14" s="280">
        <f>ICGN!AV33</f>
        <v>2470.086956521739</v>
      </c>
      <c r="AW14" s="280">
        <f>ICGN!AW33</f>
        <v>2589.4210526315787</v>
      </c>
      <c r="AX14" s="280">
        <f>ICGN!AX33</f>
        <v>2409.3478260869565</v>
      </c>
      <c r="AY14" s="280">
        <f>ICGN!AY33</f>
        <v>2464.8571428571427</v>
      </c>
      <c r="AZ14" s="280">
        <f>ICGN!AZ33</f>
        <v>2389.65</v>
      </c>
      <c r="BA14" s="280">
        <f>ICGN!BA33</f>
        <v>2232.3333333333335</v>
      </c>
      <c r="BB14" s="280">
        <f>ICGN!BB33</f>
        <v>2169.4736842105262</v>
      </c>
      <c r="BC14" s="280">
        <f>ICGN!BC33</f>
        <v>2119.15</v>
      </c>
      <c r="BD14" s="280">
        <f>ICGN!BD33</f>
        <v>2259.9545454545455</v>
      </c>
      <c r="BE14" s="280">
        <f>ICGN!BE33</f>
        <v>2314.2272727272725</v>
      </c>
      <c r="BF14" s="280">
        <f>ICGN!BF33</f>
        <v>2252.65</v>
      </c>
      <c r="BG14" s="280">
        <f>ICGN!BG33</f>
        <v>2268.9545454545455</v>
      </c>
      <c r="BH14" s="280">
        <f>ICGN!BH33</f>
        <v>2424.818181818182</v>
      </c>
      <c r="BI14" s="280">
        <f>ICGN!BI33</f>
        <v>2574.35</v>
      </c>
      <c r="BJ14" s="280">
        <f>ICGN!BJ33</f>
        <v>2698.1304347826085</v>
      </c>
      <c r="BK14" s="280">
        <f>ICGN!BK33</f>
        <v>2722.7</v>
      </c>
      <c r="BL14" s="280">
        <f>ICGN!BL33</f>
        <v>2782.7619047619046</v>
      </c>
      <c r="BM14" s="280">
        <f>ICGN!BM33</f>
        <v>2758.6666666666665</v>
      </c>
      <c r="BN14" s="280">
        <f>ICGN!BN33</f>
        <v>2917.8421052631579</v>
      </c>
      <c r="BO14" s="280">
        <f>ICGN!BO33</f>
        <v>2968.5714285714284</v>
      </c>
      <c r="BP14" s="280">
        <f>ICGN!BP33</f>
        <v>2966.0952380952381</v>
      </c>
      <c r="BQ14" s="280">
        <f>ICGN!BQ33</f>
        <v>2944.1904761904761</v>
      </c>
      <c r="BR14" s="280">
        <f>ICGN!BR33</f>
        <v>3100.7142857142858</v>
      </c>
      <c r="BS14" s="280">
        <f>ICGN!BS33</f>
        <v>3141.818181818182</v>
      </c>
      <c r="BT14" s="280">
        <f>ICGN!BT33</f>
        <v>3216.5714285714284</v>
      </c>
      <c r="BU14" s="280">
        <f>ICGN!BU33</f>
        <v>3184.7619047619046</v>
      </c>
      <c r="BV14" s="280">
        <f>ICGN!BV33</f>
        <v>3061.1304347826085</v>
      </c>
      <c r="BW14" s="280">
        <f>ICGN!BW33</f>
        <v>2870.6315789473683</v>
      </c>
      <c r="BX14" s="280">
        <f>ICGN!BX33</f>
        <v>2936.9545454545455</v>
      </c>
      <c r="BY14" s="280">
        <f>ICGN!BY33</f>
        <v>2872.1</v>
      </c>
      <c r="BZ14" s="280">
        <f>ICGN!BZ33</f>
        <v>2922.1052631578946</v>
      </c>
      <c r="CA14" s="280">
        <f>ICGN!CA33</f>
        <v>2875.3636363636365</v>
      </c>
      <c r="CB14" s="280">
        <f>ICGN!CB33</f>
        <v>2828.8571428571427</v>
      </c>
      <c r="CC14" s="280">
        <f>ICGN!CC33</f>
        <v>3038.3</v>
      </c>
      <c r="CD14" s="280">
        <f>ICGN!CD33</f>
        <v>3200.090909090909</v>
      </c>
      <c r="CE14" s="280">
        <f>ICGN!CE33</f>
        <v>3279</v>
      </c>
      <c r="CF14" s="280">
        <f>ICGN!CF33</f>
        <v>3094.7619047619046</v>
      </c>
      <c r="CG14" s="280">
        <f>ICGN!CG33</f>
        <v>3236.6190476190477</v>
      </c>
      <c r="CH14" s="280">
        <f>ICGN!CH33</f>
        <v>3134.0454545454545</v>
      </c>
      <c r="CI14" s="280">
        <f>ICGN!CI33</f>
        <v>3305.95</v>
      </c>
      <c r="CJ14" s="280">
        <f>ICGN!CJ33</f>
        <v>3290.818181818182</v>
      </c>
      <c r="CK14" s="280">
        <f>ICGN!CK33</f>
        <v>2894.4736842105262</v>
      </c>
      <c r="CL14" s="280">
        <f>ICGN!CL33</f>
        <v>2846.5</v>
      </c>
      <c r="CM14" s="280">
        <f>ICGN!CM33</f>
        <v>3001.5454545454545</v>
      </c>
      <c r="CN14" s="280">
        <f>ICGN!CN33</f>
        <v>3001.4285714285716</v>
      </c>
      <c r="CO14" s="280">
        <f>ICGN!CO33</f>
        <v>3011.7142857142858</v>
      </c>
      <c r="CP14" s="280">
        <f>ICGN!CP33</f>
        <v>3104.8636363636365</v>
      </c>
      <c r="CQ14" s="280">
        <f>ICGN!CQ33</f>
        <v>3018.2</v>
      </c>
      <c r="CR14" s="280">
        <f>ICGN!CR33</f>
        <v>3001.391304347826</v>
      </c>
      <c r="CS14" s="280">
        <f>ICGN!CS33</f>
        <v>2857.4761904761904</v>
      </c>
      <c r="CT14" s="280">
        <f>ICGN!CT33</f>
        <v>2732.4285714285716</v>
      </c>
      <c r="CU14" s="280">
        <f>ICGN!CU33</f>
        <v>2477.5714285714284</v>
      </c>
      <c r="CV14" s="280">
        <f>ICGN!CV33</f>
        <v>2263</v>
      </c>
      <c r="CW14" s="280"/>
      <c r="CX14" s="280"/>
      <c r="CY14" s="280"/>
      <c r="CZ14" s="280"/>
      <c r="DA14" s="280"/>
      <c r="DB14" s="280"/>
      <c r="DC14" s="280"/>
      <c r="DD14" s="280"/>
      <c r="DE14" s="280"/>
      <c r="DF14" s="280"/>
      <c r="DG14" s="280"/>
      <c r="DH14" s="280"/>
      <c r="DI14" s="280"/>
      <c r="DJ14" s="280"/>
      <c r="DK14" s="280"/>
      <c r="DL14" s="280"/>
      <c r="DM14" s="280"/>
      <c r="DN14" s="280"/>
      <c r="DO14" s="280"/>
      <c r="DP14" s="280"/>
      <c r="DQ14" s="280"/>
      <c r="DR14" s="280"/>
      <c r="DS14" s="280"/>
      <c r="DT14" s="280"/>
      <c r="DU14" s="280"/>
      <c r="DV14" s="280"/>
      <c r="DW14" s="280"/>
      <c r="DX14" s="280"/>
      <c r="DY14" s="280"/>
      <c r="DZ14" s="280"/>
      <c r="EA14" s="280"/>
      <c r="EB14" s="280"/>
      <c r="EC14" s="280"/>
      <c r="ED14" s="280"/>
      <c r="EE14" s="280"/>
      <c r="EF14" s="280"/>
      <c r="EG14" s="280"/>
      <c r="EH14" s="280"/>
      <c r="EI14" s="280"/>
      <c r="EJ14" s="280"/>
      <c r="EK14" s="280"/>
      <c r="EL14" s="280"/>
      <c r="EM14" s="280"/>
      <c r="EN14" s="280"/>
      <c r="EO14" s="280"/>
      <c r="EP14" s="280"/>
      <c r="EQ14" s="280"/>
      <c r="ER14" s="280"/>
      <c r="ES14" s="280"/>
      <c r="ET14" s="280"/>
      <c r="EU14" s="280"/>
      <c r="EV14" s="280"/>
      <c r="EW14" s="280"/>
      <c r="EX14" s="280"/>
      <c r="EY14" s="280"/>
      <c r="EZ14" s="280"/>
      <c r="FA14" s="280"/>
      <c r="FB14" s="280"/>
      <c r="FC14" s="280"/>
      <c r="FD14" s="280"/>
    </row>
    <row r="15" spans="1:160" s="16" customFormat="1" x14ac:dyDescent="0.3">
      <c r="A15" s="14"/>
      <c r="B15" s="14"/>
      <c r="C15" s="14"/>
      <c r="D15" s="22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160" s="16" customFormat="1" x14ac:dyDescent="0.3">
      <c r="A16" s="18" t="s">
        <v>282</v>
      </c>
      <c r="B16" s="14"/>
      <c r="C16" s="14"/>
      <c r="D16" s="22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160" s="9" customFormat="1" x14ac:dyDescent="0.3">
      <c r="A17" s="14" t="s">
        <v>5</v>
      </c>
      <c r="B17" s="90" t="s">
        <v>30</v>
      </c>
      <c r="C17" s="90" t="s">
        <v>31</v>
      </c>
      <c r="D17" s="22" t="s">
        <v>12</v>
      </c>
      <c r="E17" s="91">
        <f>ICGN!E46</f>
        <v>34.233999999999995</v>
      </c>
      <c r="F17" s="91">
        <f>ICGN!F46</f>
        <v>31.915263157894735</v>
      </c>
      <c r="G17" s="91">
        <f>ICGN!G46</f>
        <v>31.439090909090908</v>
      </c>
      <c r="H17" s="91">
        <f>ICGN!H46</f>
        <v>35.71142857142857</v>
      </c>
      <c r="I17" s="91">
        <f>ICGN!I46</f>
        <v>38.337499999999991</v>
      </c>
      <c r="J17" s="91">
        <f>ICGN!J46</f>
        <v>37.725909090909084</v>
      </c>
      <c r="K17" s="91">
        <f>ICGN!K46</f>
        <v>34.039999999999992</v>
      </c>
      <c r="L17" s="91">
        <f>ICGN!L46</f>
        <v>36.788571428571437</v>
      </c>
      <c r="M17" s="91">
        <f>ICGN!M46</f>
        <v>33.992380952380955</v>
      </c>
      <c r="N17" s="91">
        <f>ICGN!N46</f>
        <v>36.179545454545455</v>
      </c>
      <c r="O17" s="91">
        <f>ICGN!O46</f>
        <v>38.747500000000002</v>
      </c>
      <c r="P17" s="91">
        <f>ICGN!P46</f>
        <v>39.344545454545454</v>
      </c>
      <c r="Q17" s="91">
        <f>ICGN!Q46</f>
        <v>38.027894736842107</v>
      </c>
      <c r="R17" s="91">
        <f>ICGN!R46</f>
        <v>38.119999999999997</v>
      </c>
      <c r="S17" s="91">
        <f>ICGN!S46</f>
        <v>39.4304347826087</v>
      </c>
      <c r="T17" s="91">
        <f>ICGN!T46</f>
        <v>39.372380952380958</v>
      </c>
      <c r="U17" s="91">
        <f>ICGN!U46</f>
        <v>37.768999999999998</v>
      </c>
      <c r="V17" s="91">
        <f>ICGN!V46</f>
        <v>37.239545454545436</v>
      </c>
      <c r="W17" s="91">
        <f>ICGN!W46</f>
        <v>37.953809523809525</v>
      </c>
      <c r="X17" s="91">
        <f>ICGN!X46</f>
        <v>40.609090909090916</v>
      </c>
      <c r="Y17" s="91">
        <f>ICGN!Y46</f>
        <v>42.168095238095233</v>
      </c>
      <c r="Z17" s="91">
        <f>ICGN!Z46</f>
        <v>46.94</v>
      </c>
      <c r="AA17" s="91">
        <f>ICGN!AA46</f>
        <v>50.951904761904764</v>
      </c>
      <c r="AB17" s="91">
        <f>ICGN!AB46</f>
        <v>54.809090909090919</v>
      </c>
      <c r="AC17" s="91">
        <f>ICGN!AC46</f>
        <v>57.023000000000003</v>
      </c>
      <c r="AD17" s="91">
        <f>ICGN!AD46</f>
        <v>57.531578947368416</v>
      </c>
      <c r="AE17" s="91">
        <f>ICGN!AE46</f>
        <v>56.481739130434782</v>
      </c>
      <c r="AF17" s="91">
        <f>ICGN!AF46</f>
        <v>58.021000000000001</v>
      </c>
      <c r="AG17" s="91">
        <f>ICGN!AG46</f>
        <v>56.956190476190471</v>
      </c>
      <c r="AH17" s="91">
        <f>ICGN!AH46</f>
        <v>56.787727272727267</v>
      </c>
      <c r="AI17" s="91">
        <f>ICGN!AI46</f>
        <v>56.387000000000015</v>
      </c>
      <c r="AJ17" s="91">
        <f>ICGN!AJ46</f>
        <v>55.577391304347813</v>
      </c>
      <c r="AK17" s="91">
        <f>ICGN!AK46</f>
        <v>55.286666666666676</v>
      </c>
      <c r="AL17" s="91">
        <f>ICGN!AL46</f>
        <v>51.109523809523807</v>
      </c>
      <c r="AM17" s="91">
        <f>ICGN!AM46</f>
        <v>50.726190476190474</v>
      </c>
      <c r="AN17" s="91">
        <f>ICGN!AN46</f>
        <v>50.089999999999996</v>
      </c>
      <c r="AO17" s="91">
        <f>ICGN!AO46</f>
        <v>51.336500000000001</v>
      </c>
      <c r="AP17" s="91">
        <f>ICGN!AP46</f>
        <v>53.080500000000008</v>
      </c>
      <c r="AQ17" s="91">
        <f>ICGN!AQ46</f>
        <v>54.273636363636349</v>
      </c>
      <c r="AR17" s="91">
        <f>ICGN!AR46</f>
        <v>55.872500000000002</v>
      </c>
      <c r="AS17" s="91">
        <f>ICGN!AS46</f>
        <v>51.463636363636368</v>
      </c>
      <c r="AT17" s="91">
        <f>ICGN!AT46</f>
        <v>49.795238095238084</v>
      </c>
      <c r="AU17" s="91">
        <f>ICGN!AU46</f>
        <v>53.309523809523796</v>
      </c>
      <c r="AV17" s="91">
        <f>ICGN!AV46</f>
        <v>53.910000000000004</v>
      </c>
      <c r="AW17" s="91">
        <f>ICGN!AW46</f>
        <v>55.034210526315796</v>
      </c>
      <c r="AX17" s="91">
        <f>ICGN!AX46</f>
        <v>50.793478260869577</v>
      </c>
      <c r="AY17" s="91">
        <f>ICGN!AY46</f>
        <v>48.614285714285707</v>
      </c>
      <c r="AZ17" s="91">
        <f>ICGN!AZ46</f>
        <v>49.386499999999998</v>
      </c>
      <c r="BA17" s="91">
        <f>ICGN!BA46</f>
        <v>50.930952380952377</v>
      </c>
      <c r="BB17" s="91">
        <f>ICGN!BB46</f>
        <v>51.345789473684228</v>
      </c>
      <c r="BC17" s="91">
        <f>ICGN!BC46</f>
        <v>50.026500000000006</v>
      </c>
      <c r="BD17" s="91">
        <f>ICGN!BD46</f>
        <v>49.294090909090912</v>
      </c>
      <c r="BE17" s="91">
        <f>ICGN!BE46</f>
        <v>49.114090909090912</v>
      </c>
      <c r="BF17" s="91">
        <f>ICGN!BF46</f>
        <v>48.016999999999996</v>
      </c>
      <c r="BG17" s="91">
        <f>ICGN!BG46</f>
        <v>45.397272727272735</v>
      </c>
      <c r="BH17" s="91">
        <f>ICGN!BH46</f>
        <v>42.831363636363626</v>
      </c>
      <c r="BI17" s="91">
        <f>ICGN!BI46</f>
        <v>42.409500000000008</v>
      </c>
      <c r="BJ17" s="91">
        <f>ICGN!BJ46</f>
        <v>40.717391304347828</v>
      </c>
      <c r="BK17" s="91">
        <f>ICGN!BK46</f>
        <v>40.701500000000003</v>
      </c>
      <c r="BL17" s="91">
        <f>ICGN!BL46</f>
        <v>39.574761904761914</v>
      </c>
      <c r="BM17" s="91">
        <f>ICGN!BM46</f>
        <v>37.709523809523816</v>
      </c>
      <c r="BN17" s="91">
        <f>ICGN!BN46</f>
        <v>39.62842105263158</v>
      </c>
      <c r="BO17" s="91">
        <f>ICGN!BO46</f>
        <v>42.118095238095236</v>
      </c>
      <c r="BP17" s="91">
        <f>ICGN!BP46</f>
        <v>42.37</v>
      </c>
      <c r="BQ17" s="91">
        <f>ICGN!BQ46</f>
        <v>40.530000000000008</v>
      </c>
      <c r="BR17" s="91">
        <f>ICGN!BR46</f>
        <v>39.533809523809524</v>
      </c>
      <c r="BS17" s="91">
        <f>ICGN!BS46</f>
        <v>36.915909090909089</v>
      </c>
      <c r="BT17" s="91">
        <f>ICGN!BT46</f>
        <v>33.830952380952375</v>
      </c>
      <c r="BU17" s="91">
        <f>ICGN!BU46</f>
        <v>32.283809523809516</v>
      </c>
      <c r="BV17" s="91">
        <f>ICGN!BV46</f>
        <v>32.721304347826084</v>
      </c>
      <c r="BW17" s="91">
        <f>ICGN!BW46</f>
        <v>32.722105263157893</v>
      </c>
      <c r="BX17" s="91">
        <f>ICGN!BX46</f>
        <v>32.00363636363636</v>
      </c>
      <c r="BY17" s="91">
        <f>ICGN!BY46</f>
        <v>32.108999999999995</v>
      </c>
      <c r="BZ17" s="91">
        <f>ICGN!BZ46</f>
        <v>31.657894736842099</v>
      </c>
      <c r="CA17" s="91">
        <f>ICGN!CA46</f>
        <v>30.999999999999996</v>
      </c>
      <c r="CB17" s="91">
        <f>ICGN!CB46</f>
        <v>31.37380952380952</v>
      </c>
      <c r="CC17" s="91">
        <f>ICGN!CC46</f>
        <v>32.499500000000005</v>
      </c>
      <c r="CD17" s="91">
        <f>ICGN!CD46</f>
        <v>33.476818181818182</v>
      </c>
      <c r="CE17" s="91">
        <f>ICGN!CE46</f>
        <v>31.560454545454547</v>
      </c>
      <c r="CF17" s="91">
        <f>ICGN!CF46</f>
        <v>28.519523809523808</v>
      </c>
      <c r="CG17" s="91">
        <f>ICGN!CG46</f>
        <v>26.773333333333333</v>
      </c>
      <c r="CH17" s="91">
        <f>ICGN!CH46</f>
        <v>28.29545454545455</v>
      </c>
      <c r="CI17" s="91">
        <f>ICGN!CI46</f>
        <v>27.884000000000004</v>
      </c>
      <c r="CJ17" s="91">
        <f>ICGN!CJ46</f>
        <v>30.717272727272725</v>
      </c>
      <c r="CK17" s="91">
        <f>ICGN!CK46</f>
        <v>29.932631578947369</v>
      </c>
      <c r="CL17" s="91">
        <f>ICGN!CL46</f>
        <v>31.157499999999992</v>
      </c>
      <c r="CM17" s="91">
        <f>ICGN!CM46</f>
        <v>32.379999999999995</v>
      </c>
      <c r="CN17" s="91">
        <f>ICGN!CN46</f>
        <v>33.952857142857134</v>
      </c>
      <c r="CO17" s="91">
        <f>ICGN!CO46</f>
        <v>32.070476190476192</v>
      </c>
      <c r="CP17" s="91">
        <f>ICGN!CP46</f>
        <v>31.914999999999999</v>
      </c>
      <c r="CQ17" s="91">
        <f>ICGN!CQ46</f>
        <v>30.384499999999996</v>
      </c>
      <c r="CR17" s="91">
        <f>ICGN!CR46</f>
        <v>32.283913043478258</v>
      </c>
      <c r="CS17" s="91">
        <f>ICGN!CS46</f>
        <v>32.777142857142856</v>
      </c>
      <c r="CT17" s="91">
        <f>ICGN!CT46</f>
        <v>34.348571428571418</v>
      </c>
      <c r="CU17" s="91">
        <f>ICGN!CU46</f>
        <v>35.036190476190477</v>
      </c>
      <c r="CV17" s="91">
        <f>ICGN!CV46</f>
        <v>36.29904761904762</v>
      </c>
      <c r="CW17" s="91">
        <f>ICGN!CW46</f>
        <v>35.012</v>
      </c>
      <c r="CX17" s="91">
        <f>ICGN!CX46</f>
        <v>33.698421052631581</v>
      </c>
      <c r="CY17" s="91">
        <f>ICGN!CY46</f>
        <v>32.813043478260873</v>
      </c>
      <c r="CZ17" s="91">
        <f>ICGN!CZ46</f>
        <v>31.538421052631588</v>
      </c>
      <c r="DA17" s="91">
        <f>ICGN!DA46</f>
        <v>32.389545454545448</v>
      </c>
      <c r="DB17" s="91">
        <f>ICGN!DB46</f>
        <v>31.970454545454547</v>
      </c>
      <c r="DC17" s="91">
        <f>ICGN!DC46</f>
        <v>33.508000000000003</v>
      </c>
      <c r="DD17" s="91">
        <f>ICGN!DD46</f>
        <v>33.866956521739134</v>
      </c>
      <c r="DE17" s="91">
        <f>ICGN!DE46</f>
        <v>34.275999999999996</v>
      </c>
      <c r="DF17" s="91">
        <f>ICGN!DF46</f>
        <v>33.599545454545456</v>
      </c>
      <c r="DG17" s="91">
        <f>ICGN!DG46</f>
        <v>34.410476190476189</v>
      </c>
      <c r="DH17" s="91">
        <f>ICGN!DH46</f>
        <v>33.138000000000005</v>
      </c>
      <c r="DI17" s="91">
        <f>ICGN!DI46</f>
        <v>32.960952380952378</v>
      </c>
      <c r="DJ17" s="91">
        <f>ICGN!DJ46</f>
        <v>32.176842105263162</v>
      </c>
      <c r="DK17" s="91">
        <f>ICGN!DK46</f>
        <v>31.852857142857147</v>
      </c>
      <c r="DL17" s="91">
        <f>ICGN!DL46</f>
        <v>31.348571428571432</v>
      </c>
      <c r="DM17" s="91">
        <f>ICGN!DM46</f>
        <v>31.000454545454549</v>
      </c>
      <c r="DN17" s="91">
        <f>ICGN!DN46</f>
        <v>29.820952380952381</v>
      </c>
      <c r="DO17" s="91">
        <f>ICGN!DO46</f>
        <v>28.311428571428571</v>
      </c>
      <c r="DP17" s="91">
        <f>ICGN!DP46</f>
        <v>28.26130434782608</v>
      </c>
      <c r="DQ17" s="91">
        <f>ICGN!DQ46</f>
        <v>27.951052631578943</v>
      </c>
      <c r="DR17" s="91">
        <f>ICGN!DR46</f>
        <v>28.916956521739127</v>
      </c>
      <c r="DS17" s="91">
        <f>ICGN!DS46</f>
        <v>27.690952380952382</v>
      </c>
      <c r="DT17" s="91">
        <f>ICGN!DT46</f>
        <v>28.207999999999998</v>
      </c>
      <c r="DU17" s="91">
        <f>ICGN!DU46</f>
        <v>28.890476190476186</v>
      </c>
      <c r="DV17" s="91">
        <f>ICGN!DV46</f>
        <v>30.225789473684209</v>
      </c>
      <c r="DW17" s="91">
        <f>ICGN!DW46</f>
        <v>29.260000000000009</v>
      </c>
      <c r="DX17" s="91">
        <f>ICGN!DX46</f>
        <v>28.556666666666668</v>
      </c>
      <c r="DY17" s="91">
        <f>ICGN!DY46</f>
        <v>27.103181818181824</v>
      </c>
      <c r="DZ17" s="91">
        <f>ICGN!DZ46</f>
        <v>27.852999999999998</v>
      </c>
      <c r="EA17" s="91">
        <f>ICGN!EA46</f>
        <v>27.997727272727271</v>
      </c>
      <c r="EB17" s="91">
        <f>ICGN!EB46</f>
        <v>28.538181818181819</v>
      </c>
      <c r="EC17" s="91">
        <f>ICGN!EC46</f>
        <v>29.047000000000004</v>
      </c>
      <c r="ED17" s="91">
        <f>ICGN!ED46</f>
        <v>30.242608695652169</v>
      </c>
      <c r="EE17" s="91">
        <f>ICGN!EE46</f>
        <v>30.957999999999998</v>
      </c>
      <c r="EF17" s="91">
        <f>ICGN!EF46</f>
        <v>32.584761904761905</v>
      </c>
      <c r="EG17" s="91">
        <f>ICGN!EG46</f>
        <v>33.022857142857141</v>
      </c>
      <c r="EH17" s="91">
        <f>ICGN!EH46</f>
        <v>30.248421052631581</v>
      </c>
      <c r="EI17" s="91">
        <f>ICGN!EI46</f>
        <v>26.895000000000003</v>
      </c>
      <c r="EJ17" s="91">
        <f>ICGN!EJ46</f>
        <v>26.202857142857148</v>
      </c>
      <c r="EK17" s="91">
        <f>ICGN!EK46</f>
        <v>26.552999999999997</v>
      </c>
      <c r="EL17" s="91">
        <f>ICGN!EL46</f>
        <v>27.891363636363643</v>
      </c>
      <c r="EM17" s="91">
        <f>ICGN!EM46</f>
        <v>29.165909090909089</v>
      </c>
      <c r="EN17" s="91">
        <f>ICGN!EN46</f>
        <v>31.807142857142864</v>
      </c>
      <c r="EO17" s="91">
        <f>ICGN!EO46</f>
        <v>33.609047619047615</v>
      </c>
      <c r="EP17" s="91">
        <f>ICGN!EP46</f>
        <v>33.346818181818193</v>
      </c>
      <c r="EQ17" s="91">
        <f>ICGN!EQ46</f>
        <v>36.862499999999997</v>
      </c>
      <c r="ER17" s="91">
        <f>ICGN!ER46</f>
        <v>39.974545454545463</v>
      </c>
      <c r="ES17" s="91">
        <f>ICGN!ES46</f>
        <v>43.391052631578944</v>
      </c>
      <c r="ET17" s="91">
        <f>ICGN!ET46</f>
        <v>46.94631578947368</v>
      </c>
      <c r="EU17" s="91">
        <f>ICGN!EU46</f>
        <v>54.083043478260883</v>
      </c>
      <c r="EV17" s="91">
        <f>ICGN!EV46</f>
        <v>57.958181818181835</v>
      </c>
      <c r="EW17" s="91">
        <f>ICGN!EW46</f>
        <v>66.967999999999989</v>
      </c>
      <c r="EX17" s="91">
        <f>ICGN!EX46</f>
        <v>65.243181818181839</v>
      </c>
      <c r="EY17" s="91">
        <f>ICGN!EY46</f>
        <v>65.847619047619062</v>
      </c>
      <c r="EZ17" s="91">
        <f>ICGN!EZ46</f>
        <v>62.207727272727261</v>
      </c>
      <c r="FA17" s="91">
        <f>ICGN!FA46</f>
        <v>57.215714285714284</v>
      </c>
      <c r="FB17" s="91">
        <f>ICGN!FB46</f>
        <v>61.126666666666658</v>
      </c>
      <c r="FC17" s="91">
        <f>ICGN!FC46</f>
        <v>59.234761904761896</v>
      </c>
      <c r="FD17" s="91">
        <f>ICGN!FD46</f>
        <v>55.160454545454542</v>
      </c>
    </row>
    <row r="18" spans="1:160" s="16" customFormat="1" x14ac:dyDescent="0.3">
      <c r="A18" s="14" t="s">
        <v>6</v>
      </c>
      <c r="B18" s="14" t="s">
        <v>155</v>
      </c>
      <c r="C18" s="14" t="s">
        <v>96</v>
      </c>
      <c r="D18" s="22" t="s">
        <v>11</v>
      </c>
      <c r="E18" s="91">
        <f>ICGN!E47</f>
        <v>522.15</v>
      </c>
      <c r="F18" s="91">
        <f>ICGN!F47</f>
        <v>529.4</v>
      </c>
      <c r="G18" s="91">
        <f>ICGN!G47</f>
        <v>557.21</v>
      </c>
      <c r="H18" s="91">
        <f>ICGN!H47</f>
        <v>693.21</v>
      </c>
      <c r="I18" s="91">
        <f>ICGN!I47</f>
        <v>772.39</v>
      </c>
      <c r="J18" s="91">
        <f>ICGN!J47</f>
        <v>690.82</v>
      </c>
      <c r="K18" s="91">
        <f>ICGN!K47</f>
        <v>601.95000000000005</v>
      </c>
      <c r="L18" s="91">
        <f>ICGN!L47</f>
        <v>686.79</v>
      </c>
      <c r="M18" s="91">
        <f>ICGN!M47</f>
        <v>636.41999999999996</v>
      </c>
      <c r="N18" s="91">
        <f>ICGN!N47</f>
        <v>636.55999999999995</v>
      </c>
      <c r="O18" s="91">
        <f>ICGN!O47</f>
        <v>674.33</v>
      </c>
      <c r="P18" s="91">
        <f>ICGN!P47</f>
        <v>727.6</v>
      </c>
      <c r="Q18" s="91">
        <f>ICGN!Q47</f>
        <v>742</v>
      </c>
      <c r="R18" s="91">
        <f>ICGN!R47</f>
        <v>754.32</v>
      </c>
      <c r="S18" s="91">
        <f>ICGN!S47</f>
        <v>793.9</v>
      </c>
      <c r="T18" s="91">
        <f>ICGN!T47</f>
        <v>798.53</v>
      </c>
      <c r="U18" s="91">
        <f>ICGN!U47</f>
        <v>775.57</v>
      </c>
      <c r="V18" s="91">
        <f>ICGN!V47</f>
        <v>764.91</v>
      </c>
      <c r="W18" s="91">
        <f>ICGN!W47</f>
        <v>774.5</v>
      </c>
      <c r="X18" s="91">
        <f>ICGN!X47</f>
        <v>865.23</v>
      </c>
      <c r="Y18" s="91">
        <f>ICGN!Y47</f>
        <v>884.89</v>
      </c>
      <c r="Z18" s="91">
        <f>ICGN!Z47</f>
        <v>935.22</v>
      </c>
      <c r="AA18" s="91">
        <f>ICGN!AA47</f>
        <v>1059.01</v>
      </c>
      <c r="AB18" s="91">
        <f>ICGN!AB47</f>
        <v>1171.22</v>
      </c>
      <c r="AC18" s="91">
        <f>ICGN!AC47</f>
        <v>1238.57</v>
      </c>
      <c r="AD18" s="91">
        <f>ICGN!AD47</f>
        <v>1248.55</v>
      </c>
      <c r="AE18" s="91">
        <f>ICGN!AE47</f>
        <v>1142.23</v>
      </c>
      <c r="AF18" s="91">
        <f>ICGN!AF47</f>
        <v>1123.79</v>
      </c>
      <c r="AG18" s="91">
        <f>ICGN!AG47</f>
        <v>1143.44</v>
      </c>
      <c r="AH18" s="91">
        <f>ICGN!AH47</f>
        <v>1075.9100000000001</v>
      </c>
      <c r="AI18" s="91">
        <f>ICGN!AI47</f>
        <v>1033.57</v>
      </c>
      <c r="AJ18" s="91">
        <f>ICGN!AJ47</f>
        <v>1047.51</v>
      </c>
      <c r="AK18" s="91">
        <f>ICGN!AK47</f>
        <v>995.18</v>
      </c>
      <c r="AL18" s="91">
        <f>ICGN!AL47</f>
        <v>914.44</v>
      </c>
      <c r="AM18" s="91">
        <f>ICGN!AM47</f>
        <v>985.77</v>
      </c>
      <c r="AN18" s="91">
        <f>ICGN!AN47</f>
        <v>969.07</v>
      </c>
      <c r="AO18" s="91">
        <f>ICGN!AO47</f>
        <v>1020.54</v>
      </c>
      <c r="AP18" s="91">
        <f>ICGN!AP47</f>
        <v>1047.69</v>
      </c>
      <c r="AQ18" s="91">
        <f>ICGN!AQ47</f>
        <v>1105.74</v>
      </c>
      <c r="AR18" s="91">
        <f>ICGN!AR47</f>
        <v>1157.45</v>
      </c>
      <c r="AS18" s="91">
        <f>ICGN!AS47</f>
        <v>1031.1199999999999</v>
      </c>
      <c r="AT18" s="91">
        <f>ICGN!AT47</f>
        <v>927.63</v>
      </c>
      <c r="AU18" s="91">
        <f>ICGN!AU47</f>
        <v>952.54</v>
      </c>
      <c r="AV18" s="91">
        <f>ICGN!AV47</f>
        <v>930.61</v>
      </c>
      <c r="AW18" s="91">
        <f>ICGN!AW47</f>
        <v>879.53</v>
      </c>
      <c r="AX18" s="91">
        <f>ICGN!AX47</f>
        <v>768.09</v>
      </c>
      <c r="AY18" s="91">
        <f>ICGN!AY47</f>
        <v>743.13</v>
      </c>
      <c r="AZ18" s="91">
        <f>ICGN!AZ47</f>
        <v>713.94</v>
      </c>
      <c r="BA18" s="91">
        <f>ICGN!BA47</f>
        <v>776.54</v>
      </c>
      <c r="BB18" s="91">
        <f>ICGN!BB47</f>
        <v>792.38</v>
      </c>
      <c r="BC18" s="91">
        <f>ICGN!BC47</f>
        <v>771.87</v>
      </c>
      <c r="BD18" s="91">
        <f>ICGN!BD47</f>
        <v>756.46</v>
      </c>
      <c r="BE18" s="91">
        <f>ICGN!BE47</f>
        <v>763.38</v>
      </c>
      <c r="BF18" s="91">
        <f>ICGN!BF47</f>
        <v>770.125</v>
      </c>
      <c r="BG18" s="91">
        <f>ICGN!BG47</f>
        <v>714.66304347826087</v>
      </c>
      <c r="BH18" s="91">
        <f>ICGN!BH47</f>
        <v>708.17499999999995</v>
      </c>
      <c r="BI18" s="91">
        <f>ICGN!BI47</f>
        <v>722.71249999999998</v>
      </c>
      <c r="BJ18" s="91">
        <f>ICGN!BJ47</f>
        <v>759.18181818181813</v>
      </c>
      <c r="BK18" s="91">
        <f>ICGN!BK47</f>
        <v>812.03750000000002</v>
      </c>
      <c r="BL18" s="91">
        <f>ICGN!BL47</f>
        <v>806.97619047619048</v>
      </c>
      <c r="BM18" s="91">
        <f>ICGN!BM47</f>
        <v>777.28947368421052</v>
      </c>
      <c r="BN18" s="91">
        <f>ICGN!BN47</f>
        <v>806.78947368421052</v>
      </c>
      <c r="BO18" s="91">
        <f>ICGN!BO47</f>
        <v>837.59523809523807</v>
      </c>
      <c r="BP18" s="91">
        <f>ICGN!BP47</f>
        <v>825.5</v>
      </c>
      <c r="BQ18" s="91">
        <f>ICGN!BQ47</f>
        <v>800.08749999999998</v>
      </c>
      <c r="BR18" s="91">
        <f>ICGN!BR47</f>
        <v>758.36904761904759</v>
      </c>
      <c r="BS18" s="91">
        <f>ICGN!BS47</f>
        <v>754.27499999999998</v>
      </c>
      <c r="BT18" s="91">
        <f>ICGN!BT47</f>
        <v>678.33333333333337</v>
      </c>
      <c r="BU18" s="91">
        <f>ICGN!BU47</f>
        <v>655.91250000000002</v>
      </c>
      <c r="BV18" s="91">
        <f>ICGN!BV47</f>
        <v>673.35714285714289</v>
      </c>
      <c r="BW18" s="91">
        <f>ICGN!BW47</f>
        <v>661.92499999999995</v>
      </c>
      <c r="BX18" s="91">
        <f>ICGN!BX47</f>
        <v>624.85227272727275</v>
      </c>
      <c r="BY18" s="91">
        <f>ICGN!BY47</f>
        <v>641.03571428571433</v>
      </c>
      <c r="BZ18" s="91">
        <f>ICGN!BZ47</f>
        <v>634.9375</v>
      </c>
      <c r="CA18" s="91">
        <f>ICGN!CA47</f>
        <v>607.80681818181813</v>
      </c>
      <c r="CB18" s="91">
        <f>ICGN!CB47</f>
        <v>591.88636363636363</v>
      </c>
      <c r="CC18" s="91">
        <f>ICGN!CC47</f>
        <v>600.64473684210532</v>
      </c>
      <c r="CD18" s="91">
        <f>ICGN!CD47</f>
        <v>606.59090909090912</v>
      </c>
      <c r="CE18" s="91">
        <f>ICGN!CE47</f>
        <v>575.43181818181813</v>
      </c>
      <c r="CF18" s="91">
        <f>ICGN!CF47</f>
        <v>485.1875</v>
      </c>
      <c r="CG18" s="91">
        <f>ICGN!CG47</f>
        <v>483.4375</v>
      </c>
      <c r="CH18" s="91">
        <f>ICGN!CH47</f>
        <v>530.59523809523807</v>
      </c>
      <c r="CI18" s="91">
        <f>ICGN!CI47</f>
        <v>503.47500000000002</v>
      </c>
      <c r="CJ18" s="91">
        <f>ICGN!CJ47</f>
        <v>520.86904761904759</v>
      </c>
      <c r="CK18" s="91">
        <f>ICGN!CK47</f>
        <v>532.34210526315792</v>
      </c>
      <c r="CL18" s="91">
        <f>ICGN!CL47</f>
        <v>595.44444444444446</v>
      </c>
      <c r="CM18" s="91">
        <f>ICGN!CM47</f>
        <v>634.33695652173913</v>
      </c>
      <c r="CN18" s="91">
        <f>ICGN!CN47</f>
        <v>681.04761904761904</v>
      </c>
      <c r="CO18" s="91">
        <f>ICGN!CO47</f>
        <v>644.40476190476193</v>
      </c>
      <c r="CP18" s="91">
        <f>ICGN!CP47</f>
        <v>621.04761904761904</v>
      </c>
      <c r="CQ18" s="91">
        <f>ICGN!CQ47</f>
        <v>584.06578947368416</v>
      </c>
      <c r="CR18" s="91">
        <f>ICGN!CR47</f>
        <v>664.5454545454545</v>
      </c>
      <c r="CS18" s="91">
        <f>ICGN!CS47</f>
        <v>693.32500000000005</v>
      </c>
      <c r="CT18" s="91">
        <f>ICGN!CT47</f>
        <v>651.5</v>
      </c>
      <c r="CU18" s="91">
        <f>ICGN!CU47</f>
        <v>670.28409090909088</v>
      </c>
      <c r="CV18" s="91">
        <f>ICGN!CV47</f>
        <v>711.66250000000002</v>
      </c>
      <c r="CW18" s="91">
        <f>ICGN!CW47</f>
        <v>726.17499999999995</v>
      </c>
      <c r="CX18" s="91">
        <f>ICGN!CX47</f>
        <v>705.55555555555554</v>
      </c>
      <c r="CY18" s="91">
        <f>ICGN!CY47</f>
        <v>663.28260869565213</v>
      </c>
      <c r="CZ18" s="91">
        <f>ICGN!CZ47</f>
        <v>623.88157894736844</v>
      </c>
      <c r="DA18" s="91">
        <f>ICGN!DA47</f>
        <v>654.92857142857144</v>
      </c>
      <c r="DB18" s="91">
        <f>ICGN!DB47</f>
        <v>621.26315789473688</v>
      </c>
      <c r="DC18" s="91">
        <f>ICGN!DC47</f>
        <v>617.73809523809518</v>
      </c>
      <c r="DD18" s="91">
        <f>ICGN!DD47</f>
        <v>622.23863636363637</v>
      </c>
      <c r="DE18" s="91">
        <f>ICGN!DE47</f>
        <v>661.38888888888891</v>
      </c>
      <c r="DF18" s="91">
        <f>ICGN!DF47</f>
        <v>648.21428571428567</v>
      </c>
      <c r="DG18" s="91">
        <f>ICGN!DG47</f>
        <v>641.4545454545455</v>
      </c>
      <c r="DH18" s="91">
        <f>ICGN!DH47</f>
        <v>602.67105263157896</v>
      </c>
      <c r="DI18" s="91">
        <f>ICGN!DI47</f>
        <v>634.58333333333337</v>
      </c>
      <c r="DJ18" s="91">
        <f>ICGN!DJ47</f>
        <v>643.29166666666663</v>
      </c>
      <c r="DK18" s="91">
        <f>ICGN!DK47</f>
        <v>624.23863636363637</v>
      </c>
      <c r="DL18" s="91">
        <f>ICGN!DL47</f>
        <v>618.16666666666663</v>
      </c>
      <c r="DM18" s="91">
        <f>ICGN!DM47</f>
        <v>606.05555555555554</v>
      </c>
      <c r="DN18" s="91">
        <f>ICGN!DN47</f>
        <v>583.27499999999998</v>
      </c>
      <c r="DO18" s="91">
        <f>ICGN!DO47</f>
        <v>538.43181818181813</v>
      </c>
      <c r="DP18" s="91">
        <f>ICGN!DP47</f>
        <v>534.52380952380952</v>
      </c>
      <c r="DQ18" s="91">
        <f>ICGN!DQ47</f>
        <v>526.69117647058829</v>
      </c>
      <c r="DR18" s="91">
        <f>ICGN!DR47</f>
        <v>509.76086956521738</v>
      </c>
      <c r="DS18" s="91">
        <f>ICGN!DS47</f>
        <v>457.52499999999998</v>
      </c>
      <c r="DT18" s="91">
        <f>ICGN!DT47</f>
        <v>477.48750000000001</v>
      </c>
      <c r="DU18" s="91">
        <f>ICGN!DU47</f>
        <v>526.59523809523807</v>
      </c>
      <c r="DV18" s="91">
        <f>ICGN!DV47</f>
        <v>526.95588235294122</v>
      </c>
      <c r="DW18" s="91">
        <f>ICGN!DW47</f>
        <v>492.75</v>
      </c>
      <c r="DX18" s="91">
        <f>ICGN!DX47</f>
        <v>502.86363636363637</v>
      </c>
      <c r="DY18" s="91">
        <f>ICGN!DY47</f>
        <v>471.95</v>
      </c>
      <c r="DZ18" s="91">
        <f>ICGN!DZ47</f>
        <v>474.30555555555554</v>
      </c>
      <c r="EA18" s="91">
        <f>ICGN!EA47</f>
        <v>466.19318181818181</v>
      </c>
      <c r="EB18" s="91">
        <f>ICGN!EB47</f>
        <v>508.35714285714283</v>
      </c>
      <c r="EC18" s="91">
        <f>ICGN!EC47</f>
        <v>506.90277777777777</v>
      </c>
      <c r="ED18" s="91">
        <f>ICGN!ED47</f>
        <v>523.81818181818187</v>
      </c>
      <c r="EE18" s="91">
        <f>ICGN!EE47</f>
        <v>613.25</v>
      </c>
      <c r="EF18" s="91">
        <f>ICGN!EF47</f>
        <v>685.44047619047615</v>
      </c>
      <c r="EG18" s="91">
        <f>ICGN!EG47</f>
        <v>727.21428571428567</v>
      </c>
      <c r="EH18" s="91">
        <f>ICGN!EH47</f>
        <v>643.0625</v>
      </c>
      <c r="EI18" s="91">
        <f>ICGN!EI47</f>
        <v>558.26136363636363</v>
      </c>
      <c r="EJ18" s="91">
        <f>ICGN!EJ47</f>
        <v>519.40909090909088</v>
      </c>
      <c r="EK18" s="91">
        <f>ICGN!EK47</f>
        <v>498.203125</v>
      </c>
      <c r="EL18" s="91">
        <f>ICGN!EL47</f>
        <v>573.71428571428567</v>
      </c>
      <c r="EM18" s="91">
        <f>ICGN!EM47</f>
        <v>609.76136363636363</v>
      </c>
      <c r="EN18" s="91">
        <f>ICGN!EN47</f>
        <v>675.5</v>
      </c>
      <c r="EO18" s="91">
        <f>ICGN!EO47</f>
        <v>707.35714285714289</v>
      </c>
      <c r="EP18" s="91">
        <f>ICGN!EP47</f>
        <v>731.13095238095241</v>
      </c>
      <c r="EQ18" s="91">
        <f>ICGN!EQ47</f>
        <v>841.45238095238096</v>
      </c>
      <c r="ER18" s="91">
        <f>ICGN!ER47</f>
        <v>909.60227272727275</v>
      </c>
      <c r="ES18" s="91">
        <f>ICGN!ES47</f>
        <v>936.96052631578948</v>
      </c>
      <c r="ET18" s="91">
        <f>ICGN!ET47</f>
        <v>968.61111111111109</v>
      </c>
      <c r="EU18" s="91">
        <f>ICGN!EU47</f>
        <v>994.695652173913</v>
      </c>
      <c r="EV18" s="91">
        <f>ICGN!EV47</f>
        <v>1036.9642857142858</v>
      </c>
      <c r="EW18" s="91">
        <f>ICGN!EW47</f>
        <v>1105.0972222222222</v>
      </c>
      <c r="EX18" s="91">
        <f>ICGN!EX47</f>
        <v>924.19047619047615</v>
      </c>
      <c r="EY18" s="91">
        <f>ICGN!EY47</f>
        <v>1008.2857142857143</v>
      </c>
      <c r="EZ18" s="91">
        <f>ICGN!EZ47</f>
        <v>1078.3499999999999</v>
      </c>
      <c r="FA18" s="91">
        <f>ICGN!FA47</f>
        <v>1104.702380952381</v>
      </c>
      <c r="FB18" s="91">
        <f>ICGN!FB47</f>
        <v>1238.1624999999999</v>
      </c>
      <c r="FC18" s="91">
        <f>ICGN!FC47</f>
        <v>1278.952380952381</v>
      </c>
      <c r="FD18" s="91">
        <f>ICGN!FD47</f>
        <v>1212.840909090909</v>
      </c>
    </row>
    <row r="19" spans="1:160" s="16" customFormat="1" x14ac:dyDescent="0.3">
      <c r="A19" s="14" t="s">
        <v>97</v>
      </c>
      <c r="B19" s="14" t="s">
        <v>24</v>
      </c>
      <c r="C19" s="14" t="s">
        <v>27</v>
      </c>
      <c r="D19" s="22" t="s">
        <v>12</v>
      </c>
      <c r="E19" s="91">
        <f>ICGN!E48</f>
        <v>12.243999999999998</v>
      </c>
      <c r="F19" s="91">
        <f>ICGN!F48</f>
        <v>13.014210526315789</v>
      </c>
      <c r="G19" s="91">
        <f>ICGN!G48</f>
        <v>12.92818181818182</v>
      </c>
      <c r="H19" s="91">
        <f>ICGN!H48</f>
        <v>13.118095238095236</v>
      </c>
      <c r="I19" s="91">
        <f>ICGN!I48</f>
        <v>15.467999999999995</v>
      </c>
      <c r="J19" s="91">
        <f>ICGN!J48</f>
        <v>15.538636363636364</v>
      </c>
      <c r="K19" s="91">
        <f>ICGN!K48</f>
        <v>17.816363636363636</v>
      </c>
      <c r="L19" s="91">
        <f>ICGN!L48</f>
        <v>21.72</v>
      </c>
      <c r="M19" s="91">
        <f>ICGN!M48</f>
        <v>22.249523809523811</v>
      </c>
      <c r="N19" s="91">
        <f>ICGN!N48</f>
        <v>23.16090909090909</v>
      </c>
      <c r="O19" s="91">
        <f>ICGN!O48</f>
        <v>22.768999999999998</v>
      </c>
      <c r="P19" s="91">
        <f>ICGN!P48</f>
        <v>24.902727272727272</v>
      </c>
      <c r="Q19" s="91">
        <f>ICGN!Q48</f>
        <v>28.380000000000003</v>
      </c>
      <c r="R19" s="91">
        <f>ICGN!R48</f>
        <v>26.603157894736846</v>
      </c>
      <c r="S19" s="91">
        <f>ICGN!S48</f>
        <v>19.263913043478254</v>
      </c>
      <c r="T19" s="91">
        <f>ICGN!T48</f>
        <v>16.121428571428574</v>
      </c>
      <c r="U19" s="91">
        <f>ICGN!U48</f>
        <v>14.602</v>
      </c>
      <c r="V19" s="91">
        <f>ICGN!V48</f>
        <v>15.810454545454547</v>
      </c>
      <c r="W19" s="91">
        <f>ICGN!W48</f>
        <v>17.622380952380954</v>
      </c>
      <c r="X19" s="91">
        <f>ICGN!X48</f>
        <v>19.215454545454541</v>
      </c>
      <c r="Y19" s="91">
        <f>ICGN!Y48</f>
        <v>23.718095238095234</v>
      </c>
      <c r="Z19" s="91">
        <f>ICGN!Z48</f>
        <v>26.94380952380952</v>
      </c>
      <c r="AA19" s="91">
        <f>ICGN!AA48</f>
        <v>28.897619047619042</v>
      </c>
      <c r="AB19" s="91">
        <f>ICGN!AB48</f>
        <v>31.085909090909091</v>
      </c>
      <c r="AC19" s="91">
        <f>ICGN!AC48</f>
        <v>32.092999999999996</v>
      </c>
      <c r="AD19" s="91">
        <f>ICGN!AD48</f>
        <v>31.766842105263155</v>
      </c>
      <c r="AE19" s="91">
        <f>ICGN!AE48</f>
        <v>28.15</v>
      </c>
      <c r="AF19" s="91">
        <f>ICGN!AF48</f>
        <v>25.425499999999996</v>
      </c>
      <c r="AG19" s="91">
        <f>ICGN!AG48</f>
        <v>21.85</v>
      </c>
      <c r="AH19" s="91">
        <f>ICGN!AH48</f>
        <v>26.065454545454546</v>
      </c>
      <c r="AI19" s="91">
        <f>ICGN!AI48</f>
        <v>29.470999999999997</v>
      </c>
      <c r="AJ19" s="91">
        <f>ICGN!AJ48</f>
        <v>28.874347826086954</v>
      </c>
      <c r="AK19" s="91">
        <f>ICGN!AK48</f>
        <v>27.700476190476188</v>
      </c>
      <c r="AL19" s="91">
        <f>ICGN!AL48</f>
        <v>26.298571428571432</v>
      </c>
      <c r="AM19" s="91">
        <f>ICGN!AM48</f>
        <v>24.517619047619043</v>
      </c>
      <c r="AN19" s="91">
        <f>ICGN!AN48</f>
        <v>23.415238095238095</v>
      </c>
      <c r="AO19" s="91">
        <f>ICGN!AO48</f>
        <v>24.047999999999998</v>
      </c>
      <c r="AP19" s="91">
        <f>ICGN!AP48</f>
        <v>24.883499999999998</v>
      </c>
      <c r="AQ19" s="91">
        <f>ICGN!AQ48</f>
        <v>24.732727272727278</v>
      </c>
      <c r="AR19" s="91">
        <f>ICGN!AR48</f>
        <v>22.9785</v>
      </c>
      <c r="AS19" s="91">
        <f>ICGN!AS48</f>
        <v>20.249090909090906</v>
      </c>
      <c r="AT19" s="91">
        <f>ICGN!AT48</f>
        <v>20.443809523809524</v>
      </c>
      <c r="AU19" s="91">
        <f>ICGN!AU48</f>
        <v>22.757142857142856</v>
      </c>
      <c r="AV19" s="91">
        <f>ICGN!AV48</f>
        <v>20.529565217391301</v>
      </c>
      <c r="AW19" s="91">
        <f>ICGN!AW48</f>
        <v>19.470526315789478</v>
      </c>
      <c r="AX19" s="91">
        <f>ICGN!AX48</f>
        <v>20.388695652173919</v>
      </c>
      <c r="AY19" s="91">
        <f>ICGN!AY48</f>
        <v>19.313333333333329</v>
      </c>
      <c r="AZ19" s="91">
        <f>ICGN!AZ48</f>
        <v>19.202000000000002</v>
      </c>
      <c r="BA19" s="91">
        <f>ICGN!BA48</f>
        <v>18.70809523809524</v>
      </c>
      <c r="BB19" s="91">
        <f>ICGN!BB48</f>
        <v>18.226842105263156</v>
      </c>
      <c r="BC19" s="91">
        <f>ICGN!BC48</f>
        <v>18.334499999999998</v>
      </c>
      <c r="BD19" s="91">
        <f>ICGN!BD48</f>
        <v>17.706363636363637</v>
      </c>
      <c r="BE19" s="91">
        <f>ICGN!BE48</f>
        <v>17.07863636363636</v>
      </c>
      <c r="BF19" s="91">
        <f>ICGN!BF48</f>
        <v>16.586000000000002</v>
      </c>
      <c r="BG19" s="91">
        <f>ICGN!BG48</f>
        <v>16.375</v>
      </c>
      <c r="BH19" s="91">
        <f>ICGN!BH48</f>
        <v>16.699545454545451</v>
      </c>
      <c r="BI19" s="91">
        <f>ICGN!BI48</f>
        <v>17.045000000000002</v>
      </c>
      <c r="BJ19" s="91">
        <f>ICGN!BJ48</f>
        <v>18.81260869565217</v>
      </c>
      <c r="BK19" s="91">
        <f>ICGN!BK48</f>
        <v>17.738999999999997</v>
      </c>
      <c r="BL19" s="91">
        <f>ICGN!BL48</f>
        <v>16.412380952380957</v>
      </c>
      <c r="BM19" s="91">
        <f>ICGN!BM48</f>
        <v>15.418571428571427</v>
      </c>
      <c r="BN19" s="91">
        <f>ICGN!BN48</f>
        <v>16.278947368421051</v>
      </c>
      <c r="BO19" s="91">
        <f>ICGN!BO48</f>
        <v>17.584285714285713</v>
      </c>
      <c r="BP19" s="91">
        <f>ICGN!BP48</f>
        <v>17.01047619047619</v>
      </c>
      <c r="BQ19" s="91">
        <f>ICGN!BQ48</f>
        <v>17.504761904761907</v>
      </c>
      <c r="BR19" s="91">
        <f>ICGN!BR48</f>
        <v>17.220476190476194</v>
      </c>
      <c r="BS19" s="91">
        <f>ICGN!BS48</f>
        <v>17.184090909090909</v>
      </c>
      <c r="BT19" s="91">
        <f>ICGN!BT48</f>
        <v>15.887142857142857</v>
      </c>
      <c r="BU19" s="91">
        <f>ICGN!BU48</f>
        <v>14.597142857142861</v>
      </c>
      <c r="BV19" s="91">
        <f>ICGN!BV48</f>
        <v>16.475652173913048</v>
      </c>
      <c r="BW19" s="91">
        <f>ICGN!BW48</f>
        <v>15.878947368421052</v>
      </c>
      <c r="BX19" s="91">
        <f>ICGN!BX48</f>
        <v>14.992272727272727</v>
      </c>
      <c r="BY19" s="91">
        <f>ICGN!BY48</f>
        <v>15.062500000000004</v>
      </c>
      <c r="BZ19" s="91">
        <f>ICGN!BZ48</f>
        <v>14.515789473684212</v>
      </c>
      <c r="CA19" s="91">
        <f>ICGN!CA48</f>
        <v>12.840909090909092</v>
      </c>
      <c r="CB19" s="91">
        <f>ICGN!CB48</f>
        <v>12.927142857142858</v>
      </c>
      <c r="CC19" s="91">
        <f>ICGN!CC48</f>
        <v>12.703500000000002</v>
      </c>
      <c r="CD19" s="91">
        <f>ICGN!CD48</f>
        <v>11.745909090909089</v>
      </c>
      <c r="CE19" s="91">
        <f>ICGN!CE48</f>
        <v>11.878636363636366</v>
      </c>
      <c r="CF19" s="91">
        <f>ICGN!CF48</f>
        <v>10.674761904761905</v>
      </c>
      <c r="CG19" s="91">
        <f>ICGN!CG48</f>
        <v>11.318095238095237</v>
      </c>
      <c r="CH19" s="91">
        <f>ICGN!CH48</f>
        <v>14.141818181818183</v>
      </c>
      <c r="CI19" s="91">
        <f>ICGN!CI48</f>
        <v>14.888000000000002</v>
      </c>
      <c r="CJ19" s="91">
        <f>ICGN!CJ48</f>
        <v>14.999999999999998</v>
      </c>
      <c r="CK19" s="91">
        <f>ICGN!CK48</f>
        <v>14.291052631578946</v>
      </c>
      <c r="CL19" s="91">
        <f>ICGN!CL48</f>
        <v>13.314000000000002</v>
      </c>
      <c r="CM19" s="91">
        <f>ICGN!CM48</f>
        <v>15.430454545454545</v>
      </c>
      <c r="CN19" s="91">
        <f>ICGN!CN48</f>
        <v>14.998095238095237</v>
      </c>
      <c r="CO19" s="91">
        <f>ICGN!CO48</f>
        <v>16.684285714285714</v>
      </c>
      <c r="CP19" s="91">
        <f>ICGN!CP48</f>
        <v>19.33727272727273</v>
      </c>
      <c r="CQ19" s="91">
        <f>ICGN!CQ48</f>
        <v>19.687000000000001</v>
      </c>
      <c r="CR19" s="91">
        <f>ICGN!CR48</f>
        <v>20.014347826086954</v>
      </c>
      <c r="CS19" s="91">
        <f>ICGN!CS48</f>
        <v>21.352380952380951</v>
      </c>
      <c r="CT19" s="91">
        <f>ICGN!CT48</f>
        <v>22.916666666666664</v>
      </c>
      <c r="CU19" s="91">
        <f>ICGN!CU48</f>
        <v>20.868571428571425</v>
      </c>
      <c r="CV19" s="91">
        <f>ICGN!CV48</f>
        <v>18.830000000000002</v>
      </c>
      <c r="CW19" s="91">
        <f>ICGN!CW48</f>
        <v>20.537499999999998</v>
      </c>
      <c r="CX19" s="91">
        <f>ICGN!CX48</f>
        <v>20.405789473684212</v>
      </c>
      <c r="CY19" s="91">
        <f>ICGN!CY48</f>
        <v>18.059565217391306</v>
      </c>
      <c r="CZ19" s="91">
        <f>ICGN!CZ48</f>
        <v>16.316842105263156</v>
      </c>
      <c r="DA19" s="91">
        <f>ICGN!DA48</f>
        <v>15.689090909090908</v>
      </c>
      <c r="DB19" s="91">
        <f>ICGN!DB48</f>
        <v>13.530000000000001</v>
      </c>
      <c r="DC19" s="91">
        <f>ICGN!DC48</f>
        <v>14.119</v>
      </c>
      <c r="DD19" s="91">
        <f>ICGN!DD48</f>
        <v>13.796086956521739</v>
      </c>
      <c r="DE19" s="91">
        <f>ICGN!DE48</f>
        <v>13.922380952380955</v>
      </c>
      <c r="DF19" s="91">
        <f>ICGN!DF48</f>
        <v>14.236363636363638</v>
      </c>
      <c r="DG19" s="91">
        <f>ICGN!DG48</f>
        <v>14.966666666666665</v>
      </c>
      <c r="DH19" s="91">
        <f>ICGN!DH48</f>
        <v>14.432499999999999</v>
      </c>
      <c r="DI19" s="91">
        <f>ICGN!DI48</f>
        <v>13.979523809523812</v>
      </c>
      <c r="DJ19" s="91">
        <f>ICGN!DJ48</f>
        <v>13.572631578947368</v>
      </c>
      <c r="DK19" s="91">
        <f>ICGN!DK48</f>
        <v>12.825714285714284</v>
      </c>
      <c r="DL19" s="91">
        <f>ICGN!DL48</f>
        <v>11.824285714285717</v>
      </c>
      <c r="DM19" s="91">
        <f>ICGN!DM48</f>
        <v>11.827272727272726</v>
      </c>
      <c r="DN19" s="91">
        <f>ICGN!DN48</f>
        <v>12.061904761904762</v>
      </c>
      <c r="DO19" s="91">
        <f>ICGN!DO48</f>
        <v>11.155238095238095</v>
      </c>
      <c r="DP19" s="91">
        <f>ICGN!DP48</f>
        <v>10.455217391304346</v>
      </c>
      <c r="DQ19" s="91">
        <f>ICGN!DQ48</f>
        <v>10.783684210526316</v>
      </c>
      <c r="DR19" s="91">
        <f>ICGN!DR48</f>
        <v>13.184782608695652</v>
      </c>
      <c r="DS19" s="91">
        <f>ICGN!DS48</f>
        <v>12.792380952380954</v>
      </c>
      <c r="DT19" s="91">
        <f>ICGN!DT48</f>
        <v>12.553500000000001</v>
      </c>
      <c r="DU19" s="91">
        <f>ICGN!DU48</f>
        <v>12.680952380952379</v>
      </c>
      <c r="DV19" s="91">
        <f>ICGN!DV48</f>
        <v>12.928947368421051</v>
      </c>
      <c r="DW19" s="91">
        <f>ICGN!DW48</f>
        <v>12.473809523809523</v>
      </c>
      <c r="DX19" s="91">
        <f>ICGN!DX48</f>
        <v>12.535714285714283</v>
      </c>
      <c r="DY19" s="91">
        <f>ICGN!DY48</f>
        <v>11.825000000000001</v>
      </c>
      <c r="DZ19" s="91">
        <f>ICGN!DZ48</f>
        <v>12.439500000000002</v>
      </c>
      <c r="EA19" s="91">
        <f>ICGN!EA48</f>
        <v>12.128636363636362</v>
      </c>
      <c r="EB19" s="91">
        <f>ICGN!EB48</f>
        <v>11.55545454545455</v>
      </c>
      <c r="EC19" s="91">
        <f>ICGN!EC48</f>
        <v>11.158000000000001</v>
      </c>
      <c r="ED19" s="91">
        <f>ICGN!ED48</f>
        <v>12.457391304347828</v>
      </c>
      <c r="EE19" s="91">
        <f>ICGN!EE48</f>
        <v>12.686999999999999</v>
      </c>
      <c r="EF19" s="91">
        <f>ICGN!EF48</f>
        <v>13.335238095238097</v>
      </c>
      <c r="EG19" s="91">
        <f>ICGN!EG48</f>
        <v>14.166666666666666</v>
      </c>
      <c r="EH19" s="91">
        <f>ICGN!EH48</f>
        <v>15.071052631578949</v>
      </c>
      <c r="EI19" s="91">
        <f>ICGN!EI48</f>
        <v>11.805</v>
      </c>
      <c r="EJ19" s="91">
        <f>ICGN!EJ48</f>
        <v>10.051904761904764</v>
      </c>
      <c r="EK19" s="91">
        <f>ICGN!EK48</f>
        <v>10.641000000000002</v>
      </c>
      <c r="EL19" s="91">
        <f>ICGN!EL48</f>
        <v>11.828181818181816</v>
      </c>
      <c r="EM19" s="91">
        <f>ICGN!EM48</f>
        <v>11.901818181818179</v>
      </c>
      <c r="EN19" s="91">
        <f>ICGN!EN48</f>
        <v>12.814285714285718</v>
      </c>
      <c r="EO19" s="91">
        <f>ICGN!EO48</f>
        <v>12.441428571428574</v>
      </c>
      <c r="EP19" s="91">
        <f>ICGN!EP48</f>
        <v>14.287727272727272</v>
      </c>
      <c r="EQ19" s="91">
        <f>ICGN!EQ48</f>
        <v>14.933499999999999</v>
      </c>
      <c r="ER19" s="91">
        <f>ICGN!ER48</f>
        <v>14.667727272727275</v>
      </c>
      <c r="ES19" s="91">
        <f>ICGN!ES48</f>
        <v>15.916315789473686</v>
      </c>
      <c r="ET19" s="91">
        <f>ICGN!ET48</f>
        <v>17.000526315789472</v>
      </c>
      <c r="EU19" s="91">
        <f>ICGN!EU48</f>
        <v>15.805652173913042</v>
      </c>
      <c r="EV19" s="91">
        <f>ICGN!EV48</f>
        <v>16.237619047619045</v>
      </c>
      <c r="EW19" s="91">
        <f>ICGN!EW48</f>
        <v>17.195499999999999</v>
      </c>
      <c r="EX19" s="91">
        <f>ICGN!EX48</f>
        <v>17.21409090909091</v>
      </c>
      <c r="EY19" s="91">
        <f>ICGN!EY48</f>
        <v>17.714761904761911</v>
      </c>
      <c r="EZ19" s="91">
        <f>ICGN!EZ48</f>
        <v>19.383636363636363</v>
      </c>
      <c r="FA19" s="91">
        <f>ICGN!FA48</f>
        <v>19.264285714285716</v>
      </c>
      <c r="FB19" s="91">
        <f>ICGN!FB48</f>
        <v>19.61904761904762</v>
      </c>
      <c r="FC19" s="91">
        <f>ICGN!FC48</f>
        <v>19.746190476190481</v>
      </c>
      <c r="FD19" s="91">
        <f>ICGN!FD48</f>
        <v>19.167272727272724</v>
      </c>
    </row>
    <row r="20" spans="1:160" s="16" customFormat="1" x14ac:dyDescent="0.3">
      <c r="A20" s="14" t="s">
        <v>8</v>
      </c>
      <c r="B20" s="14" t="s">
        <v>25</v>
      </c>
      <c r="C20" s="14" t="s">
        <v>29</v>
      </c>
      <c r="D20" s="22" t="s">
        <v>11</v>
      </c>
      <c r="E20" s="91">
        <f>ICGN!E50</f>
        <v>2588.4</v>
      </c>
      <c r="F20" s="91">
        <f>ICGN!F50</f>
        <v>2645.3157894736842</v>
      </c>
      <c r="G20" s="91">
        <f>ICGN!G50</f>
        <v>2441.1363636363635</v>
      </c>
      <c r="H20" s="91">
        <f>ICGN!H50</f>
        <v>2480.3333333333335</v>
      </c>
      <c r="I20" s="91">
        <f>ICGN!I50</f>
        <v>2391.4499999999998</v>
      </c>
      <c r="J20" s="91">
        <f>ICGN!J50</f>
        <v>2614.6363636363635</v>
      </c>
      <c r="K20" s="91">
        <f>ICGN!K50</f>
        <v>2711.7727272727275</v>
      </c>
      <c r="L20" s="91">
        <f>ICGN!L50</f>
        <v>2862.2380952380954</v>
      </c>
      <c r="M20" s="91">
        <f>ICGN!M50</f>
        <v>3030.5238095238096</v>
      </c>
      <c r="N20" s="91">
        <f>ICGN!N50</f>
        <v>3253.909090909091</v>
      </c>
      <c r="O20" s="91">
        <f>ICGN!O50</f>
        <v>3184.15</v>
      </c>
      <c r="P20" s="91">
        <f>ICGN!P50</f>
        <v>3333.5</v>
      </c>
      <c r="Q20" s="91">
        <f>ICGN!Q50</f>
        <v>3345.2631578947367</v>
      </c>
      <c r="R20" s="91">
        <f>ICGN!R50</f>
        <v>3047.4210526315787</v>
      </c>
      <c r="S20" s="91">
        <f>ICGN!S50</f>
        <v>2861.6521739130435</v>
      </c>
      <c r="T20" s="91">
        <f>ICGN!T50</f>
        <v>3015.4285714285716</v>
      </c>
      <c r="U20" s="91">
        <f>ICGN!U50</f>
        <v>2967.6</v>
      </c>
      <c r="V20" s="91">
        <f>ICGN!V50</f>
        <v>2976.9545454545455</v>
      </c>
      <c r="W20" s="91">
        <f>ICGN!W50</f>
        <v>2995.2380952380954</v>
      </c>
      <c r="X20" s="91">
        <f>ICGN!X50</f>
        <v>2867.3636363636365</v>
      </c>
      <c r="Y20" s="91">
        <f>ICGN!Y50</f>
        <v>2724.9523809523807</v>
      </c>
      <c r="Z20" s="91">
        <f>ICGN!Z50</f>
        <v>2814.4285714285716</v>
      </c>
      <c r="AA20" s="91">
        <f>ICGN!AA50</f>
        <v>2783.5714285714284</v>
      </c>
      <c r="AB20" s="91">
        <f>ICGN!AB50</f>
        <v>2965.0454545454545</v>
      </c>
      <c r="AC20" s="91">
        <f>ICGN!AC50</f>
        <v>3086.4</v>
      </c>
      <c r="AD20" s="91">
        <f>ICGN!AD50</f>
        <v>3448.0526315789475</v>
      </c>
      <c r="AE20" s="91">
        <f>ICGN!AE50</f>
        <v>3371.7391304347825</v>
      </c>
      <c r="AF20" s="91">
        <f>ICGN!AF50</f>
        <v>3108.05</v>
      </c>
      <c r="AG20" s="91">
        <f>ICGN!AG50</f>
        <v>3050.6190476190477</v>
      </c>
      <c r="AH20" s="91">
        <f>ICGN!AH50</f>
        <v>2977.318181818182</v>
      </c>
      <c r="AI20" s="91">
        <f>ICGN!AI50</f>
        <v>3112.3</v>
      </c>
      <c r="AJ20" s="91">
        <f>ICGN!AJ50</f>
        <v>2979.8695652173915</v>
      </c>
      <c r="AK20" s="91">
        <f>ICGN!AK50</f>
        <v>2798.6666666666665</v>
      </c>
      <c r="AL20" s="91">
        <f>ICGN!AL50</f>
        <v>2636.9047619047619</v>
      </c>
      <c r="AM20" s="91">
        <f>ICGN!AM50</f>
        <v>2422.0952380952381</v>
      </c>
      <c r="AN20" s="91">
        <f>ICGN!AN50</f>
        <v>2090.3809523809523</v>
      </c>
      <c r="AO20" s="91">
        <f>ICGN!AO50</f>
        <v>2267.0500000000002</v>
      </c>
      <c r="AP20" s="91">
        <f>ICGN!AP50</f>
        <v>2325.4</v>
      </c>
      <c r="AQ20" s="91">
        <f>ICGN!AQ50</f>
        <v>2330.090909090909</v>
      </c>
      <c r="AR20" s="91">
        <f>ICGN!AR50</f>
        <v>2223.3000000000002</v>
      </c>
      <c r="AS20" s="91">
        <f>ICGN!AS50</f>
        <v>2256.4545454545455</v>
      </c>
      <c r="AT20" s="91">
        <f>ICGN!AT50</f>
        <v>2184.1904761904761</v>
      </c>
      <c r="AU20" s="91">
        <f>ICGN!AU50</f>
        <v>2265.5238095238096</v>
      </c>
      <c r="AV20" s="91">
        <f>ICGN!AV50</f>
        <v>2470.086956521739</v>
      </c>
      <c r="AW20" s="91">
        <f>ICGN!AW50</f>
        <v>2589.4210526315787</v>
      </c>
      <c r="AX20" s="91">
        <f>ICGN!AX50</f>
        <v>2409.3478260869565</v>
      </c>
      <c r="AY20" s="91">
        <f>ICGN!AY50</f>
        <v>2464.8571428571427</v>
      </c>
      <c r="AZ20" s="91">
        <f>ICGN!AZ50</f>
        <v>2389.65</v>
      </c>
      <c r="BA20" s="91">
        <f>ICGN!BA50</f>
        <v>2232.3333333333335</v>
      </c>
      <c r="BB20" s="91">
        <f>ICGN!BB50</f>
        <v>2169.4736842105262</v>
      </c>
      <c r="BC20" s="91">
        <f>ICGN!BC50</f>
        <v>2119.15</v>
      </c>
      <c r="BD20" s="91">
        <f>ICGN!BD50</f>
        <v>2259.9545454545455</v>
      </c>
      <c r="BE20" s="91">
        <f>ICGN!BE50</f>
        <v>2314.2272727272725</v>
      </c>
      <c r="BF20" s="91">
        <f>ICGN!BF50</f>
        <v>2252.65</v>
      </c>
      <c r="BG20" s="91">
        <f>ICGN!BG50</f>
        <v>2268.9545454545455</v>
      </c>
      <c r="BH20" s="91">
        <f>ICGN!BH50</f>
        <v>2424.818181818182</v>
      </c>
      <c r="BI20" s="91">
        <f>ICGN!BI50</f>
        <v>2574.35</v>
      </c>
      <c r="BJ20" s="91">
        <f>ICGN!BJ50</f>
        <v>2698.1304347826085</v>
      </c>
      <c r="BK20" s="91">
        <f>ICGN!BK50</f>
        <v>2722.7</v>
      </c>
      <c r="BL20" s="91">
        <f>ICGN!BL50</f>
        <v>2782.7619047619046</v>
      </c>
      <c r="BM20" s="91">
        <f>ICGN!BM50</f>
        <v>2758.6666666666665</v>
      </c>
      <c r="BN20" s="91">
        <f>ICGN!BN50</f>
        <v>2917.8421052631579</v>
      </c>
      <c r="BO20" s="91">
        <f>ICGN!BO50</f>
        <v>2968.5714285714284</v>
      </c>
      <c r="BP20" s="91">
        <f>ICGN!BP50</f>
        <v>2966.0952380952381</v>
      </c>
      <c r="BQ20" s="91">
        <f>ICGN!BQ50</f>
        <v>2944.1904761904761</v>
      </c>
      <c r="BR20" s="91">
        <f>ICGN!BR50</f>
        <v>3100.7142857142858</v>
      </c>
      <c r="BS20" s="91">
        <f>ICGN!BS50</f>
        <v>3141.818181818182</v>
      </c>
      <c r="BT20" s="91">
        <f>ICGN!BT50</f>
        <v>3216.5714285714284</v>
      </c>
      <c r="BU20" s="91">
        <f>ICGN!BU50</f>
        <v>3184.7619047619046</v>
      </c>
      <c r="BV20" s="91">
        <f>ICGN!BV50</f>
        <v>3061.1304347826085</v>
      </c>
      <c r="BW20" s="91">
        <f>ICGN!BW50</f>
        <v>2870.6315789473683</v>
      </c>
      <c r="BX20" s="91">
        <f>ICGN!BX50</f>
        <v>2936.9545454545455</v>
      </c>
      <c r="BY20" s="91">
        <f>ICGN!BY50</f>
        <v>2872.1</v>
      </c>
      <c r="BZ20" s="91">
        <f>ICGN!BZ50</f>
        <v>2922.1052631578946</v>
      </c>
      <c r="CA20" s="91">
        <f>ICGN!CA50</f>
        <v>2875.3636363636365</v>
      </c>
      <c r="CB20" s="91">
        <f>ICGN!CB50</f>
        <v>2828.8571428571427</v>
      </c>
      <c r="CC20" s="91">
        <f>ICGN!CC50</f>
        <v>3038.3</v>
      </c>
      <c r="CD20" s="91">
        <f>ICGN!CD50</f>
        <v>3200.090909090909</v>
      </c>
      <c r="CE20" s="91">
        <f>ICGN!CE50</f>
        <v>3279</v>
      </c>
      <c r="CF20" s="91">
        <f>ICGN!CF50</f>
        <v>3094.7619047619046</v>
      </c>
      <c r="CG20" s="91">
        <f>ICGN!CG50</f>
        <v>3236.6190476190477</v>
      </c>
      <c r="CH20" s="91">
        <f>ICGN!CH50</f>
        <v>3134.0454545454545</v>
      </c>
      <c r="CI20" s="91">
        <f>ICGN!CI50</f>
        <v>3305.95</v>
      </c>
      <c r="CJ20" s="91">
        <f>ICGN!CJ50</f>
        <v>3290.818181818182</v>
      </c>
      <c r="CK20" s="91">
        <f>ICGN!CK50</f>
        <v>2894.4736842105262</v>
      </c>
      <c r="CL20" s="91">
        <f>ICGN!CL50</f>
        <v>2846.5</v>
      </c>
      <c r="CM20" s="91">
        <f>ICGN!CM50</f>
        <v>3001.5454545454545</v>
      </c>
      <c r="CN20" s="91">
        <f>ICGN!CN50</f>
        <v>3001.4285714285716</v>
      </c>
      <c r="CO20" s="91">
        <f>ICGN!CO50</f>
        <v>3011.7142857142858</v>
      </c>
      <c r="CP20" s="91">
        <f>ICGN!CP50</f>
        <v>3104.8636363636365</v>
      </c>
      <c r="CQ20" s="91">
        <f>ICGN!CQ50</f>
        <v>3018.2</v>
      </c>
      <c r="CR20" s="91">
        <f>ICGN!CR50</f>
        <v>3001.391304347826</v>
      </c>
      <c r="CS20" s="91">
        <f>ICGN!CS50</f>
        <v>2857.4761904761904</v>
      </c>
      <c r="CT20" s="91">
        <f>ICGN!CT50</f>
        <v>2732.4285714285716</v>
      </c>
      <c r="CU20" s="91">
        <f>ICGN!CU50</f>
        <v>2477.5714285714284</v>
      </c>
      <c r="CV20" s="91">
        <f>ICGN!CV50</f>
        <v>2263</v>
      </c>
      <c r="CW20" s="91">
        <f>ICGN!CW50</f>
        <v>2181.25</v>
      </c>
      <c r="CX20" s="91">
        <f>ICGN!CX50</f>
        <v>2014.7894736842106</v>
      </c>
      <c r="CY20" s="91">
        <f>ICGN!CY50</f>
        <v>2050.8695652173915</v>
      </c>
      <c r="CZ20" s="91">
        <f>ICGN!CZ50</f>
        <v>1940.578947368421</v>
      </c>
      <c r="DA20" s="91">
        <f>ICGN!DA50</f>
        <v>1961.409090909091</v>
      </c>
      <c r="DB20" s="91">
        <f>ICGN!DB50</f>
        <v>1930.7727272727273</v>
      </c>
      <c r="DC20" s="91">
        <f>ICGN!DC50</f>
        <v>1912.8</v>
      </c>
      <c r="DD20" s="91">
        <f>ICGN!DD50</f>
        <v>1963.0869565217392</v>
      </c>
      <c r="DE20" s="91">
        <f>ICGN!DE50</f>
        <v>1989.6190476190477</v>
      </c>
      <c r="DF20" s="91">
        <f>ICGN!DF50</f>
        <v>2086</v>
      </c>
      <c r="DG20" s="91">
        <f>ICGN!DG50</f>
        <v>2122.3809523809523</v>
      </c>
      <c r="DH20" s="91">
        <f>ICGN!DH50</f>
        <v>1905.85</v>
      </c>
      <c r="DI20" s="91">
        <f>ICGN!DI50</f>
        <v>1940.5238095238096</v>
      </c>
      <c r="DJ20" s="91">
        <f>ICGN!DJ50</f>
        <v>2101.0526315789475</v>
      </c>
      <c r="DK20" s="91">
        <f>ICGN!DK50</f>
        <v>2506.0476190476193</v>
      </c>
      <c r="DL20" s="91">
        <f>ICGN!DL50</f>
        <v>2666.7619047619046</v>
      </c>
      <c r="DM20" s="91">
        <f>ICGN!DM50</f>
        <v>2698.2272727272725</v>
      </c>
      <c r="DN20" s="91">
        <f>ICGN!DN50</f>
        <v>2422.0476190476193</v>
      </c>
      <c r="DO20" s="91">
        <f>ICGN!DO50</f>
        <v>2368.3809523809523</v>
      </c>
      <c r="DP20" s="91">
        <f>ICGN!DP50</f>
        <v>2185.1739130434785</v>
      </c>
      <c r="DQ20" s="91">
        <f>ICGN!DQ50</f>
        <v>2238.9473684210525</v>
      </c>
      <c r="DR20" s="91">
        <f>ICGN!DR50</f>
        <v>2138.913043478261</v>
      </c>
      <c r="DS20" s="91">
        <f>ICGN!DS50</f>
        <v>2188.3809523809523</v>
      </c>
      <c r="DT20" s="91">
        <f>ICGN!DT50</f>
        <v>2231.6999999999998</v>
      </c>
      <c r="DU20" s="91">
        <f>ICGN!DU50</f>
        <v>2303.9523809523807</v>
      </c>
      <c r="DV20" s="91">
        <f>ICGN!DV50</f>
        <v>2249.7894736842104</v>
      </c>
      <c r="DW20" s="91">
        <f>ICGN!DW50</f>
        <v>2201.1904761904761</v>
      </c>
      <c r="DX20" s="91">
        <f>ICGN!DX50</f>
        <v>2376</v>
      </c>
      <c r="DY20" s="91">
        <f>ICGN!DY50</f>
        <v>2371.4545454545455</v>
      </c>
      <c r="DZ20" s="91">
        <f>ICGN!DZ50</f>
        <v>2483.85</v>
      </c>
      <c r="EA20" s="91">
        <f>ICGN!EA50</f>
        <v>2469.3636363636365</v>
      </c>
      <c r="EB20" s="91">
        <f>ICGN!EB50</f>
        <v>2196.7272727272725</v>
      </c>
      <c r="EC20" s="91">
        <f>ICGN!EC50</f>
        <v>2346.9</v>
      </c>
      <c r="ED20" s="91">
        <f>ICGN!ED50</f>
        <v>2465.8695652173915</v>
      </c>
      <c r="EE20" s="91">
        <f>ICGN!EE50</f>
        <v>2614.9</v>
      </c>
      <c r="EF20" s="91">
        <f>ICGN!EF50</f>
        <v>2552.3809523809523</v>
      </c>
      <c r="EG20" s="91">
        <f>ICGN!EG50</f>
        <v>2667.3809523809523</v>
      </c>
      <c r="EH20" s="91">
        <f>ICGN!EH50</f>
        <v>2871.6842105263158</v>
      </c>
      <c r="EI20" s="91">
        <f>ICGN!EI50</f>
        <v>2459.8636363636365</v>
      </c>
      <c r="EJ20" s="91">
        <f>ICGN!EJ50</f>
        <v>2323</v>
      </c>
      <c r="EK20" s="91">
        <f>ICGN!EK50</f>
        <v>2411</v>
      </c>
      <c r="EL20" s="91">
        <f>ICGN!EL50</f>
        <v>2400.7727272727275</v>
      </c>
      <c r="EM20" s="91">
        <f>ICGN!EM50</f>
        <v>2252.590909090909</v>
      </c>
      <c r="EN20" s="91">
        <f>ICGN!EN50</f>
        <v>2506.0952380952381</v>
      </c>
      <c r="EO20" s="91">
        <f>ICGN!EO50</f>
        <v>2629.6666666666665</v>
      </c>
      <c r="EP20" s="91">
        <f>ICGN!EP50</f>
        <v>2423.0454545454545</v>
      </c>
      <c r="EQ20" s="91">
        <f>ICGN!EQ50</f>
        <v>2624.8</v>
      </c>
      <c r="ER20" s="91">
        <f>ICGN!ER50</f>
        <v>2670</v>
      </c>
      <c r="ES20" s="91">
        <f>ICGN!ES50</f>
        <v>2523.9473684210525</v>
      </c>
      <c r="ET20" s="91">
        <f>ICGN!ET50</f>
        <v>2570.7894736842104</v>
      </c>
      <c r="EU20" s="91">
        <f>ICGN!EU50</f>
        <v>2577.3478260869565</v>
      </c>
      <c r="EV20" s="91">
        <f>ICGN!EV50</f>
        <v>2399.7142857142858</v>
      </c>
      <c r="EW20" s="91">
        <f>ICGN!EW50</f>
        <v>2425.65</v>
      </c>
      <c r="EX20" s="91">
        <f>ICGN!EX50</f>
        <v>2358.409090909091</v>
      </c>
      <c r="EY20" s="91">
        <f>ICGN!EY50</f>
        <v>2331</v>
      </c>
      <c r="EZ20" s="91">
        <f>ICGN!EZ50</f>
        <v>2530.2727272727275</v>
      </c>
      <c r="FA20" s="91">
        <f>ICGN!FA50</f>
        <v>2642.4761904761904</v>
      </c>
      <c r="FB20" s="91">
        <f>ICGN!FB50</f>
        <v>2632.6190476190477</v>
      </c>
      <c r="FC20" s="91">
        <f>ICGN!FC50</f>
        <v>2452.6666666666665</v>
      </c>
      <c r="FD20" s="91">
        <f>ICGN!FD50</f>
        <v>2480.7727272727275</v>
      </c>
    </row>
    <row r="21" spans="1:160" s="16" customFormat="1" x14ac:dyDescent="0.3">
      <c r="A21" s="14"/>
      <c r="B21" s="14"/>
      <c r="C21" s="14"/>
      <c r="D21" s="22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</row>
    <row r="22" spans="1:160" s="16" customFormat="1" x14ac:dyDescent="0.3">
      <c r="A22" s="16" t="s">
        <v>37</v>
      </c>
      <c r="D22" s="22"/>
      <c r="E22" s="253">
        <f>ICGN!E54</f>
        <v>2252.9815000000003</v>
      </c>
      <c r="F22" s="253">
        <f>ICGN!F54</f>
        <v>2513.7445000000007</v>
      </c>
      <c r="G22" s="253">
        <f>ICGN!G54</f>
        <v>2477.2114285714283</v>
      </c>
      <c r="H22" s="253">
        <f>ICGN!H54</f>
        <v>2379.3645000000001</v>
      </c>
      <c r="I22" s="253">
        <f>ICGN!I54</f>
        <v>2229.9499999999998</v>
      </c>
      <c r="J22" s="253">
        <f>ICGN!J54</f>
        <v>2090.0421052631582</v>
      </c>
      <c r="K22" s="253">
        <f>ICGN!K54</f>
        <v>2052.6840909090906</v>
      </c>
      <c r="L22" s="253">
        <f>ICGN!L54</f>
        <v>2018.9652631578945</v>
      </c>
      <c r="M22" s="253">
        <f>ICGN!M54</f>
        <v>1978.0329999999994</v>
      </c>
      <c r="N22" s="253">
        <f>ICGN!N54</f>
        <v>1901.4003225806453</v>
      </c>
      <c r="O22" s="253">
        <f>ICGN!O54</f>
        <v>1976.8793333333335</v>
      </c>
      <c r="P22" s="253">
        <f>ICGN!P54</f>
        <v>2018.0125806451613</v>
      </c>
      <c r="Q22" s="253">
        <f>ICGN!Q54</f>
        <v>1983.4267</v>
      </c>
      <c r="R22" s="253">
        <f>ICGN!R54</f>
        <v>1951.7239285714293</v>
      </c>
      <c r="S22" s="253">
        <f>ICGN!S54</f>
        <v>1908.991935483871</v>
      </c>
      <c r="T22" s="253">
        <f>ICGN!T54</f>
        <v>1937.4490000000003</v>
      </c>
      <c r="U22" s="253">
        <f>ICGN!U54</f>
        <v>1983.5932258064518</v>
      </c>
      <c r="V22" s="253">
        <f>ICGN!V54</f>
        <v>1926.8460000000002</v>
      </c>
      <c r="W22" s="253">
        <f>ICGN!W54</f>
        <v>1874.4112903225807</v>
      </c>
      <c r="X22" s="253">
        <f>ICGN!X54</f>
        <v>1821.2006451612901</v>
      </c>
      <c r="Y22" s="253">
        <f>ICGN!Y54</f>
        <v>1805.7723000000001</v>
      </c>
      <c r="Z22" s="253">
        <f>ICGN!Z54</f>
        <v>1808.6070999999999</v>
      </c>
      <c r="AA22" s="253">
        <f>ICGN!AA54</f>
        <v>1862.9940000000001</v>
      </c>
      <c r="AB22" s="253">
        <f>ICGN!AB54</f>
        <v>1922.3312903225806</v>
      </c>
      <c r="AC22" s="253">
        <f>ICGN!AC54</f>
        <v>1867.0767741935488</v>
      </c>
      <c r="AD22" s="253">
        <f>ICGN!AD54</f>
        <v>1882.3714285714284</v>
      </c>
      <c r="AE22" s="253">
        <f>ICGN!AE54</f>
        <v>1881.8148387096778</v>
      </c>
      <c r="AF22" s="253">
        <f>ICGN!AF54</f>
        <v>1809.8339999999994</v>
      </c>
      <c r="AG22" s="253">
        <f>ICGN!AG54</f>
        <v>1800.5087096774189</v>
      </c>
      <c r="AH22" s="253">
        <f>ICGN!AH54</f>
        <v>1783.159333333334</v>
      </c>
      <c r="AI22" s="253">
        <f>ICGN!AI54</f>
        <v>1761.5938709677416</v>
      </c>
      <c r="AJ22" s="253">
        <f>ICGN!AJ54</f>
        <v>1785.56</v>
      </c>
      <c r="AK22" s="253">
        <f>ICGN!AK54</f>
        <v>1833.3196666666665</v>
      </c>
      <c r="AL22" s="253">
        <f>ICGN!AL54</f>
        <v>1907.609032258064</v>
      </c>
      <c r="AM22" s="253">
        <f>ICGN!AM54</f>
        <v>1919.4749999999999</v>
      </c>
      <c r="AN22" s="253">
        <f>ICGN!AN54</f>
        <v>1933.31064516129</v>
      </c>
      <c r="AO22" s="253">
        <f>ICGN!AO54</f>
        <v>1853.2822580645166</v>
      </c>
      <c r="AP22" s="253">
        <f>ICGN!AP54</f>
        <v>1782.7548275862066</v>
      </c>
      <c r="AQ22" s="253">
        <f>ICGN!AQ54</f>
        <v>1766.3316129032257</v>
      </c>
      <c r="AR22" s="253">
        <f>ICGN!AR54</f>
        <v>1774.2469999999992</v>
      </c>
      <c r="AS22" s="253">
        <f>ICGN!AS54</f>
        <v>1793.2767741935484</v>
      </c>
      <c r="AT22" s="253">
        <f>ICGN!AT54</f>
        <v>1792.5466666666664</v>
      </c>
      <c r="AU22" s="253">
        <f>ICGN!AU54</f>
        <v>1783.8203225806458</v>
      </c>
      <c r="AV22" s="253">
        <f>ICGN!AV54</f>
        <v>1805.5232258064516</v>
      </c>
      <c r="AW22" s="253">
        <f>ICGN!AW54</f>
        <v>1802.7463333333337</v>
      </c>
      <c r="AX22" s="253">
        <f>ICGN!AX54</f>
        <v>1804.4009677419353</v>
      </c>
      <c r="AY22" s="253">
        <f>ICGN!AY54</f>
        <v>1821.0136666666672</v>
      </c>
      <c r="AZ22" s="253">
        <f>ICGN!AZ54</f>
        <v>1792.6996774193553</v>
      </c>
      <c r="BA22" s="253">
        <f>ICGN!BA54</f>
        <v>1769.6725806451611</v>
      </c>
      <c r="BB22" s="253">
        <f>ICGN!BB54</f>
        <v>1790.5478571428569</v>
      </c>
      <c r="BC22" s="253">
        <f>ICGN!BC54</f>
        <v>1813.7487096774191</v>
      </c>
      <c r="BD22" s="253">
        <f>ICGN!BD54</f>
        <v>1830.2313333333329</v>
      </c>
      <c r="BE22" s="253">
        <f>ICGN!BE54</f>
        <v>1847.9212903225805</v>
      </c>
      <c r="BF22" s="253">
        <f>ICGN!BF54</f>
        <v>1909.8493333333331</v>
      </c>
      <c r="BG22" s="253">
        <f>ICGN!BG54</f>
        <v>1901.5425806451615</v>
      </c>
      <c r="BH22" s="253">
        <f>ICGN!BH54</f>
        <v>1902.1041935483875</v>
      </c>
      <c r="BI22" s="253">
        <f>ICGN!BI54</f>
        <v>1919.5123333333338</v>
      </c>
      <c r="BJ22" s="253">
        <f>ICGN!BJ54</f>
        <v>1885.1312903225801</v>
      </c>
      <c r="BK22" s="253">
        <f>ICGN!BK54</f>
        <v>1921.7529999999997</v>
      </c>
      <c r="BL22" s="253">
        <f>ICGN!BL54</f>
        <v>1932.9561290322579</v>
      </c>
      <c r="BM22" s="253">
        <f>ICGN!BM54</f>
        <v>1957.2870967741942</v>
      </c>
      <c r="BN22" s="253">
        <f>ICGN!BN54</f>
        <v>2038.4925000000001</v>
      </c>
      <c r="BO22" s="253">
        <f>ICGN!BO54</f>
        <v>2022.19</v>
      </c>
      <c r="BP22" s="253">
        <f>ICGN!BP54</f>
        <v>1939.27</v>
      </c>
      <c r="BQ22" s="253">
        <f>ICGN!BQ54</f>
        <v>1915.46</v>
      </c>
      <c r="BR22" s="253">
        <f>ICGN!BR54</f>
        <v>1888.1</v>
      </c>
      <c r="BS22" s="253">
        <f>ICGN!BS54</f>
        <v>1858.4</v>
      </c>
      <c r="BT22" s="253">
        <f>ICGN!BT54</f>
        <v>1899.07</v>
      </c>
      <c r="BU22" s="253">
        <f>ICGN!BU54</f>
        <v>1971.34</v>
      </c>
      <c r="BV22" s="253">
        <f>ICGN!BV54</f>
        <v>2047.03</v>
      </c>
      <c r="BW22" s="253">
        <f>ICGN!BW54</f>
        <v>2127.2456000000002</v>
      </c>
      <c r="BX22" s="253">
        <f>ICGN!BX54</f>
        <v>2344.23</v>
      </c>
      <c r="BY22" s="253">
        <f>ICGN!BY54</f>
        <v>2397.69</v>
      </c>
      <c r="BZ22" s="253">
        <f>ICGN!BZ54</f>
        <v>2420.38</v>
      </c>
      <c r="CA22" s="253">
        <f>ICGN!CA54</f>
        <v>2586.58</v>
      </c>
      <c r="CB22" s="253">
        <f>ICGN!CB54</f>
        <v>2495.36</v>
      </c>
      <c r="CC22" s="253">
        <f>ICGN!CC54</f>
        <v>2439.0863157894701</v>
      </c>
      <c r="CD22" s="253">
        <f>ICGN!CD54</f>
        <v>2554.94</v>
      </c>
      <c r="CE22" s="253">
        <f>ICGN!CE54</f>
        <v>2731.9</v>
      </c>
      <c r="CF22" s="253">
        <f>ICGN!CF54</f>
        <v>3023.29</v>
      </c>
      <c r="CG22" s="253">
        <f>ICGN!CG54</f>
        <v>3073.1154545454542</v>
      </c>
      <c r="CH22" s="253">
        <f>ICGN!CH54</f>
        <v>2937.85</v>
      </c>
      <c r="CI22" s="253">
        <f>ICGN!CI54</f>
        <v>2996.67</v>
      </c>
      <c r="CJ22" s="253">
        <f>ICGN!CJ54</f>
        <v>3244.51</v>
      </c>
      <c r="CK22" s="253">
        <f>ICGN!CK54</f>
        <v>3284.03</v>
      </c>
      <c r="CL22" s="253">
        <f>ICGN!CL54</f>
        <v>3357.5</v>
      </c>
      <c r="CM22" s="253">
        <f>ICGN!CM54</f>
        <v>3145.26</v>
      </c>
      <c r="CN22" s="253">
        <f>ICGN!CN54</f>
        <v>2998.71</v>
      </c>
      <c r="CO22" s="253">
        <f>ICGN!CO54</f>
        <v>2988.38</v>
      </c>
      <c r="CP22" s="253">
        <f>ICGN!CP54</f>
        <v>2991.68</v>
      </c>
      <c r="CQ22" s="253">
        <f>ICGN!CQ54</f>
        <v>2963.99</v>
      </c>
      <c r="CR22" s="253">
        <f>ICGN!CR54</f>
        <v>2963.82</v>
      </c>
      <c r="CS22" s="253">
        <f>ICGN!CS54</f>
        <v>2921.15</v>
      </c>
      <c r="CT22" s="253">
        <f>ICGN!CT54</f>
        <v>2932.61</v>
      </c>
      <c r="CU22" s="253">
        <f>ICGN!CU54</f>
        <v>3106.4</v>
      </c>
      <c r="CV22" s="253">
        <f>ICGN!CV54</f>
        <v>3009.53</v>
      </c>
      <c r="CW22" s="253">
        <f>ICGN!CW54</f>
        <v>2944.65</v>
      </c>
      <c r="CX22" s="253">
        <f>ICGN!CX54</f>
        <v>2881.68</v>
      </c>
      <c r="CY22" s="253">
        <f>ICGN!CY54</f>
        <v>2943.4945454545455</v>
      </c>
      <c r="CZ22" s="253">
        <f>ICGN!CZ54</f>
        <v>2873.5461111111113</v>
      </c>
      <c r="DA22" s="253">
        <f>ICGN!DA54</f>
        <v>2924</v>
      </c>
      <c r="DB22" s="253">
        <f>ICGN!DB54</f>
        <v>2958.36</v>
      </c>
      <c r="DC22" s="253">
        <f>ICGN!DC54</f>
        <v>3038.76</v>
      </c>
      <c r="DD22" s="253">
        <f>ICGN!DD54</f>
        <v>2972.62</v>
      </c>
      <c r="DE22" s="253">
        <f>ICGN!DE54</f>
        <v>2918.49</v>
      </c>
      <c r="DF22" s="253">
        <f>ICGN!DF54</f>
        <v>2955.06</v>
      </c>
      <c r="DG22" s="253">
        <f>ICGN!DG54</f>
        <v>3013.17</v>
      </c>
      <c r="DH22" s="253">
        <f>ICGN!DH54</f>
        <v>2991.42</v>
      </c>
      <c r="DI22" s="253">
        <f>ICGN!DI54</f>
        <v>2867.68</v>
      </c>
      <c r="DJ22" s="253">
        <f>ICGN!DJ54</f>
        <v>2859.9960000000001</v>
      </c>
      <c r="DK22" s="253">
        <f>ICGN!DK54</f>
        <v>2852.46</v>
      </c>
      <c r="DL22" s="253">
        <f>ICGN!DL54</f>
        <v>2765.96</v>
      </c>
      <c r="DM22" s="253">
        <f>ICGN!DM54</f>
        <v>2862.95</v>
      </c>
      <c r="DN22" s="253">
        <f>ICGN!DN54</f>
        <v>2893.22</v>
      </c>
      <c r="DO22" s="253">
        <f>ICGN!DO54</f>
        <v>2885.55</v>
      </c>
      <c r="DP22" s="253">
        <f>ICGN!DP54</f>
        <v>2959.57</v>
      </c>
      <c r="DQ22" s="253">
        <f>ICGN!DQ54</f>
        <v>3037.8</v>
      </c>
      <c r="DR22" s="253">
        <f>ICGN!DR54</f>
        <v>3080.48</v>
      </c>
      <c r="DS22" s="253">
        <f>ICGN!DS54</f>
        <v>3198.13</v>
      </c>
      <c r="DT22" s="253">
        <f>ICGN!DT54</f>
        <v>3212.48</v>
      </c>
      <c r="DU22" s="253">
        <f>ICGN!DU54</f>
        <v>3161.9114285714286</v>
      </c>
      <c r="DV22" s="253">
        <f>ICGN!DV54</f>
        <v>3115.15</v>
      </c>
      <c r="DW22" s="253">
        <f>ICGN!DW54</f>
        <v>3125.34</v>
      </c>
      <c r="DX22" s="253">
        <f>ICGN!DX54</f>
        <v>3155.22</v>
      </c>
      <c r="DY22" s="253">
        <f>ICGN!DY54</f>
        <v>3310.49</v>
      </c>
      <c r="DZ22" s="253">
        <f>ICGN!DZ54</f>
        <v>3256.0188888888897</v>
      </c>
      <c r="EA22" s="253">
        <f>ICGN!EA54</f>
        <v>3208.1081818181829</v>
      </c>
      <c r="EB22" s="253">
        <f>ICGN!EB54</f>
        <v>3412.6474999999991</v>
      </c>
      <c r="EC22" s="253">
        <f>ICGN!EC54</f>
        <v>3399.6219047619038</v>
      </c>
      <c r="ED22" s="253">
        <f>ICGN!ED54</f>
        <v>3437.7254545454548</v>
      </c>
      <c r="EE22" s="253">
        <f>ICGN!EE54</f>
        <v>3411.4236842105256</v>
      </c>
      <c r="EF22" s="253">
        <f>ICGN!EF54</f>
        <v>3383.0004761904761</v>
      </c>
      <c r="EG22" s="253">
        <f>ICGN!EG54</f>
        <v>3317.3704761904755</v>
      </c>
      <c r="EH22" s="253">
        <f>ICGN!EH54</f>
        <v>3408.2404999999999</v>
      </c>
      <c r="EI22" s="253">
        <f>ICGN!EI54</f>
        <v>3870.0076190476193</v>
      </c>
      <c r="EJ22" s="253">
        <f>ICGN!EJ54</f>
        <v>3986.5610000000001</v>
      </c>
      <c r="EK22" s="253">
        <f>ICGN!EK54</f>
        <v>3863.3421052631579</v>
      </c>
      <c r="EL22" s="253">
        <f>ICGN!EL54</f>
        <v>3693.0010526315782</v>
      </c>
      <c r="EM22" s="253">
        <f>ICGN!EM54</f>
        <v>3660.599090909091</v>
      </c>
      <c r="EN22" s="253">
        <f>ICGN!EN54</f>
        <v>3788.0989473684212</v>
      </c>
      <c r="EO22" s="253">
        <f>ICGN!EO54</f>
        <v>3749.8572727272726</v>
      </c>
      <c r="EP22" s="253">
        <f>ICGN!EP54</f>
        <v>3833.0595238095243</v>
      </c>
      <c r="EQ22" s="253">
        <f>ICGN!EQ54</f>
        <v>3680.6721052631583</v>
      </c>
      <c r="ER22" s="253">
        <f>ICGN!ER54</f>
        <v>3468.5038095238101</v>
      </c>
      <c r="ES22" s="253">
        <f>ICGN!ES54</f>
        <v>3494.532631578948</v>
      </c>
      <c r="ET22" s="253">
        <f>ICGN!ET54</f>
        <v>3552.4340000000002</v>
      </c>
      <c r="EU22" s="253">
        <f>ICGN!EU54</f>
        <v>3616.9990909090916</v>
      </c>
      <c r="EV22" s="253">
        <f>ICGN!EV54</f>
        <v>3651.8530000000005</v>
      </c>
      <c r="EW22" s="253">
        <f>ICGN!EW54</f>
        <v>3741.96</v>
      </c>
      <c r="EX22" s="253">
        <f>ICGN!EX54</f>
        <v>3693</v>
      </c>
      <c r="EY22" s="253">
        <f>ICGN!EY54</f>
        <v>3832.2439999999997</v>
      </c>
      <c r="EZ22" s="253">
        <f>ICGN!EZ54</f>
        <v>3887.6780952380955</v>
      </c>
      <c r="FA22" s="253">
        <f>ICGN!FA54</f>
        <v>3820.28</v>
      </c>
      <c r="FB22" s="253">
        <f>ICGN!FB54</f>
        <v>3771.68</v>
      </c>
      <c r="FC22" s="253">
        <f>ICGN!FC54</f>
        <v>3900.51</v>
      </c>
      <c r="FD22" s="253">
        <f>ICGN!FD54</f>
        <v>3967.77</v>
      </c>
    </row>
    <row r="23" spans="1:160" x14ac:dyDescent="0.3">
      <c r="D23" s="25"/>
    </row>
    <row r="24" spans="1:160" x14ac:dyDescent="0.3">
      <c r="A24" s="18" t="s">
        <v>39</v>
      </c>
      <c r="B24" s="18" t="s">
        <v>13</v>
      </c>
      <c r="C24" s="18" t="s">
        <v>169</v>
      </c>
      <c r="D24" s="21" t="s">
        <v>35</v>
      </c>
      <c r="E24" s="19">
        <v>39814</v>
      </c>
      <c r="F24" s="19">
        <v>39845</v>
      </c>
      <c r="G24" s="19">
        <v>39873</v>
      </c>
      <c r="H24" s="19">
        <v>39904</v>
      </c>
      <c r="I24" s="19">
        <v>39934</v>
      </c>
      <c r="J24" s="19">
        <v>39965</v>
      </c>
      <c r="K24" s="19">
        <v>39995</v>
      </c>
      <c r="L24" s="19">
        <v>40026</v>
      </c>
      <c r="M24" s="19">
        <v>40057</v>
      </c>
      <c r="N24" s="19">
        <v>40087</v>
      </c>
      <c r="O24" s="19">
        <v>40118</v>
      </c>
      <c r="P24" s="19">
        <v>40148</v>
      </c>
      <c r="Q24" s="19">
        <v>40179</v>
      </c>
      <c r="R24" s="19">
        <v>40210</v>
      </c>
      <c r="S24" s="19">
        <v>40238</v>
      </c>
      <c r="T24" s="19">
        <v>40269</v>
      </c>
      <c r="U24" s="19">
        <v>40299</v>
      </c>
      <c r="V24" s="19">
        <v>40330</v>
      </c>
      <c r="W24" s="19">
        <v>40360</v>
      </c>
      <c r="X24" s="19">
        <v>40391</v>
      </c>
      <c r="Y24" s="19">
        <v>40422</v>
      </c>
      <c r="Z24" s="19">
        <v>40452</v>
      </c>
      <c r="AA24" s="19">
        <v>40483</v>
      </c>
      <c r="AB24" s="19">
        <v>40513</v>
      </c>
      <c r="AC24" s="19">
        <v>40544</v>
      </c>
      <c r="AD24" s="19">
        <v>40575</v>
      </c>
      <c r="AE24" s="19">
        <v>40603</v>
      </c>
      <c r="AF24" s="19">
        <v>40634</v>
      </c>
      <c r="AG24" s="19">
        <v>40664</v>
      </c>
      <c r="AH24" s="19">
        <v>40695</v>
      </c>
      <c r="AI24" s="19">
        <v>40725</v>
      </c>
      <c r="AJ24" s="19">
        <v>40756</v>
      </c>
      <c r="AK24" s="19">
        <v>40787</v>
      </c>
      <c r="AL24" s="19">
        <v>40817</v>
      </c>
      <c r="AM24" s="19">
        <v>40848</v>
      </c>
      <c r="AN24" s="19">
        <v>40878</v>
      </c>
      <c r="AO24" s="19">
        <v>40909</v>
      </c>
      <c r="AP24" s="19">
        <v>40940</v>
      </c>
      <c r="AQ24" s="19">
        <v>40969</v>
      </c>
      <c r="AR24" s="19">
        <v>41000</v>
      </c>
      <c r="AS24" s="19">
        <v>41030</v>
      </c>
      <c r="AT24" s="19">
        <v>41061</v>
      </c>
      <c r="AU24" s="19">
        <v>41091</v>
      </c>
      <c r="AV24" s="19">
        <v>41122</v>
      </c>
      <c r="AW24" s="19">
        <v>41153</v>
      </c>
      <c r="AX24" s="19">
        <v>41183</v>
      </c>
      <c r="AY24" s="19">
        <v>41214</v>
      </c>
      <c r="AZ24" s="19">
        <v>41244</v>
      </c>
      <c r="BA24" s="19">
        <v>41275</v>
      </c>
      <c r="BB24" s="19">
        <v>41306</v>
      </c>
      <c r="BC24" s="19">
        <f t="shared" ref="BC24:BL24" si="0">+BC2</f>
        <v>41334</v>
      </c>
      <c r="BD24" s="19">
        <f t="shared" si="0"/>
        <v>41365</v>
      </c>
      <c r="BE24" s="19">
        <f t="shared" si="0"/>
        <v>41395</v>
      </c>
      <c r="BF24" s="19">
        <f t="shared" si="0"/>
        <v>41426</v>
      </c>
      <c r="BG24" s="19">
        <f t="shared" si="0"/>
        <v>41456</v>
      </c>
      <c r="BH24" s="19">
        <f t="shared" si="0"/>
        <v>41487</v>
      </c>
      <c r="BI24" s="19">
        <f t="shared" si="0"/>
        <v>41518</v>
      </c>
      <c r="BJ24" s="19">
        <f t="shared" si="0"/>
        <v>41548</v>
      </c>
      <c r="BK24" s="19">
        <f t="shared" si="0"/>
        <v>41579</v>
      </c>
      <c r="BL24" s="19">
        <f t="shared" si="0"/>
        <v>41609</v>
      </c>
      <c r="BM24" s="19">
        <v>41640</v>
      </c>
      <c r="BN24" s="19">
        <v>41671</v>
      </c>
      <c r="BO24" s="19">
        <v>41699</v>
      </c>
      <c r="BP24" s="19">
        <v>41730</v>
      </c>
      <c r="BQ24" s="19">
        <v>41760</v>
      </c>
      <c r="BR24" s="19">
        <v>41791</v>
      </c>
      <c r="BS24" s="19">
        <v>41821</v>
      </c>
      <c r="BT24" s="19">
        <v>41852</v>
      </c>
      <c r="BU24" s="19">
        <v>41883</v>
      </c>
      <c r="BV24" s="19">
        <v>41913</v>
      </c>
      <c r="BW24" s="19">
        <v>41944</v>
      </c>
      <c r="BX24" s="19">
        <v>41974</v>
      </c>
      <c r="BY24" s="19">
        <v>42005</v>
      </c>
      <c r="BZ24" s="19">
        <v>42036</v>
      </c>
      <c r="CA24" s="19">
        <v>42064</v>
      </c>
      <c r="CB24" s="19">
        <v>42095</v>
      </c>
      <c r="CC24" s="19">
        <v>42125</v>
      </c>
      <c r="CD24" s="19">
        <v>42156</v>
      </c>
      <c r="CE24" s="19">
        <v>42186</v>
      </c>
      <c r="CF24" s="19">
        <v>42217</v>
      </c>
      <c r="CG24" s="19">
        <v>42248</v>
      </c>
      <c r="CH24" s="19">
        <v>42278</v>
      </c>
      <c r="CI24" s="19">
        <v>42309</v>
      </c>
      <c r="CJ24" s="19">
        <v>42339</v>
      </c>
      <c r="CK24" s="19">
        <v>42370</v>
      </c>
      <c r="CL24" s="19">
        <v>42401</v>
      </c>
      <c r="CM24" s="19">
        <v>42430</v>
      </c>
      <c r="CN24" s="19">
        <v>42461</v>
      </c>
      <c r="CO24" s="19">
        <v>42491</v>
      </c>
      <c r="CP24" s="19">
        <v>42522</v>
      </c>
      <c r="CQ24" s="19">
        <v>42552</v>
      </c>
      <c r="CR24" s="19">
        <v>42583</v>
      </c>
      <c r="CS24" s="19">
        <v>42614</v>
      </c>
      <c r="CT24" s="19">
        <v>42644</v>
      </c>
      <c r="CU24" s="19">
        <v>42675</v>
      </c>
      <c r="CV24" s="19">
        <v>42705</v>
      </c>
      <c r="CW24" s="19">
        <v>42736</v>
      </c>
      <c r="CX24" s="19">
        <v>42767</v>
      </c>
      <c r="CY24" s="19">
        <v>42795</v>
      </c>
      <c r="CZ24" s="19">
        <v>42826</v>
      </c>
      <c r="DA24" s="19">
        <v>42856</v>
      </c>
      <c r="DB24" s="19">
        <v>42887</v>
      </c>
      <c r="DC24" s="19">
        <v>42917</v>
      </c>
      <c r="DD24" s="19">
        <v>42948</v>
      </c>
      <c r="DE24" s="19">
        <v>42979</v>
      </c>
      <c r="DF24" s="19">
        <v>43009</v>
      </c>
      <c r="DG24" s="19">
        <v>43040</v>
      </c>
      <c r="DH24" s="19">
        <v>43070</v>
      </c>
      <c r="DI24" s="19">
        <v>43101</v>
      </c>
      <c r="DJ24" s="19">
        <v>43132</v>
      </c>
      <c r="DK24" s="19">
        <v>43160</v>
      </c>
      <c r="DL24" s="19">
        <v>43191</v>
      </c>
      <c r="DM24" s="19">
        <v>43221</v>
      </c>
      <c r="DN24" s="19">
        <v>43252</v>
      </c>
      <c r="DO24" s="19">
        <v>43282</v>
      </c>
      <c r="DP24" s="19">
        <v>43313</v>
      </c>
      <c r="DQ24" s="19">
        <v>43344</v>
      </c>
      <c r="DR24" s="19">
        <v>43374</v>
      </c>
      <c r="DS24" s="19">
        <v>43405</v>
      </c>
      <c r="DT24" s="19">
        <v>43435</v>
      </c>
      <c r="DU24" s="19">
        <v>43466</v>
      </c>
      <c r="DV24" s="19">
        <v>43497</v>
      </c>
      <c r="DW24" s="19">
        <v>43525</v>
      </c>
      <c r="DX24" s="19">
        <v>43556</v>
      </c>
      <c r="DY24" s="19">
        <v>43586</v>
      </c>
      <c r="DZ24" s="19">
        <v>43617</v>
      </c>
      <c r="EA24" s="19">
        <v>43647</v>
      </c>
      <c r="EB24" s="19">
        <v>43678</v>
      </c>
      <c r="EC24" s="19">
        <v>43709</v>
      </c>
      <c r="ED24" s="19">
        <v>43739</v>
      </c>
      <c r="EE24" s="19">
        <v>43770</v>
      </c>
      <c r="EF24" s="19">
        <v>43800</v>
      </c>
      <c r="EG24" s="19">
        <v>43831</v>
      </c>
      <c r="EH24" s="19">
        <v>43862</v>
      </c>
      <c r="EI24" s="19">
        <v>43891</v>
      </c>
      <c r="EJ24" s="19">
        <v>43922</v>
      </c>
      <c r="EK24" s="19">
        <v>43952</v>
      </c>
      <c r="EL24" s="19">
        <v>43983</v>
      </c>
      <c r="EM24" s="19">
        <v>44013</v>
      </c>
      <c r="EN24" s="19">
        <v>44044</v>
      </c>
      <c r="EO24" s="19">
        <v>44075</v>
      </c>
      <c r="EP24" s="19">
        <v>44105</v>
      </c>
      <c r="EQ24" s="19">
        <v>44136</v>
      </c>
      <c r="ER24" s="19">
        <v>44166</v>
      </c>
      <c r="ES24" s="19">
        <v>44197</v>
      </c>
      <c r="ET24" s="359">
        <v>44228</v>
      </c>
      <c r="EU24" s="359">
        <v>44256</v>
      </c>
      <c r="EV24" s="359">
        <v>44287</v>
      </c>
      <c r="EW24" s="359">
        <v>44317</v>
      </c>
      <c r="EX24" s="359">
        <v>44348</v>
      </c>
      <c r="EY24" s="359">
        <v>44378</v>
      </c>
      <c r="EZ24" s="359">
        <v>44409</v>
      </c>
      <c r="FA24" s="359">
        <v>44440</v>
      </c>
      <c r="FB24" s="359">
        <v>44470</v>
      </c>
      <c r="FC24" s="359">
        <v>44501</v>
      </c>
      <c r="FD24" s="359">
        <v>44531</v>
      </c>
    </row>
    <row r="25" spans="1:160" x14ac:dyDescent="0.3">
      <c r="A25" s="83"/>
      <c r="B25" s="83"/>
      <c r="C25" s="83"/>
      <c r="D25" s="84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</row>
    <row r="26" spans="1:160" x14ac:dyDescent="0.3">
      <c r="A26" s="18" t="s">
        <v>103</v>
      </c>
      <c r="D26" s="25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</row>
    <row r="27" spans="1:160" s="154" customFormat="1" x14ac:dyDescent="0.3">
      <c r="A27" s="155" t="s">
        <v>5</v>
      </c>
      <c r="B27" s="154" t="s">
        <v>30</v>
      </c>
      <c r="C27" s="154" t="s">
        <v>31</v>
      </c>
      <c r="D27" s="162">
        <f>2204.622/100</f>
        <v>22.046219999999998</v>
      </c>
      <c r="E27" s="157">
        <f t="shared" ref="E27:X27" si="1">+$D$27*E5</f>
        <v>754.73029547999977</v>
      </c>
      <c r="F27" s="157">
        <f t="shared" si="1"/>
        <v>703.61091293684206</v>
      </c>
      <c r="G27" s="157">
        <f t="shared" si="1"/>
        <v>693.11311478181813</v>
      </c>
      <c r="H27" s="157">
        <f t="shared" si="1"/>
        <v>787.30201079999995</v>
      </c>
      <c r="I27" s="157">
        <f t="shared" si="1"/>
        <v>845.19695924999974</v>
      </c>
      <c r="J27" s="157">
        <f t="shared" si="1"/>
        <v>831.71369151818158</v>
      </c>
      <c r="K27" s="157">
        <f t="shared" si="1"/>
        <v>750.45332879999978</v>
      </c>
      <c r="L27" s="157">
        <f t="shared" si="1"/>
        <v>811.04893920000018</v>
      </c>
      <c r="M27" s="157">
        <f t="shared" si="1"/>
        <v>749.40350880000005</v>
      </c>
      <c r="N27" s="157">
        <f t="shared" si="1"/>
        <v>797.62221859090903</v>
      </c>
      <c r="O27" s="157">
        <f t="shared" si="1"/>
        <v>854.23590945000001</v>
      </c>
      <c r="P27" s="157">
        <f t="shared" si="1"/>
        <v>867.39850489090895</v>
      </c>
      <c r="Q27" s="157">
        <f t="shared" si="1"/>
        <v>838.37133350526312</v>
      </c>
      <c r="R27" s="157">
        <f t="shared" si="1"/>
        <v>840.40190639999992</v>
      </c>
      <c r="S27" s="157">
        <f t="shared" si="1"/>
        <v>869.29203991304348</v>
      </c>
      <c r="T27" s="157">
        <f t="shared" si="1"/>
        <v>868.01217240000005</v>
      </c>
      <c r="U27" s="157">
        <f t="shared" si="1"/>
        <v>832.66368317999991</v>
      </c>
      <c r="V27" s="157">
        <f t="shared" si="1"/>
        <v>820.99121179090855</v>
      </c>
      <c r="W27" s="157">
        <f t="shared" si="1"/>
        <v>836.73803459999999</v>
      </c>
      <c r="X27" s="157">
        <f t="shared" si="1"/>
        <v>895.27695218181827</v>
      </c>
      <c r="Y27" s="157">
        <f t="shared" ref="Y27:BD27" si="2">+$D$27*Y5</f>
        <v>929.64710459999981</v>
      </c>
      <c r="Z27" s="157">
        <f t="shared" si="2"/>
        <v>1034.8495667999998</v>
      </c>
      <c r="AA27" s="157">
        <f t="shared" si="2"/>
        <v>1123.2969017999999</v>
      </c>
      <c r="AB27" s="157">
        <f t="shared" si="2"/>
        <v>1208.3332761818183</v>
      </c>
      <c r="AC27" s="157">
        <f t="shared" si="2"/>
        <v>1257.1416030600001</v>
      </c>
      <c r="AD27" s="157">
        <f t="shared" si="2"/>
        <v>1268.3538464210524</v>
      </c>
      <c r="AE27" s="157">
        <f t="shared" si="2"/>
        <v>1245.2088468521738</v>
      </c>
      <c r="AF27" s="157">
        <f t="shared" si="2"/>
        <v>1279.1437306199998</v>
      </c>
      <c r="AG27" s="157">
        <f t="shared" si="2"/>
        <v>1255.6687055999998</v>
      </c>
      <c r="AH27" s="157">
        <f t="shared" si="2"/>
        <v>1251.9547287545452</v>
      </c>
      <c r="AI27" s="157">
        <f t="shared" si="2"/>
        <v>1243.1202071400003</v>
      </c>
      <c r="AJ27" s="157">
        <f t="shared" si="2"/>
        <v>1225.2713957217388</v>
      </c>
      <c r="AK27" s="157">
        <f t="shared" si="2"/>
        <v>1218.8620164000001</v>
      </c>
      <c r="AL27" s="157">
        <f t="shared" si="2"/>
        <v>1126.771806</v>
      </c>
      <c r="AM27" s="157">
        <f t="shared" si="2"/>
        <v>1118.320755</v>
      </c>
      <c r="AN27" s="157">
        <f t="shared" si="2"/>
        <v>1104.2951597999997</v>
      </c>
      <c r="AO27" s="157">
        <f t="shared" si="2"/>
        <v>1131.77577303</v>
      </c>
      <c r="AP27" s="157">
        <f t="shared" si="2"/>
        <v>1170.2243807100001</v>
      </c>
      <c r="AQ27" s="157">
        <f t="shared" si="2"/>
        <v>1196.5285274727269</v>
      </c>
      <c r="AR27" s="157">
        <f t="shared" si="2"/>
        <v>1231.7774269499998</v>
      </c>
      <c r="AS27" s="157">
        <f t="shared" si="2"/>
        <v>1134.5786492727273</v>
      </c>
      <c r="AT27" s="157">
        <f t="shared" si="2"/>
        <v>1097.7967739999997</v>
      </c>
      <c r="AU27" s="157">
        <f t="shared" si="2"/>
        <v>1175.2734899999996</v>
      </c>
      <c r="AV27" s="157">
        <f t="shared" si="2"/>
        <v>1188.5117201999999</v>
      </c>
      <c r="AW27" s="157">
        <f t="shared" si="2"/>
        <v>1213.2963127894736</v>
      </c>
      <c r="AX27" s="157">
        <f t="shared" si="2"/>
        <v>1119.8041963043479</v>
      </c>
      <c r="AY27" s="157">
        <f t="shared" si="2"/>
        <v>1071.7612379999998</v>
      </c>
      <c r="AZ27" s="157">
        <f t="shared" si="2"/>
        <v>1088.78564403</v>
      </c>
      <c r="BA27" s="157" t="e">
        <f t="shared" si="2"/>
        <v>#REF!</v>
      </c>
      <c r="BB27" s="157" t="e">
        <f t="shared" si="2"/>
        <v>#REF!</v>
      </c>
      <c r="BC27" s="157" t="e">
        <f t="shared" si="2"/>
        <v>#REF!</v>
      </c>
      <c r="BD27" s="157" t="e">
        <f t="shared" si="2"/>
        <v>#REF!</v>
      </c>
      <c r="BE27" s="157" t="e">
        <f t="shared" ref="BE27:BL27" si="3">+$D$27*BE5</f>
        <v>#REF!</v>
      </c>
      <c r="BF27" s="157" t="e">
        <f t="shared" si="3"/>
        <v>#REF!</v>
      </c>
      <c r="BG27" s="157" t="e">
        <f t="shared" si="3"/>
        <v>#REF!</v>
      </c>
      <c r="BH27" s="157" t="e">
        <f t="shared" si="3"/>
        <v>#REF!</v>
      </c>
      <c r="BI27" s="157" t="e">
        <f t="shared" si="3"/>
        <v>#REF!</v>
      </c>
      <c r="BJ27" s="157" t="e">
        <f t="shared" si="3"/>
        <v>#REF!</v>
      </c>
      <c r="BK27" s="157" t="e">
        <f t="shared" si="3"/>
        <v>#REF!</v>
      </c>
      <c r="BL27" s="157" t="e">
        <f t="shared" si="3"/>
        <v>#REF!</v>
      </c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  <c r="EQ27" s="157"/>
      <c r="ER27" s="157"/>
      <c r="ES27" s="157"/>
      <c r="ET27" s="157"/>
      <c r="EU27" s="157"/>
      <c r="EV27" s="157"/>
      <c r="EW27" s="157"/>
      <c r="EX27" s="157"/>
      <c r="EY27" s="157"/>
      <c r="EZ27" s="157"/>
      <c r="FA27" s="157"/>
      <c r="FB27" s="157"/>
      <c r="FC27" s="157"/>
      <c r="FD27" s="157"/>
    </row>
    <row r="28" spans="1:160" s="154" customFormat="1" x14ac:dyDescent="0.3">
      <c r="A28" s="155" t="s">
        <v>6</v>
      </c>
      <c r="B28" s="154" t="s">
        <v>32</v>
      </c>
      <c r="C28" s="154" t="s">
        <v>34</v>
      </c>
      <c r="D28" s="162"/>
      <c r="E28" s="157">
        <f t="shared" ref="E28:X28" si="4">+E6</f>
        <v>556</v>
      </c>
      <c r="F28" s="157">
        <f t="shared" si="4"/>
        <v>569.0526315789474</v>
      </c>
      <c r="G28" s="157">
        <f t="shared" si="4"/>
        <v>594.18421052631584</v>
      </c>
      <c r="H28" s="157">
        <f t="shared" si="4"/>
        <v>686.84210526315792</v>
      </c>
      <c r="I28" s="157">
        <f t="shared" si="4"/>
        <v>787.38095238095241</v>
      </c>
      <c r="J28" s="157">
        <f t="shared" si="4"/>
        <v>724.72500000000002</v>
      </c>
      <c r="K28" s="157">
        <f t="shared" si="4"/>
        <v>637.71739130434787</v>
      </c>
      <c r="L28" s="157">
        <f t="shared" si="4"/>
        <v>713.69047619047615</v>
      </c>
      <c r="M28" s="157">
        <f t="shared" si="4"/>
        <v>672.84090909090912</v>
      </c>
      <c r="N28" s="157">
        <f t="shared" si="4"/>
        <v>678.63636363636363</v>
      </c>
      <c r="O28" s="157">
        <f t="shared" si="4"/>
        <v>723.21428571428567</v>
      </c>
      <c r="P28" s="157">
        <f t="shared" si="4"/>
        <v>773.06818181818187</v>
      </c>
      <c r="Q28" s="157">
        <f t="shared" si="4"/>
        <v>787.75</v>
      </c>
      <c r="R28" s="157">
        <f t="shared" si="4"/>
        <v>793.125</v>
      </c>
      <c r="S28" s="157">
        <f t="shared" si="4"/>
        <v>828.36956521739125</v>
      </c>
      <c r="T28" s="157">
        <f t="shared" si="4"/>
        <v>823.28947368421052</v>
      </c>
      <c r="U28" s="157">
        <f t="shared" si="4"/>
        <v>814.47368421052636</v>
      </c>
      <c r="V28" s="157">
        <f t="shared" si="4"/>
        <v>801.13636363636363</v>
      </c>
      <c r="W28" s="157">
        <f t="shared" si="4"/>
        <v>804.2045454545455</v>
      </c>
      <c r="X28" s="157">
        <f t="shared" si="4"/>
        <v>906.66666666666663</v>
      </c>
      <c r="Y28" s="157">
        <f t="shared" ref="Y28:BD28" si="5">+Y6</f>
        <v>918.09523809523807</v>
      </c>
      <c r="Z28" s="157">
        <f t="shared" si="5"/>
        <v>990</v>
      </c>
      <c r="AA28" s="157">
        <f t="shared" si="5"/>
        <v>1113.409090909091</v>
      </c>
      <c r="AB28" s="157">
        <f t="shared" si="5"/>
        <v>1225.2272727272727</v>
      </c>
      <c r="AC28" s="157">
        <f t="shared" si="5"/>
        <v>1267.1428571428571</v>
      </c>
      <c r="AD28" s="157">
        <f t="shared" si="5"/>
        <v>1278.875</v>
      </c>
      <c r="AE28" s="157">
        <f t="shared" si="5"/>
        <v>1173.4782608695652</v>
      </c>
      <c r="AF28" s="157">
        <f t="shared" si="5"/>
        <v>1145</v>
      </c>
      <c r="AG28" s="157">
        <f t="shared" si="5"/>
        <v>1153.8636363636363</v>
      </c>
      <c r="AH28" s="157">
        <f t="shared" si="5"/>
        <v>1127.125</v>
      </c>
      <c r="AI28" s="157">
        <f t="shared" si="5"/>
        <v>1082.375</v>
      </c>
      <c r="AJ28" s="157">
        <f t="shared" si="5"/>
        <v>1084.3478260869565</v>
      </c>
      <c r="AK28" s="157">
        <f t="shared" si="5"/>
        <v>1065.2272727272727</v>
      </c>
      <c r="AL28" s="157">
        <f t="shared" si="5"/>
        <v>997.02380952380952</v>
      </c>
      <c r="AM28" s="157">
        <f t="shared" si="5"/>
        <v>1048.840909090909</v>
      </c>
      <c r="AN28" s="157">
        <f t="shared" si="5"/>
        <v>1021.9047619047619</v>
      </c>
      <c r="AO28" s="157">
        <f t="shared" si="5"/>
        <v>1057.6190476190477</v>
      </c>
      <c r="AP28" s="157">
        <f t="shared" si="5"/>
        <v>1103.452380952381</v>
      </c>
      <c r="AQ28" s="157">
        <f t="shared" si="5"/>
        <v>1147.7045454545455</v>
      </c>
      <c r="AR28" s="157">
        <f t="shared" si="5"/>
        <v>1176.4473684210527</v>
      </c>
      <c r="AS28" s="157">
        <f t="shared" si="5"/>
        <v>1085.8333333333333</v>
      </c>
      <c r="AT28" s="157">
        <f t="shared" si="5"/>
        <v>995.95238095238096</v>
      </c>
      <c r="AU28" s="157">
        <f t="shared" si="5"/>
        <v>1013.8157894736842</v>
      </c>
      <c r="AV28" s="157">
        <f t="shared" si="5"/>
        <v>994.56521739130437</v>
      </c>
      <c r="AW28" s="157">
        <f t="shared" si="5"/>
        <v>965</v>
      </c>
      <c r="AX28" s="157">
        <f t="shared" si="5"/>
        <v>836.95652173913038</v>
      </c>
      <c r="AY28" s="157">
        <f t="shared" si="5"/>
        <v>818.86363636363637</v>
      </c>
      <c r="AZ28" s="157">
        <f t="shared" si="5"/>
        <v>788.19444444444446</v>
      </c>
      <c r="BA28" s="157" t="e">
        <f t="shared" si="5"/>
        <v>#REF!</v>
      </c>
      <c r="BB28" s="157" t="e">
        <f t="shared" si="5"/>
        <v>#REF!</v>
      </c>
      <c r="BC28" s="157" t="e">
        <f t="shared" si="5"/>
        <v>#REF!</v>
      </c>
      <c r="BD28" s="157" t="e">
        <f t="shared" si="5"/>
        <v>#REF!</v>
      </c>
      <c r="BE28" s="157" t="e">
        <f t="shared" ref="BE28:BL28" si="6">+BE6</f>
        <v>#REF!</v>
      </c>
      <c r="BF28" s="157" t="e">
        <f t="shared" si="6"/>
        <v>#REF!</v>
      </c>
      <c r="BG28" s="157" t="e">
        <f t="shared" si="6"/>
        <v>#REF!</v>
      </c>
      <c r="BH28" s="157" t="e">
        <f t="shared" si="6"/>
        <v>#REF!</v>
      </c>
      <c r="BI28" s="157" t="e">
        <f t="shared" si="6"/>
        <v>#REF!</v>
      </c>
      <c r="BJ28" s="157" t="e">
        <f t="shared" si="6"/>
        <v>#REF!</v>
      </c>
      <c r="BK28" s="157" t="e">
        <f t="shared" si="6"/>
        <v>#REF!</v>
      </c>
      <c r="BL28" s="157" t="e">
        <f t="shared" si="6"/>
        <v>#REF!</v>
      </c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  <c r="DZ28" s="157"/>
      <c r="EA28" s="157"/>
      <c r="EB28" s="157"/>
      <c r="EC28" s="157"/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7"/>
      <c r="EO28" s="157"/>
      <c r="EP28" s="157"/>
      <c r="EQ28" s="157"/>
      <c r="ER28" s="157"/>
      <c r="ES28" s="157"/>
      <c r="ET28" s="157"/>
      <c r="EU28" s="157"/>
      <c r="EV28" s="157"/>
      <c r="EW28" s="157"/>
      <c r="EX28" s="157"/>
      <c r="EY28" s="157"/>
      <c r="EZ28" s="157"/>
      <c r="FA28" s="157"/>
      <c r="FB28" s="157"/>
      <c r="FC28" s="157"/>
      <c r="FD28" s="157"/>
    </row>
    <row r="29" spans="1:160" s="154" customFormat="1" x14ac:dyDescent="0.3">
      <c r="A29" s="155" t="s">
        <v>7</v>
      </c>
      <c r="B29" s="154" t="s">
        <v>24</v>
      </c>
      <c r="C29" s="154" t="s">
        <v>27</v>
      </c>
      <c r="D29" s="162">
        <f>2204.622/100</f>
        <v>22.046219999999998</v>
      </c>
      <c r="E29" s="157">
        <f t="shared" ref="E29:X29" si="7">+$D$29*E7</f>
        <v>269.93391767999992</v>
      </c>
      <c r="F29" s="157">
        <f t="shared" si="7"/>
        <v>286.91414838947367</v>
      </c>
      <c r="G29" s="157">
        <f t="shared" si="7"/>
        <v>285.01754056363637</v>
      </c>
      <c r="H29" s="157">
        <f t="shared" si="7"/>
        <v>289.20441359999995</v>
      </c>
      <c r="I29" s="157">
        <f t="shared" si="7"/>
        <v>341.01093095999983</v>
      </c>
      <c r="J29" s="157">
        <f t="shared" si="7"/>
        <v>342.56819577272728</v>
      </c>
      <c r="K29" s="157">
        <f t="shared" si="7"/>
        <v>392.7834723272727</v>
      </c>
      <c r="L29" s="157">
        <f t="shared" si="7"/>
        <v>478.84389839999994</v>
      </c>
      <c r="M29" s="157">
        <f t="shared" si="7"/>
        <v>490.51789680000002</v>
      </c>
      <c r="N29" s="157">
        <f t="shared" si="7"/>
        <v>510.61049721818176</v>
      </c>
      <c r="O29" s="157">
        <f t="shared" si="7"/>
        <v>501.97038317999994</v>
      </c>
      <c r="P29" s="157">
        <f t="shared" si="7"/>
        <v>549.01100405454542</v>
      </c>
      <c r="Q29" s="157">
        <f t="shared" si="7"/>
        <v>625.67172359999995</v>
      </c>
      <c r="R29" s="157">
        <f t="shared" si="7"/>
        <v>586.49907164210526</v>
      </c>
      <c r="S29" s="157">
        <f t="shared" si="7"/>
        <v>424.69646501739112</v>
      </c>
      <c r="T29" s="157">
        <f t="shared" si="7"/>
        <v>355.416561</v>
      </c>
      <c r="U29" s="157">
        <f t="shared" si="7"/>
        <v>321.91890444000001</v>
      </c>
      <c r="V29" s="157">
        <f t="shared" si="7"/>
        <v>348.56075920909092</v>
      </c>
      <c r="W29" s="157">
        <f t="shared" si="7"/>
        <v>388.50688739999998</v>
      </c>
      <c r="X29" s="157">
        <f t="shared" si="7"/>
        <v>423.62813830909079</v>
      </c>
      <c r="Y29" s="157">
        <f t="shared" ref="Y29:BD29" si="8">+$D$29*Y7</f>
        <v>522.89434559999984</v>
      </c>
      <c r="Z29" s="157">
        <f t="shared" si="8"/>
        <v>594.00915239999983</v>
      </c>
      <c r="AA29" s="157">
        <f t="shared" si="8"/>
        <v>637.08326699999986</v>
      </c>
      <c r="AB29" s="157">
        <f t="shared" si="8"/>
        <v>685.32679071818177</v>
      </c>
      <c r="AC29" s="157">
        <f t="shared" si="8"/>
        <v>707.52933845999985</v>
      </c>
      <c r="AD29" s="157">
        <f t="shared" si="8"/>
        <v>700.33878975789457</v>
      </c>
      <c r="AE29" s="157">
        <f t="shared" si="8"/>
        <v>620.60109299999988</v>
      </c>
      <c r="AF29" s="157">
        <f t="shared" si="8"/>
        <v>560.5361666099999</v>
      </c>
      <c r="AG29" s="157">
        <f t="shared" si="8"/>
        <v>481.70990699999999</v>
      </c>
      <c r="AH29" s="157">
        <f t="shared" si="8"/>
        <v>574.64474530909092</v>
      </c>
      <c r="AI29" s="157">
        <f t="shared" si="8"/>
        <v>649.72414961999982</v>
      </c>
      <c r="AJ29" s="157">
        <f t="shared" si="8"/>
        <v>636.57022453043464</v>
      </c>
      <c r="AK29" s="157">
        <f t="shared" si="8"/>
        <v>610.69079219999992</v>
      </c>
      <c r="AL29" s="157">
        <f t="shared" si="8"/>
        <v>579.78409139999997</v>
      </c>
      <c r="AM29" s="157">
        <f t="shared" si="8"/>
        <v>540.52082339999981</v>
      </c>
      <c r="AN29" s="157">
        <f t="shared" si="8"/>
        <v>516.21749039999997</v>
      </c>
      <c r="AO29" s="157">
        <f t="shared" si="8"/>
        <v>530.1674985599999</v>
      </c>
      <c r="AP29" s="157">
        <f t="shared" si="8"/>
        <v>548.58711536999988</v>
      </c>
      <c r="AQ29" s="157">
        <f t="shared" si="8"/>
        <v>545.26314665454549</v>
      </c>
      <c r="AR29" s="157">
        <f t="shared" si="8"/>
        <v>506.58906626999999</v>
      </c>
      <c r="AS29" s="157">
        <f t="shared" si="8"/>
        <v>446.41591298181811</v>
      </c>
      <c r="AT29" s="157">
        <f t="shared" si="8"/>
        <v>450.70872239999994</v>
      </c>
      <c r="AU29" s="157">
        <f t="shared" si="8"/>
        <v>501.70897799999995</v>
      </c>
      <c r="AV29" s="157">
        <f t="shared" si="8"/>
        <v>452.59931128695644</v>
      </c>
      <c r="AW29" s="157">
        <f t="shared" si="8"/>
        <v>429.25150667368428</v>
      </c>
      <c r="AX29" s="157">
        <f t="shared" si="8"/>
        <v>449.49366986086966</v>
      </c>
      <c r="AY29" s="157">
        <f t="shared" si="8"/>
        <v>425.78599559999986</v>
      </c>
      <c r="AZ29" s="157">
        <f t="shared" si="8"/>
        <v>423.33151644000003</v>
      </c>
      <c r="BA29" s="157" t="e">
        <f t="shared" si="8"/>
        <v>#REF!</v>
      </c>
      <c r="BB29" s="157" t="e">
        <f t="shared" si="8"/>
        <v>#REF!</v>
      </c>
      <c r="BC29" s="157" t="e">
        <f t="shared" si="8"/>
        <v>#REF!</v>
      </c>
      <c r="BD29" s="157" t="e">
        <f t="shared" si="8"/>
        <v>#REF!</v>
      </c>
      <c r="BE29" s="157" t="e">
        <f t="shared" ref="BE29:BL29" si="9">+$D$29*BE7</f>
        <v>#REF!</v>
      </c>
      <c r="BF29" s="157" t="e">
        <f t="shared" si="9"/>
        <v>#REF!</v>
      </c>
      <c r="BG29" s="157" t="e">
        <f t="shared" si="9"/>
        <v>#REF!</v>
      </c>
      <c r="BH29" s="157" t="e">
        <f t="shared" si="9"/>
        <v>#REF!</v>
      </c>
      <c r="BI29" s="157" t="e">
        <f t="shared" si="9"/>
        <v>#REF!</v>
      </c>
      <c r="BJ29" s="157" t="e">
        <f t="shared" si="9"/>
        <v>#REF!</v>
      </c>
      <c r="BK29" s="157" t="e">
        <f t="shared" si="9"/>
        <v>#REF!</v>
      </c>
      <c r="BL29" s="157" t="e">
        <f t="shared" si="9"/>
        <v>#REF!</v>
      </c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  <c r="EQ29" s="157"/>
      <c r="ER29" s="157"/>
      <c r="ES29" s="157"/>
      <c r="ET29" s="157"/>
      <c r="EU29" s="157"/>
      <c r="EV29" s="157"/>
      <c r="EW29" s="157"/>
      <c r="EX29" s="157"/>
      <c r="EY29" s="157"/>
      <c r="EZ29" s="157"/>
      <c r="FA29" s="157"/>
      <c r="FB29" s="157"/>
      <c r="FC29" s="157"/>
      <c r="FD29" s="157"/>
    </row>
    <row r="30" spans="1:160" s="154" customFormat="1" x14ac:dyDescent="0.3">
      <c r="A30" s="155" t="s">
        <v>8</v>
      </c>
      <c r="B30" s="154" t="s">
        <v>25</v>
      </c>
      <c r="C30" s="154" t="s">
        <v>29</v>
      </c>
      <c r="D30" s="163"/>
      <c r="E30" s="157">
        <f t="shared" ref="E30:X30" si="10">+E8</f>
        <v>2588.4</v>
      </c>
      <c r="F30" s="157">
        <f t="shared" si="10"/>
        <v>2645.3157894736842</v>
      </c>
      <c r="G30" s="157">
        <f t="shared" si="10"/>
        <v>2441.1363636363635</v>
      </c>
      <c r="H30" s="157">
        <f t="shared" si="10"/>
        <v>2480.3333333333335</v>
      </c>
      <c r="I30" s="157">
        <f t="shared" si="10"/>
        <v>2391.4499999999998</v>
      </c>
      <c r="J30" s="157">
        <f t="shared" si="10"/>
        <v>2614.6363636363635</v>
      </c>
      <c r="K30" s="157">
        <f t="shared" si="10"/>
        <v>2711.7727272727275</v>
      </c>
      <c r="L30" s="157">
        <f t="shared" si="10"/>
        <v>2862.2380952380954</v>
      </c>
      <c r="M30" s="157">
        <f t="shared" si="10"/>
        <v>3030.5238095238096</v>
      </c>
      <c r="N30" s="157">
        <f t="shared" si="10"/>
        <v>3253.909090909091</v>
      </c>
      <c r="O30" s="157">
        <f t="shared" si="10"/>
        <v>3184.15</v>
      </c>
      <c r="P30" s="157">
        <f t="shared" si="10"/>
        <v>3333.5</v>
      </c>
      <c r="Q30" s="157">
        <f t="shared" si="10"/>
        <v>3345.2631578947367</v>
      </c>
      <c r="R30" s="157">
        <f t="shared" si="10"/>
        <v>3047.4210526315787</v>
      </c>
      <c r="S30" s="157">
        <f t="shared" si="10"/>
        <v>2861.6521739130435</v>
      </c>
      <c r="T30" s="157">
        <f t="shared" si="10"/>
        <v>3015.4285714285716</v>
      </c>
      <c r="U30" s="157">
        <f t="shared" si="10"/>
        <v>2967.6</v>
      </c>
      <c r="V30" s="157">
        <f t="shared" si="10"/>
        <v>2976.9545454545455</v>
      </c>
      <c r="W30" s="157">
        <f t="shared" si="10"/>
        <v>2995.2380952380954</v>
      </c>
      <c r="X30" s="157">
        <f t="shared" si="10"/>
        <v>2867.3636363636365</v>
      </c>
      <c r="Y30" s="157">
        <f t="shared" ref="Y30:BD30" si="11">+Y8</f>
        <v>2724.9523809523807</v>
      </c>
      <c r="Z30" s="157">
        <f t="shared" si="11"/>
        <v>2814.4285714285716</v>
      </c>
      <c r="AA30" s="157">
        <f t="shared" si="11"/>
        <v>2783.5714285714284</v>
      </c>
      <c r="AB30" s="157">
        <f t="shared" si="11"/>
        <v>2965.0454545454545</v>
      </c>
      <c r="AC30" s="157">
        <f t="shared" si="11"/>
        <v>3086.4</v>
      </c>
      <c r="AD30" s="157">
        <f t="shared" si="11"/>
        <v>3448.0526315789475</v>
      </c>
      <c r="AE30" s="157">
        <f t="shared" si="11"/>
        <v>3371.7391304347825</v>
      </c>
      <c r="AF30" s="157">
        <f t="shared" si="11"/>
        <v>3108.05</v>
      </c>
      <c r="AG30" s="157">
        <f t="shared" si="11"/>
        <v>3050.6190476190477</v>
      </c>
      <c r="AH30" s="157">
        <f t="shared" si="11"/>
        <v>2977.318181818182</v>
      </c>
      <c r="AI30" s="157">
        <f t="shared" si="11"/>
        <v>3112.3</v>
      </c>
      <c r="AJ30" s="157">
        <f t="shared" si="11"/>
        <v>2979.8695652173915</v>
      </c>
      <c r="AK30" s="157">
        <f t="shared" si="11"/>
        <v>2798.6666666666665</v>
      </c>
      <c r="AL30" s="157">
        <f t="shared" si="11"/>
        <v>2636.9047619047619</v>
      </c>
      <c r="AM30" s="157">
        <f t="shared" si="11"/>
        <v>2422.0952380952381</v>
      </c>
      <c r="AN30" s="157">
        <f t="shared" si="11"/>
        <v>2090.3809523809523</v>
      </c>
      <c r="AO30" s="157">
        <f t="shared" si="11"/>
        <v>2267.0500000000002</v>
      </c>
      <c r="AP30" s="157">
        <f t="shared" si="11"/>
        <v>2325.4</v>
      </c>
      <c r="AQ30" s="157">
        <f t="shared" si="11"/>
        <v>2330.090909090909</v>
      </c>
      <c r="AR30" s="157">
        <f t="shared" si="11"/>
        <v>2223.3000000000002</v>
      </c>
      <c r="AS30" s="157">
        <f t="shared" si="11"/>
        <v>2256.4545454545455</v>
      </c>
      <c r="AT30" s="157">
        <f t="shared" si="11"/>
        <v>2184.1904761904761</v>
      </c>
      <c r="AU30" s="157">
        <f t="shared" si="11"/>
        <v>2265.5238095238096</v>
      </c>
      <c r="AV30" s="157">
        <f t="shared" si="11"/>
        <v>2470.086956521739</v>
      </c>
      <c r="AW30" s="157">
        <f t="shared" si="11"/>
        <v>2589.4210526315787</v>
      </c>
      <c r="AX30" s="157">
        <f t="shared" si="11"/>
        <v>2409.3478260869565</v>
      </c>
      <c r="AY30" s="157">
        <f t="shared" si="11"/>
        <v>2464.8571428571427</v>
      </c>
      <c r="AZ30" s="157">
        <f t="shared" si="11"/>
        <v>2389.65</v>
      </c>
      <c r="BA30" s="157" t="e">
        <f t="shared" si="11"/>
        <v>#REF!</v>
      </c>
      <c r="BB30" s="157" t="e">
        <f t="shared" si="11"/>
        <v>#REF!</v>
      </c>
      <c r="BC30" s="157" t="e">
        <f t="shared" si="11"/>
        <v>#REF!</v>
      </c>
      <c r="BD30" s="157" t="e">
        <f t="shared" si="11"/>
        <v>#REF!</v>
      </c>
      <c r="BE30" s="157" t="e">
        <f t="shared" ref="BE30:BL30" si="12">+BE8</f>
        <v>#REF!</v>
      </c>
      <c r="BF30" s="157" t="e">
        <f t="shared" si="12"/>
        <v>#REF!</v>
      </c>
      <c r="BG30" s="157" t="e">
        <f t="shared" si="12"/>
        <v>#REF!</v>
      </c>
      <c r="BH30" s="157" t="e">
        <f t="shared" si="12"/>
        <v>#REF!</v>
      </c>
      <c r="BI30" s="157" t="e">
        <f t="shared" si="12"/>
        <v>#REF!</v>
      </c>
      <c r="BJ30" s="157" t="e">
        <f t="shared" si="12"/>
        <v>#REF!</v>
      </c>
      <c r="BK30" s="157" t="e">
        <f t="shared" si="12"/>
        <v>#REF!</v>
      </c>
      <c r="BL30" s="157" t="e">
        <f t="shared" si="12"/>
        <v>#REF!</v>
      </c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  <c r="ER30" s="157"/>
      <c r="ES30" s="157"/>
      <c r="ET30" s="157"/>
      <c r="EU30" s="157"/>
      <c r="EV30" s="157"/>
      <c r="EW30" s="157"/>
      <c r="EX30" s="157"/>
      <c r="EY30" s="157"/>
      <c r="EZ30" s="157"/>
      <c r="FA30" s="157"/>
      <c r="FB30" s="157"/>
      <c r="FC30" s="157"/>
      <c r="FD30" s="157"/>
    </row>
    <row r="31" spans="1:160" x14ac:dyDescent="0.3">
      <c r="A31" s="14"/>
      <c r="D31" s="2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160" s="16" customFormat="1" x14ac:dyDescent="0.3">
      <c r="A32" s="18" t="s">
        <v>104</v>
      </c>
      <c r="B32" s="14"/>
      <c r="C32" s="14"/>
      <c r="D32" s="22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160" s="155" customFormat="1" x14ac:dyDescent="0.3">
      <c r="A33" s="155" t="s">
        <v>5</v>
      </c>
      <c r="B33" s="155" t="s">
        <v>30</v>
      </c>
      <c r="C33" s="155" t="s">
        <v>31</v>
      </c>
      <c r="D33" s="156">
        <f>2204.622/100</f>
        <v>22.046219999999998</v>
      </c>
      <c r="E33" s="157">
        <f t="shared" ref="E33:X33" si="13">+E11*$D$33</f>
        <v>754.73029547999977</v>
      </c>
      <c r="F33" s="157">
        <f t="shared" si="13"/>
        <v>703.61091293684206</v>
      </c>
      <c r="G33" s="157">
        <f t="shared" si="13"/>
        <v>693.11311478181813</v>
      </c>
      <c r="H33" s="157">
        <f t="shared" si="13"/>
        <v>787.30201079999995</v>
      </c>
      <c r="I33" s="157">
        <f t="shared" si="13"/>
        <v>845.19695924999974</v>
      </c>
      <c r="J33" s="157">
        <f t="shared" si="13"/>
        <v>831.71369151818158</v>
      </c>
      <c r="K33" s="157">
        <f t="shared" si="13"/>
        <v>750.45332879999978</v>
      </c>
      <c r="L33" s="157">
        <f t="shared" si="13"/>
        <v>811.04893920000018</v>
      </c>
      <c r="M33" s="157">
        <f t="shared" si="13"/>
        <v>749.40350880000005</v>
      </c>
      <c r="N33" s="157">
        <f t="shared" si="13"/>
        <v>797.62221859090903</v>
      </c>
      <c r="O33" s="157">
        <f t="shared" si="13"/>
        <v>854.23590945000001</v>
      </c>
      <c r="P33" s="157">
        <f t="shared" si="13"/>
        <v>867.39850489090895</v>
      </c>
      <c r="Q33" s="157">
        <f t="shared" si="13"/>
        <v>838.37133350526312</v>
      </c>
      <c r="R33" s="157">
        <f t="shared" si="13"/>
        <v>840.40190639999992</v>
      </c>
      <c r="S33" s="157">
        <f t="shared" si="13"/>
        <v>869.29203991304348</v>
      </c>
      <c r="T33" s="157">
        <f t="shared" si="13"/>
        <v>868.01217240000005</v>
      </c>
      <c r="U33" s="157">
        <f t="shared" si="13"/>
        <v>832.66368317999991</v>
      </c>
      <c r="V33" s="157">
        <f t="shared" si="13"/>
        <v>820.99121179090855</v>
      </c>
      <c r="W33" s="157">
        <f t="shared" si="13"/>
        <v>836.73803459999999</v>
      </c>
      <c r="X33" s="157">
        <f t="shared" si="13"/>
        <v>895.27695218181827</v>
      </c>
      <c r="Y33" s="157">
        <f t="shared" ref="Y33:BD33" si="14">+Y11*$D$33</f>
        <v>929.64710459999981</v>
      </c>
      <c r="Z33" s="157">
        <f t="shared" si="14"/>
        <v>1034.8495667999998</v>
      </c>
      <c r="AA33" s="157">
        <f t="shared" si="14"/>
        <v>1123.2969017999999</v>
      </c>
      <c r="AB33" s="157">
        <f t="shared" si="14"/>
        <v>1208.3332761818183</v>
      </c>
      <c r="AC33" s="157">
        <f t="shared" si="14"/>
        <v>1257.1416030600001</v>
      </c>
      <c r="AD33" s="157">
        <f t="shared" si="14"/>
        <v>1268.3538464210524</v>
      </c>
      <c r="AE33" s="157">
        <f t="shared" si="14"/>
        <v>1245.2088468521738</v>
      </c>
      <c r="AF33" s="157">
        <f t="shared" si="14"/>
        <v>1279.1437306199998</v>
      </c>
      <c r="AG33" s="157">
        <f t="shared" si="14"/>
        <v>1255.6687055999998</v>
      </c>
      <c r="AH33" s="157">
        <f t="shared" si="14"/>
        <v>1251.9547287545452</v>
      </c>
      <c r="AI33" s="157">
        <f t="shared" si="14"/>
        <v>1243.1202071400003</v>
      </c>
      <c r="AJ33" s="157">
        <f t="shared" si="14"/>
        <v>1225.2713957217388</v>
      </c>
      <c r="AK33" s="157">
        <f t="shared" si="14"/>
        <v>1218.8620164000001</v>
      </c>
      <c r="AL33" s="157">
        <f t="shared" si="14"/>
        <v>1126.771806</v>
      </c>
      <c r="AM33" s="157">
        <f t="shared" si="14"/>
        <v>1118.320755</v>
      </c>
      <c r="AN33" s="157">
        <f t="shared" si="14"/>
        <v>1104.2951597999997</v>
      </c>
      <c r="AO33" s="157">
        <f t="shared" si="14"/>
        <v>1131.77577303</v>
      </c>
      <c r="AP33" s="157">
        <f t="shared" si="14"/>
        <v>1170.2243807100001</v>
      </c>
      <c r="AQ33" s="157">
        <f t="shared" si="14"/>
        <v>1196.5285274727269</v>
      </c>
      <c r="AR33" s="157">
        <f t="shared" si="14"/>
        <v>1231.7774269499998</v>
      </c>
      <c r="AS33" s="157">
        <f t="shared" si="14"/>
        <v>1134.5786492727273</v>
      </c>
      <c r="AT33" s="157">
        <f t="shared" si="14"/>
        <v>1097.7967739999997</v>
      </c>
      <c r="AU33" s="157">
        <f t="shared" si="14"/>
        <v>1175.2734899999996</v>
      </c>
      <c r="AV33" s="157">
        <f t="shared" si="14"/>
        <v>1188.5117201999999</v>
      </c>
      <c r="AW33" s="157">
        <f t="shared" si="14"/>
        <v>1213.2963127894736</v>
      </c>
      <c r="AX33" s="157">
        <f t="shared" si="14"/>
        <v>1119.8041963043479</v>
      </c>
      <c r="AY33" s="157">
        <f t="shared" si="14"/>
        <v>1071.7612379999998</v>
      </c>
      <c r="AZ33" s="157">
        <f t="shared" si="14"/>
        <v>1088.78564403</v>
      </c>
      <c r="BA33" s="157">
        <f t="shared" si="14"/>
        <v>1122.8349809999997</v>
      </c>
      <c r="BB33" s="157">
        <f t="shared" si="14"/>
        <v>1131.9805708105266</v>
      </c>
      <c r="BC33" s="157">
        <f t="shared" si="14"/>
        <v>1102.89522483</v>
      </c>
      <c r="BD33" s="157">
        <f t="shared" si="14"/>
        <v>1086.7483728818181</v>
      </c>
      <c r="BE33" s="157">
        <f t="shared" ref="BE33:CJ33" si="15">+BE11*$D$33</f>
        <v>1082.7800532818183</v>
      </c>
      <c r="BF33" s="157">
        <f t="shared" si="15"/>
        <v>1058.5933457399999</v>
      </c>
      <c r="BG33" s="157">
        <f t="shared" si="15"/>
        <v>1000.8382619454546</v>
      </c>
      <c r="BH33" s="157">
        <f t="shared" si="15"/>
        <v>944.26966562727239</v>
      </c>
      <c r="BI33" s="157">
        <f t="shared" si="15"/>
        <v>934.96916709000016</v>
      </c>
      <c r="BJ33" s="157">
        <f t="shared" si="15"/>
        <v>897.66456652173906</v>
      </c>
      <c r="BK33" s="157">
        <f t="shared" si="15"/>
        <v>897.31422333</v>
      </c>
      <c r="BL33" s="157">
        <f t="shared" si="15"/>
        <v>872.47390740000014</v>
      </c>
      <c r="BM33" s="157">
        <f t="shared" si="15"/>
        <v>831.35245800000007</v>
      </c>
      <c r="BN33" s="157">
        <f t="shared" si="15"/>
        <v>873.65688877894729</v>
      </c>
      <c r="BO33" s="157">
        <f t="shared" si="15"/>
        <v>928.54479359999993</v>
      </c>
      <c r="BP33" s="157">
        <f t="shared" si="15"/>
        <v>934.09834139999987</v>
      </c>
      <c r="BQ33" s="157">
        <f t="shared" si="15"/>
        <v>893.53329660000009</v>
      </c>
      <c r="BR33" s="157">
        <f t="shared" si="15"/>
        <v>871.57106219999991</v>
      </c>
      <c r="BS33" s="157">
        <f t="shared" si="15"/>
        <v>813.85625331818176</v>
      </c>
      <c r="BT33" s="157">
        <f t="shared" si="15"/>
        <v>745.84461899999985</v>
      </c>
      <c r="BU33" s="157">
        <f t="shared" si="15"/>
        <v>711.73596719999978</v>
      </c>
      <c r="BV33" s="157">
        <f t="shared" si="15"/>
        <v>721.38107433913035</v>
      </c>
      <c r="BW33" s="157">
        <f t="shared" si="15"/>
        <v>721.39873149473669</v>
      </c>
      <c r="BX33" s="157">
        <f t="shared" si="15"/>
        <v>705.55920807272719</v>
      </c>
      <c r="BY33" s="157">
        <f t="shared" si="15"/>
        <v>707.88207797999985</v>
      </c>
      <c r="BZ33" s="157">
        <f t="shared" si="15"/>
        <v>697.93691210526299</v>
      </c>
      <c r="CA33" s="157">
        <f t="shared" si="15"/>
        <v>683.43281999999988</v>
      </c>
      <c r="CB33" s="157">
        <f t="shared" si="15"/>
        <v>691.67390699999987</v>
      </c>
      <c r="CC33" s="157">
        <f t="shared" si="15"/>
        <v>716.49112689000003</v>
      </c>
      <c r="CD33" s="157">
        <f t="shared" si="15"/>
        <v>738.03729853636355</v>
      </c>
      <c r="CE33" s="157">
        <f t="shared" si="15"/>
        <v>695.7887242090909</v>
      </c>
      <c r="CF33" s="157">
        <f>+CF11*$D$33</f>
        <v>628.74769619999995</v>
      </c>
      <c r="CG33" s="157">
        <f t="shared" si="15"/>
        <v>590.25079679999999</v>
      </c>
      <c r="CH33" s="157">
        <f t="shared" si="15"/>
        <v>623.807815909091</v>
      </c>
      <c r="CI33" s="157">
        <f t="shared" si="15"/>
        <v>614.73679848000006</v>
      </c>
      <c r="CJ33" s="157">
        <f t="shared" si="15"/>
        <v>677.19975234545439</v>
      </c>
      <c r="CK33" s="157">
        <f>+CK11*$D$33</f>
        <v>659.90138096842099</v>
      </c>
      <c r="CL33" s="157">
        <f t="shared" ref="CL33:CT33" si="16">+CL11*$D$33</f>
        <v>686.90509964999978</v>
      </c>
      <c r="CM33" s="157">
        <f t="shared" si="16"/>
        <v>713.85660359999986</v>
      </c>
      <c r="CN33" s="157">
        <f t="shared" si="16"/>
        <v>748.53215819999969</v>
      </c>
      <c r="CO33" s="157">
        <f t="shared" si="16"/>
        <v>707.03277359999993</v>
      </c>
      <c r="CP33" s="157">
        <f t="shared" si="16"/>
        <v>703.60511129999998</v>
      </c>
      <c r="CQ33" s="157">
        <f t="shared" si="16"/>
        <v>669.86337158999982</v>
      </c>
      <c r="CR33" s="157">
        <f t="shared" si="16"/>
        <v>711.73824941739122</v>
      </c>
      <c r="CS33" s="157">
        <f t="shared" si="16"/>
        <v>722.61210239999991</v>
      </c>
      <c r="CT33" s="157">
        <f t="shared" si="16"/>
        <v>757.25616239999965</v>
      </c>
      <c r="CU33" s="157">
        <f>+CU11*$D$33</f>
        <v>772.41556319999995</v>
      </c>
      <c r="CV33" s="157">
        <f>+CV11*$D$33</f>
        <v>800.25678959999993</v>
      </c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  <c r="ES33" s="157"/>
      <c r="ET33" s="157"/>
      <c r="EU33" s="157"/>
      <c r="EV33" s="157"/>
      <c r="EW33" s="157"/>
      <c r="EX33" s="157"/>
      <c r="EY33" s="157"/>
      <c r="EZ33" s="157"/>
      <c r="FA33" s="157"/>
      <c r="FB33" s="157"/>
      <c r="FC33" s="157"/>
      <c r="FD33" s="157"/>
    </row>
    <row r="34" spans="1:160" s="275" customFormat="1" x14ac:dyDescent="0.3">
      <c r="A34" s="275" t="s">
        <v>6</v>
      </c>
      <c r="B34" s="275" t="s">
        <v>155</v>
      </c>
      <c r="C34" s="275" t="s">
        <v>96</v>
      </c>
      <c r="D34" s="277"/>
      <c r="E34" s="278">
        <f t="shared" ref="E34:X34" si="17">+E12</f>
        <v>522.15</v>
      </c>
      <c r="F34" s="278">
        <f t="shared" si="17"/>
        <v>529.4</v>
      </c>
      <c r="G34" s="278">
        <f t="shared" si="17"/>
        <v>557.21</v>
      </c>
      <c r="H34" s="278">
        <f t="shared" si="17"/>
        <v>693.21</v>
      </c>
      <c r="I34" s="278">
        <f t="shared" si="17"/>
        <v>772.39</v>
      </c>
      <c r="J34" s="278">
        <f t="shared" si="17"/>
        <v>690.82</v>
      </c>
      <c r="K34" s="278">
        <f t="shared" si="17"/>
        <v>601.95000000000005</v>
      </c>
      <c r="L34" s="278">
        <f t="shared" si="17"/>
        <v>686.79</v>
      </c>
      <c r="M34" s="278">
        <f t="shared" si="17"/>
        <v>636.41999999999996</v>
      </c>
      <c r="N34" s="278">
        <f t="shared" si="17"/>
        <v>636.55999999999995</v>
      </c>
      <c r="O34" s="278">
        <f t="shared" si="17"/>
        <v>674.33</v>
      </c>
      <c r="P34" s="278">
        <f t="shared" si="17"/>
        <v>727.6</v>
      </c>
      <c r="Q34" s="278">
        <f t="shared" si="17"/>
        <v>742</v>
      </c>
      <c r="R34" s="278">
        <f t="shared" si="17"/>
        <v>754.32</v>
      </c>
      <c r="S34" s="278">
        <f t="shared" si="17"/>
        <v>793.9</v>
      </c>
      <c r="T34" s="278">
        <f t="shared" si="17"/>
        <v>798.53</v>
      </c>
      <c r="U34" s="278">
        <f t="shared" si="17"/>
        <v>775.57</v>
      </c>
      <c r="V34" s="278">
        <f t="shared" si="17"/>
        <v>764.91</v>
      </c>
      <c r="W34" s="278">
        <f t="shared" si="17"/>
        <v>774.5</v>
      </c>
      <c r="X34" s="278">
        <f t="shared" si="17"/>
        <v>865.23</v>
      </c>
      <c r="Y34" s="278">
        <f t="shared" ref="Y34:BD34" si="18">+Y12</f>
        <v>884.89</v>
      </c>
      <c r="Z34" s="278">
        <f t="shared" si="18"/>
        <v>935.22</v>
      </c>
      <c r="AA34" s="278">
        <f t="shared" si="18"/>
        <v>1059.01</v>
      </c>
      <c r="AB34" s="278">
        <f t="shared" si="18"/>
        <v>1171.22</v>
      </c>
      <c r="AC34" s="278">
        <f t="shared" si="18"/>
        <v>1238.57</v>
      </c>
      <c r="AD34" s="278">
        <f t="shared" si="18"/>
        <v>1248.55</v>
      </c>
      <c r="AE34" s="278">
        <f t="shared" si="18"/>
        <v>1142.23</v>
      </c>
      <c r="AF34" s="278">
        <f t="shared" si="18"/>
        <v>1123.79</v>
      </c>
      <c r="AG34" s="278">
        <f t="shared" si="18"/>
        <v>1143.44</v>
      </c>
      <c r="AH34" s="278">
        <f t="shared" si="18"/>
        <v>1075.9100000000001</v>
      </c>
      <c r="AI34" s="278">
        <f t="shared" si="18"/>
        <v>1033.57</v>
      </c>
      <c r="AJ34" s="278">
        <f t="shared" si="18"/>
        <v>1047.51</v>
      </c>
      <c r="AK34" s="278">
        <f t="shared" si="18"/>
        <v>995.18</v>
      </c>
      <c r="AL34" s="278">
        <f t="shared" si="18"/>
        <v>914.44</v>
      </c>
      <c r="AM34" s="278">
        <f t="shared" si="18"/>
        <v>985.77</v>
      </c>
      <c r="AN34" s="278">
        <f t="shared" si="18"/>
        <v>969.07</v>
      </c>
      <c r="AO34" s="278">
        <f t="shared" si="18"/>
        <v>1020.54</v>
      </c>
      <c r="AP34" s="278">
        <f t="shared" si="18"/>
        <v>1047.69</v>
      </c>
      <c r="AQ34" s="278">
        <f t="shared" si="18"/>
        <v>1105.74</v>
      </c>
      <c r="AR34" s="278">
        <f t="shared" si="18"/>
        <v>1157.45</v>
      </c>
      <c r="AS34" s="278">
        <f t="shared" si="18"/>
        <v>1031.1199999999999</v>
      </c>
      <c r="AT34" s="278">
        <f t="shared" si="18"/>
        <v>927.63</v>
      </c>
      <c r="AU34" s="278">
        <f t="shared" si="18"/>
        <v>952.54</v>
      </c>
      <c r="AV34" s="278">
        <f t="shared" si="18"/>
        <v>930.61</v>
      </c>
      <c r="AW34" s="278">
        <f t="shared" si="18"/>
        <v>879.53</v>
      </c>
      <c r="AX34" s="278">
        <f t="shared" si="18"/>
        <v>768.09</v>
      </c>
      <c r="AY34" s="278">
        <f t="shared" si="18"/>
        <v>743.13</v>
      </c>
      <c r="AZ34" s="278">
        <f t="shared" si="18"/>
        <v>713.94</v>
      </c>
      <c r="BA34" s="278">
        <f t="shared" si="18"/>
        <v>776.54</v>
      </c>
      <c r="BB34" s="278">
        <f t="shared" si="18"/>
        <v>792.38</v>
      </c>
      <c r="BC34" s="278">
        <f t="shared" si="18"/>
        <v>771.87</v>
      </c>
      <c r="BD34" s="278">
        <f t="shared" si="18"/>
        <v>756.46</v>
      </c>
      <c r="BE34" s="278">
        <f t="shared" ref="BE34:CJ34" si="19">+BE12</f>
        <v>763.38</v>
      </c>
      <c r="BF34" s="278">
        <f t="shared" si="19"/>
        <v>770.125</v>
      </c>
      <c r="BG34" s="278">
        <f t="shared" si="19"/>
        <v>714.66304347826087</v>
      </c>
      <c r="BH34" s="278">
        <f t="shared" si="19"/>
        <v>708.17499999999995</v>
      </c>
      <c r="BI34" s="278">
        <f t="shared" si="19"/>
        <v>722.71249999999998</v>
      </c>
      <c r="BJ34" s="278">
        <f t="shared" si="19"/>
        <v>759.18181818181813</v>
      </c>
      <c r="BK34" s="278">
        <f t="shared" si="19"/>
        <v>812.03750000000002</v>
      </c>
      <c r="BL34" s="278">
        <f t="shared" si="19"/>
        <v>806.97619047619048</v>
      </c>
      <c r="BM34" s="278">
        <f t="shared" si="19"/>
        <v>777.28947368421052</v>
      </c>
      <c r="BN34" s="278">
        <f t="shared" si="19"/>
        <v>806.78947368421052</v>
      </c>
      <c r="BO34" s="278">
        <f t="shared" si="19"/>
        <v>837.59523809523807</v>
      </c>
      <c r="BP34" s="278">
        <f t="shared" si="19"/>
        <v>825.5</v>
      </c>
      <c r="BQ34" s="278">
        <f t="shared" si="19"/>
        <v>800.08749999999998</v>
      </c>
      <c r="BR34" s="278">
        <f t="shared" si="19"/>
        <v>758.36904761904759</v>
      </c>
      <c r="BS34" s="278">
        <f t="shared" si="19"/>
        <v>754.27499999999998</v>
      </c>
      <c r="BT34" s="278">
        <f t="shared" si="19"/>
        <v>678.33333333333337</v>
      </c>
      <c r="BU34" s="278">
        <f t="shared" si="19"/>
        <v>655.91250000000002</v>
      </c>
      <c r="BV34" s="278">
        <f t="shared" si="19"/>
        <v>673.35714285714289</v>
      </c>
      <c r="BW34" s="278">
        <f t="shared" si="19"/>
        <v>661.92499999999995</v>
      </c>
      <c r="BX34" s="278">
        <f t="shared" si="19"/>
        <v>624.85227272727275</v>
      </c>
      <c r="BY34" s="278">
        <f t="shared" si="19"/>
        <v>641.03571428571433</v>
      </c>
      <c r="BZ34" s="278">
        <f t="shared" si="19"/>
        <v>634.9375</v>
      </c>
      <c r="CA34" s="278">
        <f t="shared" si="19"/>
        <v>607.80681818181813</v>
      </c>
      <c r="CB34" s="278">
        <f t="shared" si="19"/>
        <v>591.88636363636363</v>
      </c>
      <c r="CC34" s="278">
        <f t="shared" si="19"/>
        <v>600.64473684210532</v>
      </c>
      <c r="CD34" s="278">
        <f t="shared" si="19"/>
        <v>606.59090909090912</v>
      </c>
      <c r="CE34" s="278">
        <f t="shared" si="19"/>
        <v>575.43181818181813</v>
      </c>
      <c r="CF34" s="278">
        <f>+CF12</f>
        <v>485.1875</v>
      </c>
      <c r="CG34" s="278">
        <f t="shared" si="19"/>
        <v>483.4375</v>
      </c>
      <c r="CH34" s="278">
        <f t="shared" si="19"/>
        <v>530.59523809523807</v>
      </c>
      <c r="CI34" s="278">
        <f t="shared" si="19"/>
        <v>503.47500000000002</v>
      </c>
      <c r="CJ34" s="278">
        <f t="shared" si="19"/>
        <v>520.86904761904759</v>
      </c>
      <c r="CK34" s="278">
        <f>+CK12</f>
        <v>532.34210526315792</v>
      </c>
      <c r="CL34" s="278">
        <f t="shared" ref="CL34:CT34" si="20">+CL12</f>
        <v>595.44444444444446</v>
      </c>
      <c r="CM34" s="278">
        <f t="shared" si="20"/>
        <v>634.33695652173913</v>
      </c>
      <c r="CN34" s="278">
        <f t="shared" si="20"/>
        <v>681.04761904761904</v>
      </c>
      <c r="CO34" s="278">
        <f t="shared" si="20"/>
        <v>644.40476190476193</v>
      </c>
      <c r="CP34" s="278">
        <f t="shared" si="20"/>
        <v>621.04761904761904</v>
      </c>
      <c r="CQ34" s="278">
        <f t="shared" si="20"/>
        <v>584.06578947368416</v>
      </c>
      <c r="CR34" s="278">
        <f t="shared" si="20"/>
        <v>664.5454545454545</v>
      </c>
      <c r="CS34" s="278">
        <f t="shared" si="20"/>
        <v>693.32500000000005</v>
      </c>
      <c r="CT34" s="278">
        <f t="shared" si="20"/>
        <v>651.5</v>
      </c>
      <c r="CU34" s="278">
        <f>+CU12</f>
        <v>670.28409090909088</v>
      </c>
      <c r="CV34" s="278">
        <f>+CV12</f>
        <v>711.66250000000002</v>
      </c>
      <c r="CW34" s="278"/>
      <c r="CX34" s="278"/>
      <c r="CY34" s="278"/>
      <c r="CZ34" s="278"/>
      <c r="DA34" s="278"/>
      <c r="DB34" s="278"/>
      <c r="DC34" s="278"/>
      <c r="DD34" s="278"/>
      <c r="DE34" s="278"/>
      <c r="DF34" s="278"/>
      <c r="DG34" s="278"/>
      <c r="DH34" s="278"/>
      <c r="DI34" s="278"/>
      <c r="DJ34" s="278"/>
      <c r="DK34" s="278"/>
      <c r="DL34" s="278"/>
      <c r="DM34" s="278"/>
      <c r="DN34" s="278"/>
      <c r="DO34" s="278"/>
      <c r="DP34" s="278"/>
      <c r="DQ34" s="278"/>
      <c r="DR34" s="278"/>
      <c r="DS34" s="278"/>
      <c r="DT34" s="278"/>
      <c r="DU34" s="278"/>
      <c r="DV34" s="278"/>
      <c r="DW34" s="278"/>
      <c r="DX34" s="278"/>
      <c r="DY34" s="278"/>
      <c r="DZ34" s="278"/>
      <c r="EA34" s="278"/>
      <c r="EB34" s="278"/>
      <c r="EC34" s="278"/>
      <c r="ED34" s="278"/>
      <c r="EE34" s="278"/>
      <c r="EF34" s="278"/>
      <c r="EG34" s="278"/>
      <c r="EH34" s="278"/>
      <c r="EI34" s="278"/>
      <c r="EJ34" s="278"/>
      <c r="EK34" s="278"/>
      <c r="EL34" s="278"/>
      <c r="EM34" s="278"/>
      <c r="EN34" s="278"/>
      <c r="EO34" s="278"/>
      <c r="EP34" s="278"/>
      <c r="EQ34" s="278"/>
      <c r="ER34" s="278"/>
      <c r="ES34" s="278"/>
      <c r="ET34" s="278"/>
      <c r="EU34" s="278"/>
      <c r="EV34" s="278"/>
      <c r="EW34" s="278"/>
      <c r="EX34" s="278"/>
      <c r="EY34" s="278"/>
      <c r="EZ34" s="278"/>
      <c r="FA34" s="278"/>
      <c r="FB34" s="278"/>
      <c r="FC34" s="278"/>
      <c r="FD34" s="278"/>
    </row>
    <row r="35" spans="1:160" s="155" customFormat="1" x14ac:dyDescent="0.3">
      <c r="A35" s="155" t="s">
        <v>97</v>
      </c>
      <c r="B35" s="155" t="s">
        <v>24</v>
      </c>
      <c r="C35" s="155" t="s">
        <v>27</v>
      </c>
      <c r="D35" s="156">
        <f>2204.622/100</f>
        <v>22.046219999999998</v>
      </c>
      <c r="E35" s="157">
        <f t="shared" ref="E35:X35" si="21">+E13*$D$35</f>
        <v>269.93391767999992</v>
      </c>
      <c r="F35" s="157">
        <f t="shared" si="21"/>
        <v>286.91414838947367</v>
      </c>
      <c r="G35" s="157">
        <f t="shared" si="21"/>
        <v>285.01754056363637</v>
      </c>
      <c r="H35" s="157">
        <f t="shared" si="21"/>
        <v>289.20441359999995</v>
      </c>
      <c r="I35" s="157">
        <f t="shared" si="21"/>
        <v>341.01093095999983</v>
      </c>
      <c r="J35" s="157">
        <f t="shared" si="21"/>
        <v>342.56819577272728</v>
      </c>
      <c r="K35" s="157">
        <f t="shared" si="21"/>
        <v>392.7834723272727</v>
      </c>
      <c r="L35" s="157">
        <f t="shared" si="21"/>
        <v>478.84389839999994</v>
      </c>
      <c r="M35" s="157">
        <f t="shared" si="21"/>
        <v>490.51789680000002</v>
      </c>
      <c r="N35" s="157">
        <f t="shared" si="21"/>
        <v>510.61049721818176</v>
      </c>
      <c r="O35" s="157">
        <f t="shared" si="21"/>
        <v>501.97038317999994</v>
      </c>
      <c r="P35" s="157">
        <f t="shared" si="21"/>
        <v>549.01100405454542</v>
      </c>
      <c r="Q35" s="157">
        <f t="shared" si="21"/>
        <v>625.67172359999995</v>
      </c>
      <c r="R35" s="157">
        <f t="shared" si="21"/>
        <v>586.49907164210526</v>
      </c>
      <c r="S35" s="157">
        <f t="shared" si="21"/>
        <v>424.69646501739112</v>
      </c>
      <c r="T35" s="157">
        <f t="shared" si="21"/>
        <v>355.416561</v>
      </c>
      <c r="U35" s="157">
        <f t="shared" si="21"/>
        <v>321.91890444000001</v>
      </c>
      <c r="V35" s="157">
        <f t="shared" si="21"/>
        <v>348.56075920909092</v>
      </c>
      <c r="W35" s="157">
        <f t="shared" si="21"/>
        <v>388.50688739999998</v>
      </c>
      <c r="X35" s="157">
        <f t="shared" si="21"/>
        <v>423.62813830909079</v>
      </c>
      <c r="Y35" s="157">
        <f t="shared" ref="Y35:BD35" si="22">+Y13*$D$35</f>
        <v>522.89434559999984</v>
      </c>
      <c r="Z35" s="157">
        <f t="shared" si="22"/>
        <v>594.00915239999983</v>
      </c>
      <c r="AA35" s="157">
        <f t="shared" si="22"/>
        <v>637.08326699999986</v>
      </c>
      <c r="AB35" s="157">
        <f t="shared" si="22"/>
        <v>685.32679071818177</v>
      </c>
      <c r="AC35" s="157">
        <f t="shared" si="22"/>
        <v>707.52933845999985</v>
      </c>
      <c r="AD35" s="157">
        <f t="shared" si="22"/>
        <v>700.33878975789457</v>
      </c>
      <c r="AE35" s="157">
        <f t="shared" si="22"/>
        <v>620.60109299999988</v>
      </c>
      <c r="AF35" s="157">
        <f t="shared" si="22"/>
        <v>560.5361666099999</v>
      </c>
      <c r="AG35" s="157">
        <f t="shared" si="22"/>
        <v>481.70990699999999</v>
      </c>
      <c r="AH35" s="157">
        <f t="shared" si="22"/>
        <v>574.64474530909092</v>
      </c>
      <c r="AI35" s="157">
        <f t="shared" si="22"/>
        <v>649.72414961999982</v>
      </c>
      <c r="AJ35" s="157">
        <f t="shared" si="22"/>
        <v>636.57022453043464</v>
      </c>
      <c r="AK35" s="157">
        <f t="shared" si="22"/>
        <v>610.69079219999992</v>
      </c>
      <c r="AL35" s="157">
        <f t="shared" si="22"/>
        <v>579.78409139999997</v>
      </c>
      <c r="AM35" s="157">
        <f t="shared" si="22"/>
        <v>540.52082339999981</v>
      </c>
      <c r="AN35" s="157">
        <f t="shared" si="22"/>
        <v>516.21749039999997</v>
      </c>
      <c r="AO35" s="157">
        <f t="shared" si="22"/>
        <v>530.1674985599999</v>
      </c>
      <c r="AP35" s="157">
        <f t="shared" si="22"/>
        <v>548.58711536999988</v>
      </c>
      <c r="AQ35" s="157">
        <f t="shared" si="22"/>
        <v>545.26314665454549</v>
      </c>
      <c r="AR35" s="157">
        <f t="shared" si="22"/>
        <v>506.58906626999999</v>
      </c>
      <c r="AS35" s="157">
        <f t="shared" si="22"/>
        <v>446.41591298181811</v>
      </c>
      <c r="AT35" s="157">
        <f t="shared" si="22"/>
        <v>450.70872239999994</v>
      </c>
      <c r="AU35" s="157">
        <f t="shared" si="22"/>
        <v>501.70897799999995</v>
      </c>
      <c r="AV35" s="157">
        <f t="shared" si="22"/>
        <v>452.59931128695644</v>
      </c>
      <c r="AW35" s="157">
        <f t="shared" si="22"/>
        <v>429.25150667368428</v>
      </c>
      <c r="AX35" s="157">
        <f t="shared" si="22"/>
        <v>449.49366986086966</v>
      </c>
      <c r="AY35" s="157">
        <f t="shared" si="22"/>
        <v>425.78599559999986</v>
      </c>
      <c r="AZ35" s="157">
        <f t="shared" si="22"/>
        <v>423.33151644000003</v>
      </c>
      <c r="BA35" s="157">
        <f t="shared" si="22"/>
        <v>412.4427834</v>
      </c>
      <c r="BB35" s="157">
        <f t="shared" si="22"/>
        <v>401.83297095789464</v>
      </c>
      <c r="BC35" s="157">
        <f t="shared" si="22"/>
        <v>404.20642058999994</v>
      </c>
      <c r="BD35" s="157">
        <f t="shared" si="22"/>
        <v>390.35838812727269</v>
      </c>
      <c r="BE35" s="157">
        <f t="shared" ref="BE35:CJ35" si="23">+BE13*$D$35</f>
        <v>376.51937457272714</v>
      </c>
      <c r="BF35" s="157">
        <f t="shared" si="23"/>
        <v>365.65860492000002</v>
      </c>
      <c r="BG35" s="157">
        <f t="shared" si="23"/>
        <v>361.00685249999998</v>
      </c>
      <c r="BH35" s="157">
        <f t="shared" si="23"/>
        <v>368.16185299090898</v>
      </c>
      <c r="BI35" s="157">
        <f t="shared" si="23"/>
        <v>375.7778199</v>
      </c>
      <c r="BJ35" s="157">
        <f t="shared" si="23"/>
        <v>414.74691007826073</v>
      </c>
      <c r="BK35" s="157">
        <f t="shared" si="23"/>
        <v>391.0778965799999</v>
      </c>
      <c r="BL35" s="157">
        <f t="shared" si="23"/>
        <v>361.83096120000005</v>
      </c>
      <c r="BM35" s="157">
        <f t="shared" si="23"/>
        <v>339.92121779999997</v>
      </c>
      <c r="BN35" s="157">
        <f t="shared" si="23"/>
        <v>358.88925505263148</v>
      </c>
      <c r="BO35" s="157">
        <f t="shared" si="23"/>
        <v>387.66703139999993</v>
      </c>
      <c r="BP35" s="157">
        <f t="shared" si="23"/>
        <v>375.01670039999993</v>
      </c>
      <c r="BQ35" s="157">
        <f t="shared" si="23"/>
        <v>385.91383200000001</v>
      </c>
      <c r="BR35" s="157">
        <f t="shared" si="23"/>
        <v>379.64640660000003</v>
      </c>
      <c r="BS35" s="157">
        <f t="shared" si="23"/>
        <v>378.84424868181816</v>
      </c>
      <c r="BT35" s="157">
        <f t="shared" si="23"/>
        <v>350.25144659999995</v>
      </c>
      <c r="BU35" s="157">
        <f t="shared" si="23"/>
        <v>321.81182280000007</v>
      </c>
      <c r="BV35" s="157">
        <f t="shared" si="23"/>
        <v>363.22585246956527</v>
      </c>
      <c r="BW35" s="157">
        <f t="shared" si="23"/>
        <v>350.07076705263154</v>
      </c>
      <c r="BX35" s="157">
        <f t="shared" si="23"/>
        <v>330.52294284545451</v>
      </c>
      <c r="BY35" s="157">
        <f t="shared" si="23"/>
        <v>332.07118875000003</v>
      </c>
      <c r="BZ35" s="157">
        <f t="shared" si="23"/>
        <v>320.01828821052629</v>
      </c>
      <c r="CA35" s="157">
        <f t="shared" si="23"/>
        <v>283.09350681818182</v>
      </c>
      <c r="CB35" s="157">
        <f t="shared" si="23"/>
        <v>284.99463539999999</v>
      </c>
      <c r="CC35" s="157">
        <f t="shared" si="23"/>
        <v>280.06415577000001</v>
      </c>
      <c r="CD35" s="157">
        <f t="shared" si="23"/>
        <v>258.95289591818175</v>
      </c>
      <c r="CE35" s="157">
        <f t="shared" si="23"/>
        <v>261.87903057272729</v>
      </c>
      <c r="CF35" s="157">
        <f t="shared" si="23"/>
        <v>235.33814939999999</v>
      </c>
      <c r="CG35" s="157">
        <f t="shared" si="23"/>
        <v>249.52121759999997</v>
      </c>
      <c r="CH35" s="157">
        <f t="shared" si="23"/>
        <v>311.77363483636361</v>
      </c>
      <c r="CI35" s="157">
        <f t="shared" si="23"/>
        <v>328.22412336000002</v>
      </c>
      <c r="CJ35" s="157">
        <f t="shared" si="23"/>
        <v>330.69329999999991</v>
      </c>
      <c r="CK35" s="157">
        <f>+CK13*$D$35</f>
        <v>315.06369034736838</v>
      </c>
      <c r="CL35" s="157">
        <f t="shared" ref="CL35:CT35" si="24">+CL13*$D$35</f>
        <v>293.52337308</v>
      </c>
      <c r="CM35" s="157">
        <f t="shared" si="24"/>
        <v>340.18319560909089</v>
      </c>
      <c r="CN35" s="157">
        <f t="shared" si="24"/>
        <v>330.65130719999996</v>
      </c>
      <c r="CO35" s="157">
        <f t="shared" si="24"/>
        <v>367.82543339999995</v>
      </c>
      <c r="CP35" s="157">
        <f t="shared" si="24"/>
        <v>426.31376874545458</v>
      </c>
      <c r="CQ35" s="157">
        <f t="shared" si="24"/>
        <v>434.02393314</v>
      </c>
      <c r="CR35" s="157">
        <f t="shared" si="24"/>
        <v>441.24071533043468</v>
      </c>
      <c r="CS35" s="157">
        <f t="shared" si="24"/>
        <v>470.73928799999993</v>
      </c>
      <c r="CT35" s="157">
        <f t="shared" si="24"/>
        <v>505.22587499999992</v>
      </c>
      <c r="CU35" s="157">
        <f>+CU13*$D$35</f>
        <v>460.07311679999987</v>
      </c>
      <c r="CV35" s="157">
        <f>+CV13*$D$35</f>
        <v>415.1303226</v>
      </c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  <c r="DZ35" s="157"/>
      <c r="EA35" s="157"/>
      <c r="EB35" s="157"/>
      <c r="EC35" s="157"/>
      <c r="ED35" s="157"/>
      <c r="EE35" s="157"/>
      <c r="EF35" s="157"/>
      <c r="EG35" s="157"/>
      <c r="EH35" s="157"/>
      <c r="EI35" s="157"/>
      <c r="EJ35" s="157"/>
      <c r="EK35" s="157"/>
      <c r="EL35" s="157"/>
      <c r="EM35" s="157"/>
      <c r="EN35" s="157"/>
      <c r="EO35" s="157"/>
      <c r="EP35" s="157"/>
      <c r="EQ35" s="157"/>
      <c r="ER35" s="157"/>
      <c r="ES35" s="157"/>
      <c r="ET35" s="157"/>
      <c r="EU35" s="157"/>
      <c r="EV35" s="157"/>
      <c r="EW35" s="157"/>
      <c r="EX35" s="157"/>
      <c r="EY35" s="157"/>
      <c r="EZ35" s="157"/>
      <c r="FA35" s="157"/>
      <c r="FB35" s="157"/>
      <c r="FC35" s="157"/>
      <c r="FD35" s="157"/>
    </row>
    <row r="36" spans="1:160" s="155" customFormat="1" x14ac:dyDescent="0.3">
      <c r="A36" s="155" t="s">
        <v>8</v>
      </c>
      <c r="B36" s="155" t="s">
        <v>25</v>
      </c>
      <c r="C36" s="155" t="s">
        <v>29</v>
      </c>
      <c r="D36" s="156"/>
      <c r="E36" s="157">
        <f t="shared" ref="E36:X36" si="25">+E14</f>
        <v>2588.4</v>
      </c>
      <c r="F36" s="157">
        <f t="shared" si="25"/>
        <v>2645.3157894736842</v>
      </c>
      <c r="G36" s="157">
        <f t="shared" si="25"/>
        <v>2441.1363636363635</v>
      </c>
      <c r="H36" s="157">
        <f t="shared" si="25"/>
        <v>2480.3333333333335</v>
      </c>
      <c r="I36" s="157">
        <f t="shared" si="25"/>
        <v>2391.4499999999998</v>
      </c>
      <c r="J36" s="157">
        <f t="shared" si="25"/>
        <v>2614.6363636363635</v>
      </c>
      <c r="K36" s="157">
        <f t="shared" si="25"/>
        <v>2711.7727272727275</v>
      </c>
      <c r="L36" s="157">
        <f t="shared" si="25"/>
        <v>2862.2380952380954</v>
      </c>
      <c r="M36" s="157">
        <f t="shared" si="25"/>
        <v>3030.5238095238096</v>
      </c>
      <c r="N36" s="157">
        <f t="shared" si="25"/>
        <v>3253.909090909091</v>
      </c>
      <c r="O36" s="157">
        <f t="shared" si="25"/>
        <v>3184.15</v>
      </c>
      <c r="P36" s="157">
        <f t="shared" si="25"/>
        <v>3333.5</v>
      </c>
      <c r="Q36" s="157">
        <f t="shared" si="25"/>
        <v>3345.2631578947367</v>
      </c>
      <c r="R36" s="157">
        <f t="shared" si="25"/>
        <v>3047.4210526315787</v>
      </c>
      <c r="S36" s="157">
        <f t="shared" si="25"/>
        <v>2861.6521739130435</v>
      </c>
      <c r="T36" s="157">
        <f t="shared" si="25"/>
        <v>3015.4285714285716</v>
      </c>
      <c r="U36" s="157">
        <f t="shared" si="25"/>
        <v>2967.6</v>
      </c>
      <c r="V36" s="157">
        <f t="shared" si="25"/>
        <v>2976.9545454545455</v>
      </c>
      <c r="W36" s="157">
        <f t="shared" si="25"/>
        <v>2995.2380952380954</v>
      </c>
      <c r="X36" s="157">
        <f t="shared" si="25"/>
        <v>2867.3636363636365</v>
      </c>
      <c r="Y36" s="157">
        <f t="shared" ref="Y36:BD36" si="26">+Y14</f>
        <v>2724.9523809523807</v>
      </c>
      <c r="Z36" s="157">
        <f t="shared" si="26"/>
        <v>2814.4285714285716</v>
      </c>
      <c r="AA36" s="157">
        <f t="shared" si="26"/>
        <v>2783.5714285714284</v>
      </c>
      <c r="AB36" s="157">
        <f t="shared" si="26"/>
        <v>2965.0454545454545</v>
      </c>
      <c r="AC36" s="157">
        <f t="shared" si="26"/>
        <v>3086.4</v>
      </c>
      <c r="AD36" s="157">
        <f t="shared" si="26"/>
        <v>3448.0526315789475</v>
      </c>
      <c r="AE36" s="157">
        <f t="shared" si="26"/>
        <v>3371.7391304347825</v>
      </c>
      <c r="AF36" s="157">
        <f t="shared" si="26"/>
        <v>3108.05</v>
      </c>
      <c r="AG36" s="157">
        <f t="shared" si="26"/>
        <v>3050.6190476190477</v>
      </c>
      <c r="AH36" s="157">
        <f t="shared" si="26"/>
        <v>2977.318181818182</v>
      </c>
      <c r="AI36" s="157">
        <f t="shared" si="26"/>
        <v>3112.3</v>
      </c>
      <c r="AJ36" s="157">
        <f t="shared" si="26"/>
        <v>2979.8695652173915</v>
      </c>
      <c r="AK36" s="157">
        <f t="shared" si="26"/>
        <v>2798.6666666666665</v>
      </c>
      <c r="AL36" s="157">
        <f t="shared" si="26"/>
        <v>2636.9047619047619</v>
      </c>
      <c r="AM36" s="157">
        <f t="shared" si="26"/>
        <v>2422.0952380952381</v>
      </c>
      <c r="AN36" s="157">
        <f t="shared" si="26"/>
        <v>2090.3809523809523</v>
      </c>
      <c r="AO36" s="157">
        <f t="shared" si="26"/>
        <v>2267.0500000000002</v>
      </c>
      <c r="AP36" s="157">
        <f t="shared" si="26"/>
        <v>2325.4</v>
      </c>
      <c r="AQ36" s="157">
        <f t="shared" si="26"/>
        <v>2330.090909090909</v>
      </c>
      <c r="AR36" s="157">
        <f t="shared" si="26"/>
        <v>2223.3000000000002</v>
      </c>
      <c r="AS36" s="157">
        <f t="shared" si="26"/>
        <v>2256.4545454545455</v>
      </c>
      <c r="AT36" s="157">
        <f t="shared" si="26"/>
        <v>2184.1904761904761</v>
      </c>
      <c r="AU36" s="157">
        <f t="shared" si="26"/>
        <v>2265.5238095238096</v>
      </c>
      <c r="AV36" s="157">
        <f t="shared" si="26"/>
        <v>2470.086956521739</v>
      </c>
      <c r="AW36" s="157">
        <f t="shared" si="26"/>
        <v>2589.4210526315787</v>
      </c>
      <c r="AX36" s="157">
        <f t="shared" si="26"/>
        <v>2409.3478260869565</v>
      </c>
      <c r="AY36" s="157">
        <f t="shared" si="26"/>
        <v>2464.8571428571427</v>
      </c>
      <c r="AZ36" s="157">
        <f t="shared" si="26"/>
        <v>2389.65</v>
      </c>
      <c r="BA36" s="157">
        <f t="shared" si="26"/>
        <v>2232.3333333333335</v>
      </c>
      <c r="BB36" s="157">
        <f t="shared" si="26"/>
        <v>2169.4736842105262</v>
      </c>
      <c r="BC36" s="157">
        <f t="shared" si="26"/>
        <v>2119.15</v>
      </c>
      <c r="BD36" s="157">
        <f t="shared" si="26"/>
        <v>2259.9545454545455</v>
      </c>
      <c r="BE36" s="157">
        <f t="shared" ref="BE36:CJ36" si="27">+BE14</f>
        <v>2314.2272727272725</v>
      </c>
      <c r="BF36" s="157">
        <f t="shared" si="27"/>
        <v>2252.65</v>
      </c>
      <c r="BG36" s="157">
        <f t="shared" si="27"/>
        <v>2268.9545454545455</v>
      </c>
      <c r="BH36" s="157">
        <f t="shared" si="27"/>
        <v>2424.818181818182</v>
      </c>
      <c r="BI36" s="157">
        <f t="shared" si="27"/>
        <v>2574.35</v>
      </c>
      <c r="BJ36" s="157">
        <f t="shared" si="27"/>
        <v>2698.1304347826085</v>
      </c>
      <c r="BK36" s="157">
        <f t="shared" si="27"/>
        <v>2722.7</v>
      </c>
      <c r="BL36" s="157">
        <f t="shared" si="27"/>
        <v>2782.7619047619046</v>
      </c>
      <c r="BM36" s="157">
        <f t="shared" si="27"/>
        <v>2758.6666666666665</v>
      </c>
      <c r="BN36" s="157">
        <f t="shared" si="27"/>
        <v>2917.8421052631579</v>
      </c>
      <c r="BO36" s="157">
        <f t="shared" si="27"/>
        <v>2968.5714285714284</v>
      </c>
      <c r="BP36" s="157">
        <f t="shared" si="27"/>
        <v>2966.0952380952381</v>
      </c>
      <c r="BQ36" s="157">
        <f t="shared" si="27"/>
        <v>2944.1904761904761</v>
      </c>
      <c r="BR36" s="157">
        <f t="shared" si="27"/>
        <v>3100.7142857142858</v>
      </c>
      <c r="BS36" s="157">
        <f t="shared" si="27"/>
        <v>3141.818181818182</v>
      </c>
      <c r="BT36" s="157">
        <f t="shared" si="27"/>
        <v>3216.5714285714284</v>
      </c>
      <c r="BU36" s="157">
        <f t="shared" si="27"/>
        <v>3184.7619047619046</v>
      </c>
      <c r="BV36" s="157">
        <f t="shared" si="27"/>
        <v>3061.1304347826085</v>
      </c>
      <c r="BW36" s="157">
        <f t="shared" si="27"/>
        <v>2870.6315789473683</v>
      </c>
      <c r="BX36" s="157">
        <f t="shared" si="27"/>
        <v>2936.9545454545455</v>
      </c>
      <c r="BY36" s="157">
        <f t="shared" si="27"/>
        <v>2872.1</v>
      </c>
      <c r="BZ36" s="157">
        <f t="shared" si="27"/>
        <v>2922.1052631578946</v>
      </c>
      <c r="CA36" s="157">
        <f t="shared" si="27"/>
        <v>2875.3636363636365</v>
      </c>
      <c r="CB36" s="157">
        <f t="shared" si="27"/>
        <v>2828.8571428571427</v>
      </c>
      <c r="CC36" s="157">
        <f t="shared" si="27"/>
        <v>3038.3</v>
      </c>
      <c r="CD36" s="157">
        <f t="shared" si="27"/>
        <v>3200.090909090909</v>
      </c>
      <c r="CE36" s="157">
        <f t="shared" si="27"/>
        <v>3279</v>
      </c>
      <c r="CF36" s="157">
        <f>+CF14</f>
        <v>3094.7619047619046</v>
      </c>
      <c r="CG36" s="157">
        <f t="shared" si="27"/>
        <v>3236.6190476190477</v>
      </c>
      <c r="CH36" s="157">
        <f t="shared" si="27"/>
        <v>3134.0454545454545</v>
      </c>
      <c r="CI36" s="157">
        <f t="shared" si="27"/>
        <v>3305.95</v>
      </c>
      <c r="CJ36" s="157">
        <f t="shared" si="27"/>
        <v>3290.818181818182</v>
      </c>
      <c r="CK36" s="157">
        <f>+CK14</f>
        <v>2894.4736842105262</v>
      </c>
      <c r="CL36" s="157">
        <f t="shared" ref="CL36:CT36" si="28">+CL14</f>
        <v>2846.5</v>
      </c>
      <c r="CM36" s="157">
        <f t="shared" si="28"/>
        <v>3001.5454545454545</v>
      </c>
      <c r="CN36" s="157">
        <f t="shared" si="28"/>
        <v>3001.4285714285716</v>
      </c>
      <c r="CO36" s="157">
        <f t="shared" si="28"/>
        <v>3011.7142857142858</v>
      </c>
      <c r="CP36" s="157">
        <f t="shared" si="28"/>
        <v>3104.8636363636365</v>
      </c>
      <c r="CQ36" s="157">
        <f t="shared" si="28"/>
        <v>3018.2</v>
      </c>
      <c r="CR36" s="157">
        <f t="shared" si="28"/>
        <v>3001.391304347826</v>
      </c>
      <c r="CS36" s="157">
        <f t="shared" si="28"/>
        <v>2857.4761904761904</v>
      </c>
      <c r="CT36" s="157">
        <f t="shared" si="28"/>
        <v>2732.4285714285716</v>
      </c>
      <c r="CU36" s="157">
        <f>+CU14</f>
        <v>2477.5714285714284</v>
      </c>
      <c r="CV36" s="157">
        <f>+CV14</f>
        <v>2263</v>
      </c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  <c r="DZ36" s="157"/>
      <c r="EA36" s="157"/>
      <c r="EB36" s="157"/>
      <c r="EC36" s="157"/>
      <c r="ED36" s="157"/>
      <c r="EE36" s="157"/>
      <c r="EF36" s="157"/>
      <c r="EG36" s="157"/>
      <c r="EH36" s="157"/>
      <c r="EI36" s="157"/>
      <c r="EJ36" s="157"/>
      <c r="EK36" s="157"/>
      <c r="EL36" s="157"/>
      <c r="EM36" s="157"/>
      <c r="EN36" s="157"/>
      <c r="EO36" s="157"/>
      <c r="EP36" s="157"/>
      <c r="EQ36" s="157"/>
      <c r="ER36" s="157"/>
      <c r="ES36" s="157"/>
      <c r="ET36" s="157"/>
      <c r="EU36" s="157"/>
      <c r="EV36" s="157"/>
      <c r="EW36" s="157"/>
      <c r="EX36" s="157"/>
      <c r="EY36" s="157"/>
      <c r="EZ36" s="157"/>
      <c r="FA36" s="157"/>
      <c r="FB36" s="157"/>
      <c r="FC36" s="157"/>
      <c r="FD36" s="157"/>
    </row>
    <row r="37" spans="1:160" x14ac:dyDescent="0.3">
      <c r="A37" s="14"/>
      <c r="D37" s="2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160" s="16" customFormat="1" x14ac:dyDescent="0.3">
      <c r="A38" s="18" t="s">
        <v>282</v>
      </c>
      <c r="B38" s="14"/>
      <c r="C38" s="14"/>
      <c r="D38" s="22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160" s="16" customFormat="1" x14ac:dyDescent="0.3">
      <c r="A39" s="14" t="s">
        <v>5</v>
      </c>
      <c r="B39" s="14" t="s">
        <v>30</v>
      </c>
      <c r="C39" s="14" t="s">
        <v>31</v>
      </c>
      <c r="D39" s="22">
        <f>2204.622/100</f>
        <v>22.046219999999998</v>
      </c>
      <c r="E39" s="91">
        <f>ICGN!E102</f>
        <v>754.73029547999977</v>
      </c>
      <c r="F39" s="91">
        <f>ICGN!F102</f>
        <v>703.61091293684206</v>
      </c>
      <c r="G39" s="91">
        <f>ICGN!G102</f>
        <v>693.11311478181813</v>
      </c>
      <c r="H39" s="91">
        <f>ICGN!H102</f>
        <v>787.30201079999995</v>
      </c>
      <c r="I39" s="91">
        <f>ICGN!I102</f>
        <v>845.19695924999974</v>
      </c>
      <c r="J39" s="91">
        <f>ICGN!J102</f>
        <v>831.71369151818158</v>
      </c>
      <c r="K39" s="91">
        <f>ICGN!K102</f>
        <v>750.45332879999978</v>
      </c>
      <c r="L39" s="91">
        <f>ICGN!L102</f>
        <v>811.04893920000018</v>
      </c>
      <c r="M39" s="91">
        <f>ICGN!M102</f>
        <v>749.40350880000005</v>
      </c>
      <c r="N39" s="91">
        <f>ICGN!N102</f>
        <v>797.62221859090903</v>
      </c>
      <c r="O39" s="91">
        <f>ICGN!O102</f>
        <v>854.23590945000001</v>
      </c>
      <c r="P39" s="91">
        <f>ICGN!P102</f>
        <v>867.39850489090895</v>
      </c>
      <c r="Q39" s="91">
        <f>ICGN!Q102</f>
        <v>838.37133350526312</v>
      </c>
      <c r="R39" s="91">
        <f>ICGN!R102</f>
        <v>840.40190639999992</v>
      </c>
      <c r="S39" s="91">
        <f>ICGN!S102</f>
        <v>869.29203991304348</v>
      </c>
      <c r="T39" s="91">
        <f>ICGN!T102</f>
        <v>868.01217240000005</v>
      </c>
      <c r="U39" s="91">
        <f>ICGN!U102</f>
        <v>832.66368317999991</v>
      </c>
      <c r="V39" s="91">
        <f>ICGN!V102</f>
        <v>820.99121179090855</v>
      </c>
      <c r="W39" s="91">
        <f>ICGN!W102</f>
        <v>836.73803459999999</v>
      </c>
      <c r="X39" s="91">
        <f>ICGN!X102</f>
        <v>895.27695218181827</v>
      </c>
      <c r="Y39" s="91">
        <f>ICGN!Y102</f>
        <v>929.64710459999981</v>
      </c>
      <c r="Z39" s="91">
        <f>ICGN!Z102</f>
        <v>1034.8495667999998</v>
      </c>
      <c r="AA39" s="91">
        <f>ICGN!AA102</f>
        <v>1123.2969017999999</v>
      </c>
      <c r="AB39" s="91">
        <f>ICGN!AB102</f>
        <v>1208.3332761818183</v>
      </c>
      <c r="AC39" s="91">
        <f>ICGN!AC102</f>
        <v>1257.1416030600001</v>
      </c>
      <c r="AD39" s="91">
        <f>ICGN!AD102</f>
        <v>1268.3538464210524</v>
      </c>
      <c r="AE39" s="91">
        <f>ICGN!AE102</f>
        <v>1245.2088468521738</v>
      </c>
      <c r="AF39" s="91">
        <f>ICGN!AF102</f>
        <v>1279.1437306199998</v>
      </c>
      <c r="AG39" s="91">
        <f>ICGN!AG102</f>
        <v>1255.6687055999998</v>
      </c>
      <c r="AH39" s="91">
        <f>ICGN!AH102</f>
        <v>1251.9547287545452</v>
      </c>
      <c r="AI39" s="91">
        <f>ICGN!AI102</f>
        <v>1243.1202071400003</v>
      </c>
      <c r="AJ39" s="91">
        <f>ICGN!AJ102</f>
        <v>1225.2713957217388</v>
      </c>
      <c r="AK39" s="91">
        <f>ICGN!AK102</f>
        <v>1218.8620164000001</v>
      </c>
      <c r="AL39" s="91">
        <f>ICGN!AL102</f>
        <v>1126.771806</v>
      </c>
      <c r="AM39" s="91">
        <f>ICGN!AM102</f>
        <v>1118.320755</v>
      </c>
      <c r="AN39" s="91">
        <f>ICGN!AN102</f>
        <v>1104.2951597999997</v>
      </c>
      <c r="AO39" s="91">
        <f>ICGN!AO102</f>
        <v>1131.77577303</v>
      </c>
      <c r="AP39" s="91">
        <f>ICGN!AP102</f>
        <v>1170.2243807100001</v>
      </c>
      <c r="AQ39" s="91">
        <f>ICGN!AQ102</f>
        <v>1196.5285274727269</v>
      </c>
      <c r="AR39" s="91">
        <f>ICGN!AR102</f>
        <v>1231.7774269499998</v>
      </c>
      <c r="AS39" s="91">
        <f>ICGN!AS102</f>
        <v>1134.5786492727273</v>
      </c>
      <c r="AT39" s="91">
        <f>ICGN!AT102</f>
        <v>1097.7967739999997</v>
      </c>
      <c r="AU39" s="91">
        <f>ICGN!AU102</f>
        <v>1175.2734899999996</v>
      </c>
      <c r="AV39" s="91">
        <f>ICGN!AV102</f>
        <v>1188.5117201999999</v>
      </c>
      <c r="AW39" s="91">
        <f>ICGN!AW102</f>
        <v>1213.2963127894736</v>
      </c>
      <c r="AX39" s="91">
        <f>ICGN!AX102</f>
        <v>1119.8041963043479</v>
      </c>
      <c r="AY39" s="91">
        <f>ICGN!AY102</f>
        <v>1071.7612379999998</v>
      </c>
      <c r="AZ39" s="91">
        <f>ICGN!AZ102</f>
        <v>1088.78564403</v>
      </c>
      <c r="BA39" s="91">
        <f>ICGN!BA102</f>
        <v>1122.8349809999997</v>
      </c>
      <c r="BB39" s="91">
        <f>ICGN!BB102</f>
        <v>1131.9805708105266</v>
      </c>
      <c r="BC39" s="91">
        <f>ICGN!BC102</f>
        <v>1102.89522483</v>
      </c>
      <c r="BD39" s="91">
        <f>ICGN!BD102</f>
        <v>1086.7483728818181</v>
      </c>
      <c r="BE39" s="91">
        <f>ICGN!BE102</f>
        <v>1082.7800532818183</v>
      </c>
      <c r="BF39" s="91">
        <f>ICGN!BF102</f>
        <v>1058.5933457399999</v>
      </c>
      <c r="BG39" s="91">
        <f>ICGN!BG102</f>
        <v>1000.8382619454546</v>
      </c>
      <c r="BH39" s="91">
        <f>ICGN!BH102</f>
        <v>944.26966562727239</v>
      </c>
      <c r="BI39" s="91">
        <f>ICGN!BI102</f>
        <v>934.96916709000016</v>
      </c>
      <c r="BJ39" s="91">
        <f>ICGN!BJ102</f>
        <v>897.66456652173906</v>
      </c>
      <c r="BK39" s="91">
        <f>ICGN!BK102</f>
        <v>897.31422333</v>
      </c>
      <c r="BL39" s="91">
        <f>ICGN!BL102</f>
        <v>872.47390740000014</v>
      </c>
      <c r="BM39" s="91">
        <f>ICGN!BM102</f>
        <v>831.35245800000007</v>
      </c>
      <c r="BN39" s="91">
        <f>ICGN!BN102</f>
        <v>873.65688877894729</v>
      </c>
      <c r="BO39" s="91">
        <f>ICGN!BO102</f>
        <v>928.54479359999993</v>
      </c>
      <c r="BP39" s="91">
        <f>ICGN!BP102</f>
        <v>934.09834139999987</v>
      </c>
      <c r="BQ39" s="91">
        <f>ICGN!BQ102</f>
        <v>893.53329660000009</v>
      </c>
      <c r="BR39" s="91">
        <f>ICGN!BR102</f>
        <v>871.57106219999991</v>
      </c>
      <c r="BS39" s="91">
        <f>ICGN!BS102</f>
        <v>813.85625331818176</v>
      </c>
      <c r="BT39" s="91">
        <f>ICGN!BT102</f>
        <v>745.84461899999985</v>
      </c>
      <c r="BU39" s="91">
        <f>ICGN!BU102</f>
        <v>711.73596719999978</v>
      </c>
      <c r="BV39" s="91">
        <f>ICGN!BV102</f>
        <v>721.38107433913035</v>
      </c>
      <c r="BW39" s="91">
        <f>ICGN!BW102</f>
        <v>721.39873149473669</v>
      </c>
      <c r="BX39" s="91">
        <f>ICGN!BX102</f>
        <v>705.55920807272719</v>
      </c>
      <c r="BY39" s="91">
        <f>ICGN!BY102</f>
        <v>707.88207797999985</v>
      </c>
      <c r="BZ39" s="91">
        <f>ICGN!BZ102</f>
        <v>697.93691210526299</v>
      </c>
      <c r="CA39" s="91">
        <f>ICGN!CA102</f>
        <v>683.43281999999988</v>
      </c>
      <c r="CB39" s="91">
        <f>ICGN!CB102</f>
        <v>691.67390699999987</v>
      </c>
      <c r="CC39" s="91">
        <f>ICGN!CC102</f>
        <v>716.49112689000003</v>
      </c>
      <c r="CD39" s="91">
        <f>ICGN!CD102</f>
        <v>738.03729853636355</v>
      </c>
      <c r="CE39" s="91">
        <f>ICGN!CE102</f>
        <v>695.7887242090909</v>
      </c>
      <c r="CF39" s="91">
        <f>ICGN!CF102</f>
        <v>628.74769619999995</v>
      </c>
      <c r="CG39" s="91">
        <f>ICGN!CG102</f>
        <v>590.25079679999999</v>
      </c>
      <c r="CH39" s="91">
        <f>ICGN!CH102</f>
        <v>623.807815909091</v>
      </c>
      <c r="CI39" s="91">
        <f>ICGN!CI102</f>
        <v>614.73679848000006</v>
      </c>
      <c r="CJ39" s="91">
        <f>ICGN!CJ102</f>
        <v>677.19975234545439</v>
      </c>
      <c r="CK39" s="91">
        <f>ICGN!CK102</f>
        <v>659.90138096842099</v>
      </c>
      <c r="CL39" s="91">
        <f>ICGN!CL102</f>
        <v>686.90509964999978</v>
      </c>
      <c r="CM39" s="91">
        <f>ICGN!CM102</f>
        <v>713.85660359999986</v>
      </c>
      <c r="CN39" s="91">
        <f>ICGN!CN102</f>
        <v>748.53215819999969</v>
      </c>
      <c r="CO39" s="91">
        <f>ICGN!CO102</f>
        <v>707.03277359999993</v>
      </c>
      <c r="CP39" s="91">
        <f>ICGN!CP102</f>
        <v>703.60511129999998</v>
      </c>
      <c r="CQ39" s="91">
        <f>ICGN!CQ102</f>
        <v>669.86337158999982</v>
      </c>
      <c r="CR39" s="91">
        <f>ICGN!CR102</f>
        <v>711.73824941739122</v>
      </c>
      <c r="CS39" s="91">
        <f>ICGN!CS102</f>
        <v>722.61210239999991</v>
      </c>
      <c r="CT39" s="91">
        <f>ICGN!CT102</f>
        <v>757.25616239999965</v>
      </c>
      <c r="CU39" s="91">
        <f>ICGN!CU102</f>
        <v>772.41556319999995</v>
      </c>
      <c r="CV39" s="91">
        <f>ICGN!CV102</f>
        <v>800.25678959999993</v>
      </c>
      <c r="CW39" s="91">
        <f>ICGN!CW102</f>
        <v>771.88225463999993</v>
      </c>
      <c r="CX39" s="91">
        <f>ICGN!CX102</f>
        <v>742.92280417894733</v>
      </c>
      <c r="CY39" s="91">
        <f>ICGN!CY102</f>
        <v>723.40357539130434</v>
      </c>
      <c r="CZ39" s="91">
        <f>ICGN!CZ102</f>
        <v>695.30296897894755</v>
      </c>
      <c r="DA39" s="91">
        <f>ICGN!DA102</f>
        <v>714.06704479090888</v>
      </c>
      <c r="DB39" s="91">
        <f>ICGN!DB102</f>
        <v>704.82767440909095</v>
      </c>
      <c r="DC39" s="91">
        <f>ICGN!DC102</f>
        <v>738.72473976000003</v>
      </c>
      <c r="DD39" s="91">
        <f>ICGN!DD102</f>
        <v>746.63837420869561</v>
      </c>
      <c r="DE39" s="91">
        <f>ICGN!DE102</f>
        <v>755.65623671999981</v>
      </c>
      <c r="DF39" s="91">
        <f>ICGN!DF102</f>
        <v>740.74297099090904</v>
      </c>
      <c r="DG39" s="91">
        <f>ICGN!DG102</f>
        <v>758.62092839999991</v>
      </c>
      <c r="DH39" s="91">
        <f>ICGN!DH102</f>
        <v>730.56763836000005</v>
      </c>
      <c r="DI39" s="91">
        <f>ICGN!DI102</f>
        <v>726.66440759999989</v>
      </c>
      <c r="DJ39" s="91">
        <f>ICGN!DJ102</f>
        <v>709.37773995789473</v>
      </c>
      <c r="DK39" s="91">
        <f>ICGN!DK102</f>
        <v>702.23509620000004</v>
      </c>
      <c r="DL39" s="91">
        <f>ICGN!DL102</f>
        <v>691.11750240000003</v>
      </c>
      <c r="DM39" s="91">
        <f>ICGN!DM102</f>
        <v>683.4428410090909</v>
      </c>
      <c r="DN39" s="91">
        <f>ICGN!DN102</f>
        <v>657.4392767999999</v>
      </c>
      <c r="DO39" s="91">
        <f>ICGN!DO102</f>
        <v>624.15998279999997</v>
      </c>
      <c r="DP39" s="91">
        <f>ICGN!DP102</f>
        <v>623.05493313913018</v>
      </c>
      <c r="DQ39" s="91">
        <f>ICGN!DQ102</f>
        <v>616.21505554736825</v>
      </c>
      <c r="DR39" s="91">
        <f>ICGN!DR102</f>
        <v>637.50958520869551</v>
      </c>
      <c r="DS39" s="91">
        <f>ICGN!DS102</f>
        <v>610.48082820000002</v>
      </c>
      <c r="DT39" s="91">
        <f>ICGN!DT102</f>
        <v>621.87977375999992</v>
      </c>
      <c r="DU39" s="91">
        <f>ICGN!DU102</f>
        <v>636.92579399999988</v>
      </c>
      <c r="DV39" s="91">
        <f>ICGN!DV102</f>
        <v>666.36440441052628</v>
      </c>
      <c r="DW39" s="91">
        <f>ICGN!DW102</f>
        <v>645.07239720000018</v>
      </c>
      <c r="DX39" s="91">
        <f>ICGN!DX102</f>
        <v>629.56655579999995</v>
      </c>
      <c r="DY39" s="91">
        <f>ICGN!DY102</f>
        <v>597.5227090636364</v>
      </c>
      <c r="DZ39" s="91">
        <f>ICGN!DZ102</f>
        <v>614.05336565999994</v>
      </c>
      <c r="EA39" s="91">
        <f>ICGN!EA102</f>
        <v>617.24405495454539</v>
      </c>
      <c r="EB39" s="91">
        <f>ICGN!EB102</f>
        <v>629.15903476363633</v>
      </c>
      <c r="EC39" s="91">
        <f>ICGN!EC102</f>
        <v>640.37655233999999</v>
      </c>
      <c r="ED39" s="91">
        <f>ICGN!ED102</f>
        <v>666.73520467826074</v>
      </c>
      <c r="EE39" s="91">
        <f>ICGN!EE102</f>
        <v>682.50687875999995</v>
      </c>
      <c r="EF39" s="91">
        <f>ICGN!EF102</f>
        <v>718.37082959999998</v>
      </c>
      <c r="EG39" s="91">
        <f>ICGN!EG102</f>
        <v>728.02917359999992</v>
      </c>
      <c r="EH39" s="91">
        <f>ICGN!EH102</f>
        <v>666.86334517894738</v>
      </c>
      <c r="EI39" s="91">
        <f>ICGN!EI102</f>
        <v>592.93308690000003</v>
      </c>
      <c r="EJ39" s="91">
        <f>ICGN!EJ102</f>
        <v>577.67395320000003</v>
      </c>
      <c r="EK39" s="91">
        <f>ICGN!EK102</f>
        <v>585.39327965999985</v>
      </c>
      <c r="EL39" s="91">
        <f>ICGN!EL102</f>
        <v>614.89913882727285</v>
      </c>
      <c r="EM39" s="91">
        <f>ICGN!EM102</f>
        <v>642.99804831818176</v>
      </c>
      <c r="EN39" s="91">
        <f>ICGN!EN102</f>
        <v>701.22726900000009</v>
      </c>
      <c r="EO39" s="91">
        <f>ICGN!EO102</f>
        <v>740.95245779999982</v>
      </c>
      <c r="EP39" s="91">
        <f>ICGN!EP102</f>
        <v>735.17128993636379</v>
      </c>
      <c r="EQ39" s="91">
        <f>ICGN!EQ102</f>
        <v>812.67878474999986</v>
      </c>
      <c r="ER39" s="91">
        <f>ICGN!ER102</f>
        <v>881.28762349090925</v>
      </c>
      <c r="ES39" s="91">
        <f>ICGN!ES102</f>
        <v>956.60869234736822</v>
      </c>
      <c r="ET39" s="91">
        <f>ICGN!ET102</f>
        <v>1034.9888060842104</v>
      </c>
      <c r="EU39" s="91">
        <f>ICGN!EU102</f>
        <v>1192.3266747913046</v>
      </c>
      <c r="EV39" s="91">
        <f>ICGN!EV102</f>
        <v>1277.7588271636366</v>
      </c>
      <c r="EW39" s="91">
        <f>ICGN!EW102</f>
        <v>1476.3912609599997</v>
      </c>
      <c r="EX39" s="91">
        <f>ICGN!EX102</f>
        <v>1438.3655398636367</v>
      </c>
      <c r="EY39" s="91">
        <f>ICGN!EY102</f>
        <v>1451.6910960000002</v>
      </c>
      <c r="EZ39" s="91">
        <f>ICGN!EZ102</f>
        <v>1371.4452411545451</v>
      </c>
      <c r="FA39" s="91">
        <f>ICGN!FA102</f>
        <v>1261.3902245999998</v>
      </c>
      <c r="FB39" s="91">
        <f>ICGN!FB102</f>
        <v>1347.6119411999996</v>
      </c>
      <c r="FC39" s="91">
        <f>ICGN!FC102</f>
        <v>1305.9025925999997</v>
      </c>
      <c r="FD39" s="91">
        <f>ICGN!FD102</f>
        <v>1216.0795162090908</v>
      </c>
    </row>
    <row r="40" spans="1:160" s="16" customFormat="1" x14ac:dyDescent="0.3">
      <c r="A40" s="14" t="s">
        <v>6</v>
      </c>
      <c r="B40" s="14" t="s">
        <v>155</v>
      </c>
      <c r="C40" s="14" t="s">
        <v>96</v>
      </c>
      <c r="D40" s="22"/>
      <c r="E40" s="91">
        <f>ICGN!E103</f>
        <v>522.15</v>
      </c>
      <c r="F40" s="91">
        <f>ICGN!F103</f>
        <v>529.4</v>
      </c>
      <c r="G40" s="91">
        <f>ICGN!G103</f>
        <v>557.21</v>
      </c>
      <c r="H40" s="91">
        <f>ICGN!H103</f>
        <v>693.21</v>
      </c>
      <c r="I40" s="91">
        <f>ICGN!I103</f>
        <v>772.39</v>
      </c>
      <c r="J40" s="91">
        <f>ICGN!J103</f>
        <v>690.82</v>
      </c>
      <c r="K40" s="91">
        <f>ICGN!K103</f>
        <v>601.95000000000005</v>
      </c>
      <c r="L40" s="91">
        <f>ICGN!L103</f>
        <v>686.79</v>
      </c>
      <c r="M40" s="91">
        <f>ICGN!M103</f>
        <v>636.41999999999996</v>
      </c>
      <c r="N40" s="91">
        <f>ICGN!N103</f>
        <v>636.55999999999995</v>
      </c>
      <c r="O40" s="91">
        <f>ICGN!O103</f>
        <v>674.33</v>
      </c>
      <c r="P40" s="91">
        <f>ICGN!P103</f>
        <v>727.6</v>
      </c>
      <c r="Q40" s="91">
        <f>ICGN!Q103</f>
        <v>742</v>
      </c>
      <c r="R40" s="91">
        <f>ICGN!R103</f>
        <v>754.32</v>
      </c>
      <c r="S40" s="91">
        <f>ICGN!S103</f>
        <v>793.9</v>
      </c>
      <c r="T40" s="91">
        <f>ICGN!T103</f>
        <v>798.53</v>
      </c>
      <c r="U40" s="91">
        <f>ICGN!U103</f>
        <v>775.57</v>
      </c>
      <c r="V40" s="91">
        <f>ICGN!V103</f>
        <v>764.91</v>
      </c>
      <c r="W40" s="91">
        <f>ICGN!W103</f>
        <v>774.5</v>
      </c>
      <c r="X40" s="91">
        <f>ICGN!X103</f>
        <v>865.23</v>
      </c>
      <c r="Y40" s="91">
        <f>ICGN!Y103</f>
        <v>884.89</v>
      </c>
      <c r="Z40" s="91">
        <f>ICGN!Z103</f>
        <v>935.22</v>
      </c>
      <c r="AA40" s="91">
        <f>ICGN!AA103</f>
        <v>1059.01</v>
      </c>
      <c r="AB40" s="91">
        <f>ICGN!AB103</f>
        <v>1171.22</v>
      </c>
      <c r="AC40" s="91">
        <f>ICGN!AC103</f>
        <v>1238.57</v>
      </c>
      <c r="AD40" s="91">
        <f>ICGN!AD103</f>
        <v>1248.55</v>
      </c>
      <c r="AE40" s="91">
        <f>ICGN!AE103</f>
        <v>1142.23</v>
      </c>
      <c r="AF40" s="91">
        <f>ICGN!AF103</f>
        <v>1123.79</v>
      </c>
      <c r="AG40" s="91">
        <f>ICGN!AG103</f>
        <v>1143.44</v>
      </c>
      <c r="AH40" s="91">
        <f>ICGN!AH103</f>
        <v>1075.9100000000001</v>
      </c>
      <c r="AI40" s="91">
        <f>ICGN!AI103</f>
        <v>1033.57</v>
      </c>
      <c r="AJ40" s="91">
        <f>ICGN!AJ103</f>
        <v>1047.51</v>
      </c>
      <c r="AK40" s="91">
        <f>ICGN!AK103</f>
        <v>995.18</v>
      </c>
      <c r="AL40" s="91">
        <f>ICGN!AL103</f>
        <v>914.44</v>
      </c>
      <c r="AM40" s="91">
        <f>ICGN!AM103</f>
        <v>985.77</v>
      </c>
      <c r="AN40" s="91">
        <f>ICGN!AN103</f>
        <v>969.07</v>
      </c>
      <c r="AO40" s="91">
        <f>ICGN!AO103</f>
        <v>1020.54</v>
      </c>
      <c r="AP40" s="91">
        <f>ICGN!AP103</f>
        <v>1047.69</v>
      </c>
      <c r="AQ40" s="91">
        <f>ICGN!AQ103</f>
        <v>1105.74</v>
      </c>
      <c r="AR40" s="91">
        <f>ICGN!AR103</f>
        <v>1157.45</v>
      </c>
      <c r="AS40" s="91">
        <f>ICGN!AS103</f>
        <v>1031.1199999999999</v>
      </c>
      <c r="AT40" s="91">
        <f>ICGN!AT103</f>
        <v>927.63</v>
      </c>
      <c r="AU40" s="91">
        <f>ICGN!AU103</f>
        <v>952.54</v>
      </c>
      <c r="AV40" s="91">
        <f>ICGN!AV103</f>
        <v>930.61</v>
      </c>
      <c r="AW40" s="91">
        <f>ICGN!AW103</f>
        <v>879.53</v>
      </c>
      <c r="AX40" s="91">
        <f>ICGN!AX103</f>
        <v>768.09</v>
      </c>
      <c r="AY40" s="91">
        <f>ICGN!AY103</f>
        <v>743.13</v>
      </c>
      <c r="AZ40" s="91">
        <f>ICGN!AZ103</f>
        <v>713.94</v>
      </c>
      <c r="BA40" s="91">
        <f>ICGN!BA103</f>
        <v>776.54</v>
      </c>
      <c r="BB40" s="91">
        <f>ICGN!BB103</f>
        <v>792.38</v>
      </c>
      <c r="BC40" s="91">
        <f>ICGN!BC103</f>
        <v>771.87</v>
      </c>
      <c r="BD40" s="91">
        <f>ICGN!BD103</f>
        <v>756.46</v>
      </c>
      <c r="BE40" s="91">
        <f>ICGN!BE103</f>
        <v>763.38</v>
      </c>
      <c r="BF40" s="91">
        <f>ICGN!BF103</f>
        <v>770.125</v>
      </c>
      <c r="BG40" s="91">
        <f>ICGN!BG103</f>
        <v>714.66304347826087</v>
      </c>
      <c r="BH40" s="91">
        <f>ICGN!BH103</f>
        <v>708.17499999999995</v>
      </c>
      <c r="BI40" s="91">
        <f>ICGN!BI103</f>
        <v>722.71249999999998</v>
      </c>
      <c r="BJ40" s="91">
        <f>ICGN!BJ103</f>
        <v>759.18181818181813</v>
      </c>
      <c r="BK40" s="91">
        <f>ICGN!BK103</f>
        <v>812.03750000000002</v>
      </c>
      <c r="BL40" s="91">
        <f>ICGN!BL103</f>
        <v>806.97619047619048</v>
      </c>
      <c r="BM40" s="91">
        <f>ICGN!BM103</f>
        <v>777.28947368421052</v>
      </c>
      <c r="BN40" s="91">
        <f>ICGN!BN103</f>
        <v>806.78947368421052</v>
      </c>
      <c r="BO40" s="91">
        <f>ICGN!BO103</f>
        <v>837.59523809523807</v>
      </c>
      <c r="BP40" s="91">
        <f>ICGN!BP103</f>
        <v>825.5</v>
      </c>
      <c r="BQ40" s="91">
        <f>ICGN!BQ103</f>
        <v>800.08749999999998</v>
      </c>
      <c r="BR40" s="91">
        <f>ICGN!BR103</f>
        <v>758.36904761904759</v>
      </c>
      <c r="BS40" s="91">
        <f>ICGN!BS103</f>
        <v>754.27499999999998</v>
      </c>
      <c r="BT40" s="91">
        <f>ICGN!BT103</f>
        <v>678.33333333333337</v>
      </c>
      <c r="BU40" s="91">
        <f>ICGN!BU103</f>
        <v>655.91250000000002</v>
      </c>
      <c r="BV40" s="91">
        <f>ICGN!BV103</f>
        <v>673.35714285714289</v>
      </c>
      <c r="BW40" s="91">
        <f>ICGN!BW103</f>
        <v>661.92499999999995</v>
      </c>
      <c r="BX40" s="91">
        <f>ICGN!BX103</f>
        <v>624.85227272727275</v>
      </c>
      <c r="BY40" s="91">
        <f>ICGN!BY103</f>
        <v>641.03571428571433</v>
      </c>
      <c r="BZ40" s="91">
        <f>ICGN!BZ103</f>
        <v>634.9375</v>
      </c>
      <c r="CA40" s="91">
        <f>ICGN!CA103</f>
        <v>607.80681818181813</v>
      </c>
      <c r="CB40" s="91">
        <f>ICGN!CB103</f>
        <v>591.88636363636363</v>
      </c>
      <c r="CC40" s="91">
        <f>ICGN!CC103</f>
        <v>600.64473684210532</v>
      </c>
      <c r="CD40" s="91">
        <f>ICGN!CD103</f>
        <v>606.59090909090912</v>
      </c>
      <c r="CE40" s="91">
        <f>ICGN!CE103</f>
        <v>575.43181818181813</v>
      </c>
      <c r="CF40" s="91">
        <f>ICGN!CF103</f>
        <v>485.1875</v>
      </c>
      <c r="CG40" s="91">
        <f>ICGN!CG103</f>
        <v>483.4375</v>
      </c>
      <c r="CH40" s="91">
        <f>ICGN!CH103</f>
        <v>530.59523809523807</v>
      </c>
      <c r="CI40" s="91">
        <f>ICGN!CI103</f>
        <v>503.47500000000002</v>
      </c>
      <c r="CJ40" s="91">
        <f>ICGN!CJ103</f>
        <v>520.86904761904759</v>
      </c>
      <c r="CK40" s="91">
        <f>ICGN!CK103</f>
        <v>532.34210526315792</v>
      </c>
      <c r="CL40" s="91">
        <f>ICGN!CL103</f>
        <v>595.44444444444446</v>
      </c>
      <c r="CM40" s="91">
        <f>ICGN!CM103</f>
        <v>634.33695652173913</v>
      </c>
      <c r="CN40" s="91">
        <f>ICGN!CN103</f>
        <v>681.04761904761904</v>
      </c>
      <c r="CO40" s="91">
        <f>ICGN!CO103</f>
        <v>644.40476190476193</v>
      </c>
      <c r="CP40" s="91">
        <f>ICGN!CP103</f>
        <v>621.04761904761904</v>
      </c>
      <c r="CQ40" s="91">
        <f>ICGN!CQ103</f>
        <v>584.06578947368416</v>
      </c>
      <c r="CR40" s="91">
        <f>ICGN!CR103</f>
        <v>664.5454545454545</v>
      </c>
      <c r="CS40" s="91">
        <f>ICGN!CS103</f>
        <v>693.32500000000005</v>
      </c>
      <c r="CT40" s="91">
        <f>ICGN!CT103</f>
        <v>651.5</v>
      </c>
      <c r="CU40" s="91">
        <f>ICGN!CU103</f>
        <v>670.28409090909088</v>
      </c>
      <c r="CV40" s="91">
        <f>ICGN!CV103</f>
        <v>711.66250000000002</v>
      </c>
      <c r="CW40" s="91">
        <f>ICGN!CW103</f>
        <v>726.17499999999995</v>
      </c>
      <c r="CX40" s="91">
        <f>ICGN!CX103</f>
        <v>705.55555555555554</v>
      </c>
      <c r="CY40" s="91">
        <f>ICGN!CY103</f>
        <v>663.28260869565213</v>
      </c>
      <c r="CZ40" s="91">
        <f>ICGN!CZ103</f>
        <v>623.88157894736844</v>
      </c>
      <c r="DA40" s="91">
        <f>ICGN!DA103</f>
        <v>654.92857142857144</v>
      </c>
      <c r="DB40" s="91">
        <f>ICGN!DB103</f>
        <v>621.26315789473688</v>
      </c>
      <c r="DC40" s="91">
        <f>ICGN!DC103</f>
        <v>617.73809523809518</v>
      </c>
      <c r="DD40" s="91">
        <f>ICGN!DD103</f>
        <v>622.23863636363637</v>
      </c>
      <c r="DE40" s="91">
        <f>ICGN!DE103</f>
        <v>661.38888888888891</v>
      </c>
      <c r="DF40" s="91">
        <f>ICGN!DF103</f>
        <v>648.21428571428567</v>
      </c>
      <c r="DG40" s="91">
        <f>ICGN!DG103</f>
        <v>641.4545454545455</v>
      </c>
      <c r="DH40" s="91">
        <f>ICGN!DH103</f>
        <v>602.67105263157896</v>
      </c>
      <c r="DI40" s="91">
        <f>ICGN!DI103</f>
        <v>634.58333333333337</v>
      </c>
      <c r="DJ40" s="91">
        <f>ICGN!DJ103</f>
        <v>643.29166666666663</v>
      </c>
      <c r="DK40" s="91">
        <f>ICGN!DK103</f>
        <v>624.23863636363637</v>
      </c>
      <c r="DL40" s="91">
        <f>ICGN!DL103</f>
        <v>618.16666666666663</v>
      </c>
      <c r="DM40" s="91">
        <f>ICGN!DM103</f>
        <v>606.05555555555554</v>
      </c>
      <c r="DN40" s="91">
        <f>ICGN!DN103</f>
        <v>583.27499999999998</v>
      </c>
      <c r="DO40" s="91">
        <f>ICGN!DO103</f>
        <v>538.43181818181813</v>
      </c>
      <c r="DP40" s="91">
        <f>ICGN!DP103</f>
        <v>534.52380952380952</v>
      </c>
      <c r="DQ40" s="91">
        <f>ICGN!DQ103</f>
        <v>526.69117647058829</v>
      </c>
      <c r="DR40" s="91">
        <f>ICGN!DR103</f>
        <v>509.76086956521738</v>
      </c>
      <c r="DS40" s="91">
        <f>ICGN!DS103</f>
        <v>457.52499999999998</v>
      </c>
      <c r="DT40" s="91">
        <f>ICGN!DT103</f>
        <v>477.48750000000001</v>
      </c>
      <c r="DU40" s="91">
        <f>ICGN!DU103</f>
        <v>526.59523809523807</v>
      </c>
      <c r="DV40" s="91">
        <f>ICGN!DV103</f>
        <v>526.95588235294122</v>
      </c>
      <c r="DW40" s="91">
        <f>ICGN!DW103</f>
        <v>492.75</v>
      </c>
      <c r="DX40" s="91">
        <f>ICGN!DX103</f>
        <v>502.86363636363637</v>
      </c>
      <c r="DY40" s="91">
        <f>ICGN!DY103</f>
        <v>471.95</v>
      </c>
      <c r="DZ40" s="91">
        <f>ICGN!DZ103</f>
        <v>474.30555555555554</v>
      </c>
      <c r="EA40" s="91">
        <f>ICGN!EA103</f>
        <v>466.19318181818181</v>
      </c>
      <c r="EB40" s="91">
        <f>ICGN!EB103</f>
        <v>508.35714285714283</v>
      </c>
      <c r="EC40" s="91">
        <f>ICGN!EC103</f>
        <v>506.90277777777777</v>
      </c>
      <c r="ED40" s="91">
        <f>ICGN!ED103</f>
        <v>523.81818181818187</v>
      </c>
      <c r="EE40" s="91">
        <f>ICGN!EE103</f>
        <v>613.25</v>
      </c>
      <c r="EF40" s="91">
        <f>ICGN!EF103</f>
        <v>685.44047619047615</v>
      </c>
      <c r="EG40" s="91">
        <f>ICGN!EG103</f>
        <v>727.21428571428567</v>
      </c>
      <c r="EH40" s="91">
        <f>ICGN!EH103</f>
        <v>643.0625</v>
      </c>
      <c r="EI40" s="91">
        <f>ICGN!EI103</f>
        <v>558.26136363636363</v>
      </c>
      <c r="EJ40" s="91">
        <f>ICGN!EJ103</f>
        <v>519.40909090909088</v>
      </c>
      <c r="EK40" s="91">
        <f>ICGN!EK103</f>
        <v>498.203125</v>
      </c>
      <c r="EL40" s="91">
        <f>ICGN!EL103</f>
        <v>573.71428571428567</v>
      </c>
      <c r="EM40" s="91">
        <f>ICGN!EM103</f>
        <v>609.76136363636363</v>
      </c>
      <c r="EN40" s="91">
        <f>ICGN!EN103</f>
        <v>675.5</v>
      </c>
      <c r="EO40" s="91">
        <f>ICGN!EO103</f>
        <v>707.35714285714289</v>
      </c>
      <c r="EP40" s="91">
        <f>ICGN!EP103</f>
        <v>731.13095238095241</v>
      </c>
      <c r="EQ40" s="91">
        <f>ICGN!EQ103</f>
        <v>841.45238095238096</v>
      </c>
      <c r="ER40" s="91">
        <f>ICGN!ER103</f>
        <v>909.60227272727275</v>
      </c>
      <c r="ES40" s="91">
        <f>ICGN!ES103</f>
        <v>936.96052631578948</v>
      </c>
      <c r="ET40" s="91">
        <f>ICGN!ET103</f>
        <v>968.61111111111109</v>
      </c>
      <c r="EU40" s="91">
        <f>ICGN!EU103</f>
        <v>994.695652173913</v>
      </c>
      <c r="EV40" s="91">
        <f>ICGN!EV103</f>
        <v>1036.9642857142858</v>
      </c>
      <c r="EW40" s="91">
        <f>ICGN!EW103</f>
        <v>1105.0972222222222</v>
      </c>
      <c r="EX40" s="91">
        <f>ICGN!EX103</f>
        <v>924.19047619047615</v>
      </c>
      <c r="EY40" s="91">
        <f>ICGN!EY103</f>
        <v>1008.2857142857143</v>
      </c>
      <c r="EZ40" s="91">
        <f>ICGN!EZ103</f>
        <v>1078.3499999999999</v>
      </c>
      <c r="FA40" s="91">
        <f>ICGN!FA103</f>
        <v>1104.702380952381</v>
      </c>
      <c r="FB40" s="91">
        <f>ICGN!FB103</f>
        <v>1238.1624999999999</v>
      </c>
      <c r="FC40" s="91">
        <f>ICGN!FC103</f>
        <v>1278.952380952381</v>
      </c>
      <c r="FD40" s="91">
        <f>ICGN!FD103</f>
        <v>1212.840909090909</v>
      </c>
    </row>
    <row r="41" spans="1:160" s="16" customFormat="1" x14ac:dyDescent="0.3">
      <c r="A41" s="14" t="s">
        <v>97</v>
      </c>
      <c r="B41" s="14" t="s">
        <v>24</v>
      </c>
      <c r="C41" s="14" t="s">
        <v>27</v>
      </c>
      <c r="D41" s="22">
        <f>2204.622/100</f>
        <v>22.046219999999998</v>
      </c>
      <c r="E41" s="91">
        <f>ICGN!E104</f>
        <v>269.93391767999992</v>
      </c>
      <c r="F41" s="91">
        <f>ICGN!F104</f>
        <v>286.91414838947367</v>
      </c>
      <c r="G41" s="91">
        <f>ICGN!G104</f>
        <v>285.01754056363637</v>
      </c>
      <c r="H41" s="91">
        <f>ICGN!H104</f>
        <v>289.20441359999995</v>
      </c>
      <c r="I41" s="91">
        <f>ICGN!I104</f>
        <v>341.01093095999983</v>
      </c>
      <c r="J41" s="91">
        <f>ICGN!J104</f>
        <v>342.56819577272728</v>
      </c>
      <c r="K41" s="91">
        <f>ICGN!K104</f>
        <v>392.7834723272727</v>
      </c>
      <c r="L41" s="91">
        <f>ICGN!L104</f>
        <v>478.84389839999994</v>
      </c>
      <c r="M41" s="91">
        <f>ICGN!M104</f>
        <v>490.51789680000002</v>
      </c>
      <c r="N41" s="91">
        <f>ICGN!N104</f>
        <v>510.61049721818176</v>
      </c>
      <c r="O41" s="91">
        <f>ICGN!O104</f>
        <v>501.97038317999994</v>
      </c>
      <c r="P41" s="91">
        <f>ICGN!P104</f>
        <v>549.01100405454542</v>
      </c>
      <c r="Q41" s="91">
        <f>ICGN!Q104</f>
        <v>625.67172359999995</v>
      </c>
      <c r="R41" s="91">
        <f>ICGN!R104</f>
        <v>586.49907164210526</v>
      </c>
      <c r="S41" s="91">
        <f>ICGN!S104</f>
        <v>424.69646501739112</v>
      </c>
      <c r="T41" s="91">
        <f>ICGN!T104</f>
        <v>355.416561</v>
      </c>
      <c r="U41" s="91">
        <f>ICGN!U104</f>
        <v>321.91890444000001</v>
      </c>
      <c r="V41" s="91">
        <f>ICGN!V104</f>
        <v>348.56075920909092</v>
      </c>
      <c r="W41" s="91">
        <f>ICGN!W104</f>
        <v>388.50688739999998</v>
      </c>
      <c r="X41" s="91">
        <f>ICGN!X104</f>
        <v>423.62813830909079</v>
      </c>
      <c r="Y41" s="91">
        <f>ICGN!Y104</f>
        <v>522.89434559999984</v>
      </c>
      <c r="Z41" s="91">
        <f>ICGN!Z104</f>
        <v>594.00915239999983</v>
      </c>
      <c r="AA41" s="91">
        <f>ICGN!AA104</f>
        <v>637.08326699999986</v>
      </c>
      <c r="AB41" s="91">
        <f>ICGN!AB104</f>
        <v>685.32679071818177</v>
      </c>
      <c r="AC41" s="91">
        <f>ICGN!AC104</f>
        <v>707.52933845999985</v>
      </c>
      <c r="AD41" s="91">
        <f>ICGN!AD104</f>
        <v>700.33878975789457</v>
      </c>
      <c r="AE41" s="91">
        <f>ICGN!AE104</f>
        <v>620.60109299999988</v>
      </c>
      <c r="AF41" s="91">
        <f>ICGN!AF104</f>
        <v>560.5361666099999</v>
      </c>
      <c r="AG41" s="91">
        <f>ICGN!AG104</f>
        <v>481.70990699999999</v>
      </c>
      <c r="AH41" s="91">
        <f>ICGN!AH104</f>
        <v>574.64474530909092</v>
      </c>
      <c r="AI41" s="91">
        <f>ICGN!AI104</f>
        <v>649.72414961999982</v>
      </c>
      <c r="AJ41" s="91">
        <f>ICGN!AJ104</f>
        <v>636.57022453043464</v>
      </c>
      <c r="AK41" s="91">
        <f>ICGN!AK104</f>
        <v>610.69079219999992</v>
      </c>
      <c r="AL41" s="91">
        <f>ICGN!AL104</f>
        <v>579.78409139999997</v>
      </c>
      <c r="AM41" s="91">
        <f>ICGN!AM104</f>
        <v>540.52082339999981</v>
      </c>
      <c r="AN41" s="91">
        <f>ICGN!AN104</f>
        <v>516.21749039999997</v>
      </c>
      <c r="AO41" s="91">
        <f>ICGN!AO104</f>
        <v>530.1674985599999</v>
      </c>
      <c r="AP41" s="91">
        <f>ICGN!AP104</f>
        <v>548.58711536999988</v>
      </c>
      <c r="AQ41" s="91">
        <f>ICGN!AQ104</f>
        <v>545.26314665454549</v>
      </c>
      <c r="AR41" s="91">
        <f>ICGN!AR104</f>
        <v>506.58906626999999</v>
      </c>
      <c r="AS41" s="91">
        <f>ICGN!AS104</f>
        <v>446.41591298181811</v>
      </c>
      <c r="AT41" s="91">
        <f>ICGN!AT104</f>
        <v>450.70872239999994</v>
      </c>
      <c r="AU41" s="91">
        <f>ICGN!AU104</f>
        <v>501.70897799999995</v>
      </c>
      <c r="AV41" s="91">
        <f>ICGN!AV104</f>
        <v>452.59931128695644</v>
      </c>
      <c r="AW41" s="91">
        <f>ICGN!AW104</f>
        <v>429.25150667368428</v>
      </c>
      <c r="AX41" s="91">
        <f>ICGN!AX104</f>
        <v>449.49366986086966</v>
      </c>
      <c r="AY41" s="91">
        <f>ICGN!AY104</f>
        <v>425.78599559999986</v>
      </c>
      <c r="AZ41" s="91">
        <f>ICGN!AZ104</f>
        <v>423.33151644000003</v>
      </c>
      <c r="BA41" s="91">
        <f>ICGN!BA104</f>
        <v>412.4427834</v>
      </c>
      <c r="BB41" s="91">
        <f>ICGN!BB104</f>
        <v>401.83297095789464</v>
      </c>
      <c r="BC41" s="91">
        <f>ICGN!BC104</f>
        <v>404.20642058999994</v>
      </c>
      <c r="BD41" s="91">
        <f>ICGN!BD104</f>
        <v>390.35838812727269</v>
      </c>
      <c r="BE41" s="91">
        <f>ICGN!BE104</f>
        <v>376.51937457272714</v>
      </c>
      <c r="BF41" s="91">
        <f>ICGN!BF104</f>
        <v>365.65860492000002</v>
      </c>
      <c r="BG41" s="91">
        <f>ICGN!BG104</f>
        <v>361.00685249999998</v>
      </c>
      <c r="BH41" s="91">
        <f>ICGN!BH104</f>
        <v>368.16185299090898</v>
      </c>
      <c r="BI41" s="91">
        <f>ICGN!BI104</f>
        <v>375.7778199</v>
      </c>
      <c r="BJ41" s="91">
        <f>ICGN!BJ104</f>
        <v>414.74691007826073</v>
      </c>
      <c r="BK41" s="91">
        <f>ICGN!BK104</f>
        <v>391.0778965799999</v>
      </c>
      <c r="BL41" s="91">
        <f>ICGN!BL104</f>
        <v>361.83096120000005</v>
      </c>
      <c r="BM41" s="91">
        <f>ICGN!BM104</f>
        <v>339.92121779999997</v>
      </c>
      <c r="BN41" s="91">
        <f>ICGN!BN104</f>
        <v>358.88925505263148</v>
      </c>
      <c r="BO41" s="91">
        <f>ICGN!BO104</f>
        <v>387.66703139999993</v>
      </c>
      <c r="BP41" s="91">
        <f>ICGN!BP104</f>
        <v>375.01670039999993</v>
      </c>
      <c r="BQ41" s="91">
        <f>ICGN!BQ104</f>
        <v>385.91383200000001</v>
      </c>
      <c r="BR41" s="91">
        <f>ICGN!BR104</f>
        <v>379.64640660000003</v>
      </c>
      <c r="BS41" s="91">
        <f>ICGN!BS104</f>
        <v>378.84424868181816</v>
      </c>
      <c r="BT41" s="91">
        <f>ICGN!BT104</f>
        <v>350.25144659999995</v>
      </c>
      <c r="BU41" s="91">
        <f>ICGN!BU104</f>
        <v>321.81182280000007</v>
      </c>
      <c r="BV41" s="91">
        <f>ICGN!BV104</f>
        <v>363.22585246956527</v>
      </c>
      <c r="BW41" s="91">
        <f>ICGN!BW104</f>
        <v>350.07076705263154</v>
      </c>
      <c r="BX41" s="91">
        <f>ICGN!BX104</f>
        <v>330.52294284545451</v>
      </c>
      <c r="BY41" s="91">
        <f>ICGN!BY104</f>
        <v>332.07118875000003</v>
      </c>
      <c r="BZ41" s="91">
        <f>ICGN!BZ104</f>
        <v>320.01828821052629</v>
      </c>
      <c r="CA41" s="91">
        <f>ICGN!CA104</f>
        <v>283.09350681818182</v>
      </c>
      <c r="CB41" s="91">
        <f>ICGN!CB104</f>
        <v>284.99463539999999</v>
      </c>
      <c r="CC41" s="91">
        <f>ICGN!CC104</f>
        <v>280.06415577000001</v>
      </c>
      <c r="CD41" s="91">
        <f>ICGN!CD104</f>
        <v>258.95289591818175</v>
      </c>
      <c r="CE41" s="91">
        <f>ICGN!CE104</f>
        <v>261.87903057272729</v>
      </c>
      <c r="CF41" s="91">
        <f>ICGN!CF104</f>
        <v>235.33814939999999</v>
      </c>
      <c r="CG41" s="91">
        <f>ICGN!CG104</f>
        <v>249.52121759999997</v>
      </c>
      <c r="CH41" s="91">
        <f>ICGN!CH104</f>
        <v>311.77363483636361</v>
      </c>
      <c r="CI41" s="91">
        <f>ICGN!CI104</f>
        <v>328.22412336000002</v>
      </c>
      <c r="CJ41" s="91">
        <f>ICGN!CJ104</f>
        <v>330.69329999999991</v>
      </c>
      <c r="CK41" s="91">
        <f>ICGN!CK104</f>
        <v>315.06369034736838</v>
      </c>
      <c r="CL41" s="91">
        <f>ICGN!CL104</f>
        <v>293.52337308</v>
      </c>
      <c r="CM41" s="91">
        <f>ICGN!CM104</f>
        <v>340.18319560909089</v>
      </c>
      <c r="CN41" s="91">
        <f>ICGN!CN104</f>
        <v>330.65130719999996</v>
      </c>
      <c r="CO41" s="91">
        <f>ICGN!CO104</f>
        <v>367.82543339999995</v>
      </c>
      <c r="CP41" s="91">
        <f>ICGN!CP104</f>
        <v>426.31376874545458</v>
      </c>
      <c r="CQ41" s="91">
        <f>ICGN!CQ104</f>
        <v>434.02393314</v>
      </c>
      <c r="CR41" s="91">
        <f>ICGN!CR104</f>
        <v>441.24071533043468</v>
      </c>
      <c r="CS41" s="91">
        <f>ICGN!CS104</f>
        <v>470.73928799999993</v>
      </c>
      <c r="CT41" s="91">
        <f>ICGN!CT104</f>
        <v>505.22587499999992</v>
      </c>
      <c r="CU41" s="91">
        <f>ICGN!CU104</f>
        <v>460.07311679999987</v>
      </c>
      <c r="CV41" s="91">
        <f>ICGN!CV104</f>
        <v>415.1303226</v>
      </c>
      <c r="CW41" s="91">
        <f>ICGN!CW104</f>
        <v>452.77424324999993</v>
      </c>
      <c r="CX41" s="91">
        <f>ICGN!CX104</f>
        <v>449.87052401052631</v>
      </c>
      <c r="CY41" s="91">
        <f>ICGN!CY104</f>
        <v>398.14514788695652</v>
      </c>
      <c r="CZ41" s="91">
        <f>ICGN!CZ104</f>
        <v>359.72469075789468</v>
      </c>
      <c r="DA41" s="91">
        <f>ICGN!DA104</f>
        <v>345.88514978181814</v>
      </c>
      <c r="DB41" s="91">
        <f>ICGN!DB104</f>
        <v>298.2853566</v>
      </c>
      <c r="DC41" s="91">
        <f>ICGN!DC104</f>
        <v>311.27058017999997</v>
      </c>
      <c r="DD41" s="91">
        <f>ICGN!DD104</f>
        <v>304.15156818260868</v>
      </c>
      <c r="DE41" s="91">
        <f>ICGN!DE104</f>
        <v>306.93587340000005</v>
      </c>
      <c r="DF41" s="91">
        <f>ICGN!DF104</f>
        <v>313.85800472727271</v>
      </c>
      <c r="DG41" s="91">
        <f>ICGN!DG104</f>
        <v>329.95842599999992</v>
      </c>
      <c r="DH41" s="91">
        <f>ICGN!DH104</f>
        <v>318.18207014999996</v>
      </c>
      <c r="DI41" s="91">
        <f>ICGN!DI104</f>
        <v>308.19565740000002</v>
      </c>
      <c r="DJ41" s="91">
        <f>ICGN!DJ104</f>
        <v>299.22522176842102</v>
      </c>
      <c r="DK41" s="91">
        <f>ICGN!DK104</f>
        <v>282.75851879999993</v>
      </c>
      <c r="DL41" s="91">
        <f>ICGN!DL104</f>
        <v>260.68080420000001</v>
      </c>
      <c r="DM41" s="91">
        <f>ICGN!DM104</f>
        <v>260.74665654545453</v>
      </c>
      <c r="DN41" s="91">
        <f>ICGN!DN104</f>
        <v>265.91940599999998</v>
      </c>
      <c r="DO41" s="91">
        <f>ICGN!DO104</f>
        <v>245.9308332</v>
      </c>
      <c r="DP41" s="91">
        <f>ICGN!DP104</f>
        <v>230.49802275652169</v>
      </c>
      <c r="DQ41" s="91">
        <f>ICGN!DQ104</f>
        <v>237.73947451578945</v>
      </c>
      <c r="DR41" s="91">
        <f>ICGN!DR104</f>
        <v>290.67461804347823</v>
      </c>
      <c r="DS41" s="91">
        <f>ICGN!DS104</f>
        <v>282.0236448</v>
      </c>
      <c r="DT41" s="91">
        <f>ICGN!DT104</f>
        <v>276.75722277</v>
      </c>
      <c r="DU41" s="91">
        <f>ICGN!DU104</f>
        <v>279.5670659999999</v>
      </c>
      <c r="DV41" s="91">
        <f>ICGN!DV104</f>
        <v>285.03441805263151</v>
      </c>
      <c r="DW41" s="91">
        <f>ICGN!DW104</f>
        <v>275.00034899999997</v>
      </c>
      <c r="DX41" s="91">
        <f>ICGN!DX104</f>
        <v>276.36511499999989</v>
      </c>
      <c r="DY41" s="91">
        <f>ICGN!DY104</f>
        <v>260.6965515</v>
      </c>
      <c r="DZ41" s="91">
        <f>ICGN!DZ104</f>
        <v>274.24395369000001</v>
      </c>
      <c r="EA41" s="91">
        <f>ICGN!EA104</f>
        <v>267.39058557272722</v>
      </c>
      <c r="EB41" s="91">
        <f>ICGN!EB104</f>
        <v>254.754093109091</v>
      </c>
      <c r="EC41" s="91">
        <f>ICGN!EC104</f>
        <v>245.99172276000002</v>
      </c>
      <c r="ED41" s="91">
        <f>ICGN!ED104</f>
        <v>274.63838932173917</v>
      </c>
      <c r="EE41" s="91">
        <f>ICGN!EE104</f>
        <v>279.70039313999996</v>
      </c>
      <c r="EF41" s="91">
        <f>ICGN!EF104</f>
        <v>293.99159280000003</v>
      </c>
      <c r="EG41" s="91">
        <f>ICGN!EG104</f>
        <v>312.32144999999997</v>
      </c>
      <c r="EH41" s="91">
        <f>ICGN!EH104</f>
        <v>332.25974194736841</v>
      </c>
      <c r="EI41" s="91">
        <f>ICGN!EI104</f>
        <v>260.25562709999997</v>
      </c>
      <c r="EJ41" s="91">
        <f>ICGN!EJ104</f>
        <v>221.60650380000001</v>
      </c>
      <c r="EK41" s="91">
        <f>ICGN!EK104</f>
        <v>234.59382702000002</v>
      </c>
      <c r="EL41" s="91">
        <f>ICGN!EL104</f>
        <v>260.76669856363628</v>
      </c>
      <c r="EM41" s="91">
        <f>ICGN!EM104</f>
        <v>262.39010203636354</v>
      </c>
      <c r="EN41" s="91">
        <f>ICGN!EN104</f>
        <v>282.50656200000009</v>
      </c>
      <c r="EO41" s="91">
        <f>ICGN!EO104</f>
        <v>274.28647140000004</v>
      </c>
      <c r="EP41" s="91">
        <f>ICGN!EP104</f>
        <v>314.99037875454542</v>
      </c>
      <c r="EQ41" s="91">
        <f>ICGN!EQ104</f>
        <v>329.22722636999993</v>
      </c>
      <c r="ER41" s="91">
        <f>ICGN!ER104</f>
        <v>323.36794235454545</v>
      </c>
      <c r="ES41" s="91">
        <f>ICGN!ES104</f>
        <v>350.89459948421052</v>
      </c>
      <c r="ET41" s="91">
        <f>ICGN!ET104</f>
        <v>374.79734327368413</v>
      </c>
      <c r="EU41" s="91">
        <f>ICGN!EU104</f>
        <v>348.45488506956519</v>
      </c>
      <c r="EV41" s="91">
        <f>ICGN!EV104</f>
        <v>357.97812179999994</v>
      </c>
      <c r="EW41" s="91">
        <f>ICGN!EW104</f>
        <v>379.09577600999995</v>
      </c>
      <c r="EX41" s="91">
        <f>ICGN!EX104</f>
        <v>379.50563528181817</v>
      </c>
      <c r="EY41" s="91">
        <f>ICGN!EY104</f>
        <v>390.54353820000011</v>
      </c>
      <c r="EZ41" s="91">
        <f>ICGN!EZ104</f>
        <v>427.33591167272721</v>
      </c>
      <c r="FA41" s="91">
        <f>ICGN!FA104</f>
        <v>424.70468099999999</v>
      </c>
      <c r="FB41" s="91">
        <f>ICGN!FB104</f>
        <v>432.52584000000002</v>
      </c>
      <c r="FC41" s="91">
        <f>ICGN!FC104</f>
        <v>435.32885940000006</v>
      </c>
      <c r="FD41" s="91">
        <f>ICGN!FD104</f>
        <v>422.56591134545442</v>
      </c>
    </row>
    <row r="42" spans="1:160" s="16" customFormat="1" x14ac:dyDescent="0.3">
      <c r="A42" s="14" t="s">
        <v>8</v>
      </c>
      <c r="B42" s="14" t="s">
        <v>25</v>
      </c>
      <c r="C42" s="14" t="s">
        <v>29</v>
      </c>
      <c r="D42" s="22"/>
      <c r="E42" s="91">
        <f>ICGN!E106</f>
        <v>2588.4</v>
      </c>
      <c r="F42" s="91">
        <f>ICGN!F106</f>
        <v>2645.3157894736842</v>
      </c>
      <c r="G42" s="91">
        <f>ICGN!G106</f>
        <v>2441.1363636363635</v>
      </c>
      <c r="H42" s="91">
        <f>ICGN!H106</f>
        <v>2480.3333333333335</v>
      </c>
      <c r="I42" s="91">
        <f>ICGN!I106</f>
        <v>2391.4499999999998</v>
      </c>
      <c r="J42" s="91">
        <f>ICGN!J106</f>
        <v>2614.6363636363635</v>
      </c>
      <c r="K42" s="91">
        <f>ICGN!K106</f>
        <v>2711.7727272727275</v>
      </c>
      <c r="L42" s="91">
        <f>ICGN!L106</f>
        <v>2862.2380952380954</v>
      </c>
      <c r="M42" s="91">
        <f>ICGN!M106</f>
        <v>3030.5238095238096</v>
      </c>
      <c r="N42" s="91">
        <f>ICGN!N106</f>
        <v>3253.909090909091</v>
      </c>
      <c r="O42" s="91">
        <f>ICGN!O106</f>
        <v>3184.15</v>
      </c>
      <c r="P42" s="91">
        <f>ICGN!P106</f>
        <v>3333.5</v>
      </c>
      <c r="Q42" s="91">
        <f>ICGN!Q106</f>
        <v>3345.2631578947367</v>
      </c>
      <c r="R42" s="91">
        <f>ICGN!R106</f>
        <v>3047.4210526315787</v>
      </c>
      <c r="S42" s="91">
        <f>ICGN!S106</f>
        <v>2861.6521739130435</v>
      </c>
      <c r="T42" s="91">
        <f>ICGN!T106</f>
        <v>3015.4285714285716</v>
      </c>
      <c r="U42" s="91">
        <f>ICGN!U106</f>
        <v>2967.6</v>
      </c>
      <c r="V42" s="91">
        <f>ICGN!V106</f>
        <v>2976.9545454545455</v>
      </c>
      <c r="W42" s="91">
        <f>ICGN!W106</f>
        <v>2995.2380952380954</v>
      </c>
      <c r="X42" s="91">
        <f>ICGN!X106</f>
        <v>2867.3636363636365</v>
      </c>
      <c r="Y42" s="91">
        <f>ICGN!Y106</f>
        <v>2724.9523809523807</v>
      </c>
      <c r="Z42" s="91">
        <f>ICGN!Z106</f>
        <v>2814.4285714285716</v>
      </c>
      <c r="AA42" s="91">
        <f>ICGN!AA106</f>
        <v>2783.5714285714284</v>
      </c>
      <c r="AB42" s="91">
        <f>ICGN!AB106</f>
        <v>2965.0454545454545</v>
      </c>
      <c r="AC42" s="91">
        <f>ICGN!AC106</f>
        <v>3086.4</v>
      </c>
      <c r="AD42" s="91">
        <f>ICGN!AD106</f>
        <v>3448.0526315789475</v>
      </c>
      <c r="AE42" s="91">
        <f>ICGN!AE106</f>
        <v>3371.7391304347825</v>
      </c>
      <c r="AF42" s="91">
        <f>ICGN!AF106</f>
        <v>3108.05</v>
      </c>
      <c r="AG42" s="91">
        <f>ICGN!AG106</f>
        <v>3050.6190476190477</v>
      </c>
      <c r="AH42" s="91">
        <f>ICGN!AH106</f>
        <v>2977.318181818182</v>
      </c>
      <c r="AI42" s="91">
        <f>ICGN!AI106</f>
        <v>3112.3</v>
      </c>
      <c r="AJ42" s="91">
        <f>ICGN!AJ106</f>
        <v>2979.8695652173915</v>
      </c>
      <c r="AK42" s="91">
        <f>ICGN!AK106</f>
        <v>2798.6666666666665</v>
      </c>
      <c r="AL42" s="91">
        <f>ICGN!AL106</f>
        <v>2636.9047619047619</v>
      </c>
      <c r="AM42" s="91">
        <f>ICGN!AM106</f>
        <v>2422.0952380952381</v>
      </c>
      <c r="AN42" s="91">
        <f>ICGN!AN106</f>
        <v>2090.3809523809523</v>
      </c>
      <c r="AO42" s="91">
        <f>ICGN!AO106</f>
        <v>2267.0500000000002</v>
      </c>
      <c r="AP42" s="91">
        <f>ICGN!AP106</f>
        <v>2325.4</v>
      </c>
      <c r="AQ42" s="91">
        <f>ICGN!AQ106</f>
        <v>2330.090909090909</v>
      </c>
      <c r="AR42" s="91">
        <f>ICGN!AR106</f>
        <v>2223.3000000000002</v>
      </c>
      <c r="AS42" s="91">
        <f>ICGN!AS106</f>
        <v>2256.4545454545455</v>
      </c>
      <c r="AT42" s="91">
        <f>ICGN!AT106</f>
        <v>2184.1904761904761</v>
      </c>
      <c r="AU42" s="91">
        <f>ICGN!AU106</f>
        <v>2265.5238095238096</v>
      </c>
      <c r="AV42" s="91">
        <f>ICGN!AV106</f>
        <v>2470.086956521739</v>
      </c>
      <c r="AW42" s="91">
        <f>ICGN!AW106</f>
        <v>2589.4210526315787</v>
      </c>
      <c r="AX42" s="91">
        <f>ICGN!AX106</f>
        <v>2409.3478260869565</v>
      </c>
      <c r="AY42" s="91">
        <f>ICGN!AY106</f>
        <v>2464.8571428571427</v>
      </c>
      <c r="AZ42" s="91">
        <f>ICGN!AZ106</f>
        <v>2389.65</v>
      </c>
      <c r="BA42" s="91">
        <f>ICGN!BA106</f>
        <v>2232.3333333333335</v>
      </c>
      <c r="BB42" s="91">
        <f>ICGN!BB106</f>
        <v>2169.4736842105262</v>
      </c>
      <c r="BC42" s="91">
        <f>ICGN!BC106</f>
        <v>2119.15</v>
      </c>
      <c r="BD42" s="91">
        <f>ICGN!BD106</f>
        <v>2259.9545454545455</v>
      </c>
      <c r="BE42" s="91">
        <f>ICGN!BE106</f>
        <v>2314.2272727272725</v>
      </c>
      <c r="BF42" s="91">
        <f>ICGN!BF106</f>
        <v>2252.65</v>
      </c>
      <c r="BG42" s="91">
        <f>ICGN!BG106</f>
        <v>2268.9545454545455</v>
      </c>
      <c r="BH42" s="91">
        <f>ICGN!BH106</f>
        <v>2424.818181818182</v>
      </c>
      <c r="BI42" s="91">
        <f>ICGN!BI106</f>
        <v>2574.35</v>
      </c>
      <c r="BJ42" s="91">
        <f>ICGN!BJ106</f>
        <v>2698.1304347826085</v>
      </c>
      <c r="BK42" s="91">
        <f>ICGN!BK106</f>
        <v>2722.7</v>
      </c>
      <c r="BL42" s="91">
        <f>ICGN!BL106</f>
        <v>2782.7619047619046</v>
      </c>
      <c r="BM42" s="91">
        <f>ICGN!BM106</f>
        <v>2758.6666666666665</v>
      </c>
      <c r="BN42" s="91">
        <f>ICGN!BN106</f>
        <v>2917.8421052631579</v>
      </c>
      <c r="BO42" s="91">
        <f>ICGN!BO106</f>
        <v>2968.5714285714284</v>
      </c>
      <c r="BP42" s="91">
        <f>ICGN!BP106</f>
        <v>2966.0952380952381</v>
      </c>
      <c r="BQ42" s="91">
        <f>ICGN!BQ106</f>
        <v>2944.1904761904761</v>
      </c>
      <c r="BR42" s="91">
        <f>ICGN!BR106</f>
        <v>3100.7142857142858</v>
      </c>
      <c r="BS42" s="91">
        <f>ICGN!BS106</f>
        <v>3141.818181818182</v>
      </c>
      <c r="BT42" s="91">
        <f>ICGN!BT106</f>
        <v>3216.5714285714284</v>
      </c>
      <c r="BU42" s="91">
        <f>ICGN!BU106</f>
        <v>3184.7619047619046</v>
      </c>
      <c r="BV42" s="91">
        <f>ICGN!BV106</f>
        <v>3061.1304347826085</v>
      </c>
      <c r="BW42" s="91">
        <f>ICGN!BW106</f>
        <v>2870.6315789473683</v>
      </c>
      <c r="BX42" s="91">
        <f>ICGN!BX106</f>
        <v>2936.9545454545455</v>
      </c>
      <c r="BY42" s="91">
        <f>ICGN!BY106</f>
        <v>2872.1</v>
      </c>
      <c r="BZ42" s="91">
        <f>ICGN!BZ106</f>
        <v>2922.1052631578946</v>
      </c>
      <c r="CA42" s="91">
        <f>ICGN!CA106</f>
        <v>2875.3636363636365</v>
      </c>
      <c r="CB42" s="91">
        <f>ICGN!CB106</f>
        <v>2828.8571428571427</v>
      </c>
      <c r="CC42" s="91">
        <f>ICGN!CC106</f>
        <v>3038.3</v>
      </c>
      <c r="CD42" s="91">
        <f>ICGN!CD106</f>
        <v>3200.090909090909</v>
      </c>
      <c r="CE42" s="91">
        <f>ICGN!CE106</f>
        <v>3279</v>
      </c>
      <c r="CF42" s="91">
        <f>ICGN!CF106</f>
        <v>3094.7619047619046</v>
      </c>
      <c r="CG42" s="91">
        <f>ICGN!CG106</f>
        <v>3236.6190476190477</v>
      </c>
      <c r="CH42" s="91">
        <f>ICGN!CH106</f>
        <v>3134.0454545454545</v>
      </c>
      <c r="CI42" s="91">
        <f>ICGN!CI106</f>
        <v>3305.95</v>
      </c>
      <c r="CJ42" s="91">
        <f>ICGN!CJ106</f>
        <v>3290.818181818182</v>
      </c>
      <c r="CK42" s="91">
        <f>ICGN!CK106</f>
        <v>2894.4736842105262</v>
      </c>
      <c r="CL42" s="91">
        <f>ICGN!CL106</f>
        <v>2846.5</v>
      </c>
      <c r="CM42" s="91">
        <f>ICGN!CM106</f>
        <v>3001.5454545454545</v>
      </c>
      <c r="CN42" s="91">
        <f>ICGN!CN106</f>
        <v>3001.4285714285716</v>
      </c>
      <c r="CO42" s="91">
        <f>ICGN!CO106</f>
        <v>3011.7142857142858</v>
      </c>
      <c r="CP42" s="91">
        <f>ICGN!CP106</f>
        <v>3104.8636363636365</v>
      </c>
      <c r="CQ42" s="91">
        <f>ICGN!CQ106</f>
        <v>3018.2</v>
      </c>
      <c r="CR42" s="91">
        <f>ICGN!CR106</f>
        <v>3001.391304347826</v>
      </c>
      <c r="CS42" s="91">
        <f>ICGN!CS106</f>
        <v>2857.4761904761904</v>
      </c>
      <c r="CT42" s="91">
        <f>ICGN!CT106</f>
        <v>2732.4285714285716</v>
      </c>
      <c r="CU42" s="91">
        <f>ICGN!CU106</f>
        <v>2477.5714285714284</v>
      </c>
      <c r="CV42" s="91">
        <f>ICGN!CV106</f>
        <v>2263</v>
      </c>
      <c r="CW42" s="91">
        <f>ICGN!CW106</f>
        <v>2181.25</v>
      </c>
      <c r="CX42" s="91">
        <f>ICGN!CX106</f>
        <v>2014.7894736842106</v>
      </c>
      <c r="CY42" s="91">
        <f>ICGN!CY106</f>
        <v>2050.8695652173915</v>
      </c>
      <c r="CZ42" s="91">
        <f>ICGN!CZ106</f>
        <v>1940.578947368421</v>
      </c>
      <c r="DA42" s="91">
        <f>ICGN!DA106</f>
        <v>1961.409090909091</v>
      </c>
      <c r="DB42" s="91">
        <f>ICGN!DB106</f>
        <v>1930.7727272727273</v>
      </c>
      <c r="DC42" s="91">
        <f>ICGN!DC106</f>
        <v>1912.8</v>
      </c>
      <c r="DD42" s="91">
        <f>ICGN!DD106</f>
        <v>1963.0869565217392</v>
      </c>
      <c r="DE42" s="91">
        <f>ICGN!DE106</f>
        <v>1989.6190476190477</v>
      </c>
      <c r="DF42" s="91">
        <f>ICGN!DF106</f>
        <v>2086</v>
      </c>
      <c r="DG42" s="91">
        <f>ICGN!DG106</f>
        <v>2122.3809523809523</v>
      </c>
      <c r="DH42" s="91">
        <f>ICGN!DH106</f>
        <v>1905.85</v>
      </c>
      <c r="DI42" s="91">
        <f>ICGN!DI106</f>
        <v>1940.5238095238096</v>
      </c>
      <c r="DJ42" s="91">
        <f>ICGN!DJ106</f>
        <v>2101.0526315789475</v>
      </c>
      <c r="DK42" s="91">
        <f>ICGN!DK106</f>
        <v>2506.0476190476193</v>
      </c>
      <c r="DL42" s="91">
        <f>ICGN!DL106</f>
        <v>2666.7619047619046</v>
      </c>
      <c r="DM42" s="91">
        <f>ICGN!DM106</f>
        <v>2698.2272727272725</v>
      </c>
      <c r="DN42" s="91">
        <f>ICGN!DN106</f>
        <v>2422.0476190476193</v>
      </c>
      <c r="DO42" s="91">
        <f>ICGN!DO106</f>
        <v>2368.3809523809523</v>
      </c>
      <c r="DP42" s="91">
        <f>ICGN!DP106</f>
        <v>2185.1739130434785</v>
      </c>
      <c r="DQ42" s="91">
        <f>ICGN!DQ106</f>
        <v>2238.9473684210525</v>
      </c>
      <c r="DR42" s="91">
        <f>ICGN!DR106</f>
        <v>2138.913043478261</v>
      </c>
      <c r="DS42" s="91">
        <f>ICGN!DS106</f>
        <v>2188.3809523809523</v>
      </c>
      <c r="DT42" s="91">
        <f>ICGN!DT106</f>
        <v>2231.6999999999998</v>
      </c>
      <c r="DU42" s="91">
        <f>ICGN!DU106</f>
        <v>2303.9523809523807</v>
      </c>
      <c r="DV42" s="91">
        <f>ICGN!DV106</f>
        <v>2249.7894736842104</v>
      </c>
      <c r="DW42" s="91">
        <f>ICGN!DW106</f>
        <v>2201.1904761904761</v>
      </c>
      <c r="DX42" s="91">
        <f>ICGN!DX106</f>
        <v>2376</v>
      </c>
      <c r="DY42" s="91">
        <f>ICGN!DY106</f>
        <v>2371.4545454545455</v>
      </c>
      <c r="DZ42" s="91">
        <f>ICGN!DZ106</f>
        <v>2483.85</v>
      </c>
      <c r="EA42" s="91">
        <f>ICGN!EA106</f>
        <v>2469.3636363636365</v>
      </c>
      <c r="EB42" s="91">
        <f>ICGN!EB106</f>
        <v>2196.7272727272725</v>
      </c>
      <c r="EC42" s="91">
        <f>ICGN!EC106</f>
        <v>2346.9</v>
      </c>
      <c r="ED42" s="91">
        <f>ICGN!ED106</f>
        <v>2465.8695652173915</v>
      </c>
      <c r="EE42" s="91">
        <f>ICGN!EE106</f>
        <v>2614.9</v>
      </c>
      <c r="EF42" s="91">
        <f>ICGN!EF106</f>
        <v>2552.3809523809523</v>
      </c>
      <c r="EG42" s="91">
        <f>ICGN!EG106</f>
        <v>2667.3809523809523</v>
      </c>
      <c r="EH42" s="91">
        <f>ICGN!EH106</f>
        <v>2871.6842105263158</v>
      </c>
      <c r="EI42" s="91">
        <f>ICGN!EI106</f>
        <v>2459.8636363636365</v>
      </c>
      <c r="EJ42" s="91">
        <f>ICGN!EJ106</f>
        <v>2323</v>
      </c>
      <c r="EK42" s="91">
        <f>ICGN!EK106</f>
        <v>2411</v>
      </c>
      <c r="EL42" s="91">
        <f>ICGN!EL106</f>
        <v>2400.7727272727275</v>
      </c>
      <c r="EM42" s="91">
        <f>ICGN!EM106</f>
        <v>2252.590909090909</v>
      </c>
      <c r="EN42" s="91">
        <f>ICGN!EN106</f>
        <v>2506.0952380952381</v>
      </c>
      <c r="EO42" s="91">
        <f>ICGN!EO106</f>
        <v>2629.6666666666665</v>
      </c>
      <c r="EP42" s="91">
        <f>ICGN!EP106</f>
        <v>2423.0454545454545</v>
      </c>
      <c r="EQ42" s="91">
        <f>ICGN!EQ106</f>
        <v>2624.8</v>
      </c>
      <c r="ER42" s="91">
        <f>ICGN!ER106</f>
        <v>2670</v>
      </c>
      <c r="ES42" s="91">
        <f>ICGN!ES106</f>
        <v>2523.9473684210525</v>
      </c>
      <c r="ET42" s="91">
        <f>ICGN!ET106</f>
        <v>2570.7894736842104</v>
      </c>
      <c r="EU42" s="91">
        <f>ICGN!EU106</f>
        <v>2577.3478260869565</v>
      </c>
      <c r="EV42" s="91">
        <f>ICGN!EV106</f>
        <v>2399.7142857142858</v>
      </c>
      <c r="EW42" s="91">
        <f>ICGN!EW106</f>
        <v>2425.65</v>
      </c>
      <c r="EX42" s="91">
        <f>ICGN!EX106</f>
        <v>2358.409090909091</v>
      </c>
      <c r="EY42" s="91">
        <f>ICGN!EY106</f>
        <v>2331</v>
      </c>
      <c r="EZ42" s="91">
        <f>ICGN!EZ106</f>
        <v>2530.2727272727275</v>
      </c>
      <c r="FA42" s="91">
        <f>ICGN!FA106</f>
        <v>2642.4761904761904</v>
      </c>
      <c r="FB42" s="91">
        <f>ICGN!FB106</f>
        <v>2632.6190476190477</v>
      </c>
      <c r="FC42" s="91">
        <f>ICGN!FC106</f>
        <v>2452.6666666666665</v>
      </c>
      <c r="FD42" s="91">
        <f>ICGN!FD106</f>
        <v>2480.7727272727275</v>
      </c>
    </row>
    <row r="43" spans="1:160" x14ac:dyDescent="0.3">
      <c r="D43" s="25"/>
    </row>
    <row r="44" spans="1:160" x14ac:dyDescent="0.3">
      <c r="A44" s="18" t="s">
        <v>237</v>
      </c>
      <c r="B44" s="18" t="s">
        <v>13</v>
      </c>
      <c r="C44" s="18" t="s">
        <v>169</v>
      </c>
      <c r="D44" s="21" t="s">
        <v>156</v>
      </c>
      <c r="E44" s="19">
        <v>39814</v>
      </c>
      <c r="F44" s="19">
        <v>39845</v>
      </c>
      <c r="G44" s="19">
        <v>39873</v>
      </c>
      <c r="H44" s="19">
        <v>39904</v>
      </c>
      <c r="I44" s="19">
        <v>39934</v>
      </c>
      <c r="J44" s="19">
        <v>39965</v>
      </c>
      <c r="K44" s="19">
        <v>39995</v>
      </c>
      <c r="L44" s="19">
        <v>40026</v>
      </c>
      <c r="M44" s="19">
        <v>40057</v>
      </c>
      <c r="N44" s="19">
        <v>40087</v>
      </c>
      <c r="O44" s="19">
        <v>40118</v>
      </c>
      <c r="P44" s="19">
        <v>40148</v>
      </c>
      <c r="Q44" s="19">
        <v>40179</v>
      </c>
      <c r="R44" s="19">
        <v>40210</v>
      </c>
      <c r="S44" s="19">
        <v>40238</v>
      </c>
      <c r="T44" s="19">
        <v>40269</v>
      </c>
      <c r="U44" s="19">
        <v>40299</v>
      </c>
      <c r="V44" s="19">
        <v>40330</v>
      </c>
      <c r="W44" s="19">
        <v>40360</v>
      </c>
      <c r="X44" s="19">
        <v>40391</v>
      </c>
      <c r="Y44" s="19">
        <v>40422</v>
      </c>
      <c r="Z44" s="19">
        <v>40452</v>
      </c>
      <c r="AA44" s="19">
        <v>40483</v>
      </c>
      <c r="AB44" s="19">
        <v>40513</v>
      </c>
      <c r="AC44" s="19">
        <v>40544</v>
      </c>
      <c r="AD44" s="19">
        <v>40575</v>
      </c>
      <c r="AE44" s="19">
        <v>40603</v>
      </c>
      <c r="AF44" s="19">
        <v>40634</v>
      </c>
      <c r="AG44" s="19">
        <v>40664</v>
      </c>
      <c r="AH44" s="19">
        <v>40695</v>
      </c>
      <c r="AI44" s="19">
        <v>40725</v>
      </c>
      <c r="AJ44" s="19">
        <v>40756</v>
      </c>
      <c r="AK44" s="19">
        <v>40787</v>
      </c>
      <c r="AL44" s="19">
        <v>40817</v>
      </c>
      <c r="AM44" s="19">
        <v>40848</v>
      </c>
      <c r="AN44" s="19">
        <v>40878</v>
      </c>
      <c r="AO44" s="19">
        <v>40909</v>
      </c>
      <c r="AP44" s="19">
        <v>40940</v>
      </c>
      <c r="AQ44" s="19">
        <v>40969</v>
      </c>
      <c r="AR44" s="19">
        <v>41000</v>
      </c>
      <c r="AS44" s="19">
        <v>41030</v>
      </c>
      <c r="AT44" s="19">
        <v>41061</v>
      </c>
      <c r="AU44" s="19">
        <v>41091</v>
      </c>
      <c r="AV44" s="19">
        <v>41122</v>
      </c>
      <c r="AW44" s="19">
        <v>41153</v>
      </c>
      <c r="AX44" s="19">
        <v>41183</v>
      </c>
      <c r="AY44" s="19">
        <v>41214</v>
      </c>
      <c r="AZ44" s="19">
        <v>41244</v>
      </c>
      <c r="BA44" s="19">
        <v>41275</v>
      </c>
      <c r="BB44" s="19">
        <v>41306</v>
      </c>
      <c r="BC44" s="19">
        <f t="shared" ref="BC44:BL44" si="29">+BC2</f>
        <v>41334</v>
      </c>
      <c r="BD44" s="19">
        <f t="shared" si="29"/>
        <v>41365</v>
      </c>
      <c r="BE44" s="19">
        <f t="shared" si="29"/>
        <v>41395</v>
      </c>
      <c r="BF44" s="19">
        <f t="shared" si="29"/>
        <v>41426</v>
      </c>
      <c r="BG44" s="19">
        <f t="shared" si="29"/>
        <v>41456</v>
      </c>
      <c r="BH44" s="19">
        <f t="shared" si="29"/>
        <v>41487</v>
      </c>
      <c r="BI44" s="19">
        <f t="shared" si="29"/>
        <v>41518</v>
      </c>
      <c r="BJ44" s="19">
        <f t="shared" si="29"/>
        <v>41548</v>
      </c>
      <c r="BK44" s="19">
        <f t="shared" si="29"/>
        <v>41579</v>
      </c>
      <c r="BL44" s="19">
        <f t="shared" si="29"/>
        <v>41609</v>
      </c>
      <c r="BM44" s="19">
        <v>41640</v>
      </c>
      <c r="BN44" s="19">
        <v>41671</v>
      </c>
      <c r="BO44" s="19">
        <v>41699</v>
      </c>
      <c r="BP44" s="19">
        <v>41730</v>
      </c>
      <c r="BQ44" s="19">
        <v>41760</v>
      </c>
      <c r="BR44" s="19">
        <v>41791</v>
      </c>
      <c r="BS44" s="19">
        <v>41821</v>
      </c>
      <c r="BT44" s="19">
        <v>41852</v>
      </c>
      <c r="BU44" s="19">
        <v>41883</v>
      </c>
      <c r="BV44" s="19">
        <v>41913</v>
      </c>
      <c r="BW44" s="19">
        <v>41944</v>
      </c>
      <c r="BX44" s="19">
        <v>41974</v>
      </c>
      <c r="BY44" s="19">
        <v>42005</v>
      </c>
      <c r="BZ44" s="19">
        <v>42036</v>
      </c>
      <c r="CA44" s="19">
        <v>42064</v>
      </c>
      <c r="CB44" s="19">
        <v>42095</v>
      </c>
      <c r="CC44" s="19">
        <v>42125</v>
      </c>
      <c r="CD44" s="19">
        <v>42156</v>
      </c>
      <c r="CE44" s="19">
        <v>42186</v>
      </c>
      <c r="CF44" s="19">
        <v>42217</v>
      </c>
      <c r="CG44" s="19">
        <v>42248</v>
      </c>
      <c r="CH44" s="19">
        <v>42278</v>
      </c>
      <c r="CI44" s="19">
        <v>42309</v>
      </c>
      <c r="CJ44" s="19">
        <v>42339</v>
      </c>
      <c r="CK44" s="19">
        <v>42370</v>
      </c>
      <c r="CL44" s="19">
        <v>42401</v>
      </c>
      <c r="CM44" s="19">
        <v>42430</v>
      </c>
      <c r="CN44" s="19">
        <v>42461</v>
      </c>
      <c r="CO44" s="19">
        <v>42491</v>
      </c>
      <c r="CP44" s="19">
        <v>42522</v>
      </c>
      <c r="CQ44" s="19">
        <v>42552</v>
      </c>
      <c r="CR44" s="19">
        <v>42583</v>
      </c>
      <c r="CS44" s="19">
        <v>42614</v>
      </c>
      <c r="CT44" s="19">
        <v>42644</v>
      </c>
      <c r="CU44" s="19">
        <v>42675</v>
      </c>
      <c r="CV44" s="19">
        <v>42705</v>
      </c>
      <c r="CW44" s="19">
        <v>42736</v>
      </c>
      <c r="CX44" s="19">
        <v>42767</v>
      </c>
      <c r="CY44" s="19">
        <v>42795</v>
      </c>
      <c r="CZ44" s="19">
        <v>42826</v>
      </c>
      <c r="DA44" s="19">
        <v>42856</v>
      </c>
      <c r="DB44" s="19">
        <v>42887</v>
      </c>
      <c r="DC44" s="19">
        <v>42917</v>
      </c>
      <c r="DD44" s="19">
        <v>42948</v>
      </c>
      <c r="DE44" s="19">
        <v>42979</v>
      </c>
      <c r="DF44" s="19">
        <v>43009</v>
      </c>
      <c r="DG44" s="19">
        <v>43040</v>
      </c>
      <c r="DH44" s="19">
        <v>43070</v>
      </c>
      <c r="DI44" s="19">
        <v>43101</v>
      </c>
      <c r="DJ44" s="19">
        <v>43132</v>
      </c>
      <c r="DK44" s="19">
        <v>43160</v>
      </c>
      <c r="DL44" s="19">
        <v>43191</v>
      </c>
      <c r="DM44" s="19">
        <v>43221</v>
      </c>
      <c r="DN44" s="19">
        <v>43252</v>
      </c>
      <c r="DO44" s="19">
        <v>43282</v>
      </c>
      <c r="DP44" s="19">
        <v>43313</v>
      </c>
      <c r="DQ44" s="19">
        <v>43344</v>
      </c>
      <c r="DR44" s="19">
        <v>43374</v>
      </c>
      <c r="DS44" s="19">
        <v>43405</v>
      </c>
      <c r="DT44" s="19">
        <v>43435</v>
      </c>
      <c r="DU44" s="19">
        <v>43466</v>
      </c>
      <c r="DV44" s="19">
        <v>43497</v>
      </c>
      <c r="DW44" s="19">
        <v>43525</v>
      </c>
      <c r="DX44" s="19">
        <v>43556</v>
      </c>
      <c r="DY44" s="19">
        <v>43586</v>
      </c>
      <c r="DZ44" s="19">
        <v>43617</v>
      </c>
      <c r="EA44" s="19">
        <v>43647</v>
      </c>
      <c r="EB44" s="19">
        <v>43678</v>
      </c>
      <c r="EC44" s="19">
        <v>43709</v>
      </c>
      <c r="ED44" s="19">
        <v>43739</v>
      </c>
      <c r="EE44" s="19">
        <v>43770</v>
      </c>
      <c r="EF44" s="19">
        <v>43800</v>
      </c>
      <c r="EG44" s="19">
        <v>43831</v>
      </c>
      <c r="EH44" s="19">
        <v>43862</v>
      </c>
      <c r="EI44" s="19">
        <v>43891</v>
      </c>
      <c r="EJ44" s="19">
        <v>43922</v>
      </c>
      <c r="EK44" s="19">
        <v>43952</v>
      </c>
      <c r="EL44" s="19">
        <v>43983</v>
      </c>
      <c r="EM44" s="19">
        <v>44013</v>
      </c>
      <c r="EN44" s="19">
        <v>44044</v>
      </c>
      <c r="EO44" s="19">
        <v>44075</v>
      </c>
      <c r="EP44" s="19">
        <v>44105</v>
      </c>
      <c r="EQ44" s="19">
        <v>44136</v>
      </c>
      <c r="ER44" s="19">
        <v>44166</v>
      </c>
      <c r="ES44" s="19">
        <v>44197</v>
      </c>
      <c r="ET44" s="359">
        <v>44228</v>
      </c>
      <c r="EU44" s="359">
        <v>44256</v>
      </c>
      <c r="EV44" s="359">
        <v>44287</v>
      </c>
      <c r="EW44" s="359">
        <v>44317</v>
      </c>
      <c r="EX44" s="359">
        <v>44348</v>
      </c>
      <c r="EY44" s="359">
        <v>44378</v>
      </c>
      <c r="EZ44" s="359">
        <v>44409</v>
      </c>
      <c r="FA44" s="359">
        <v>44440</v>
      </c>
      <c r="FB44" s="359">
        <v>44470</v>
      </c>
      <c r="FC44" s="359">
        <v>44501</v>
      </c>
      <c r="FD44" s="359">
        <v>44531</v>
      </c>
    </row>
    <row r="45" spans="1:160" x14ac:dyDescent="0.3">
      <c r="A45" s="83"/>
      <c r="B45" s="83"/>
      <c r="C45" s="83"/>
      <c r="D45" s="84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</row>
    <row r="46" spans="1:160" x14ac:dyDescent="0.3">
      <c r="A46" s="18" t="s">
        <v>103</v>
      </c>
      <c r="B46" s="83"/>
      <c r="C46" s="83"/>
      <c r="D46" s="84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85"/>
      <c r="BH46" s="85"/>
      <c r="BI46" s="85"/>
      <c r="BJ46" s="85"/>
      <c r="BK46" s="85"/>
      <c r="BL46" s="85"/>
    </row>
    <row r="47" spans="1:160" s="154" customFormat="1" x14ac:dyDescent="0.3">
      <c r="A47" s="155" t="s">
        <v>5</v>
      </c>
      <c r="B47" s="154" t="s">
        <v>30</v>
      </c>
      <c r="C47" s="154" t="s">
        <v>31</v>
      </c>
      <c r="D47" s="217">
        <v>2.1868605472486209E-2</v>
      </c>
      <c r="E47" s="212">
        <v>2.1868605472486209E-2</v>
      </c>
      <c r="F47" s="212">
        <v>2.1868605472486209E-2</v>
      </c>
      <c r="G47" s="212">
        <v>2.1868605472486209E-2</v>
      </c>
      <c r="H47" s="212">
        <v>2.1868605472486209E-2</v>
      </c>
      <c r="I47" s="212">
        <v>2.1868605472486209E-2</v>
      </c>
      <c r="J47" s="212">
        <v>2.1868605472486209E-2</v>
      </c>
      <c r="K47" s="212">
        <v>2.1868605472486209E-2</v>
      </c>
      <c r="L47" s="212">
        <v>2.1868605472486209E-2</v>
      </c>
      <c r="M47" s="212">
        <v>2.1868605472486209E-2</v>
      </c>
      <c r="N47" s="212">
        <v>2.1868605472486209E-2</v>
      </c>
      <c r="O47" s="212">
        <v>2.1868605472486209E-2</v>
      </c>
      <c r="P47" s="212">
        <v>2.1868605472486209E-2</v>
      </c>
      <c r="Q47" s="212">
        <v>2.1868605472486209E-2</v>
      </c>
      <c r="R47" s="212">
        <v>2.1868605472486209E-2</v>
      </c>
      <c r="S47" s="212">
        <v>2.1868605472486209E-2</v>
      </c>
      <c r="T47" s="212">
        <v>2.1868605472486209E-2</v>
      </c>
      <c r="U47" s="212">
        <v>2.1868605472486209E-2</v>
      </c>
      <c r="V47" s="212">
        <v>2.1868605472486209E-2</v>
      </c>
      <c r="W47" s="212">
        <v>2.1868605472486209E-2</v>
      </c>
      <c r="X47" s="212">
        <v>2.1868605472486209E-2</v>
      </c>
      <c r="Y47" s="212">
        <v>2.1868605472486209E-2</v>
      </c>
      <c r="Z47" s="212">
        <v>2.1868605472486209E-2</v>
      </c>
      <c r="AA47" s="212">
        <v>2.1868605472486209E-2</v>
      </c>
      <c r="AB47" s="212">
        <v>2.1868605472486209E-2</v>
      </c>
      <c r="AC47" s="212">
        <v>2.1868605472486209E-2</v>
      </c>
      <c r="AD47" s="212">
        <v>2.1868605472486209E-2</v>
      </c>
      <c r="AE47" s="212">
        <v>2.1868605472486209E-2</v>
      </c>
      <c r="AF47" s="212">
        <v>2.1868605472486209E-2</v>
      </c>
      <c r="AG47" s="212">
        <v>2.1868605472486209E-2</v>
      </c>
      <c r="AH47" s="212">
        <v>2.1868605472486209E-2</v>
      </c>
      <c r="AI47" s="212">
        <v>2.1868605472486209E-2</v>
      </c>
      <c r="AJ47" s="212">
        <v>2.1868605472486209E-2</v>
      </c>
      <c r="AK47" s="212">
        <v>2.1868605472486209E-2</v>
      </c>
      <c r="AL47" s="212">
        <v>2.1868605472486209E-2</v>
      </c>
      <c r="AM47" s="212">
        <v>2.1868605472486209E-2</v>
      </c>
      <c r="AN47" s="212">
        <v>2.1868605472486209E-2</v>
      </c>
      <c r="AO47" s="212">
        <v>2.1868605472486209E-2</v>
      </c>
      <c r="AP47" s="212">
        <v>2.1868605472486209E-2</v>
      </c>
      <c r="AQ47" s="212">
        <v>2.1868605472486209E-2</v>
      </c>
      <c r="AR47" s="212">
        <v>2.1868605472486209E-2</v>
      </c>
      <c r="AS47" s="212">
        <v>2.1868605472486209E-2</v>
      </c>
      <c r="AT47" s="212">
        <v>2.1868605472486209E-2</v>
      </c>
      <c r="AU47" s="212">
        <v>2.1868605472486209E-2</v>
      </c>
      <c r="AV47" s="212">
        <v>2.1868605472486209E-2</v>
      </c>
      <c r="AW47" s="212">
        <v>2.1868605472486209E-2</v>
      </c>
      <c r="AX47" s="212">
        <v>2.1868605472486209E-2</v>
      </c>
      <c r="AY47" s="212">
        <v>2.1868605472486209E-2</v>
      </c>
      <c r="AZ47" s="212">
        <v>2.1868605472486209E-2</v>
      </c>
      <c r="BA47" s="212">
        <v>2.1868605472486209E-2</v>
      </c>
      <c r="BB47" s="212">
        <v>2.1868605472486209E-2</v>
      </c>
      <c r="BC47" s="212">
        <v>2.1868605472486209E-2</v>
      </c>
      <c r="BD47" s="212">
        <v>2.1868605472486209E-2</v>
      </c>
      <c r="BE47" s="212">
        <v>2.1868605472486209E-2</v>
      </c>
      <c r="BF47" s="212">
        <v>2.1868605472486209E-2</v>
      </c>
      <c r="BG47" s="212">
        <v>2.1868605472486209E-2</v>
      </c>
      <c r="BH47" s="212">
        <v>2.1868605472486209E-2</v>
      </c>
      <c r="BI47" s="212">
        <v>2.1868605472486209E-2</v>
      </c>
      <c r="BJ47" s="212">
        <v>2.1868605472486209E-2</v>
      </c>
      <c r="BK47" s="213">
        <v>2.1868605472486209E-2</v>
      </c>
      <c r="BL47" s="213">
        <v>2.1868605472486209E-2</v>
      </c>
      <c r="BM47" s="164"/>
      <c r="BN47" s="164"/>
      <c r="BO47" s="164"/>
      <c r="BP47" s="164"/>
      <c r="BQ47" s="164"/>
      <c r="BR47" s="164"/>
      <c r="BS47" s="164"/>
      <c r="BT47" s="164"/>
      <c r="BU47" s="164"/>
      <c r="BV47" s="164"/>
      <c r="BW47" s="164"/>
      <c r="BX47" s="164"/>
      <c r="BY47" s="164"/>
      <c r="BZ47" s="164"/>
      <c r="CA47" s="164"/>
      <c r="CB47" s="164"/>
      <c r="CC47" s="164"/>
      <c r="CD47" s="164"/>
      <c r="CE47" s="164"/>
      <c r="CF47" s="164"/>
      <c r="CG47" s="164"/>
      <c r="CH47" s="164"/>
      <c r="CI47" s="164"/>
      <c r="CJ47" s="164"/>
      <c r="CK47" s="164"/>
      <c r="CL47" s="164"/>
      <c r="CM47" s="164"/>
      <c r="CN47" s="164"/>
      <c r="CO47" s="164"/>
      <c r="CP47" s="164"/>
      <c r="CQ47" s="164"/>
      <c r="CR47" s="164"/>
      <c r="CS47" s="164"/>
      <c r="CT47" s="164"/>
      <c r="CU47" s="164"/>
      <c r="CV47" s="164"/>
      <c r="CW47" s="164"/>
      <c r="CX47" s="164"/>
      <c r="CY47" s="164"/>
      <c r="CZ47" s="164"/>
      <c r="DA47" s="164"/>
      <c r="DB47" s="164"/>
      <c r="DC47" s="164"/>
      <c r="DD47" s="164"/>
      <c r="DE47" s="164"/>
      <c r="DF47" s="164"/>
      <c r="DG47" s="164"/>
      <c r="DH47" s="164"/>
      <c r="DI47" s="164"/>
      <c r="DJ47" s="164"/>
      <c r="DK47" s="164"/>
      <c r="DL47" s="164"/>
      <c r="DM47" s="164"/>
      <c r="DN47" s="164"/>
      <c r="DO47" s="164"/>
      <c r="DP47" s="164"/>
      <c r="DQ47" s="164"/>
      <c r="DR47" s="164"/>
      <c r="DS47" s="164"/>
      <c r="DT47" s="164"/>
      <c r="DU47" s="164"/>
      <c r="DV47" s="164"/>
      <c r="DW47" s="164"/>
      <c r="DX47" s="164"/>
      <c r="DY47" s="164"/>
      <c r="DZ47" s="164"/>
      <c r="EA47" s="164"/>
      <c r="EB47" s="164"/>
      <c r="EC47" s="164"/>
      <c r="ED47" s="164"/>
      <c r="EE47" s="164"/>
      <c r="EF47" s="164"/>
      <c r="EG47" s="164"/>
      <c r="EH47" s="164"/>
      <c r="EI47" s="164"/>
      <c r="EJ47" s="164"/>
      <c r="EK47" s="164"/>
      <c r="EL47" s="164"/>
      <c r="EM47" s="164"/>
      <c r="EN47" s="164"/>
      <c r="EO47" s="164"/>
      <c r="EP47" s="164"/>
      <c r="EQ47" s="164"/>
      <c r="ER47" s="164"/>
      <c r="ES47" s="164"/>
      <c r="ET47" s="164"/>
      <c r="EU47" s="164"/>
      <c r="EV47" s="164"/>
      <c r="EW47" s="164"/>
      <c r="EX47" s="164"/>
      <c r="EY47" s="164"/>
      <c r="EZ47" s="164"/>
      <c r="FA47" s="164"/>
      <c r="FB47" s="164"/>
      <c r="FC47" s="164"/>
      <c r="FD47" s="164"/>
    </row>
    <row r="48" spans="1:160" s="154" customFormat="1" x14ac:dyDescent="0.3">
      <c r="A48" s="155" t="s">
        <v>6</v>
      </c>
      <c r="B48" s="154" t="s">
        <v>32</v>
      </c>
      <c r="C48" s="154" t="s">
        <v>34</v>
      </c>
      <c r="D48" s="217">
        <v>7.7534146675178384E-2</v>
      </c>
      <c r="E48" s="212">
        <v>7.7534146675178384E-2</v>
      </c>
      <c r="F48" s="212">
        <v>7.7534146675178384E-2</v>
      </c>
      <c r="G48" s="212">
        <v>7.7534146675178384E-2</v>
      </c>
      <c r="H48" s="212">
        <v>7.7534146675178384E-2</v>
      </c>
      <c r="I48" s="212">
        <v>7.7534146675178384E-2</v>
      </c>
      <c r="J48" s="212">
        <v>7.7534146675178384E-2</v>
      </c>
      <c r="K48" s="212">
        <v>7.7534146675178384E-2</v>
      </c>
      <c r="L48" s="212">
        <v>7.7534146675178384E-2</v>
      </c>
      <c r="M48" s="212">
        <v>7.7534146675178384E-2</v>
      </c>
      <c r="N48" s="212">
        <v>7.7534146675178384E-2</v>
      </c>
      <c r="O48" s="212">
        <v>7.7534146675178384E-2</v>
      </c>
      <c r="P48" s="212">
        <v>7.7534146675178384E-2</v>
      </c>
      <c r="Q48" s="212">
        <v>7.7534146675178384E-2</v>
      </c>
      <c r="R48" s="212">
        <v>7.7534146675178384E-2</v>
      </c>
      <c r="S48" s="212">
        <v>7.7534146675178384E-2</v>
      </c>
      <c r="T48" s="212">
        <v>7.7534146675178384E-2</v>
      </c>
      <c r="U48" s="212">
        <v>7.7534146675178384E-2</v>
      </c>
      <c r="V48" s="212">
        <v>7.7534146675178384E-2</v>
      </c>
      <c r="W48" s="212">
        <v>7.7534146675178384E-2</v>
      </c>
      <c r="X48" s="212">
        <v>7.7534146675178384E-2</v>
      </c>
      <c r="Y48" s="212">
        <v>7.7534146675178384E-2</v>
      </c>
      <c r="Z48" s="212">
        <v>7.7534146675178384E-2</v>
      </c>
      <c r="AA48" s="212">
        <v>7.7534146675178384E-2</v>
      </c>
      <c r="AB48" s="212">
        <v>7.7534146675178384E-2</v>
      </c>
      <c r="AC48" s="212">
        <v>7.7534146675178384E-2</v>
      </c>
      <c r="AD48" s="212">
        <v>7.7534146675178384E-2</v>
      </c>
      <c r="AE48" s="212">
        <v>7.7534146675178384E-2</v>
      </c>
      <c r="AF48" s="212">
        <v>7.7534146675178384E-2</v>
      </c>
      <c r="AG48" s="212">
        <v>7.7534146675178384E-2</v>
      </c>
      <c r="AH48" s="212">
        <v>7.7534146675178384E-2</v>
      </c>
      <c r="AI48" s="212">
        <v>7.7534146675178384E-2</v>
      </c>
      <c r="AJ48" s="212">
        <v>7.7534146675178384E-2</v>
      </c>
      <c r="AK48" s="212">
        <v>7.7534146675178384E-2</v>
      </c>
      <c r="AL48" s="212">
        <v>7.7534146675178384E-2</v>
      </c>
      <c r="AM48" s="212">
        <v>7.7534146675178384E-2</v>
      </c>
      <c r="AN48" s="212">
        <v>7.7534146675178384E-2</v>
      </c>
      <c r="AO48" s="212">
        <v>7.7534146675178384E-2</v>
      </c>
      <c r="AP48" s="212">
        <v>7.7534146675178384E-2</v>
      </c>
      <c r="AQ48" s="212">
        <v>7.7534146675178384E-2</v>
      </c>
      <c r="AR48" s="212">
        <v>7.7534146675178384E-2</v>
      </c>
      <c r="AS48" s="212">
        <v>7.7534146675178384E-2</v>
      </c>
      <c r="AT48" s="212">
        <v>7.7534146675178384E-2</v>
      </c>
      <c r="AU48" s="212">
        <v>7.7534146675178384E-2</v>
      </c>
      <c r="AV48" s="212">
        <v>7.7534146675178384E-2</v>
      </c>
      <c r="AW48" s="212">
        <v>7.7534146675178384E-2</v>
      </c>
      <c r="AX48" s="212">
        <v>7.7534146675178384E-2</v>
      </c>
      <c r="AY48" s="212">
        <v>7.7534146675178384E-2</v>
      </c>
      <c r="AZ48" s="212">
        <v>7.7534146675178384E-2</v>
      </c>
      <c r="BA48" s="212">
        <v>7.7534146675178384E-2</v>
      </c>
      <c r="BB48" s="212">
        <v>7.7534146675178384E-2</v>
      </c>
      <c r="BC48" s="212">
        <v>7.7534146675178384E-2</v>
      </c>
      <c r="BD48" s="212">
        <v>7.7534146675178384E-2</v>
      </c>
      <c r="BE48" s="212">
        <v>7.7534146675178384E-2</v>
      </c>
      <c r="BF48" s="212">
        <v>7.7534146675178384E-2</v>
      </c>
      <c r="BG48" s="212">
        <v>7.7534146675178384E-2</v>
      </c>
      <c r="BH48" s="212">
        <v>7.7534146675178384E-2</v>
      </c>
      <c r="BI48" s="212">
        <v>7.7534146675178384E-2</v>
      </c>
      <c r="BJ48" s="212">
        <v>7.7534146675178384E-2</v>
      </c>
      <c r="BK48" s="213">
        <v>7.7534146675178384E-2</v>
      </c>
      <c r="BL48" s="213">
        <v>7.7534146675178384E-2</v>
      </c>
      <c r="BM48" s="164"/>
      <c r="BN48" s="164"/>
      <c r="BO48" s="164"/>
      <c r="BP48" s="164"/>
      <c r="BQ48" s="164"/>
      <c r="BR48" s="164"/>
      <c r="BS48" s="164"/>
      <c r="BT48" s="164"/>
      <c r="BU48" s="164"/>
      <c r="BV48" s="164"/>
      <c r="BW48" s="164"/>
      <c r="BX48" s="164"/>
      <c r="BY48" s="164"/>
      <c r="BZ48" s="164"/>
      <c r="CA48" s="164"/>
      <c r="CB48" s="164"/>
      <c r="CC48" s="164"/>
      <c r="CD48" s="164"/>
      <c r="CE48" s="164"/>
      <c r="CF48" s="164"/>
      <c r="CG48" s="164"/>
      <c r="CH48" s="164"/>
      <c r="CI48" s="164"/>
      <c r="CJ48" s="164"/>
      <c r="CK48" s="164"/>
      <c r="CL48" s="164"/>
      <c r="CM48" s="164"/>
      <c r="CN48" s="164"/>
      <c r="CO48" s="164"/>
      <c r="CP48" s="164"/>
      <c r="CQ48" s="164"/>
      <c r="CR48" s="164"/>
      <c r="CS48" s="164"/>
      <c r="CT48" s="164"/>
      <c r="CU48" s="164"/>
      <c r="CV48" s="164"/>
      <c r="CW48" s="164"/>
      <c r="CX48" s="164"/>
      <c r="CY48" s="164"/>
      <c r="CZ48" s="164"/>
      <c r="DA48" s="164"/>
      <c r="DB48" s="164"/>
      <c r="DC48" s="164"/>
      <c r="DD48" s="164"/>
      <c r="DE48" s="164"/>
      <c r="DF48" s="164"/>
      <c r="DG48" s="164"/>
      <c r="DH48" s="164"/>
      <c r="DI48" s="16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  <c r="EJ48" s="164"/>
      <c r="EK48" s="164"/>
      <c r="EL48" s="164"/>
      <c r="EM48" s="164"/>
      <c r="EN48" s="164"/>
      <c r="EO48" s="164"/>
      <c r="EP48" s="164"/>
      <c r="EQ48" s="164"/>
      <c r="ER48" s="164"/>
      <c r="ES48" s="164"/>
      <c r="ET48" s="164"/>
      <c r="EU48" s="164"/>
      <c r="EV48" s="164"/>
      <c r="EW48" s="164"/>
      <c r="EX48" s="164"/>
      <c r="EY48" s="164"/>
      <c r="EZ48" s="164"/>
      <c r="FA48" s="164"/>
      <c r="FB48" s="164"/>
      <c r="FC48" s="164"/>
      <c r="FD48" s="164"/>
    </row>
    <row r="49" spans="1:160" s="154" customFormat="1" x14ac:dyDescent="0.3">
      <c r="A49" s="155" t="s">
        <v>7</v>
      </c>
      <c r="B49" s="154" t="s">
        <v>24</v>
      </c>
      <c r="C49" s="154" t="s">
        <v>27</v>
      </c>
      <c r="D49" s="217">
        <v>0.22224199056534175</v>
      </c>
      <c r="E49" s="212">
        <v>0.22224199056534175</v>
      </c>
      <c r="F49" s="212">
        <v>0.22224199056534175</v>
      </c>
      <c r="G49" s="212">
        <v>0.22224199056534175</v>
      </c>
      <c r="H49" s="212">
        <v>0.22224199056534175</v>
      </c>
      <c r="I49" s="212">
        <v>0.22224199056534175</v>
      </c>
      <c r="J49" s="212">
        <v>0.22224199056534175</v>
      </c>
      <c r="K49" s="212">
        <v>0.22224199056534175</v>
      </c>
      <c r="L49" s="212">
        <v>0.22224199056534175</v>
      </c>
      <c r="M49" s="212">
        <v>0.22224199056534175</v>
      </c>
      <c r="N49" s="212">
        <v>0.22224199056534175</v>
      </c>
      <c r="O49" s="212">
        <v>0.22224199056534175</v>
      </c>
      <c r="P49" s="212">
        <v>0.22224199056534175</v>
      </c>
      <c r="Q49" s="212">
        <v>0.22224199056534175</v>
      </c>
      <c r="R49" s="212">
        <v>0.22224199056534175</v>
      </c>
      <c r="S49" s="212">
        <v>0.22224199056534175</v>
      </c>
      <c r="T49" s="212">
        <v>0.22224199056534175</v>
      </c>
      <c r="U49" s="212">
        <v>0.22224199056534175</v>
      </c>
      <c r="V49" s="212">
        <v>0.22224199056534175</v>
      </c>
      <c r="W49" s="212">
        <v>0.22224199056534175</v>
      </c>
      <c r="X49" s="212">
        <v>0.22224199056534175</v>
      </c>
      <c r="Y49" s="212">
        <v>0.22224199056534175</v>
      </c>
      <c r="Z49" s="212">
        <v>0.22224199056534175</v>
      </c>
      <c r="AA49" s="212">
        <v>0.22224199056534175</v>
      </c>
      <c r="AB49" s="212">
        <v>0.22224199056534175</v>
      </c>
      <c r="AC49" s="212">
        <v>0.22224199056534175</v>
      </c>
      <c r="AD49" s="212">
        <v>0.22224199056534175</v>
      </c>
      <c r="AE49" s="212">
        <v>0.22224199056534175</v>
      </c>
      <c r="AF49" s="212">
        <v>0.22224199056534175</v>
      </c>
      <c r="AG49" s="212">
        <v>0.22224199056534175</v>
      </c>
      <c r="AH49" s="212">
        <v>0.22224199056534175</v>
      </c>
      <c r="AI49" s="212">
        <v>0.22224199056534175</v>
      </c>
      <c r="AJ49" s="212">
        <v>0.22224199056534175</v>
      </c>
      <c r="AK49" s="212">
        <v>0.22224199056534175</v>
      </c>
      <c r="AL49" s="212">
        <v>0.22224199056534175</v>
      </c>
      <c r="AM49" s="212">
        <v>0.22224199056534175</v>
      </c>
      <c r="AN49" s="212">
        <v>0.22224199056534175</v>
      </c>
      <c r="AO49" s="212">
        <v>0.22224199056534175</v>
      </c>
      <c r="AP49" s="212">
        <v>0.22224199056534175</v>
      </c>
      <c r="AQ49" s="212">
        <v>0.22224199056534175</v>
      </c>
      <c r="AR49" s="212">
        <v>0.22224199056534175</v>
      </c>
      <c r="AS49" s="212">
        <v>0.22224199056534175</v>
      </c>
      <c r="AT49" s="212">
        <v>0.22224199056534175</v>
      </c>
      <c r="AU49" s="212">
        <v>0.22224199056534175</v>
      </c>
      <c r="AV49" s="212">
        <v>0.22224199056534175</v>
      </c>
      <c r="AW49" s="212">
        <v>0.22224199056534175</v>
      </c>
      <c r="AX49" s="212">
        <v>0.22224199056534175</v>
      </c>
      <c r="AY49" s="212">
        <v>0.22224199056534175</v>
      </c>
      <c r="AZ49" s="212">
        <v>0.22224199056534175</v>
      </c>
      <c r="BA49" s="212">
        <v>0.22224199056534175</v>
      </c>
      <c r="BB49" s="212">
        <v>0.22224199056534175</v>
      </c>
      <c r="BC49" s="212">
        <v>0.22224199056534175</v>
      </c>
      <c r="BD49" s="212">
        <v>0.22224199056534175</v>
      </c>
      <c r="BE49" s="212">
        <v>0.22224199056534175</v>
      </c>
      <c r="BF49" s="212">
        <v>0.22224199056534175</v>
      </c>
      <c r="BG49" s="212">
        <v>0.22224199056534175</v>
      </c>
      <c r="BH49" s="212">
        <v>0.22224199056534175</v>
      </c>
      <c r="BI49" s="212">
        <v>0.22224199056534175</v>
      </c>
      <c r="BJ49" s="212">
        <v>0.22224199056534175</v>
      </c>
      <c r="BK49" s="213">
        <v>0.22224199056534175</v>
      </c>
      <c r="BL49" s="213">
        <v>0.22224199056534175</v>
      </c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4"/>
      <c r="BZ49" s="164"/>
      <c r="CA49" s="164"/>
      <c r="CB49" s="164"/>
      <c r="CC49" s="164"/>
      <c r="CD49" s="164"/>
      <c r="CE49" s="164"/>
      <c r="CF49" s="164"/>
      <c r="CG49" s="164"/>
      <c r="CH49" s="164"/>
      <c r="CI49" s="164"/>
      <c r="CJ49" s="164"/>
      <c r="CK49" s="164"/>
      <c r="CL49" s="164"/>
      <c r="CM49" s="164"/>
      <c r="CN49" s="164"/>
      <c r="CO49" s="164"/>
      <c r="CP49" s="164"/>
      <c r="CQ49" s="164"/>
      <c r="CR49" s="164"/>
      <c r="CS49" s="164"/>
      <c r="CT49" s="164"/>
      <c r="CU49" s="164"/>
      <c r="CV49" s="164"/>
      <c r="CW49" s="164"/>
      <c r="CX49" s="164"/>
      <c r="CY49" s="164"/>
      <c r="CZ49" s="164"/>
      <c r="DA49" s="164"/>
      <c r="DB49" s="164"/>
      <c r="DC49" s="164"/>
      <c r="DD49" s="164"/>
      <c r="DE49" s="164"/>
      <c r="DF49" s="164"/>
      <c r="DG49" s="164"/>
      <c r="DH49" s="164"/>
      <c r="DI49" s="164"/>
      <c r="DJ49" s="164"/>
      <c r="DK49" s="164"/>
      <c r="DL49" s="164"/>
      <c r="DM49" s="164"/>
      <c r="DN49" s="164"/>
      <c r="DO49" s="164"/>
      <c r="DP49" s="164"/>
      <c r="DQ49" s="164"/>
      <c r="DR49" s="164"/>
      <c r="DS49" s="164"/>
      <c r="DT49" s="164"/>
      <c r="DU49" s="164"/>
      <c r="DV49" s="164"/>
      <c r="DW49" s="164"/>
      <c r="DX49" s="164"/>
      <c r="DY49" s="164"/>
      <c r="DZ49" s="164"/>
      <c r="EA49" s="164"/>
      <c r="EB49" s="164"/>
      <c r="EC49" s="164"/>
      <c r="ED49" s="164"/>
      <c r="EE49" s="164"/>
      <c r="EF49" s="164"/>
      <c r="EG49" s="164"/>
      <c r="EH49" s="164"/>
      <c r="EI49" s="164"/>
      <c r="EJ49" s="164"/>
      <c r="EK49" s="164"/>
      <c r="EL49" s="164"/>
      <c r="EM49" s="164"/>
      <c r="EN49" s="164"/>
      <c r="EO49" s="164"/>
      <c r="EP49" s="164"/>
      <c r="EQ49" s="164"/>
      <c r="ER49" s="164"/>
      <c r="ES49" s="164"/>
      <c r="ET49" s="164"/>
      <c r="EU49" s="164"/>
      <c r="EV49" s="164"/>
      <c r="EW49" s="164"/>
      <c r="EX49" s="164"/>
      <c r="EY49" s="164"/>
      <c r="EZ49" s="164"/>
      <c r="FA49" s="164"/>
      <c r="FB49" s="164"/>
      <c r="FC49" s="164"/>
      <c r="FD49" s="164"/>
    </row>
    <row r="50" spans="1:160" s="154" customFormat="1" x14ac:dyDescent="0.3">
      <c r="A50" s="155" t="s">
        <v>8</v>
      </c>
      <c r="B50" s="154" t="s">
        <v>25</v>
      </c>
      <c r="C50" s="154" t="s">
        <v>29</v>
      </c>
      <c r="D50" s="217">
        <v>0.67835525728699364</v>
      </c>
      <c r="E50" s="212">
        <v>0.67835525728699364</v>
      </c>
      <c r="F50" s="212">
        <v>0.67835525728699364</v>
      </c>
      <c r="G50" s="212">
        <v>0.67835525728699364</v>
      </c>
      <c r="H50" s="212">
        <v>0.67835525728699364</v>
      </c>
      <c r="I50" s="212">
        <v>0.67835525728699364</v>
      </c>
      <c r="J50" s="212">
        <v>0.67835525728699364</v>
      </c>
      <c r="K50" s="212">
        <v>0.67835525728699364</v>
      </c>
      <c r="L50" s="212">
        <v>0.67835525728699364</v>
      </c>
      <c r="M50" s="212">
        <v>0.67835525728699364</v>
      </c>
      <c r="N50" s="212">
        <v>0.67835525728699364</v>
      </c>
      <c r="O50" s="212">
        <v>0.67835525728699364</v>
      </c>
      <c r="P50" s="212">
        <v>0.67835525728699364</v>
      </c>
      <c r="Q50" s="212">
        <v>0.67835525728699364</v>
      </c>
      <c r="R50" s="212">
        <v>0.67835525728699364</v>
      </c>
      <c r="S50" s="212">
        <v>0.67835525728699364</v>
      </c>
      <c r="T50" s="212">
        <v>0.67835525728699364</v>
      </c>
      <c r="U50" s="212">
        <v>0.67835525728699364</v>
      </c>
      <c r="V50" s="212">
        <v>0.67835525728699364</v>
      </c>
      <c r="W50" s="212">
        <v>0.67835525728699364</v>
      </c>
      <c r="X50" s="212">
        <v>0.67835525728699364</v>
      </c>
      <c r="Y50" s="212">
        <v>0.67835525728699364</v>
      </c>
      <c r="Z50" s="212">
        <v>0.67835525728699364</v>
      </c>
      <c r="AA50" s="212">
        <v>0.67835525728699364</v>
      </c>
      <c r="AB50" s="212">
        <v>0.67835525728699364</v>
      </c>
      <c r="AC50" s="212">
        <v>0.67835525728699364</v>
      </c>
      <c r="AD50" s="212">
        <v>0.67835525728699364</v>
      </c>
      <c r="AE50" s="212">
        <v>0.67835525728699364</v>
      </c>
      <c r="AF50" s="212">
        <v>0.67835525728699364</v>
      </c>
      <c r="AG50" s="212">
        <v>0.67835525728699364</v>
      </c>
      <c r="AH50" s="212">
        <v>0.67835525728699364</v>
      </c>
      <c r="AI50" s="212">
        <v>0.67835525728699364</v>
      </c>
      <c r="AJ50" s="212">
        <v>0.67835525728699364</v>
      </c>
      <c r="AK50" s="212">
        <v>0.67835525728699364</v>
      </c>
      <c r="AL50" s="212">
        <v>0.67835525728699364</v>
      </c>
      <c r="AM50" s="212">
        <v>0.67835525728699364</v>
      </c>
      <c r="AN50" s="212">
        <v>0.67835525728699364</v>
      </c>
      <c r="AO50" s="212">
        <v>0.67835525728699364</v>
      </c>
      <c r="AP50" s="212">
        <v>0.67835525728699364</v>
      </c>
      <c r="AQ50" s="212">
        <v>0.67835525728699364</v>
      </c>
      <c r="AR50" s="212">
        <v>0.67835525728699364</v>
      </c>
      <c r="AS50" s="212">
        <v>0.67835525728699364</v>
      </c>
      <c r="AT50" s="212">
        <v>0.67835525728699364</v>
      </c>
      <c r="AU50" s="212">
        <v>0.67835525728699364</v>
      </c>
      <c r="AV50" s="212">
        <v>0.67835525728699364</v>
      </c>
      <c r="AW50" s="212">
        <v>0.67835525728699364</v>
      </c>
      <c r="AX50" s="212">
        <v>0.67835525728699364</v>
      </c>
      <c r="AY50" s="212">
        <v>0.67835525728699364</v>
      </c>
      <c r="AZ50" s="212">
        <v>0.67835525728699364</v>
      </c>
      <c r="BA50" s="212">
        <v>0.67835525728699364</v>
      </c>
      <c r="BB50" s="212">
        <v>0.67835525728699364</v>
      </c>
      <c r="BC50" s="212">
        <v>0.67835525728699364</v>
      </c>
      <c r="BD50" s="212">
        <v>0.67835525728699364</v>
      </c>
      <c r="BE50" s="212">
        <v>0.67835525728699364</v>
      </c>
      <c r="BF50" s="212">
        <v>0.67835525728699364</v>
      </c>
      <c r="BG50" s="212">
        <v>0.67835525728699364</v>
      </c>
      <c r="BH50" s="212">
        <v>0.67835525728699364</v>
      </c>
      <c r="BI50" s="212">
        <v>0.67835525728699364</v>
      </c>
      <c r="BJ50" s="212">
        <v>0.67835525728699364</v>
      </c>
      <c r="BK50" s="213">
        <v>0.67835525728699364</v>
      </c>
      <c r="BL50" s="213">
        <v>0.67835525728699364</v>
      </c>
      <c r="BM50" s="164"/>
      <c r="BN50" s="164"/>
      <c r="BO50" s="164"/>
      <c r="BP50" s="164"/>
      <c r="BQ50" s="164"/>
      <c r="BR50" s="164"/>
      <c r="BS50" s="164"/>
      <c r="BT50" s="164"/>
      <c r="BU50" s="164"/>
      <c r="BV50" s="164"/>
      <c r="BW50" s="164"/>
      <c r="BX50" s="164"/>
      <c r="BY50" s="164"/>
      <c r="BZ50" s="164"/>
      <c r="CA50" s="164"/>
      <c r="CB50" s="164"/>
      <c r="CC50" s="164"/>
      <c r="CD50" s="164"/>
      <c r="CE50" s="164"/>
      <c r="CF50" s="164"/>
      <c r="CG50" s="164"/>
      <c r="CH50" s="164"/>
      <c r="CI50" s="164"/>
      <c r="CJ50" s="164"/>
      <c r="CK50" s="164"/>
      <c r="CL50" s="164"/>
      <c r="CM50" s="164"/>
      <c r="CN50" s="164"/>
      <c r="CO50" s="164"/>
      <c r="CP50" s="164"/>
      <c r="CQ50" s="164"/>
      <c r="CR50" s="164"/>
      <c r="CS50" s="164"/>
      <c r="CT50" s="164"/>
      <c r="CU50" s="164"/>
      <c r="CV50" s="164"/>
      <c r="CW50" s="164"/>
      <c r="CX50" s="164"/>
      <c r="CY50" s="164"/>
      <c r="CZ50" s="164"/>
      <c r="DA50" s="164"/>
      <c r="DB50" s="164"/>
      <c r="DC50" s="164"/>
      <c r="DD50" s="164"/>
      <c r="DE50" s="164"/>
      <c r="DF50" s="164"/>
      <c r="DG50" s="164"/>
      <c r="DH50" s="164"/>
      <c r="DI50" s="164"/>
      <c r="DJ50" s="164"/>
      <c r="DK50" s="164"/>
      <c r="DL50" s="164"/>
      <c r="DM50" s="164"/>
      <c r="DN50" s="164"/>
      <c r="DO50" s="164"/>
      <c r="DP50" s="164"/>
      <c r="DQ50" s="164"/>
      <c r="DR50" s="164"/>
      <c r="DS50" s="164"/>
      <c r="DT50" s="164"/>
      <c r="DU50" s="164"/>
      <c r="DV50" s="164"/>
      <c r="DW50" s="164"/>
      <c r="DX50" s="164"/>
      <c r="DY50" s="164"/>
      <c r="DZ50" s="164"/>
      <c r="EA50" s="164"/>
      <c r="EB50" s="164"/>
      <c r="EC50" s="164"/>
      <c r="ED50" s="164"/>
      <c r="EE50" s="164"/>
      <c r="EF50" s="164"/>
      <c r="EG50" s="164"/>
      <c r="EH50" s="164"/>
      <c r="EI50" s="164"/>
      <c r="EJ50" s="164"/>
      <c r="EK50" s="164"/>
      <c r="EL50" s="164"/>
      <c r="EM50" s="164"/>
      <c r="EN50" s="164"/>
      <c r="EO50" s="164"/>
      <c r="EP50" s="164"/>
      <c r="EQ50" s="164"/>
      <c r="ER50" s="164"/>
      <c r="ES50" s="164"/>
      <c r="ET50" s="164"/>
      <c r="EU50" s="164"/>
      <c r="EV50" s="164"/>
      <c r="EW50" s="164"/>
      <c r="EX50" s="164"/>
      <c r="EY50" s="164"/>
      <c r="EZ50" s="164"/>
      <c r="FA50" s="164"/>
      <c r="FB50" s="164"/>
      <c r="FC50" s="164"/>
      <c r="FD50" s="164"/>
    </row>
    <row r="51" spans="1:160" x14ac:dyDescent="0.3">
      <c r="A51" s="14"/>
      <c r="D51" s="23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  <c r="CU51" s="78"/>
      <c r="CV51" s="78"/>
      <c r="CW51" s="78"/>
      <c r="CX51" s="78"/>
      <c r="CY51" s="78"/>
      <c r="CZ51" s="78"/>
      <c r="DA51" s="78"/>
      <c r="DB51" s="78"/>
      <c r="DC51" s="78"/>
      <c r="DD51" s="78"/>
      <c r="DE51" s="78"/>
      <c r="DF51" s="78"/>
      <c r="DG51" s="78"/>
      <c r="DH51" s="78"/>
      <c r="DI51" s="78"/>
      <c r="DJ51" s="78"/>
      <c r="DK51" s="78"/>
      <c r="DL51" s="78"/>
      <c r="DM51" s="78"/>
      <c r="DN51" s="78"/>
      <c r="DO51" s="78"/>
      <c r="DP51" s="78"/>
      <c r="DQ51" s="78"/>
      <c r="DR51" s="78"/>
      <c r="DS51" s="78"/>
      <c r="DT51" s="78"/>
      <c r="DU51" s="78"/>
      <c r="DV51" s="78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78"/>
      <c r="EW51" s="78"/>
      <c r="EX51" s="78"/>
      <c r="EY51" s="78"/>
      <c r="EZ51" s="78"/>
      <c r="FA51" s="78"/>
      <c r="FB51" s="78"/>
      <c r="FC51" s="78"/>
      <c r="FD51" s="78"/>
    </row>
    <row r="52" spans="1:160" x14ac:dyDescent="0.3">
      <c r="A52" s="18" t="s">
        <v>104</v>
      </c>
      <c r="D52" s="23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</row>
    <row r="53" spans="1:160" s="155" customFormat="1" x14ac:dyDescent="0.3">
      <c r="A53" s="155" t="s">
        <v>5</v>
      </c>
      <c r="B53" s="155" t="s">
        <v>30</v>
      </c>
      <c r="C53" s="155" t="s">
        <v>31</v>
      </c>
      <c r="D53" s="217">
        <v>2.1868605472486209E-2</v>
      </c>
      <c r="E53" s="287">
        <v>2.1868605472486209E-2</v>
      </c>
      <c r="F53" s="287">
        <v>2.1868605472486209E-2</v>
      </c>
      <c r="G53" s="287">
        <v>2.1868605472486209E-2</v>
      </c>
      <c r="H53" s="287">
        <v>2.1868605472486209E-2</v>
      </c>
      <c r="I53" s="287">
        <v>2.1868605472486209E-2</v>
      </c>
      <c r="J53" s="287">
        <v>2.1868605472486209E-2</v>
      </c>
      <c r="K53" s="287">
        <v>2.1868605472486209E-2</v>
      </c>
      <c r="L53" s="287">
        <v>2.1868605472486209E-2</v>
      </c>
      <c r="M53" s="287">
        <v>2.1868605472486209E-2</v>
      </c>
      <c r="N53" s="287">
        <v>2.1868605472486209E-2</v>
      </c>
      <c r="O53" s="287">
        <v>2.1868605472486209E-2</v>
      </c>
      <c r="P53" s="287">
        <v>2.1868605472486209E-2</v>
      </c>
      <c r="Q53" s="287">
        <v>2.1868605472486209E-2</v>
      </c>
      <c r="R53" s="287">
        <v>2.1868605472486209E-2</v>
      </c>
      <c r="S53" s="287">
        <v>2.1868605472486209E-2</v>
      </c>
      <c r="T53" s="287">
        <v>2.1868605472486209E-2</v>
      </c>
      <c r="U53" s="287">
        <v>2.1868605472486209E-2</v>
      </c>
      <c r="V53" s="287">
        <v>2.1868605472486209E-2</v>
      </c>
      <c r="W53" s="287">
        <v>2.1868605472486209E-2</v>
      </c>
      <c r="X53" s="287">
        <v>2.1868605472486209E-2</v>
      </c>
      <c r="Y53" s="287">
        <v>2.1868605472486209E-2</v>
      </c>
      <c r="Z53" s="287">
        <v>2.1868605472486209E-2</v>
      </c>
      <c r="AA53" s="287">
        <v>2.1868605472486209E-2</v>
      </c>
      <c r="AB53" s="287">
        <v>2.1868605472486209E-2</v>
      </c>
      <c r="AC53" s="287">
        <v>2.1868605472486209E-2</v>
      </c>
      <c r="AD53" s="287">
        <v>2.1868605472486209E-2</v>
      </c>
      <c r="AE53" s="287">
        <v>2.1868605472486209E-2</v>
      </c>
      <c r="AF53" s="287">
        <v>2.1868605472486209E-2</v>
      </c>
      <c r="AG53" s="287">
        <v>2.1868605472486209E-2</v>
      </c>
      <c r="AH53" s="287">
        <v>2.1868605472486209E-2</v>
      </c>
      <c r="AI53" s="287">
        <v>2.1868605472486209E-2</v>
      </c>
      <c r="AJ53" s="287">
        <v>2.1868605472486209E-2</v>
      </c>
      <c r="AK53" s="287">
        <v>2.1868605472486209E-2</v>
      </c>
      <c r="AL53" s="287">
        <v>2.1868605472486209E-2</v>
      </c>
      <c r="AM53" s="287">
        <v>2.1868605472486209E-2</v>
      </c>
      <c r="AN53" s="287">
        <v>2.1868605472486209E-2</v>
      </c>
      <c r="AO53" s="287">
        <v>2.1868605472486209E-2</v>
      </c>
      <c r="AP53" s="287">
        <v>2.1868605472486209E-2</v>
      </c>
      <c r="AQ53" s="287">
        <v>2.1868605472486209E-2</v>
      </c>
      <c r="AR53" s="287">
        <v>2.1868605472486209E-2</v>
      </c>
      <c r="AS53" s="287">
        <v>2.1868605472486209E-2</v>
      </c>
      <c r="AT53" s="287">
        <v>2.1868605472486209E-2</v>
      </c>
      <c r="AU53" s="287">
        <v>2.1868605472486209E-2</v>
      </c>
      <c r="AV53" s="287">
        <v>2.1868605472486209E-2</v>
      </c>
      <c r="AW53" s="287">
        <v>2.1868605472486209E-2</v>
      </c>
      <c r="AX53" s="287">
        <v>2.1868605472486209E-2</v>
      </c>
      <c r="AY53" s="287">
        <v>2.1868605472486209E-2</v>
      </c>
      <c r="AZ53" s="287">
        <v>2.1868605472486209E-2</v>
      </c>
      <c r="BA53" s="287">
        <v>2.1868605472486209E-2</v>
      </c>
      <c r="BB53" s="287">
        <v>2.1868605472486209E-2</v>
      </c>
      <c r="BC53" s="287">
        <v>2.1868605472486209E-2</v>
      </c>
      <c r="BD53" s="287">
        <v>2.1868605472486209E-2</v>
      </c>
      <c r="BE53" s="287">
        <v>2.1868605472486209E-2</v>
      </c>
      <c r="BF53" s="287">
        <v>2.1868605472486209E-2</v>
      </c>
      <c r="BG53" s="287">
        <v>2.1868605472486209E-2</v>
      </c>
      <c r="BH53" s="287">
        <v>2.1868605472486209E-2</v>
      </c>
      <c r="BI53" s="287">
        <v>2.1868605472486209E-2</v>
      </c>
      <c r="BJ53" s="287">
        <v>2.1868605472486209E-2</v>
      </c>
      <c r="BK53" s="287">
        <v>2.1868605472486209E-2</v>
      </c>
      <c r="BL53" s="287">
        <v>2.1868605472486209E-2</v>
      </c>
      <c r="BM53" s="287">
        <v>2.1868605472486209E-2</v>
      </c>
      <c r="BN53" s="287">
        <v>2.1868605472486209E-2</v>
      </c>
      <c r="BO53" s="287">
        <v>2.1868605472486209E-2</v>
      </c>
      <c r="BP53" s="287">
        <v>2.1868605472486209E-2</v>
      </c>
      <c r="BQ53" s="287">
        <v>2.1868605472486209E-2</v>
      </c>
      <c r="BR53" s="287">
        <v>2.1868605472486209E-2</v>
      </c>
      <c r="BS53" s="287">
        <v>2.1868605472486209E-2</v>
      </c>
      <c r="BT53" s="287">
        <v>2.1868605472486209E-2</v>
      </c>
      <c r="BU53" s="287">
        <v>2.1868605472486209E-2</v>
      </c>
      <c r="BV53" s="287">
        <v>2.1868605472486209E-2</v>
      </c>
      <c r="BW53" s="287">
        <v>2.1868605472486209E-2</v>
      </c>
      <c r="BX53" s="287">
        <v>2.1868605472486209E-2</v>
      </c>
      <c r="BY53" s="287">
        <v>2.1868605472486209E-2</v>
      </c>
      <c r="BZ53" s="287">
        <v>2.1868605472486209E-2</v>
      </c>
      <c r="CA53" s="287">
        <v>2.1868605472486209E-2</v>
      </c>
      <c r="CB53" s="287">
        <v>2.1868605472486209E-2</v>
      </c>
      <c r="CC53" s="287">
        <v>2.1868605472486209E-2</v>
      </c>
      <c r="CD53" s="287">
        <v>2.1868605472486209E-2</v>
      </c>
      <c r="CE53" s="287">
        <v>2.1868605472486209E-2</v>
      </c>
      <c r="CF53" s="287">
        <v>2.1868605472486209E-2</v>
      </c>
      <c r="CG53" s="287">
        <v>2.1868605472486209E-2</v>
      </c>
      <c r="CH53" s="287">
        <v>2.1868605472486209E-2</v>
      </c>
      <c r="CI53" s="287">
        <v>2.1868605472486209E-2</v>
      </c>
      <c r="CJ53" s="287">
        <v>2.1868605472486209E-2</v>
      </c>
      <c r="CK53" s="287">
        <v>2.1868605472486209E-2</v>
      </c>
      <c r="CL53" s="287">
        <v>2.1868605472486209E-2</v>
      </c>
      <c r="CM53" s="287">
        <v>2.1868605472486209E-2</v>
      </c>
      <c r="CN53" s="287">
        <v>2.1868605472486209E-2</v>
      </c>
      <c r="CO53" s="287">
        <v>2.1868605472486209E-2</v>
      </c>
      <c r="CP53" s="287">
        <v>2.1868605472486209E-2</v>
      </c>
      <c r="CQ53" s="287">
        <v>2.1868605472486209E-2</v>
      </c>
      <c r="CR53" s="287">
        <v>2.1868605472486209E-2</v>
      </c>
      <c r="CS53" s="287">
        <v>2.1868605472486209E-2</v>
      </c>
      <c r="CT53" s="287">
        <v>2.1868605472486209E-2</v>
      </c>
      <c r="CU53" s="287">
        <v>2.1868605472486209E-2</v>
      </c>
      <c r="CV53" s="287">
        <v>2.1868605472486209E-2</v>
      </c>
      <c r="CW53" s="287"/>
      <c r="CX53" s="287"/>
      <c r="CY53" s="287"/>
      <c r="CZ53" s="287"/>
      <c r="DA53" s="287"/>
      <c r="DB53" s="287"/>
      <c r="DC53" s="287"/>
      <c r="DD53" s="287"/>
      <c r="DE53" s="287"/>
      <c r="DF53" s="287"/>
      <c r="DG53" s="287"/>
      <c r="DH53" s="287"/>
      <c r="DI53" s="287"/>
      <c r="DJ53" s="287"/>
      <c r="DK53" s="287"/>
      <c r="DL53" s="287"/>
      <c r="DM53" s="287"/>
      <c r="DN53" s="287"/>
      <c r="DO53" s="287"/>
      <c r="DP53" s="287"/>
      <c r="DQ53" s="287"/>
      <c r="DR53" s="287"/>
      <c r="DS53" s="287"/>
      <c r="DT53" s="287"/>
      <c r="DU53" s="287"/>
      <c r="DV53" s="287"/>
      <c r="DW53" s="287"/>
      <c r="DX53" s="287"/>
      <c r="DY53" s="287"/>
      <c r="DZ53" s="287"/>
      <c r="EA53" s="287"/>
      <c r="EB53" s="287"/>
      <c r="EC53" s="287"/>
      <c r="ED53" s="287"/>
      <c r="EE53" s="287"/>
      <c r="EF53" s="287"/>
      <c r="EG53" s="287"/>
      <c r="EH53" s="287"/>
      <c r="EI53" s="287"/>
      <c r="EJ53" s="287"/>
      <c r="EK53" s="287"/>
      <c r="EL53" s="287"/>
      <c r="EM53" s="287"/>
      <c r="EN53" s="287"/>
      <c r="EO53" s="287"/>
      <c r="EP53" s="287"/>
      <c r="EQ53" s="287"/>
      <c r="ER53" s="287"/>
      <c r="ES53" s="287"/>
      <c r="ET53" s="287"/>
      <c r="EU53" s="287"/>
      <c r="EV53" s="287"/>
      <c r="EW53" s="287"/>
      <c r="EX53" s="287"/>
      <c r="EY53" s="287"/>
      <c r="EZ53" s="287"/>
      <c r="FA53" s="287"/>
      <c r="FB53" s="287"/>
      <c r="FC53" s="287"/>
      <c r="FD53" s="287"/>
    </row>
    <row r="54" spans="1:160" s="155" customFormat="1" x14ac:dyDescent="0.3">
      <c r="A54" s="275" t="s">
        <v>6</v>
      </c>
      <c r="B54" s="275" t="s">
        <v>155</v>
      </c>
      <c r="C54" s="275" t="s">
        <v>96</v>
      </c>
      <c r="D54" s="217">
        <v>7.7534146675178384E-2</v>
      </c>
      <c r="E54" s="287">
        <v>7.7534146675178384E-2</v>
      </c>
      <c r="F54" s="287">
        <v>7.7534146675178384E-2</v>
      </c>
      <c r="G54" s="287">
        <v>7.7534146675178384E-2</v>
      </c>
      <c r="H54" s="287">
        <v>7.7534146675178384E-2</v>
      </c>
      <c r="I54" s="287">
        <v>7.7534146675178384E-2</v>
      </c>
      <c r="J54" s="287">
        <v>7.7534146675178384E-2</v>
      </c>
      <c r="K54" s="287">
        <v>7.7534146675178384E-2</v>
      </c>
      <c r="L54" s="287">
        <v>7.7534146675178384E-2</v>
      </c>
      <c r="M54" s="287">
        <v>7.7534146675178384E-2</v>
      </c>
      <c r="N54" s="287">
        <v>7.7534146675178384E-2</v>
      </c>
      <c r="O54" s="287">
        <v>7.7534146675178384E-2</v>
      </c>
      <c r="P54" s="287">
        <v>7.7534146675178384E-2</v>
      </c>
      <c r="Q54" s="287">
        <v>7.7534146675178384E-2</v>
      </c>
      <c r="R54" s="287">
        <v>7.7534146675178384E-2</v>
      </c>
      <c r="S54" s="287">
        <v>7.7534146675178384E-2</v>
      </c>
      <c r="T54" s="287">
        <v>7.7534146675178384E-2</v>
      </c>
      <c r="U54" s="287">
        <v>7.7534146675178384E-2</v>
      </c>
      <c r="V54" s="287">
        <v>7.7534146675178384E-2</v>
      </c>
      <c r="W54" s="287">
        <v>7.7534146675178384E-2</v>
      </c>
      <c r="X54" s="287">
        <v>7.7534146675178384E-2</v>
      </c>
      <c r="Y54" s="287">
        <v>7.7534146675178384E-2</v>
      </c>
      <c r="Z54" s="287">
        <v>7.7534146675178384E-2</v>
      </c>
      <c r="AA54" s="287">
        <v>7.7534146675178384E-2</v>
      </c>
      <c r="AB54" s="287">
        <v>7.7534146675178384E-2</v>
      </c>
      <c r="AC54" s="287">
        <v>7.7534146675178384E-2</v>
      </c>
      <c r="AD54" s="287">
        <v>7.7534146675178384E-2</v>
      </c>
      <c r="AE54" s="287">
        <v>7.7534146675178384E-2</v>
      </c>
      <c r="AF54" s="287">
        <v>7.7534146675178384E-2</v>
      </c>
      <c r="AG54" s="287">
        <v>7.7534146675178384E-2</v>
      </c>
      <c r="AH54" s="287">
        <v>7.7534146675178384E-2</v>
      </c>
      <c r="AI54" s="287">
        <v>7.7534146675178384E-2</v>
      </c>
      <c r="AJ54" s="287">
        <v>7.7534146675178384E-2</v>
      </c>
      <c r="AK54" s="287">
        <v>7.7534146675178384E-2</v>
      </c>
      <c r="AL54" s="287">
        <v>7.7534146675178384E-2</v>
      </c>
      <c r="AM54" s="287">
        <v>7.7534146675178384E-2</v>
      </c>
      <c r="AN54" s="287">
        <v>7.7534146675178384E-2</v>
      </c>
      <c r="AO54" s="287">
        <v>7.7534146675178384E-2</v>
      </c>
      <c r="AP54" s="287">
        <v>7.7534146675178384E-2</v>
      </c>
      <c r="AQ54" s="287">
        <v>7.7534146675178384E-2</v>
      </c>
      <c r="AR54" s="287">
        <v>7.7534146675178384E-2</v>
      </c>
      <c r="AS54" s="287">
        <v>7.7534146675178384E-2</v>
      </c>
      <c r="AT54" s="287">
        <v>7.7534146675178384E-2</v>
      </c>
      <c r="AU54" s="287">
        <v>7.7534146675178384E-2</v>
      </c>
      <c r="AV54" s="287">
        <v>7.7534146675178384E-2</v>
      </c>
      <c r="AW54" s="287">
        <v>7.7534146675178384E-2</v>
      </c>
      <c r="AX54" s="287">
        <v>7.7534146675178384E-2</v>
      </c>
      <c r="AY54" s="287">
        <v>7.7534146675178384E-2</v>
      </c>
      <c r="AZ54" s="287">
        <v>7.7534146675178384E-2</v>
      </c>
      <c r="BA54" s="287">
        <v>7.7534146675178384E-2</v>
      </c>
      <c r="BB54" s="287">
        <v>7.7534146675178384E-2</v>
      </c>
      <c r="BC54" s="287">
        <v>7.7534146675178384E-2</v>
      </c>
      <c r="BD54" s="287">
        <v>7.7534146675178384E-2</v>
      </c>
      <c r="BE54" s="287">
        <v>7.7534146675178384E-2</v>
      </c>
      <c r="BF54" s="287">
        <v>7.7534146675178384E-2</v>
      </c>
      <c r="BG54" s="287">
        <v>7.7534146675178384E-2</v>
      </c>
      <c r="BH54" s="287">
        <v>7.7534146675178384E-2</v>
      </c>
      <c r="BI54" s="287">
        <v>7.7534146675178384E-2</v>
      </c>
      <c r="BJ54" s="287">
        <v>7.7534146675178384E-2</v>
      </c>
      <c r="BK54" s="287">
        <v>7.7534146675178384E-2</v>
      </c>
      <c r="BL54" s="287">
        <v>7.7534146675178384E-2</v>
      </c>
      <c r="BM54" s="287">
        <v>7.7534146675178384E-2</v>
      </c>
      <c r="BN54" s="287">
        <v>7.7534146675178384E-2</v>
      </c>
      <c r="BO54" s="287">
        <v>7.7534146675178384E-2</v>
      </c>
      <c r="BP54" s="287">
        <v>7.7534146675178384E-2</v>
      </c>
      <c r="BQ54" s="287">
        <v>7.7534146675178384E-2</v>
      </c>
      <c r="BR54" s="287">
        <v>7.7534146675178384E-2</v>
      </c>
      <c r="BS54" s="287">
        <v>7.7534146675178384E-2</v>
      </c>
      <c r="BT54" s="287">
        <v>7.7534146675178384E-2</v>
      </c>
      <c r="BU54" s="287">
        <v>7.7534146675178384E-2</v>
      </c>
      <c r="BV54" s="287">
        <v>7.7534146675178384E-2</v>
      </c>
      <c r="BW54" s="287">
        <v>7.7534146675178384E-2</v>
      </c>
      <c r="BX54" s="287">
        <v>7.7534146675178384E-2</v>
      </c>
      <c r="BY54" s="287">
        <v>7.7534146675178384E-2</v>
      </c>
      <c r="BZ54" s="287">
        <v>7.7534146675178384E-2</v>
      </c>
      <c r="CA54" s="287">
        <v>7.7534146675178384E-2</v>
      </c>
      <c r="CB54" s="287">
        <v>7.7534146675178384E-2</v>
      </c>
      <c r="CC54" s="287">
        <v>7.7534146675178384E-2</v>
      </c>
      <c r="CD54" s="287">
        <v>7.7534146675178384E-2</v>
      </c>
      <c r="CE54" s="287">
        <v>7.7534146675178384E-2</v>
      </c>
      <c r="CF54" s="287">
        <v>7.7534146675178384E-2</v>
      </c>
      <c r="CG54" s="287">
        <v>7.7534146675178384E-2</v>
      </c>
      <c r="CH54" s="287">
        <v>7.7534146675178384E-2</v>
      </c>
      <c r="CI54" s="287">
        <v>7.7534146675178384E-2</v>
      </c>
      <c r="CJ54" s="287">
        <v>7.7534146675178384E-2</v>
      </c>
      <c r="CK54" s="287">
        <v>7.7534146675178384E-2</v>
      </c>
      <c r="CL54" s="287">
        <v>7.7534146675178384E-2</v>
      </c>
      <c r="CM54" s="287">
        <v>7.7534146675178384E-2</v>
      </c>
      <c r="CN54" s="287">
        <v>7.7534146675178384E-2</v>
      </c>
      <c r="CO54" s="287">
        <v>7.7534146675178384E-2</v>
      </c>
      <c r="CP54" s="287">
        <v>7.7534146675178384E-2</v>
      </c>
      <c r="CQ54" s="287">
        <v>7.7534146675178384E-2</v>
      </c>
      <c r="CR54" s="287">
        <v>7.7534146675178384E-2</v>
      </c>
      <c r="CS54" s="287">
        <v>7.7534146675178384E-2</v>
      </c>
      <c r="CT54" s="287">
        <v>7.7534146675178384E-2</v>
      </c>
      <c r="CU54" s="287">
        <v>7.7534146675178384E-2</v>
      </c>
      <c r="CV54" s="287">
        <v>7.7534146675178384E-2</v>
      </c>
      <c r="CW54" s="287"/>
      <c r="CX54" s="287"/>
      <c r="CY54" s="287"/>
      <c r="CZ54" s="287"/>
      <c r="DA54" s="287"/>
      <c r="DB54" s="287"/>
      <c r="DC54" s="287"/>
      <c r="DD54" s="287"/>
      <c r="DE54" s="287"/>
      <c r="DF54" s="287"/>
      <c r="DG54" s="287"/>
      <c r="DH54" s="287"/>
      <c r="DI54" s="287"/>
      <c r="DJ54" s="287"/>
      <c r="DK54" s="287"/>
      <c r="DL54" s="287"/>
      <c r="DM54" s="287"/>
      <c r="DN54" s="287"/>
      <c r="DO54" s="287"/>
      <c r="DP54" s="287"/>
      <c r="DQ54" s="287"/>
      <c r="DR54" s="287"/>
      <c r="DS54" s="287"/>
      <c r="DT54" s="287"/>
      <c r="DU54" s="287"/>
      <c r="DV54" s="287"/>
      <c r="DW54" s="287"/>
      <c r="DX54" s="287"/>
      <c r="DY54" s="287"/>
      <c r="DZ54" s="287"/>
      <c r="EA54" s="287"/>
      <c r="EB54" s="287"/>
      <c r="EC54" s="287"/>
      <c r="ED54" s="287"/>
      <c r="EE54" s="287"/>
      <c r="EF54" s="287"/>
      <c r="EG54" s="287"/>
      <c r="EH54" s="287"/>
      <c r="EI54" s="287"/>
      <c r="EJ54" s="287"/>
      <c r="EK54" s="287"/>
      <c r="EL54" s="287"/>
      <c r="EM54" s="287"/>
      <c r="EN54" s="287"/>
      <c r="EO54" s="287"/>
      <c r="EP54" s="287"/>
      <c r="EQ54" s="287"/>
      <c r="ER54" s="287"/>
      <c r="ES54" s="287"/>
      <c r="ET54" s="287"/>
      <c r="EU54" s="287"/>
      <c r="EV54" s="287"/>
      <c r="EW54" s="287"/>
      <c r="EX54" s="287"/>
      <c r="EY54" s="287"/>
      <c r="EZ54" s="287"/>
      <c r="FA54" s="287"/>
      <c r="FB54" s="287"/>
      <c r="FC54" s="287"/>
      <c r="FD54" s="287"/>
    </row>
    <row r="55" spans="1:160" s="155" customFormat="1" x14ac:dyDescent="0.3">
      <c r="A55" s="155" t="s">
        <v>97</v>
      </c>
      <c r="B55" s="155" t="s">
        <v>24</v>
      </c>
      <c r="C55" s="155" t="s">
        <v>27</v>
      </c>
      <c r="D55" s="217">
        <v>0.22224199056534175</v>
      </c>
      <c r="E55" s="287">
        <v>0.22224199056534175</v>
      </c>
      <c r="F55" s="287">
        <v>0.22224199056534175</v>
      </c>
      <c r="G55" s="287">
        <v>0.22224199056534175</v>
      </c>
      <c r="H55" s="287">
        <v>0.22224199056534175</v>
      </c>
      <c r="I55" s="287">
        <v>0.22224199056534175</v>
      </c>
      <c r="J55" s="287">
        <v>0.22224199056534175</v>
      </c>
      <c r="K55" s="287">
        <v>0.22224199056534175</v>
      </c>
      <c r="L55" s="287">
        <v>0.22224199056534175</v>
      </c>
      <c r="M55" s="287">
        <v>0.22224199056534175</v>
      </c>
      <c r="N55" s="287">
        <v>0.22224199056534175</v>
      </c>
      <c r="O55" s="287">
        <v>0.22224199056534175</v>
      </c>
      <c r="P55" s="287">
        <v>0.22224199056534175</v>
      </c>
      <c r="Q55" s="287">
        <v>0.22224199056534175</v>
      </c>
      <c r="R55" s="287">
        <v>0.22224199056534175</v>
      </c>
      <c r="S55" s="287">
        <v>0.22224199056534175</v>
      </c>
      <c r="T55" s="287">
        <v>0.22224199056534175</v>
      </c>
      <c r="U55" s="287">
        <v>0.22224199056534175</v>
      </c>
      <c r="V55" s="287">
        <v>0.22224199056534175</v>
      </c>
      <c r="W55" s="287">
        <v>0.22224199056534175</v>
      </c>
      <c r="X55" s="287">
        <v>0.22224199056534175</v>
      </c>
      <c r="Y55" s="287">
        <v>0.22224199056534175</v>
      </c>
      <c r="Z55" s="287">
        <v>0.22224199056534175</v>
      </c>
      <c r="AA55" s="287">
        <v>0.22224199056534175</v>
      </c>
      <c r="AB55" s="287">
        <v>0.22224199056534175</v>
      </c>
      <c r="AC55" s="287">
        <v>0.22224199056534175</v>
      </c>
      <c r="AD55" s="287">
        <v>0.22224199056534175</v>
      </c>
      <c r="AE55" s="287">
        <v>0.22224199056534175</v>
      </c>
      <c r="AF55" s="287">
        <v>0.22224199056534175</v>
      </c>
      <c r="AG55" s="287">
        <v>0.22224199056534175</v>
      </c>
      <c r="AH55" s="287">
        <v>0.22224199056534175</v>
      </c>
      <c r="AI55" s="287">
        <v>0.22224199056534175</v>
      </c>
      <c r="AJ55" s="287">
        <v>0.22224199056534175</v>
      </c>
      <c r="AK55" s="287">
        <v>0.22224199056534175</v>
      </c>
      <c r="AL55" s="287">
        <v>0.22224199056534175</v>
      </c>
      <c r="AM55" s="287">
        <v>0.22224199056534175</v>
      </c>
      <c r="AN55" s="287">
        <v>0.22224199056534175</v>
      </c>
      <c r="AO55" s="287">
        <v>0.22224199056534175</v>
      </c>
      <c r="AP55" s="287">
        <v>0.22224199056534175</v>
      </c>
      <c r="AQ55" s="287">
        <v>0.22224199056534175</v>
      </c>
      <c r="AR55" s="287">
        <v>0.22224199056534175</v>
      </c>
      <c r="AS55" s="287">
        <v>0.22224199056534175</v>
      </c>
      <c r="AT55" s="287">
        <v>0.22224199056534175</v>
      </c>
      <c r="AU55" s="287">
        <v>0.22224199056534175</v>
      </c>
      <c r="AV55" s="287">
        <v>0.22224199056534175</v>
      </c>
      <c r="AW55" s="287">
        <v>0.22224199056534175</v>
      </c>
      <c r="AX55" s="287">
        <v>0.22224199056534175</v>
      </c>
      <c r="AY55" s="287">
        <v>0.22224199056534175</v>
      </c>
      <c r="AZ55" s="287">
        <v>0.22224199056534175</v>
      </c>
      <c r="BA55" s="287">
        <v>0.22224199056534175</v>
      </c>
      <c r="BB55" s="287">
        <v>0.22224199056534175</v>
      </c>
      <c r="BC55" s="287">
        <v>0.22224199056534175</v>
      </c>
      <c r="BD55" s="287">
        <v>0.22224199056534175</v>
      </c>
      <c r="BE55" s="287">
        <v>0.22224199056534175</v>
      </c>
      <c r="BF55" s="287">
        <v>0.22224199056534175</v>
      </c>
      <c r="BG55" s="287">
        <v>0.22224199056534175</v>
      </c>
      <c r="BH55" s="287">
        <v>0.22224199056534175</v>
      </c>
      <c r="BI55" s="287">
        <v>0.22224199056534175</v>
      </c>
      <c r="BJ55" s="287">
        <v>0.22224199056534175</v>
      </c>
      <c r="BK55" s="287">
        <v>0.22224199056534175</v>
      </c>
      <c r="BL55" s="287">
        <v>0.22224199056534175</v>
      </c>
      <c r="BM55" s="287">
        <v>0.22224199056534175</v>
      </c>
      <c r="BN55" s="287">
        <v>0.22224199056534175</v>
      </c>
      <c r="BO55" s="287">
        <v>0.22224199056534175</v>
      </c>
      <c r="BP55" s="287">
        <v>0.22224199056534175</v>
      </c>
      <c r="BQ55" s="287">
        <v>0.22224199056534175</v>
      </c>
      <c r="BR55" s="287">
        <v>0.22224199056534175</v>
      </c>
      <c r="BS55" s="287">
        <v>0.22224199056534175</v>
      </c>
      <c r="BT55" s="287">
        <v>0.22224199056534175</v>
      </c>
      <c r="BU55" s="287">
        <v>0.22224199056534175</v>
      </c>
      <c r="BV55" s="287">
        <v>0.22224199056534175</v>
      </c>
      <c r="BW55" s="287">
        <v>0.22224199056534175</v>
      </c>
      <c r="BX55" s="287">
        <v>0.22224199056534175</v>
      </c>
      <c r="BY55" s="287">
        <v>0.22224199056534175</v>
      </c>
      <c r="BZ55" s="287">
        <v>0.22224199056534175</v>
      </c>
      <c r="CA55" s="287">
        <v>0.22224199056534175</v>
      </c>
      <c r="CB55" s="287">
        <v>0.22224199056534175</v>
      </c>
      <c r="CC55" s="287">
        <v>0.22224199056534175</v>
      </c>
      <c r="CD55" s="287">
        <v>0.22224199056534175</v>
      </c>
      <c r="CE55" s="287">
        <v>0.22224199056534175</v>
      </c>
      <c r="CF55" s="287">
        <v>0.22224199056534175</v>
      </c>
      <c r="CG55" s="287">
        <v>0.22224199056534175</v>
      </c>
      <c r="CH55" s="287">
        <v>0.22224199056534175</v>
      </c>
      <c r="CI55" s="287">
        <v>0.22224199056534175</v>
      </c>
      <c r="CJ55" s="287">
        <v>0.22224199056534175</v>
      </c>
      <c r="CK55" s="287">
        <v>0.22224199056534175</v>
      </c>
      <c r="CL55" s="287">
        <v>0.22224199056534175</v>
      </c>
      <c r="CM55" s="287">
        <v>0.22224199056534175</v>
      </c>
      <c r="CN55" s="287">
        <v>0.22224199056534175</v>
      </c>
      <c r="CO55" s="287">
        <v>0.22224199056534175</v>
      </c>
      <c r="CP55" s="287">
        <v>0.22224199056534175</v>
      </c>
      <c r="CQ55" s="287">
        <v>0.22224199056534175</v>
      </c>
      <c r="CR55" s="287">
        <v>0.22224199056534175</v>
      </c>
      <c r="CS55" s="287">
        <v>0.22224199056534175</v>
      </c>
      <c r="CT55" s="287">
        <v>0.22224199056534175</v>
      </c>
      <c r="CU55" s="287">
        <v>0.22224199056534175</v>
      </c>
      <c r="CV55" s="287">
        <v>0.22224199056534175</v>
      </c>
      <c r="CW55" s="287"/>
      <c r="CX55" s="287"/>
      <c r="CY55" s="287"/>
      <c r="CZ55" s="287"/>
      <c r="DA55" s="287"/>
      <c r="DB55" s="287"/>
      <c r="DC55" s="287"/>
      <c r="DD55" s="287"/>
      <c r="DE55" s="287"/>
      <c r="DF55" s="287"/>
      <c r="DG55" s="287"/>
      <c r="DH55" s="287"/>
      <c r="DI55" s="287"/>
      <c r="DJ55" s="287"/>
      <c r="DK55" s="287"/>
      <c r="DL55" s="287"/>
      <c r="DM55" s="287"/>
      <c r="DN55" s="287"/>
      <c r="DO55" s="287"/>
      <c r="DP55" s="287"/>
      <c r="DQ55" s="287"/>
      <c r="DR55" s="287"/>
      <c r="DS55" s="287"/>
      <c r="DT55" s="287"/>
      <c r="DU55" s="287"/>
      <c r="DV55" s="287"/>
      <c r="DW55" s="287"/>
      <c r="DX55" s="287"/>
      <c r="DY55" s="287"/>
      <c r="DZ55" s="287"/>
      <c r="EA55" s="287"/>
      <c r="EB55" s="287"/>
      <c r="EC55" s="287"/>
      <c r="ED55" s="287"/>
      <c r="EE55" s="287"/>
      <c r="EF55" s="287"/>
      <c r="EG55" s="287"/>
      <c r="EH55" s="287"/>
      <c r="EI55" s="287"/>
      <c r="EJ55" s="287"/>
      <c r="EK55" s="287"/>
      <c r="EL55" s="287"/>
      <c r="EM55" s="287"/>
      <c r="EN55" s="287"/>
      <c r="EO55" s="287"/>
      <c r="EP55" s="287"/>
      <c r="EQ55" s="287"/>
      <c r="ER55" s="287"/>
      <c r="ES55" s="287"/>
      <c r="ET55" s="287"/>
      <c r="EU55" s="287"/>
      <c r="EV55" s="287"/>
      <c r="EW55" s="287"/>
      <c r="EX55" s="287"/>
      <c r="EY55" s="287"/>
      <c r="EZ55" s="287"/>
      <c r="FA55" s="287"/>
      <c r="FB55" s="287"/>
      <c r="FC55" s="287"/>
      <c r="FD55" s="287"/>
    </row>
    <row r="56" spans="1:160" s="155" customFormat="1" x14ac:dyDescent="0.3">
      <c r="A56" s="155" t="s">
        <v>8</v>
      </c>
      <c r="B56" s="155" t="s">
        <v>25</v>
      </c>
      <c r="C56" s="155" t="s">
        <v>29</v>
      </c>
      <c r="D56" s="217">
        <v>0.67835525728699364</v>
      </c>
      <c r="E56" s="287">
        <v>0.67835525728699364</v>
      </c>
      <c r="F56" s="287">
        <v>0.67835525728699364</v>
      </c>
      <c r="G56" s="287">
        <v>0.67835525728699364</v>
      </c>
      <c r="H56" s="287">
        <v>0.67835525728699364</v>
      </c>
      <c r="I56" s="287">
        <v>0.67835525728699364</v>
      </c>
      <c r="J56" s="287">
        <v>0.67835525728699364</v>
      </c>
      <c r="K56" s="287">
        <v>0.67835525728699364</v>
      </c>
      <c r="L56" s="287">
        <v>0.67835525728699364</v>
      </c>
      <c r="M56" s="287">
        <v>0.67835525728699364</v>
      </c>
      <c r="N56" s="287">
        <v>0.67835525728699364</v>
      </c>
      <c r="O56" s="287">
        <v>0.67835525728699364</v>
      </c>
      <c r="P56" s="287">
        <v>0.67835525728699364</v>
      </c>
      <c r="Q56" s="287">
        <v>0.67835525728699364</v>
      </c>
      <c r="R56" s="287">
        <v>0.67835525728699364</v>
      </c>
      <c r="S56" s="287">
        <v>0.67835525728699364</v>
      </c>
      <c r="T56" s="287">
        <v>0.67835525728699364</v>
      </c>
      <c r="U56" s="287">
        <v>0.67835525728699364</v>
      </c>
      <c r="V56" s="287">
        <v>0.67835525728699364</v>
      </c>
      <c r="W56" s="287">
        <v>0.67835525728699364</v>
      </c>
      <c r="X56" s="287">
        <v>0.67835525728699364</v>
      </c>
      <c r="Y56" s="287">
        <v>0.67835525728699364</v>
      </c>
      <c r="Z56" s="287">
        <v>0.67835525728699364</v>
      </c>
      <c r="AA56" s="287">
        <v>0.67835525728699364</v>
      </c>
      <c r="AB56" s="287">
        <v>0.67835525728699364</v>
      </c>
      <c r="AC56" s="287">
        <v>0.67835525728699364</v>
      </c>
      <c r="AD56" s="287">
        <v>0.67835525728699364</v>
      </c>
      <c r="AE56" s="287">
        <v>0.67835525728699364</v>
      </c>
      <c r="AF56" s="287">
        <v>0.67835525728699364</v>
      </c>
      <c r="AG56" s="287">
        <v>0.67835525728699364</v>
      </c>
      <c r="AH56" s="287">
        <v>0.67835525728699364</v>
      </c>
      <c r="AI56" s="287">
        <v>0.67835525728699364</v>
      </c>
      <c r="AJ56" s="287">
        <v>0.67835525728699364</v>
      </c>
      <c r="AK56" s="287">
        <v>0.67835525728699364</v>
      </c>
      <c r="AL56" s="287">
        <v>0.67835525728699364</v>
      </c>
      <c r="AM56" s="287">
        <v>0.67835525728699364</v>
      </c>
      <c r="AN56" s="287">
        <v>0.67835525728699364</v>
      </c>
      <c r="AO56" s="287">
        <v>0.67835525728699364</v>
      </c>
      <c r="AP56" s="287">
        <v>0.67835525728699364</v>
      </c>
      <c r="AQ56" s="287">
        <v>0.67835525728699364</v>
      </c>
      <c r="AR56" s="287">
        <v>0.67835525728699364</v>
      </c>
      <c r="AS56" s="287">
        <v>0.67835525728699364</v>
      </c>
      <c r="AT56" s="287">
        <v>0.67835525728699364</v>
      </c>
      <c r="AU56" s="287">
        <v>0.67835525728699364</v>
      </c>
      <c r="AV56" s="287">
        <v>0.67835525728699364</v>
      </c>
      <c r="AW56" s="287">
        <v>0.67835525728699364</v>
      </c>
      <c r="AX56" s="287">
        <v>0.67835525728699364</v>
      </c>
      <c r="AY56" s="287">
        <v>0.67835525728699364</v>
      </c>
      <c r="AZ56" s="287">
        <v>0.67835525728699364</v>
      </c>
      <c r="BA56" s="287">
        <v>0.67835525728699364</v>
      </c>
      <c r="BB56" s="287">
        <v>0.67835525728699364</v>
      </c>
      <c r="BC56" s="287">
        <v>0.67835525728699364</v>
      </c>
      <c r="BD56" s="287">
        <v>0.67835525728699364</v>
      </c>
      <c r="BE56" s="287">
        <v>0.67835525728699364</v>
      </c>
      <c r="BF56" s="287">
        <v>0.67835525728699364</v>
      </c>
      <c r="BG56" s="287">
        <v>0.67835525728699364</v>
      </c>
      <c r="BH56" s="287">
        <v>0.67835525728699364</v>
      </c>
      <c r="BI56" s="287">
        <v>0.67835525728699364</v>
      </c>
      <c r="BJ56" s="287">
        <v>0.67835525728699364</v>
      </c>
      <c r="BK56" s="287">
        <v>0.67835525728699364</v>
      </c>
      <c r="BL56" s="287">
        <v>0.67835525728699364</v>
      </c>
      <c r="BM56" s="287">
        <v>0.67835525728699364</v>
      </c>
      <c r="BN56" s="287">
        <v>0.67835525728699364</v>
      </c>
      <c r="BO56" s="287">
        <v>0.67835525728699364</v>
      </c>
      <c r="BP56" s="287">
        <v>0.67835525728699364</v>
      </c>
      <c r="BQ56" s="287">
        <v>0.67835525728699364</v>
      </c>
      <c r="BR56" s="287">
        <v>0.67835525728699364</v>
      </c>
      <c r="BS56" s="287">
        <v>0.67835525728699364</v>
      </c>
      <c r="BT56" s="287">
        <v>0.67835525728699364</v>
      </c>
      <c r="BU56" s="287">
        <v>0.67835525728699364</v>
      </c>
      <c r="BV56" s="287">
        <v>0.67835525728699364</v>
      </c>
      <c r="BW56" s="287">
        <v>0.67835525728699364</v>
      </c>
      <c r="BX56" s="287">
        <v>0.67835525728699364</v>
      </c>
      <c r="BY56" s="287">
        <v>0.67835525728699364</v>
      </c>
      <c r="BZ56" s="287">
        <v>0.67835525728699364</v>
      </c>
      <c r="CA56" s="287">
        <v>0.67835525728699364</v>
      </c>
      <c r="CB56" s="287">
        <v>0.67835525728699364</v>
      </c>
      <c r="CC56" s="287">
        <v>0.67835525728699364</v>
      </c>
      <c r="CD56" s="287">
        <v>0.67835525728699364</v>
      </c>
      <c r="CE56" s="287">
        <v>0.67835525728699364</v>
      </c>
      <c r="CF56" s="287">
        <v>0.67835525728699364</v>
      </c>
      <c r="CG56" s="287">
        <v>0.67835525728699364</v>
      </c>
      <c r="CH56" s="287">
        <v>0.67835525728699364</v>
      </c>
      <c r="CI56" s="287">
        <v>0.67835525728699364</v>
      </c>
      <c r="CJ56" s="287">
        <v>0.67835525728699364</v>
      </c>
      <c r="CK56" s="287">
        <v>0.67835525728699364</v>
      </c>
      <c r="CL56" s="287">
        <v>0.67835525728699364</v>
      </c>
      <c r="CM56" s="287">
        <v>0.67835525728699364</v>
      </c>
      <c r="CN56" s="287">
        <v>0.67835525728699364</v>
      </c>
      <c r="CO56" s="287">
        <v>0.67835525728699364</v>
      </c>
      <c r="CP56" s="287">
        <v>0.67835525728699364</v>
      </c>
      <c r="CQ56" s="287">
        <v>0.67835525728699364</v>
      </c>
      <c r="CR56" s="287">
        <v>0.67835525728699364</v>
      </c>
      <c r="CS56" s="287">
        <v>0.67835525728699364</v>
      </c>
      <c r="CT56" s="287">
        <v>0.67835525728699364</v>
      </c>
      <c r="CU56" s="287">
        <v>0.67835525728699364</v>
      </c>
      <c r="CV56" s="287">
        <v>0.67835525728699364</v>
      </c>
      <c r="CW56" s="287"/>
      <c r="CX56" s="287"/>
      <c r="CY56" s="287"/>
      <c r="CZ56" s="287"/>
      <c r="DA56" s="287"/>
      <c r="DB56" s="287"/>
      <c r="DC56" s="287"/>
      <c r="DD56" s="287"/>
      <c r="DE56" s="287"/>
      <c r="DF56" s="287"/>
      <c r="DG56" s="287"/>
      <c r="DH56" s="287"/>
      <c r="DI56" s="287"/>
      <c r="DJ56" s="287"/>
      <c r="DK56" s="287"/>
      <c r="DL56" s="287"/>
      <c r="DM56" s="287"/>
      <c r="DN56" s="287"/>
      <c r="DO56" s="287"/>
      <c r="DP56" s="287"/>
      <c r="DQ56" s="287"/>
      <c r="DR56" s="287"/>
      <c r="DS56" s="287"/>
      <c r="DT56" s="287"/>
      <c r="DU56" s="287"/>
      <c r="DV56" s="287"/>
      <c r="DW56" s="287"/>
      <c r="DX56" s="287"/>
      <c r="DY56" s="287"/>
      <c r="DZ56" s="287"/>
      <c r="EA56" s="287"/>
      <c r="EB56" s="287"/>
      <c r="EC56" s="287"/>
      <c r="ED56" s="287"/>
      <c r="EE56" s="287"/>
      <c r="EF56" s="287"/>
      <c r="EG56" s="287"/>
      <c r="EH56" s="287"/>
      <c r="EI56" s="287"/>
      <c r="EJ56" s="287"/>
      <c r="EK56" s="287"/>
      <c r="EL56" s="287"/>
      <c r="EM56" s="287"/>
      <c r="EN56" s="287"/>
      <c r="EO56" s="287"/>
      <c r="EP56" s="287"/>
      <c r="EQ56" s="287"/>
      <c r="ER56" s="287"/>
      <c r="ES56" s="287"/>
      <c r="ET56" s="287"/>
      <c r="EU56" s="287"/>
      <c r="EV56" s="287"/>
      <c r="EW56" s="287"/>
      <c r="EX56" s="287"/>
      <c r="EY56" s="287"/>
      <c r="EZ56" s="287"/>
      <c r="FA56" s="287"/>
      <c r="FB56" s="287"/>
      <c r="FC56" s="287"/>
      <c r="FD56" s="287"/>
    </row>
    <row r="57" spans="1:160" x14ac:dyDescent="0.3">
      <c r="A57" s="14"/>
      <c r="D57" s="23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  <c r="CU57" s="78"/>
      <c r="CV57" s="78"/>
      <c r="CW57" s="78"/>
      <c r="CX57" s="78"/>
      <c r="CY57" s="78"/>
      <c r="CZ57" s="78"/>
      <c r="DA57" s="78"/>
      <c r="DB57" s="78"/>
      <c r="DC57" s="78"/>
      <c r="DD57" s="78"/>
      <c r="DE57" s="78"/>
      <c r="DF57" s="78"/>
      <c r="DG57" s="78"/>
      <c r="DH57" s="78"/>
      <c r="DI57" s="78"/>
      <c r="DJ57" s="78"/>
      <c r="DK57" s="78"/>
      <c r="DL57" s="78"/>
      <c r="DM57" s="78"/>
      <c r="DN57" s="78"/>
      <c r="DO57" s="78"/>
      <c r="DP57" s="78"/>
      <c r="DQ57" s="78"/>
      <c r="DR57" s="78"/>
      <c r="DS57" s="78"/>
      <c r="DT57" s="78"/>
      <c r="DU57" s="78"/>
      <c r="DV57" s="78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78"/>
      <c r="EW57" s="78"/>
      <c r="EX57" s="78"/>
      <c r="EY57" s="78"/>
      <c r="EZ57" s="78"/>
      <c r="FA57" s="78"/>
      <c r="FB57" s="78"/>
      <c r="FC57" s="78"/>
      <c r="FD57" s="78"/>
    </row>
    <row r="58" spans="1:160" x14ac:dyDescent="0.3">
      <c r="A58" s="18" t="s">
        <v>282</v>
      </c>
      <c r="D58" s="23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</row>
    <row r="59" spans="1:160" s="16" customFormat="1" x14ac:dyDescent="0.3">
      <c r="A59" s="14" t="s">
        <v>5</v>
      </c>
      <c r="B59" s="14" t="s">
        <v>30</v>
      </c>
      <c r="C59" s="14" t="s">
        <v>31</v>
      </c>
      <c r="D59" s="167">
        <v>1.4745666308190093E-2</v>
      </c>
      <c r="E59" s="88">
        <v>1.4745666308190093E-2</v>
      </c>
      <c r="F59" s="88">
        <v>1.4745666308190093E-2</v>
      </c>
      <c r="G59" s="88">
        <v>1.4745666308190093E-2</v>
      </c>
      <c r="H59" s="88">
        <v>1.4745666308190093E-2</v>
      </c>
      <c r="I59" s="88">
        <v>1.4745666308190093E-2</v>
      </c>
      <c r="J59" s="88">
        <v>1.4745666308190093E-2</v>
      </c>
      <c r="K59" s="88">
        <v>1.4745666308190093E-2</v>
      </c>
      <c r="L59" s="88">
        <v>1.4745666308190093E-2</v>
      </c>
      <c r="M59" s="88">
        <v>1.4745666308190093E-2</v>
      </c>
      <c r="N59" s="88">
        <v>1.4745666308190093E-2</v>
      </c>
      <c r="O59" s="88">
        <v>1.4745666308190093E-2</v>
      </c>
      <c r="P59" s="88">
        <v>1.4745666308190093E-2</v>
      </c>
      <c r="Q59" s="88">
        <v>1.4745666308190093E-2</v>
      </c>
      <c r="R59" s="88">
        <v>1.4745666308190093E-2</v>
      </c>
      <c r="S59" s="88">
        <v>1.4745666308190093E-2</v>
      </c>
      <c r="T59" s="88">
        <v>1.4745666308190093E-2</v>
      </c>
      <c r="U59" s="88">
        <v>1.4745666308190093E-2</v>
      </c>
      <c r="V59" s="88">
        <v>1.4745666308190093E-2</v>
      </c>
      <c r="W59" s="88">
        <v>1.4745666308190093E-2</v>
      </c>
      <c r="X59" s="88">
        <v>1.4745666308190093E-2</v>
      </c>
      <c r="Y59" s="88">
        <v>1.4745666308190093E-2</v>
      </c>
      <c r="Z59" s="88">
        <v>1.4745666308190093E-2</v>
      </c>
      <c r="AA59" s="88">
        <v>1.4745666308190093E-2</v>
      </c>
      <c r="AB59" s="88">
        <v>1.4745666308190093E-2</v>
      </c>
      <c r="AC59" s="88">
        <v>1.4745666308190093E-2</v>
      </c>
      <c r="AD59" s="88">
        <v>1.4745666308190093E-2</v>
      </c>
      <c r="AE59" s="88">
        <v>1.4745666308190093E-2</v>
      </c>
      <c r="AF59" s="88">
        <v>1.4745666308190093E-2</v>
      </c>
      <c r="AG59" s="88">
        <v>1.4745666308190093E-2</v>
      </c>
      <c r="AH59" s="88">
        <v>1.4745666308190093E-2</v>
      </c>
      <c r="AI59" s="88">
        <v>1.4745666308190093E-2</v>
      </c>
      <c r="AJ59" s="88">
        <v>1.4745666308190093E-2</v>
      </c>
      <c r="AK59" s="88">
        <v>1.4745666308190093E-2</v>
      </c>
      <c r="AL59" s="88">
        <v>1.4745666308190093E-2</v>
      </c>
      <c r="AM59" s="88">
        <v>1.4745666308190093E-2</v>
      </c>
      <c r="AN59" s="88">
        <v>1.4745666308190093E-2</v>
      </c>
      <c r="AO59" s="88">
        <v>1.4745666308190093E-2</v>
      </c>
      <c r="AP59" s="88">
        <v>1.4745666308190093E-2</v>
      </c>
      <c r="AQ59" s="88">
        <v>1.4745666308190093E-2</v>
      </c>
      <c r="AR59" s="88">
        <v>1.4745666308190093E-2</v>
      </c>
      <c r="AS59" s="88">
        <v>1.4745666308190093E-2</v>
      </c>
      <c r="AT59" s="88">
        <v>1.4745666308190093E-2</v>
      </c>
      <c r="AU59" s="88">
        <v>1.4745666308190093E-2</v>
      </c>
      <c r="AV59" s="88">
        <v>1.4745666308190093E-2</v>
      </c>
      <c r="AW59" s="88">
        <v>1.4745666308190093E-2</v>
      </c>
      <c r="AX59" s="88">
        <v>1.4745666308190093E-2</v>
      </c>
      <c r="AY59" s="88">
        <v>1.4745666308190093E-2</v>
      </c>
      <c r="AZ59" s="88">
        <v>1.4745666308190093E-2</v>
      </c>
      <c r="BA59" s="88">
        <v>1.4745666308190093E-2</v>
      </c>
      <c r="BB59" s="88">
        <v>1.4745666308190093E-2</v>
      </c>
      <c r="BC59" s="89">
        <v>1.4745666308190093E-2</v>
      </c>
      <c r="BD59" s="89">
        <v>1.4745666308190093E-2</v>
      </c>
      <c r="BE59" s="89">
        <v>1.4745666308190093E-2</v>
      </c>
      <c r="BF59" s="89">
        <v>1.4745666308190093E-2</v>
      </c>
      <c r="BG59" s="89">
        <v>1.4745666308190093E-2</v>
      </c>
      <c r="BH59" s="89">
        <v>1.4745666308190093E-2</v>
      </c>
      <c r="BI59" s="89">
        <v>1.4745666308190093E-2</v>
      </c>
      <c r="BJ59" s="89">
        <v>1.4745666308190093E-2</v>
      </c>
      <c r="BK59" s="89">
        <v>1.4745666308190093E-2</v>
      </c>
      <c r="BL59" s="89">
        <v>1.4745666308190093E-2</v>
      </c>
      <c r="BM59" s="89">
        <v>1.4745666308190093E-2</v>
      </c>
      <c r="BN59" s="89">
        <v>1.4745666308190093E-2</v>
      </c>
      <c r="BO59" s="89">
        <v>1.4745666308190093E-2</v>
      </c>
      <c r="BP59" s="89">
        <v>1.4745666308190093E-2</v>
      </c>
      <c r="BQ59" s="89">
        <v>1.4745666308190093E-2</v>
      </c>
      <c r="BR59" s="89">
        <v>1.4745666308190093E-2</v>
      </c>
      <c r="BS59" s="89">
        <v>1.4745666308190093E-2</v>
      </c>
      <c r="BT59" s="89">
        <v>1.4745666308190093E-2</v>
      </c>
      <c r="BU59" s="89">
        <v>1.4745666308190093E-2</v>
      </c>
      <c r="BV59" s="89">
        <v>1.4745666308190093E-2</v>
      </c>
      <c r="BW59" s="89">
        <v>1.4745666308190093E-2</v>
      </c>
      <c r="BX59" s="89">
        <v>1.4745666308190093E-2</v>
      </c>
      <c r="BY59" s="89">
        <v>1.4745666308190093E-2</v>
      </c>
      <c r="BZ59" s="89">
        <v>1.4745666308190093E-2</v>
      </c>
      <c r="CA59" s="89">
        <v>1.4745666308190093E-2</v>
      </c>
      <c r="CB59" s="89">
        <v>1.4745666308190093E-2</v>
      </c>
      <c r="CC59" s="89">
        <v>1.4745666308190093E-2</v>
      </c>
      <c r="CD59" s="89">
        <v>1.4745666308190093E-2</v>
      </c>
      <c r="CE59" s="89">
        <v>1.4745666308190093E-2</v>
      </c>
      <c r="CF59" s="89">
        <v>1.4745666308190093E-2</v>
      </c>
      <c r="CG59" s="89">
        <v>1.4745666308190093E-2</v>
      </c>
      <c r="CH59" s="89">
        <v>1.4745666308190093E-2</v>
      </c>
      <c r="CI59" s="89">
        <v>1.4745666308190093E-2</v>
      </c>
      <c r="CJ59" s="89">
        <v>1.4745666308190093E-2</v>
      </c>
      <c r="CK59" s="89">
        <v>1.4745666308190093E-2</v>
      </c>
      <c r="CL59" s="89">
        <v>1.4745666308190093E-2</v>
      </c>
      <c r="CM59" s="89">
        <v>1.4745666308190093E-2</v>
      </c>
      <c r="CN59" s="89">
        <v>1.4745666308190093E-2</v>
      </c>
      <c r="CO59" s="89">
        <v>1.4745666308190093E-2</v>
      </c>
      <c r="CP59" s="89">
        <v>1.4745666308190093E-2</v>
      </c>
      <c r="CQ59" s="89">
        <v>1.4745666308190093E-2</v>
      </c>
      <c r="CR59" s="89">
        <v>1.4745666308190093E-2</v>
      </c>
      <c r="CS59" s="89">
        <v>1.4745666308190093E-2</v>
      </c>
      <c r="CT59" s="89">
        <v>1.4745666308190093E-2</v>
      </c>
      <c r="CU59" s="89">
        <v>1.4745666308190093E-2</v>
      </c>
      <c r="CV59" s="89">
        <v>1.4745666308190093E-2</v>
      </c>
      <c r="CW59" s="89">
        <v>1.4745666308190093E-2</v>
      </c>
      <c r="CX59" s="89">
        <v>1.4745666308190093E-2</v>
      </c>
      <c r="CY59" s="89">
        <v>1.4745666308190093E-2</v>
      </c>
      <c r="CZ59" s="89">
        <v>1.4745666308190093E-2</v>
      </c>
      <c r="DA59" s="89">
        <v>1.4745666308190093E-2</v>
      </c>
      <c r="DB59" s="89">
        <v>1.4745666308190093E-2</v>
      </c>
      <c r="DC59" s="89">
        <v>1.4745666308190093E-2</v>
      </c>
      <c r="DD59" s="89">
        <v>1.4745666308190093E-2</v>
      </c>
      <c r="DE59" s="89">
        <v>1.4745666308190093E-2</v>
      </c>
      <c r="DF59" s="89">
        <v>1.4745666308190093E-2</v>
      </c>
      <c r="DG59" s="89">
        <v>1.4745666308190093E-2</v>
      </c>
      <c r="DH59" s="89">
        <v>1.4745666308190093E-2</v>
      </c>
      <c r="DI59" s="89">
        <v>1.4745666308190093E-2</v>
      </c>
      <c r="DJ59" s="89">
        <v>1.4745666308190093E-2</v>
      </c>
      <c r="DK59" s="89">
        <v>1.4745666308190093E-2</v>
      </c>
      <c r="DL59" s="89">
        <v>1.4745666308190093E-2</v>
      </c>
      <c r="DM59" s="89">
        <v>1.4745666308190093E-2</v>
      </c>
      <c r="DN59" s="89">
        <v>1.4745666308190093E-2</v>
      </c>
      <c r="DO59" s="89">
        <v>1.4745666308190093E-2</v>
      </c>
      <c r="DP59" s="89">
        <v>1.4745666308190093E-2</v>
      </c>
      <c r="DQ59" s="89">
        <v>1.4745666308190093E-2</v>
      </c>
      <c r="DR59" s="89">
        <v>1.4745666308190093E-2</v>
      </c>
      <c r="DS59" s="89">
        <v>1.4745666308190093E-2</v>
      </c>
      <c r="DT59" s="89">
        <v>1.4745666308190093E-2</v>
      </c>
      <c r="DU59" s="89">
        <v>1.4745666308190093E-2</v>
      </c>
      <c r="DV59" s="89">
        <v>1.4745666308190093E-2</v>
      </c>
      <c r="DW59" s="89">
        <v>1.4745666308190093E-2</v>
      </c>
      <c r="DX59" s="89">
        <v>1.4745666308190093E-2</v>
      </c>
      <c r="DY59" s="89">
        <v>1.4745666308190093E-2</v>
      </c>
      <c r="DZ59" s="89">
        <v>1.4745666308190093E-2</v>
      </c>
      <c r="EA59" s="89">
        <v>1.4745666308190093E-2</v>
      </c>
      <c r="EB59" s="89">
        <v>1.4745666308190093E-2</v>
      </c>
      <c r="EC59" s="89">
        <v>1.4745666308190093E-2</v>
      </c>
      <c r="ED59" s="89">
        <v>1.4745666308190093E-2</v>
      </c>
      <c r="EE59" s="89">
        <v>1.4745666308190093E-2</v>
      </c>
      <c r="EF59" s="89">
        <v>1.4745666308190093E-2</v>
      </c>
      <c r="EG59" s="89">
        <v>1.4745666308190093E-2</v>
      </c>
      <c r="EH59" s="89">
        <v>1.4745666308190093E-2</v>
      </c>
      <c r="EI59" s="89">
        <v>1.4745666308190093E-2</v>
      </c>
      <c r="EJ59" s="89">
        <v>1.4745666308190093E-2</v>
      </c>
      <c r="EK59" s="89">
        <v>1.4745666308190093E-2</v>
      </c>
      <c r="EL59" s="89">
        <v>1.4745666308190093E-2</v>
      </c>
      <c r="EM59" s="89">
        <v>1.4745666308190093E-2</v>
      </c>
      <c r="EN59" s="89">
        <v>1.4745666308190093E-2</v>
      </c>
      <c r="EO59" s="89">
        <v>1.4745666308190093E-2</v>
      </c>
      <c r="EP59" s="89">
        <v>1.4745666308190093E-2</v>
      </c>
      <c r="EQ59" s="89">
        <v>1.4745666308190093E-2</v>
      </c>
      <c r="ER59" s="89">
        <v>1.4745666308190093E-2</v>
      </c>
      <c r="ES59" s="89">
        <v>1.4745666308190093E-2</v>
      </c>
      <c r="ET59" s="89">
        <v>1.4745666308190093E-2</v>
      </c>
      <c r="EU59" s="89">
        <v>1.4745666308190093E-2</v>
      </c>
      <c r="EV59" s="89">
        <v>1.4745666308190093E-2</v>
      </c>
      <c r="EW59" s="89">
        <v>1.4745666308190093E-2</v>
      </c>
      <c r="EX59" s="89">
        <v>1.4745666308190093E-2</v>
      </c>
      <c r="EY59" s="89">
        <v>1.4745666308190093E-2</v>
      </c>
      <c r="EZ59" s="89">
        <v>1.4745666308190093E-2</v>
      </c>
      <c r="FA59" s="89">
        <v>1.4745666308190093E-2</v>
      </c>
      <c r="FB59" s="89">
        <v>1.4745666308190093E-2</v>
      </c>
      <c r="FC59" s="89">
        <v>1.4745666308190093E-2</v>
      </c>
      <c r="FD59" s="89">
        <v>1.4745666308190093E-2</v>
      </c>
    </row>
    <row r="60" spans="1:160" s="16" customFormat="1" x14ac:dyDescent="0.3">
      <c r="A60" s="14" t="s">
        <v>6</v>
      </c>
      <c r="B60" s="14" t="s">
        <v>155</v>
      </c>
      <c r="C60" s="14" t="s">
        <v>96</v>
      </c>
      <c r="D60" s="167">
        <v>7.1993547269398675E-2</v>
      </c>
      <c r="E60" s="88">
        <v>7.1993547269398675E-2</v>
      </c>
      <c r="F60" s="88">
        <v>7.1993547269398675E-2</v>
      </c>
      <c r="G60" s="88">
        <v>7.1993547269398675E-2</v>
      </c>
      <c r="H60" s="88">
        <v>7.1993547269398675E-2</v>
      </c>
      <c r="I60" s="88">
        <v>7.1993547269398675E-2</v>
      </c>
      <c r="J60" s="88">
        <v>7.1993547269398675E-2</v>
      </c>
      <c r="K60" s="88">
        <v>7.1993547269398675E-2</v>
      </c>
      <c r="L60" s="88">
        <v>7.1993547269398675E-2</v>
      </c>
      <c r="M60" s="88">
        <v>7.1993547269398675E-2</v>
      </c>
      <c r="N60" s="88">
        <v>7.1993547269398675E-2</v>
      </c>
      <c r="O60" s="88">
        <v>7.1993547269398675E-2</v>
      </c>
      <c r="P60" s="88">
        <v>7.1993547269398675E-2</v>
      </c>
      <c r="Q60" s="88">
        <v>7.1993547269398675E-2</v>
      </c>
      <c r="R60" s="88">
        <v>7.1993547269398675E-2</v>
      </c>
      <c r="S60" s="88">
        <v>7.1993547269398675E-2</v>
      </c>
      <c r="T60" s="88">
        <v>7.1993547269398675E-2</v>
      </c>
      <c r="U60" s="88">
        <v>7.1993547269398675E-2</v>
      </c>
      <c r="V60" s="88">
        <v>7.1993547269398675E-2</v>
      </c>
      <c r="W60" s="88">
        <v>7.1993547269398675E-2</v>
      </c>
      <c r="X60" s="88">
        <v>7.1993547269398675E-2</v>
      </c>
      <c r="Y60" s="88">
        <v>7.1993547269398675E-2</v>
      </c>
      <c r="Z60" s="88">
        <v>7.1993547269398675E-2</v>
      </c>
      <c r="AA60" s="88">
        <v>7.1993547269398675E-2</v>
      </c>
      <c r="AB60" s="88">
        <v>7.1993547269398675E-2</v>
      </c>
      <c r="AC60" s="88">
        <v>7.1993547269398675E-2</v>
      </c>
      <c r="AD60" s="88">
        <v>7.1993547269398675E-2</v>
      </c>
      <c r="AE60" s="88">
        <v>7.1993547269398675E-2</v>
      </c>
      <c r="AF60" s="88">
        <v>7.1993547269398675E-2</v>
      </c>
      <c r="AG60" s="88">
        <v>7.1993547269398675E-2</v>
      </c>
      <c r="AH60" s="88">
        <v>7.1993547269398675E-2</v>
      </c>
      <c r="AI60" s="88">
        <v>7.1993547269398675E-2</v>
      </c>
      <c r="AJ60" s="88">
        <v>7.1993547269398675E-2</v>
      </c>
      <c r="AK60" s="88">
        <v>7.1993547269398675E-2</v>
      </c>
      <c r="AL60" s="88">
        <v>7.1993547269398675E-2</v>
      </c>
      <c r="AM60" s="88">
        <v>7.1993547269398675E-2</v>
      </c>
      <c r="AN60" s="88">
        <v>7.1993547269398675E-2</v>
      </c>
      <c r="AO60" s="88">
        <v>7.1993547269398675E-2</v>
      </c>
      <c r="AP60" s="88">
        <v>7.1993547269398675E-2</v>
      </c>
      <c r="AQ60" s="88">
        <v>7.1993547269398675E-2</v>
      </c>
      <c r="AR60" s="88">
        <v>7.1993547269398675E-2</v>
      </c>
      <c r="AS60" s="88">
        <v>7.1993547269398675E-2</v>
      </c>
      <c r="AT60" s="88">
        <v>7.1993547269398675E-2</v>
      </c>
      <c r="AU60" s="88">
        <v>7.1993547269398675E-2</v>
      </c>
      <c r="AV60" s="88">
        <v>7.1993547269398675E-2</v>
      </c>
      <c r="AW60" s="88">
        <v>7.1993547269398675E-2</v>
      </c>
      <c r="AX60" s="88">
        <v>7.1993547269398675E-2</v>
      </c>
      <c r="AY60" s="88">
        <v>7.1993547269398675E-2</v>
      </c>
      <c r="AZ60" s="88">
        <v>7.1993547269398675E-2</v>
      </c>
      <c r="BA60" s="88">
        <v>7.1993547269398675E-2</v>
      </c>
      <c r="BB60" s="88">
        <v>7.1993547269398675E-2</v>
      </c>
      <c r="BC60" s="89">
        <v>7.1993547269398675E-2</v>
      </c>
      <c r="BD60" s="89">
        <v>7.1993547269398675E-2</v>
      </c>
      <c r="BE60" s="89">
        <v>7.1993547269398675E-2</v>
      </c>
      <c r="BF60" s="89">
        <v>7.1993547269398675E-2</v>
      </c>
      <c r="BG60" s="89">
        <v>7.1993547269398675E-2</v>
      </c>
      <c r="BH60" s="89">
        <v>7.1993547269398675E-2</v>
      </c>
      <c r="BI60" s="89">
        <v>7.1993547269398675E-2</v>
      </c>
      <c r="BJ60" s="89">
        <v>7.1993547269398675E-2</v>
      </c>
      <c r="BK60" s="89">
        <v>7.1993547269398675E-2</v>
      </c>
      <c r="BL60" s="89">
        <v>7.1993547269398675E-2</v>
      </c>
      <c r="BM60" s="89">
        <v>7.1993547269398675E-2</v>
      </c>
      <c r="BN60" s="89">
        <v>7.1993547269398675E-2</v>
      </c>
      <c r="BO60" s="89">
        <v>7.1993547269398675E-2</v>
      </c>
      <c r="BP60" s="89">
        <v>7.1993547269398675E-2</v>
      </c>
      <c r="BQ60" s="89">
        <v>7.1993547269398675E-2</v>
      </c>
      <c r="BR60" s="89">
        <v>7.1993547269398675E-2</v>
      </c>
      <c r="BS60" s="89">
        <v>7.1993547269398675E-2</v>
      </c>
      <c r="BT60" s="89">
        <v>7.1993547269398675E-2</v>
      </c>
      <c r="BU60" s="89">
        <v>7.1993547269398675E-2</v>
      </c>
      <c r="BV60" s="89">
        <v>7.1993547269398675E-2</v>
      </c>
      <c r="BW60" s="89">
        <v>7.1993547269398675E-2</v>
      </c>
      <c r="BX60" s="89">
        <v>7.1993547269398675E-2</v>
      </c>
      <c r="BY60" s="89">
        <v>7.1993547269398675E-2</v>
      </c>
      <c r="BZ60" s="89">
        <v>7.1993547269398675E-2</v>
      </c>
      <c r="CA60" s="89">
        <v>7.1993547269398675E-2</v>
      </c>
      <c r="CB60" s="89">
        <v>7.1993547269398675E-2</v>
      </c>
      <c r="CC60" s="89">
        <v>7.1993547269398675E-2</v>
      </c>
      <c r="CD60" s="89">
        <v>7.1993547269398675E-2</v>
      </c>
      <c r="CE60" s="89">
        <v>7.1993547269398675E-2</v>
      </c>
      <c r="CF60" s="89">
        <v>7.1993547269398675E-2</v>
      </c>
      <c r="CG60" s="89">
        <v>7.1993547269398675E-2</v>
      </c>
      <c r="CH60" s="89">
        <v>7.1993547269398675E-2</v>
      </c>
      <c r="CI60" s="89">
        <v>7.1993547269398675E-2</v>
      </c>
      <c r="CJ60" s="89">
        <v>7.1993547269398675E-2</v>
      </c>
      <c r="CK60" s="89">
        <v>7.1993547269398675E-2</v>
      </c>
      <c r="CL60" s="89">
        <v>7.1993547269398675E-2</v>
      </c>
      <c r="CM60" s="89">
        <v>7.1993547269398675E-2</v>
      </c>
      <c r="CN60" s="89">
        <v>7.1993547269398675E-2</v>
      </c>
      <c r="CO60" s="89">
        <v>7.1993547269398675E-2</v>
      </c>
      <c r="CP60" s="89">
        <v>7.1993547269398675E-2</v>
      </c>
      <c r="CQ60" s="89">
        <v>7.1993547269398675E-2</v>
      </c>
      <c r="CR60" s="89">
        <v>7.1993547269398675E-2</v>
      </c>
      <c r="CS60" s="89">
        <v>7.1993547269398675E-2</v>
      </c>
      <c r="CT60" s="89">
        <v>7.1993547269398675E-2</v>
      </c>
      <c r="CU60" s="89">
        <v>7.1993547269398675E-2</v>
      </c>
      <c r="CV60" s="89">
        <v>7.1993547269398675E-2</v>
      </c>
      <c r="CW60" s="89">
        <v>7.1993547269398675E-2</v>
      </c>
      <c r="CX60" s="89">
        <v>7.1993547269398675E-2</v>
      </c>
      <c r="CY60" s="89">
        <v>7.1993547269398675E-2</v>
      </c>
      <c r="CZ60" s="89">
        <v>7.1993547269398675E-2</v>
      </c>
      <c r="DA60" s="89">
        <v>7.1993547269398675E-2</v>
      </c>
      <c r="DB60" s="89">
        <v>7.1993547269398675E-2</v>
      </c>
      <c r="DC60" s="89">
        <v>7.1993547269398675E-2</v>
      </c>
      <c r="DD60" s="89">
        <v>7.1993547269398675E-2</v>
      </c>
      <c r="DE60" s="89">
        <v>7.1993547269398675E-2</v>
      </c>
      <c r="DF60" s="89">
        <v>7.1993547269398675E-2</v>
      </c>
      <c r="DG60" s="89">
        <v>7.1993547269398675E-2</v>
      </c>
      <c r="DH60" s="89">
        <v>7.1993547269398675E-2</v>
      </c>
      <c r="DI60" s="89">
        <v>7.1993547269398675E-2</v>
      </c>
      <c r="DJ60" s="89">
        <v>7.1993547269398675E-2</v>
      </c>
      <c r="DK60" s="89">
        <v>7.1993547269398675E-2</v>
      </c>
      <c r="DL60" s="89">
        <v>7.1993547269398675E-2</v>
      </c>
      <c r="DM60" s="89">
        <v>7.1993547269398675E-2</v>
      </c>
      <c r="DN60" s="89">
        <v>7.1993547269398675E-2</v>
      </c>
      <c r="DO60" s="89">
        <v>7.1993547269398675E-2</v>
      </c>
      <c r="DP60" s="89">
        <v>7.1993547269398675E-2</v>
      </c>
      <c r="DQ60" s="89">
        <v>7.1993547269398675E-2</v>
      </c>
      <c r="DR60" s="89">
        <v>7.1993547269398675E-2</v>
      </c>
      <c r="DS60" s="89">
        <v>7.1993547269398675E-2</v>
      </c>
      <c r="DT60" s="89">
        <v>7.1993547269398675E-2</v>
      </c>
      <c r="DU60" s="89">
        <v>7.1993547269398675E-2</v>
      </c>
      <c r="DV60" s="89">
        <v>7.1993547269398675E-2</v>
      </c>
      <c r="DW60" s="89">
        <v>7.1993547269398675E-2</v>
      </c>
      <c r="DX60" s="89">
        <v>7.1993547269398675E-2</v>
      </c>
      <c r="DY60" s="89">
        <v>7.1993547269398675E-2</v>
      </c>
      <c r="DZ60" s="89">
        <v>7.1993547269398675E-2</v>
      </c>
      <c r="EA60" s="89">
        <v>7.1993547269398675E-2</v>
      </c>
      <c r="EB60" s="89">
        <v>7.1993547269398675E-2</v>
      </c>
      <c r="EC60" s="89">
        <v>7.1993547269398675E-2</v>
      </c>
      <c r="ED60" s="89">
        <v>7.1993547269398675E-2</v>
      </c>
      <c r="EE60" s="89">
        <v>7.1993547269398675E-2</v>
      </c>
      <c r="EF60" s="89">
        <v>7.1993547269398675E-2</v>
      </c>
      <c r="EG60" s="89">
        <v>7.1993547269398675E-2</v>
      </c>
      <c r="EH60" s="89">
        <v>7.1993547269398675E-2</v>
      </c>
      <c r="EI60" s="89">
        <v>7.1993547269398675E-2</v>
      </c>
      <c r="EJ60" s="89">
        <v>7.1993547269398675E-2</v>
      </c>
      <c r="EK60" s="89">
        <v>7.1993547269398675E-2</v>
      </c>
      <c r="EL60" s="89">
        <v>7.1993547269398675E-2</v>
      </c>
      <c r="EM60" s="89">
        <v>7.1993547269398675E-2</v>
      </c>
      <c r="EN60" s="89">
        <v>7.1993547269398675E-2</v>
      </c>
      <c r="EO60" s="89">
        <v>7.1993547269398675E-2</v>
      </c>
      <c r="EP60" s="89">
        <v>7.1993547269398675E-2</v>
      </c>
      <c r="EQ60" s="89">
        <v>7.1993547269398675E-2</v>
      </c>
      <c r="ER60" s="89">
        <v>7.1993547269398675E-2</v>
      </c>
      <c r="ES60" s="89">
        <v>7.1993547269398675E-2</v>
      </c>
      <c r="ET60" s="89">
        <v>7.1993547269398675E-2</v>
      </c>
      <c r="EU60" s="89">
        <v>7.1993547269398675E-2</v>
      </c>
      <c r="EV60" s="89">
        <v>7.1993547269398675E-2</v>
      </c>
      <c r="EW60" s="89">
        <v>7.1993547269398675E-2</v>
      </c>
      <c r="EX60" s="89">
        <v>7.1993547269398675E-2</v>
      </c>
      <c r="EY60" s="89">
        <v>7.1993547269398675E-2</v>
      </c>
      <c r="EZ60" s="89">
        <v>7.1993547269398675E-2</v>
      </c>
      <c r="FA60" s="89">
        <v>7.1993547269398675E-2</v>
      </c>
      <c r="FB60" s="89">
        <v>7.1993547269398675E-2</v>
      </c>
      <c r="FC60" s="89">
        <v>7.1993547269398675E-2</v>
      </c>
      <c r="FD60" s="89">
        <v>7.1993547269398675E-2</v>
      </c>
    </row>
    <row r="61" spans="1:160" s="16" customFormat="1" x14ac:dyDescent="0.3">
      <c r="A61" s="14" t="s">
        <v>97</v>
      </c>
      <c r="B61" s="14" t="s">
        <v>24</v>
      </c>
      <c r="C61" s="14" t="s">
        <v>27</v>
      </c>
      <c r="D61" s="167">
        <v>0.21974821711921239</v>
      </c>
      <c r="E61" s="88">
        <v>0.21974821711921239</v>
      </c>
      <c r="F61" s="88">
        <v>0.21974821711921239</v>
      </c>
      <c r="G61" s="88">
        <v>0.21974821711921239</v>
      </c>
      <c r="H61" s="88">
        <v>0.21974821711921239</v>
      </c>
      <c r="I61" s="88">
        <v>0.21974821711921239</v>
      </c>
      <c r="J61" s="88">
        <v>0.21974821711921239</v>
      </c>
      <c r="K61" s="88">
        <v>0.21974821711921239</v>
      </c>
      <c r="L61" s="88">
        <v>0.21974821711921239</v>
      </c>
      <c r="M61" s="88">
        <v>0.21974821711921239</v>
      </c>
      <c r="N61" s="88">
        <v>0.21974821711921239</v>
      </c>
      <c r="O61" s="88">
        <v>0.21974821711921239</v>
      </c>
      <c r="P61" s="88">
        <v>0.21974821711921239</v>
      </c>
      <c r="Q61" s="88">
        <v>0.21974821711921239</v>
      </c>
      <c r="R61" s="88">
        <v>0.21974821711921239</v>
      </c>
      <c r="S61" s="88">
        <v>0.21974821711921239</v>
      </c>
      <c r="T61" s="88">
        <v>0.21974821711921239</v>
      </c>
      <c r="U61" s="88">
        <v>0.21974821711921239</v>
      </c>
      <c r="V61" s="88">
        <v>0.21974821711921239</v>
      </c>
      <c r="W61" s="88">
        <v>0.21974821711921239</v>
      </c>
      <c r="X61" s="88">
        <v>0.21974821711921239</v>
      </c>
      <c r="Y61" s="88">
        <v>0.21974821711921239</v>
      </c>
      <c r="Z61" s="88">
        <v>0.21974821711921239</v>
      </c>
      <c r="AA61" s="88">
        <v>0.21974821711921239</v>
      </c>
      <c r="AB61" s="88">
        <v>0.21974821711921239</v>
      </c>
      <c r="AC61" s="88">
        <v>0.21974821711921239</v>
      </c>
      <c r="AD61" s="88">
        <v>0.21974821711921239</v>
      </c>
      <c r="AE61" s="88">
        <v>0.21974821711921239</v>
      </c>
      <c r="AF61" s="88">
        <v>0.21974821711921239</v>
      </c>
      <c r="AG61" s="88">
        <v>0.21974821711921239</v>
      </c>
      <c r="AH61" s="88">
        <v>0.21974821711921239</v>
      </c>
      <c r="AI61" s="88">
        <v>0.21974821711921239</v>
      </c>
      <c r="AJ61" s="88">
        <v>0.21974821711921239</v>
      </c>
      <c r="AK61" s="88">
        <v>0.21974821711921239</v>
      </c>
      <c r="AL61" s="88">
        <v>0.21974821711921239</v>
      </c>
      <c r="AM61" s="88">
        <v>0.21974821711921239</v>
      </c>
      <c r="AN61" s="88">
        <v>0.21974821711921239</v>
      </c>
      <c r="AO61" s="88">
        <v>0.21974821711921239</v>
      </c>
      <c r="AP61" s="88">
        <v>0.21974821711921239</v>
      </c>
      <c r="AQ61" s="88">
        <v>0.21974821711921239</v>
      </c>
      <c r="AR61" s="88">
        <v>0.21974821711921239</v>
      </c>
      <c r="AS61" s="88">
        <v>0.21974821711921239</v>
      </c>
      <c r="AT61" s="88">
        <v>0.21974821711921239</v>
      </c>
      <c r="AU61" s="88">
        <v>0.21974821711921239</v>
      </c>
      <c r="AV61" s="88">
        <v>0.21974821711921239</v>
      </c>
      <c r="AW61" s="88">
        <v>0.21974821711921239</v>
      </c>
      <c r="AX61" s="88">
        <v>0.21974821711921239</v>
      </c>
      <c r="AY61" s="88">
        <v>0.21974821711921239</v>
      </c>
      <c r="AZ61" s="88">
        <v>0.21974821711921239</v>
      </c>
      <c r="BA61" s="88">
        <v>0.21974821711921239</v>
      </c>
      <c r="BB61" s="88">
        <v>0.21974821711921239</v>
      </c>
      <c r="BC61" s="89">
        <v>0.21974821711921239</v>
      </c>
      <c r="BD61" s="89">
        <v>0.21974821711921239</v>
      </c>
      <c r="BE61" s="89">
        <v>0.21974821711921239</v>
      </c>
      <c r="BF61" s="89">
        <v>0.21974821711921239</v>
      </c>
      <c r="BG61" s="89">
        <v>0.21974821711921239</v>
      </c>
      <c r="BH61" s="89">
        <v>0.21974821711921239</v>
      </c>
      <c r="BI61" s="89">
        <v>0.21974821711921239</v>
      </c>
      <c r="BJ61" s="89">
        <v>0.21974821711921239</v>
      </c>
      <c r="BK61" s="89">
        <v>0.21974821711921239</v>
      </c>
      <c r="BL61" s="89">
        <v>0.21974821711921239</v>
      </c>
      <c r="BM61" s="89">
        <v>0.21974821711921239</v>
      </c>
      <c r="BN61" s="89">
        <v>0.21974821711921239</v>
      </c>
      <c r="BO61" s="89">
        <v>0.21974821711921239</v>
      </c>
      <c r="BP61" s="89">
        <v>0.21974821711921239</v>
      </c>
      <c r="BQ61" s="89">
        <v>0.21974821711921239</v>
      </c>
      <c r="BR61" s="89">
        <v>0.21974821711921239</v>
      </c>
      <c r="BS61" s="89">
        <v>0.21974821711921239</v>
      </c>
      <c r="BT61" s="89">
        <v>0.21974821711921239</v>
      </c>
      <c r="BU61" s="89">
        <v>0.21974821711921239</v>
      </c>
      <c r="BV61" s="89">
        <v>0.21974821711921239</v>
      </c>
      <c r="BW61" s="89">
        <v>0.21974821711921239</v>
      </c>
      <c r="BX61" s="89">
        <v>0.21974821711921239</v>
      </c>
      <c r="BY61" s="89">
        <v>0.21974821711921239</v>
      </c>
      <c r="BZ61" s="89">
        <v>0.21974821711921239</v>
      </c>
      <c r="CA61" s="89">
        <v>0.21974821711921239</v>
      </c>
      <c r="CB61" s="89">
        <v>0.21974821711921239</v>
      </c>
      <c r="CC61" s="89">
        <v>0.21974821711921239</v>
      </c>
      <c r="CD61" s="89">
        <v>0.21974821711921239</v>
      </c>
      <c r="CE61" s="89">
        <v>0.21974821711921239</v>
      </c>
      <c r="CF61" s="89">
        <v>0.21974821711921239</v>
      </c>
      <c r="CG61" s="89">
        <v>0.21974821711921239</v>
      </c>
      <c r="CH61" s="89">
        <v>0.21974821711921239</v>
      </c>
      <c r="CI61" s="89">
        <v>0.21974821711921239</v>
      </c>
      <c r="CJ61" s="89">
        <v>0.21974821711921239</v>
      </c>
      <c r="CK61" s="89">
        <v>0.21974821711921239</v>
      </c>
      <c r="CL61" s="89">
        <v>0.21974821711921239</v>
      </c>
      <c r="CM61" s="89">
        <v>0.21974821711921239</v>
      </c>
      <c r="CN61" s="89">
        <v>0.21974821711921239</v>
      </c>
      <c r="CO61" s="89">
        <v>0.21974821711921239</v>
      </c>
      <c r="CP61" s="89">
        <v>0.21974821711921239</v>
      </c>
      <c r="CQ61" s="89">
        <v>0.21974821711921239</v>
      </c>
      <c r="CR61" s="89">
        <v>0.21974821711921239</v>
      </c>
      <c r="CS61" s="89">
        <v>0.21974821711921239</v>
      </c>
      <c r="CT61" s="89">
        <v>0.21974821711921239</v>
      </c>
      <c r="CU61" s="89">
        <v>0.21974821711921239</v>
      </c>
      <c r="CV61" s="89">
        <v>0.21974821711921239</v>
      </c>
      <c r="CW61" s="89">
        <v>0.21974821711921239</v>
      </c>
      <c r="CX61" s="89">
        <v>0.21974821711921239</v>
      </c>
      <c r="CY61" s="89">
        <v>0.21974821711921239</v>
      </c>
      <c r="CZ61" s="89">
        <v>0.21974821711921239</v>
      </c>
      <c r="DA61" s="89">
        <v>0.21974821711921239</v>
      </c>
      <c r="DB61" s="89">
        <v>0.21974821711921239</v>
      </c>
      <c r="DC61" s="89">
        <v>0.21974821711921239</v>
      </c>
      <c r="DD61" s="89">
        <v>0.21974821711921239</v>
      </c>
      <c r="DE61" s="89">
        <v>0.21974821711921239</v>
      </c>
      <c r="DF61" s="89">
        <v>0.21974821711921239</v>
      </c>
      <c r="DG61" s="89">
        <v>0.21974821711921239</v>
      </c>
      <c r="DH61" s="89">
        <v>0.21974821711921239</v>
      </c>
      <c r="DI61" s="89">
        <v>0.21974821711921239</v>
      </c>
      <c r="DJ61" s="89">
        <v>0.21974821711921239</v>
      </c>
      <c r="DK61" s="89">
        <v>0.21974821711921239</v>
      </c>
      <c r="DL61" s="89">
        <v>0.21974821711921239</v>
      </c>
      <c r="DM61" s="89">
        <v>0.21974821711921239</v>
      </c>
      <c r="DN61" s="89">
        <v>0.21974821711921239</v>
      </c>
      <c r="DO61" s="89">
        <v>0.21974821711921239</v>
      </c>
      <c r="DP61" s="89">
        <v>0.21974821711921239</v>
      </c>
      <c r="DQ61" s="89">
        <v>0.21974821711921239</v>
      </c>
      <c r="DR61" s="89">
        <v>0.21974821711921239</v>
      </c>
      <c r="DS61" s="89">
        <v>0.21974821711921239</v>
      </c>
      <c r="DT61" s="89">
        <v>0.21974821711921239</v>
      </c>
      <c r="DU61" s="89">
        <v>0.21974821711921239</v>
      </c>
      <c r="DV61" s="89">
        <v>0.21974821711921239</v>
      </c>
      <c r="DW61" s="89">
        <v>0.21974821711921239</v>
      </c>
      <c r="DX61" s="89">
        <v>0.21974821711921239</v>
      </c>
      <c r="DY61" s="89">
        <v>0.21974821711921239</v>
      </c>
      <c r="DZ61" s="89">
        <v>0.21974821711921239</v>
      </c>
      <c r="EA61" s="89">
        <v>0.21974821711921239</v>
      </c>
      <c r="EB61" s="89">
        <v>0.21974821711921239</v>
      </c>
      <c r="EC61" s="89">
        <v>0.21974821711921239</v>
      </c>
      <c r="ED61" s="89">
        <v>0.21974821711921239</v>
      </c>
      <c r="EE61" s="89">
        <v>0.21974821711921239</v>
      </c>
      <c r="EF61" s="89">
        <v>0.21974821711921239</v>
      </c>
      <c r="EG61" s="89">
        <v>0.21974821711921239</v>
      </c>
      <c r="EH61" s="89">
        <v>0.21974821711921239</v>
      </c>
      <c r="EI61" s="89">
        <v>0.21974821711921239</v>
      </c>
      <c r="EJ61" s="89">
        <v>0.21974821711921239</v>
      </c>
      <c r="EK61" s="89">
        <v>0.21974821711921239</v>
      </c>
      <c r="EL61" s="89">
        <v>0.21974821711921239</v>
      </c>
      <c r="EM61" s="89">
        <v>0.21974821711921239</v>
      </c>
      <c r="EN61" s="89">
        <v>0.21974821711921239</v>
      </c>
      <c r="EO61" s="89">
        <v>0.21974821711921239</v>
      </c>
      <c r="EP61" s="89">
        <v>0.21974821711921239</v>
      </c>
      <c r="EQ61" s="89">
        <v>0.21974821711921239</v>
      </c>
      <c r="ER61" s="89">
        <v>0.21974821711921239</v>
      </c>
      <c r="ES61" s="89">
        <v>0.21974821711921239</v>
      </c>
      <c r="ET61" s="89">
        <v>0.21974821711921239</v>
      </c>
      <c r="EU61" s="89">
        <v>0.21974821711921239</v>
      </c>
      <c r="EV61" s="89">
        <v>0.21974821711921239</v>
      </c>
      <c r="EW61" s="89">
        <v>0.21974821711921239</v>
      </c>
      <c r="EX61" s="89">
        <v>0.21974821711921239</v>
      </c>
      <c r="EY61" s="89">
        <v>0.21974821711921239</v>
      </c>
      <c r="EZ61" s="89">
        <v>0.21974821711921239</v>
      </c>
      <c r="FA61" s="89">
        <v>0.21974821711921239</v>
      </c>
      <c r="FB61" s="89">
        <v>0.21974821711921239</v>
      </c>
      <c r="FC61" s="89">
        <v>0.21974821711921239</v>
      </c>
      <c r="FD61" s="89">
        <v>0.21974821711921239</v>
      </c>
    </row>
    <row r="62" spans="1:160" s="16" customFormat="1" x14ac:dyDescent="0.3">
      <c r="A62" s="14" t="s">
        <v>8</v>
      </c>
      <c r="B62" s="14" t="s">
        <v>25</v>
      </c>
      <c r="C62" s="14" t="s">
        <v>29</v>
      </c>
      <c r="D62" s="167">
        <v>0.69351256930319893</v>
      </c>
      <c r="E62" s="88">
        <v>0.69351256930319893</v>
      </c>
      <c r="F62" s="88">
        <v>0.69351256930319893</v>
      </c>
      <c r="G62" s="88">
        <v>0.69351256930319893</v>
      </c>
      <c r="H62" s="88">
        <v>0.69351256930319893</v>
      </c>
      <c r="I62" s="88">
        <v>0.69351256930319893</v>
      </c>
      <c r="J62" s="88">
        <v>0.69351256930319893</v>
      </c>
      <c r="K62" s="88">
        <v>0.69351256930319893</v>
      </c>
      <c r="L62" s="88">
        <v>0.69351256930319893</v>
      </c>
      <c r="M62" s="88">
        <v>0.69351256930319893</v>
      </c>
      <c r="N62" s="88">
        <v>0.69351256930319893</v>
      </c>
      <c r="O62" s="88">
        <v>0.69351256930319893</v>
      </c>
      <c r="P62" s="88">
        <v>0.69351256930319893</v>
      </c>
      <c r="Q62" s="88">
        <v>0.69351256930319893</v>
      </c>
      <c r="R62" s="88">
        <v>0.69351256930319893</v>
      </c>
      <c r="S62" s="88">
        <v>0.69351256930319893</v>
      </c>
      <c r="T62" s="88">
        <v>0.69351256930319893</v>
      </c>
      <c r="U62" s="88">
        <v>0.69351256930319893</v>
      </c>
      <c r="V62" s="88">
        <v>0.69351256930319893</v>
      </c>
      <c r="W62" s="88">
        <v>0.69351256930319893</v>
      </c>
      <c r="X62" s="88">
        <v>0.69351256930319893</v>
      </c>
      <c r="Y62" s="88">
        <v>0.69351256930319893</v>
      </c>
      <c r="Z62" s="88">
        <v>0.69351256930319893</v>
      </c>
      <c r="AA62" s="88">
        <v>0.69351256930319893</v>
      </c>
      <c r="AB62" s="88">
        <v>0.69351256930319893</v>
      </c>
      <c r="AC62" s="88">
        <v>0.69351256930319893</v>
      </c>
      <c r="AD62" s="88">
        <v>0.69351256930319893</v>
      </c>
      <c r="AE62" s="88">
        <v>0.69351256930319893</v>
      </c>
      <c r="AF62" s="88">
        <v>0.69351256930319893</v>
      </c>
      <c r="AG62" s="88">
        <v>0.69351256930319893</v>
      </c>
      <c r="AH62" s="88">
        <v>0.69351256930319893</v>
      </c>
      <c r="AI62" s="88">
        <v>0.69351256930319893</v>
      </c>
      <c r="AJ62" s="88">
        <v>0.69351256930319893</v>
      </c>
      <c r="AK62" s="88">
        <v>0.69351256930319893</v>
      </c>
      <c r="AL62" s="88">
        <v>0.69351256930319893</v>
      </c>
      <c r="AM62" s="88">
        <v>0.69351256930319893</v>
      </c>
      <c r="AN62" s="88">
        <v>0.69351256930319893</v>
      </c>
      <c r="AO62" s="88">
        <v>0.69351256930319893</v>
      </c>
      <c r="AP62" s="88">
        <v>0.69351256930319893</v>
      </c>
      <c r="AQ62" s="88">
        <v>0.69351256930319893</v>
      </c>
      <c r="AR62" s="88">
        <v>0.69351256930319893</v>
      </c>
      <c r="AS62" s="88">
        <v>0.69351256930319893</v>
      </c>
      <c r="AT62" s="88">
        <v>0.69351256930319893</v>
      </c>
      <c r="AU62" s="88">
        <v>0.69351256930319893</v>
      </c>
      <c r="AV62" s="88">
        <v>0.69351256930319893</v>
      </c>
      <c r="AW62" s="88">
        <v>0.69351256930319893</v>
      </c>
      <c r="AX62" s="88">
        <v>0.69351256930319893</v>
      </c>
      <c r="AY62" s="88">
        <v>0.69351256930319893</v>
      </c>
      <c r="AZ62" s="88">
        <v>0.69351256930319893</v>
      </c>
      <c r="BA62" s="88">
        <v>0.69351256930319893</v>
      </c>
      <c r="BB62" s="88">
        <v>0.69351256930319893</v>
      </c>
      <c r="BC62" s="89">
        <v>0.69351256930319893</v>
      </c>
      <c r="BD62" s="89">
        <v>0.69351256930319893</v>
      </c>
      <c r="BE62" s="89">
        <v>0.69351256930319893</v>
      </c>
      <c r="BF62" s="89">
        <v>0.69351256930319893</v>
      </c>
      <c r="BG62" s="89">
        <v>0.69351256930319893</v>
      </c>
      <c r="BH62" s="89">
        <v>0.69351256930319893</v>
      </c>
      <c r="BI62" s="89">
        <v>0.69351256930319893</v>
      </c>
      <c r="BJ62" s="89">
        <v>0.69351256930319893</v>
      </c>
      <c r="BK62" s="89">
        <v>0.69351256930319893</v>
      </c>
      <c r="BL62" s="89">
        <v>0.69351256930319893</v>
      </c>
      <c r="BM62" s="89">
        <v>0.69351256930319893</v>
      </c>
      <c r="BN62" s="89">
        <v>0.69351256930319893</v>
      </c>
      <c r="BO62" s="89">
        <v>0.69351256930319893</v>
      </c>
      <c r="BP62" s="89">
        <v>0.69351256930319893</v>
      </c>
      <c r="BQ62" s="89">
        <v>0.69351256930319893</v>
      </c>
      <c r="BR62" s="89">
        <v>0.69351256930319893</v>
      </c>
      <c r="BS62" s="89">
        <v>0.69351256930319893</v>
      </c>
      <c r="BT62" s="89">
        <v>0.69351256930319893</v>
      </c>
      <c r="BU62" s="89">
        <v>0.69351256930319893</v>
      </c>
      <c r="BV62" s="89">
        <v>0.69351256930319893</v>
      </c>
      <c r="BW62" s="89">
        <v>0.69351256930319893</v>
      </c>
      <c r="BX62" s="89">
        <v>0.69351256930319893</v>
      </c>
      <c r="BY62" s="89">
        <v>0.69351256930319893</v>
      </c>
      <c r="BZ62" s="89">
        <v>0.69351256930319893</v>
      </c>
      <c r="CA62" s="89">
        <v>0.69351256930319893</v>
      </c>
      <c r="CB62" s="89">
        <v>0.69351256930319893</v>
      </c>
      <c r="CC62" s="89">
        <v>0.69351256930319893</v>
      </c>
      <c r="CD62" s="89">
        <v>0.69351256930319893</v>
      </c>
      <c r="CE62" s="89">
        <v>0.69351256930319893</v>
      </c>
      <c r="CF62" s="89">
        <v>0.69351256930319893</v>
      </c>
      <c r="CG62" s="89">
        <v>0.69351256930319893</v>
      </c>
      <c r="CH62" s="89">
        <v>0.69351256930319893</v>
      </c>
      <c r="CI62" s="89">
        <v>0.69351256930319893</v>
      </c>
      <c r="CJ62" s="89">
        <v>0.69351256930319893</v>
      </c>
      <c r="CK62" s="89">
        <v>0.69351256930319893</v>
      </c>
      <c r="CL62" s="89">
        <v>0.69351256930319893</v>
      </c>
      <c r="CM62" s="89">
        <v>0.69351256930319893</v>
      </c>
      <c r="CN62" s="89">
        <v>0.69351256930319893</v>
      </c>
      <c r="CO62" s="89">
        <v>0.69351256930319893</v>
      </c>
      <c r="CP62" s="89">
        <v>0.69351256930319893</v>
      </c>
      <c r="CQ62" s="89">
        <v>0.69351256930319893</v>
      </c>
      <c r="CR62" s="89">
        <v>0.69351256930319893</v>
      </c>
      <c r="CS62" s="89">
        <v>0.69351256930319893</v>
      </c>
      <c r="CT62" s="89">
        <v>0.69351256930319893</v>
      </c>
      <c r="CU62" s="89">
        <v>0.69351256930319893</v>
      </c>
      <c r="CV62" s="89">
        <v>0.69351256930319893</v>
      </c>
      <c r="CW62" s="89">
        <v>0.69351256930319893</v>
      </c>
      <c r="CX62" s="89">
        <v>0.69351256930319893</v>
      </c>
      <c r="CY62" s="89">
        <v>0.69351256930319893</v>
      </c>
      <c r="CZ62" s="89">
        <v>0.69351256930319893</v>
      </c>
      <c r="DA62" s="89">
        <v>0.69351256930319893</v>
      </c>
      <c r="DB62" s="89">
        <v>0.69351256930319893</v>
      </c>
      <c r="DC62" s="89">
        <v>0.69351256930319893</v>
      </c>
      <c r="DD62" s="89">
        <v>0.69351256930319893</v>
      </c>
      <c r="DE62" s="89">
        <v>0.69351256930319893</v>
      </c>
      <c r="DF62" s="89">
        <v>0.69351256930319893</v>
      </c>
      <c r="DG62" s="89">
        <v>0.69351256930319893</v>
      </c>
      <c r="DH62" s="89">
        <v>0.69351256930319893</v>
      </c>
      <c r="DI62" s="89">
        <v>0.69351256930319893</v>
      </c>
      <c r="DJ62" s="89">
        <v>0.69351256930319893</v>
      </c>
      <c r="DK62" s="89">
        <v>0.69351256930319893</v>
      </c>
      <c r="DL62" s="89">
        <v>0.69351256930319893</v>
      </c>
      <c r="DM62" s="89">
        <v>0.69351256930319893</v>
      </c>
      <c r="DN62" s="89">
        <v>0.69351256930319893</v>
      </c>
      <c r="DO62" s="89">
        <v>0.69351256930319893</v>
      </c>
      <c r="DP62" s="89">
        <v>0.69351256930319893</v>
      </c>
      <c r="DQ62" s="89">
        <v>0.69351256930319893</v>
      </c>
      <c r="DR62" s="89">
        <v>0.69351256930319893</v>
      </c>
      <c r="DS62" s="89">
        <v>0.69351256930319893</v>
      </c>
      <c r="DT62" s="89">
        <v>0.69351256930319893</v>
      </c>
      <c r="DU62" s="89">
        <v>0.69351256930319893</v>
      </c>
      <c r="DV62" s="89">
        <v>0.69351256930319893</v>
      </c>
      <c r="DW62" s="89">
        <v>0.69351256930319893</v>
      </c>
      <c r="DX62" s="89">
        <v>0.69351256930319893</v>
      </c>
      <c r="DY62" s="89">
        <v>0.69351256930319893</v>
      </c>
      <c r="DZ62" s="89">
        <v>0.69351256930319893</v>
      </c>
      <c r="EA62" s="89">
        <v>0.69351256930319893</v>
      </c>
      <c r="EB62" s="89">
        <v>0.69351256930319893</v>
      </c>
      <c r="EC62" s="89">
        <v>0.69351256930319893</v>
      </c>
      <c r="ED62" s="89">
        <v>0.69351256930319893</v>
      </c>
      <c r="EE62" s="89">
        <v>0.69351256930319893</v>
      </c>
      <c r="EF62" s="89">
        <v>0.69351256930319893</v>
      </c>
      <c r="EG62" s="89">
        <v>0.69351256930319893</v>
      </c>
      <c r="EH62" s="89">
        <v>0.69351256930319893</v>
      </c>
      <c r="EI62" s="89">
        <v>0.69351256930319893</v>
      </c>
      <c r="EJ62" s="89">
        <v>0.69351256930319893</v>
      </c>
      <c r="EK62" s="89">
        <v>0.69351256930319893</v>
      </c>
      <c r="EL62" s="89">
        <v>0.69351256930319893</v>
      </c>
      <c r="EM62" s="89">
        <v>0.69351256930319893</v>
      </c>
      <c r="EN62" s="89">
        <v>0.69351256930319893</v>
      </c>
      <c r="EO62" s="89">
        <v>0.69351256930319893</v>
      </c>
      <c r="EP62" s="89">
        <v>0.69351256930319893</v>
      </c>
      <c r="EQ62" s="89">
        <v>0.69351256930319893</v>
      </c>
      <c r="ER62" s="89">
        <v>0.69351256930319893</v>
      </c>
      <c r="ES62" s="89">
        <v>0.69351256930319893</v>
      </c>
      <c r="ET62" s="89">
        <v>0.69351256930319893</v>
      </c>
      <c r="EU62" s="89">
        <v>0.69351256930319893</v>
      </c>
      <c r="EV62" s="89">
        <v>0.69351256930319893</v>
      </c>
      <c r="EW62" s="89">
        <v>0.69351256930319893</v>
      </c>
      <c r="EX62" s="89">
        <v>0.69351256930319893</v>
      </c>
      <c r="EY62" s="89">
        <v>0.69351256930319893</v>
      </c>
      <c r="EZ62" s="89">
        <v>0.69351256930319893</v>
      </c>
      <c r="FA62" s="89">
        <v>0.69351256930319893</v>
      </c>
      <c r="FB62" s="89">
        <v>0.69351256930319893</v>
      </c>
      <c r="FC62" s="89">
        <v>0.69351256930319893</v>
      </c>
      <c r="FD62" s="89">
        <v>0.69351256930319893</v>
      </c>
    </row>
    <row r="63" spans="1:160" x14ac:dyDescent="0.3">
      <c r="A63" s="14"/>
      <c r="D63" s="24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</row>
    <row r="64" spans="1:160" x14ac:dyDescent="0.3">
      <c r="A64" s="18"/>
      <c r="B64" s="18"/>
      <c r="C64" s="18"/>
      <c r="D64" s="21"/>
      <c r="E64" s="19">
        <v>39814</v>
      </c>
      <c r="F64" s="19">
        <v>39845</v>
      </c>
      <c r="G64" s="19">
        <v>39873</v>
      </c>
      <c r="H64" s="19">
        <v>39904</v>
      </c>
      <c r="I64" s="19">
        <v>39934</v>
      </c>
      <c r="J64" s="19">
        <v>39965</v>
      </c>
      <c r="K64" s="19">
        <v>39995</v>
      </c>
      <c r="L64" s="19">
        <v>40026</v>
      </c>
      <c r="M64" s="19">
        <v>40057</v>
      </c>
      <c r="N64" s="19">
        <v>40087</v>
      </c>
      <c r="O64" s="19">
        <v>40118</v>
      </c>
      <c r="P64" s="19">
        <v>40148</v>
      </c>
      <c r="Q64" s="19">
        <v>40179</v>
      </c>
      <c r="R64" s="19">
        <v>40210</v>
      </c>
      <c r="S64" s="19">
        <v>40238</v>
      </c>
      <c r="T64" s="19">
        <v>40269</v>
      </c>
      <c r="U64" s="19">
        <v>40299</v>
      </c>
      <c r="V64" s="19">
        <v>40330</v>
      </c>
      <c r="W64" s="19">
        <v>40360</v>
      </c>
      <c r="X64" s="19">
        <v>40391</v>
      </c>
      <c r="Y64" s="19">
        <v>40422</v>
      </c>
      <c r="Z64" s="19">
        <v>40452</v>
      </c>
      <c r="AA64" s="19">
        <v>40483</v>
      </c>
      <c r="AB64" s="19">
        <v>40513</v>
      </c>
      <c r="AC64" s="19">
        <v>40544</v>
      </c>
      <c r="AD64" s="19">
        <v>40575</v>
      </c>
      <c r="AE64" s="19">
        <v>40603</v>
      </c>
      <c r="AF64" s="19">
        <v>40634</v>
      </c>
      <c r="AG64" s="19">
        <v>40664</v>
      </c>
      <c r="AH64" s="19">
        <v>40695</v>
      </c>
      <c r="AI64" s="19">
        <v>40725</v>
      </c>
      <c r="AJ64" s="19">
        <v>40756</v>
      </c>
      <c r="AK64" s="19">
        <v>40787</v>
      </c>
      <c r="AL64" s="19">
        <v>40817</v>
      </c>
      <c r="AM64" s="19">
        <v>40848</v>
      </c>
      <c r="AN64" s="19">
        <v>40878</v>
      </c>
      <c r="AO64" s="19">
        <v>40909</v>
      </c>
      <c r="AP64" s="19">
        <v>40940</v>
      </c>
      <c r="AQ64" s="19">
        <v>40969</v>
      </c>
      <c r="AR64" s="19">
        <v>41000</v>
      </c>
      <c r="AS64" s="19">
        <v>41030</v>
      </c>
      <c r="AT64" s="19">
        <v>41061</v>
      </c>
      <c r="AU64" s="19">
        <v>41091</v>
      </c>
      <c r="AV64" s="19">
        <v>41122</v>
      </c>
      <c r="AW64" s="19">
        <v>41153</v>
      </c>
      <c r="AX64" s="19">
        <v>41183</v>
      </c>
      <c r="AY64" s="19">
        <v>41214</v>
      </c>
      <c r="AZ64" s="19">
        <v>41244</v>
      </c>
      <c r="BA64" s="19">
        <v>41275</v>
      </c>
      <c r="BB64" s="19">
        <v>41306</v>
      </c>
      <c r="BC64" s="19">
        <f t="shared" ref="BC64:BL64" si="30">+BC2</f>
        <v>41334</v>
      </c>
      <c r="BD64" s="19">
        <f t="shared" si="30"/>
        <v>41365</v>
      </c>
      <c r="BE64" s="19">
        <f t="shared" si="30"/>
        <v>41395</v>
      </c>
      <c r="BF64" s="19">
        <f t="shared" si="30"/>
        <v>41426</v>
      </c>
      <c r="BG64" s="19">
        <f t="shared" si="30"/>
        <v>41456</v>
      </c>
      <c r="BH64" s="19">
        <f t="shared" si="30"/>
        <v>41487</v>
      </c>
      <c r="BI64" s="19">
        <f t="shared" si="30"/>
        <v>41518</v>
      </c>
      <c r="BJ64" s="19">
        <f t="shared" si="30"/>
        <v>41548</v>
      </c>
      <c r="BK64" s="19">
        <f t="shared" si="30"/>
        <v>41579</v>
      </c>
      <c r="BL64" s="19">
        <f t="shared" si="30"/>
        <v>41609</v>
      </c>
      <c r="BM64" s="19">
        <v>41640</v>
      </c>
      <c r="BN64" s="19">
        <v>41671</v>
      </c>
      <c r="BO64" s="19">
        <v>41699</v>
      </c>
      <c r="BP64" s="19">
        <v>41730</v>
      </c>
      <c r="BQ64" s="19">
        <v>41760</v>
      </c>
      <c r="BR64" s="19">
        <v>41791</v>
      </c>
      <c r="BS64" s="19">
        <v>41821</v>
      </c>
      <c r="BT64" s="19">
        <v>41852</v>
      </c>
      <c r="BU64" s="19">
        <v>41883</v>
      </c>
      <c r="BV64" s="19">
        <v>41913</v>
      </c>
      <c r="BW64" s="19">
        <v>41944</v>
      </c>
      <c r="BX64" s="19">
        <v>41974</v>
      </c>
      <c r="BY64" s="19">
        <v>42005</v>
      </c>
      <c r="BZ64" s="19">
        <v>42036</v>
      </c>
      <c r="CA64" s="19">
        <v>42064</v>
      </c>
      <c r="CB64" s="19">
        <v>42095</v>
      </c>
      <c r="CC64" s="19">
        <v>42125</v>
      </c>
      <c r="CD64" s="19">
        <v>42156</v>
      </c>
      <c r="CE64" s="19">
        <v>42186</v>
      </c>
      <c r="CF64" s="19">
        <v>42217</v>
      </c>
      <c r="CG64" s="19">
        <v>42248</v>
      </c>
      <c r="CH64" s="19">
        <v>42278</v>
      </c>
      <c r="CI64" s="19">
        <v>42309</v>
      </c>
      <c r="CJ64" s="19">
        <v>42339</v>
      </c>
      <c r="CK64" s="19">
        <v>42370</v>
      </c>
      <c r="CL64" s="19">
        <v>42401</v>
      </c>
      <c r="CM64" s="19">
        <v>42430</v>
      </c>
      <c r="CN64" s="19">
        <v>42461</v>
      </c>
      <c r="CO64" s="19">
        <v>42491</v>
      </c>
      <c r="CP64" s="19">
        <v>42522</v>
      </c>
      <c r="CQ64" s="19">
        <v>42552</v>
      </c>
      <c r="CR64" s="19">
        <v>42583</v>
      </c>
      <c r="CS64" s="19">
        <v>42614</v>
      </c>
      <c r="CT64" s="19">
        <v>42644</v>
      </c>
      <c r="CU64" s="19">
        <v>42675</v>
      </c>
      <c r="CV64" s="19">
        <v>42705</v>
      </c>
      <c r="CW64" s="19">
        <v>42736</v>
      </c>
      <c r="CX64" s="19">
        <v>42767</v>
      </c>
      <c r="CY64" s="19">
        <v>42795</v>
      </c>
      <c r="CZ64" s="19">
        <v>42826</v>
      </c>
      <c r="DA64" s="19">
        <v>42856</v>
      </c>
      <c r="DB64" s="19">
        <v>42887</v>
      </c>
      <c r="DC64" s="19">
        <v>42917</v>
      </c>
      <c r="DD64" s="19">
        <v>42948</v>
      </c>
      <c r="DE64" s="19">
        <v>42979</v>
      </c>
      <c r="DF64" s="19">
        <v>43009</v>
      </c>
      <c r="DG64" s="19">
        <v>43040</v>
      </c>
      <c r="DH64" s="19">
        <v>43070</v>
      </c>
      <c r="DI64" s="19">
        <v>43101</v>
      </c>
      <c r="DJ64" s="19">
        <v>43132</v>
      </c>
      <c r="DK64" s="19">
        <v>43160</v>
      </c>
      <c r="DL64" s="19">
        <v>43191</v>
      </c>
      <c r="DM64" s="19">
        <v>43221</v>
      </c>
      <c r="DN64" s="19">
        <v>43252</v>
      </c>
      <c r="DO64" s="19">
        <v>43282</v>
      </c>
      <c r="DP64" s="19">
        <v>43313</v>
      </c>
      <c r="DQ64" s="19">
        <v>43344</v>
      </c>
      <c r="DR64" s="19">
        <v>43374</v>
      </c>
      <c r="DS64" s="19">
        <v>43405</v>
      </c>
      <c r="DT64" s="19">
        <v>43435</v>
      </c>
      <c r="DU64" s="19">
        <v>43466</v>
      </c>
      <c r="DV64" s="19">
        <v>43497</v>
      </c>
      <c r="DW64" s="19">
        <v>43525</v>
      </c>
      <c r="DX64" s="19">
        <v>43556</v>
      </c>
      <c r="DY64" s="19">
        <v>43586</v>
      </c>
      <c r="DZ64" s="19">
        <v>43617</v>
      </c>
      <c r="EA64" s="19">
        <v>43647</v>
      </c>
      <c r="EB64" s="19">
        <v>43678</v>
      </c>
      <c r="EC64" s="19">
        <v>43709</v>
      </c>
      <c r="ED64" s="19">
        <v>43739</v>
      </c>
      <c r="EE64" s="19">
        <v>43770</v>
      </c>
      <c r="EF64" s="19">
        <v>43800</v>
      </c>
      <c r="EG64" s="19">
        <v>43831</v>
      </c>
      <c r="EH64" s="19">
        <v>43862</v>
      </c>
      <c r="EI64" s="19">
        <v>43891</v>
      </c>
      <c r="EJ64" s="19">
        <v>43922</v>
      </c>
      <c r="EK64" s="19">
        <v>43952</v>
      </c>
      <c r="EL64" s="19">
        <v>43983</v>
      </c>
      <c r="EM64" s="19">
        <v>44013</v>
      </c>
      <c r="EN64" s="19">
        <v>44044</v>
      </c>
      <c r="EO64" s="19">
        <v>44075</v>
      </c>
      <c r="EP64" s="19">
        <v>44105</v>
      </c>
      <c r="EQ64" s="19">
        <v>44136</v>
      </c>
      <c r="ER64" s="19">
        <v>44166</v>
      </c>
      <c r="ES64" s="19">
        <v>44197</v>
      </c>
      <c r="ET64" s="359">
        <v>44228</v>
      </c>
      <c r="EU64" s="359">
        <v>44256</v>
      </c>
      <c r="EV64" s="359">
        <v>44287</v>
      </c>
      <c r="EW64" s="359">
        <v>44317</v>
      </c>
      <c r="EX64" s="359">
        <v>44348</v>
      </c>
      <c r="EY64" s="359">
        <v>44378</v>
      </c>
      <c r="EZ64" s="359">
        <v>44409</v>
      </c>
      <c r="FA64" s="359">
        <v>44440</v>
      </c>
      <c r="FB64" s="359">
        <v>44470</v>
      </c>
      <c r="FC64" s="359">
        <v>44501</v>
      </c>
      <c r="FD64" s="359">
        <v>44531</v>
      </c>
    </row>
    <row r="65" spans="1:160" x14ac:dyDescent="0.3">
      <c r="A65" s="5" t="s">
        <v>105</v>
      </c>
      <c r="E65" s="27">
        <f t="shared" ref="E65:X65" si="31">+SUMPRODUCT(E47:E50,E27:E30)</f>
        <v>1875.4592837693428</v>
      </c>
      <c r="F65" s="27">
        <f t="shared" si="31"/>
        <v>1917.7362440970942</v>
      </c>
      <c r="G65" s="27">
        <f t="shared" si="31"/>
        <v>1780.527534574074</v>
      </c>
      <c r="H65" s="27">
        <f t="shared" si="31"/>
        <v>1817.2914346436287</v>
      </c>
      <c r="I65" s="27">
        <f t="shared" si="31"/>
        <v>1777.5718172396012</v>
      </c>
      <c r="J65" s="27">
        <f t="shared" si="31"/>
        <v>1924.1647139344284</v>
      </c>
      <c r="K65" s="27">
        <f t="shared" si="31"/>
        <v>1992.6945083918681</v>
      </c>
      <c r="L65" s="27">
        <f t="shared" si="31"/>
        <v>2121.1053719942306</v>
      </c>
      <c r="M65" s="27">
        <f t="shared" si="31"/>
        <v>2233.3419877247998</v>
      </c>
      <c r="N65" s="27">
        <f t="shared" si="31"/>
        <v>2390.8458088291968</v>
      </c>
      <c r="O65" s="27">
        <f t="shared" si="31"/>
        <v>2346.2985402434997</v>
      </c>
      <c r="P65" s="27">
        <f t="shared" si="31"/>
        <v>2462.2185260394408</v>
      </c>
      <c r="Q65" s="27">
        <f t="shared" si="31"/>
        <v>2487.738915434938</v>
      </c>
      <c r="R65" s="27">
        <f t="shared" si="31"/>
        <v>2277.4515011772996</v>
      </c>
      <c r="S65" s="27">
        <f t="shared" si="31"/>
        <v>2118.8393165042462</v>
      </c>
      <c r="T65" s="27">
        <f t="shared" si="31"/>
        <v>2207.3355709508019</v>
      </c>
      <c r="U65" s="27">
        <f t="shared" si="31"/>
        <v>2165.9896753216244</v>
      </c>
      <c r="V65" s="27">
        <f t="shared" si="31"/>
        <v>2176.9669608051331</v>
      </c>
      <c r="W65" s="27">
        <f t="shared" si="31"/>
        <v>2198.8296598817728</v>
      </c>
      <c r="X65" s="27">
        <f t="shared" si="31"/>
        <v>2129.1152427728289</v>
      </c>
      <c r="Y65" s="27">
        <f t="shared" ref="Y65:BD65" si="32">+SUMPRODUCT(Y47:Y50,Y27:Y30)</f>
        <v>2056.2086703086593</v>
      </c>
      <c r="Z65" s="27">
        <f t="shared" si="32"/>
        <v>2140.5857162388511</v>
      </c>
      <c r="AA65" s="27">
        <f t="shared" si="32"/>
        <v>2140.7291265571994</v>
      </c>
      <c r="AB65" s="27">
        <f t="shared" si="32"/>
        <v>2285.084077112941</v>
      </c>
      <c r="AC65" s="27">
        <f t="shared" si="32"/>
        <v>2376.657168537794</v>
      </c>
      <c r="AD65" s="27">
        <f t="shared" si="32"/>
        <v>2621.5429284358606</v>
      </c>
      <c r="AE65" s="27">
        <f t="shared" si="32"/>
        <v>2543.3762041871114</v>
      </c>
      <c r="AF65" s="27">
        <f t="shared" si="32"/>
        <v>2349.6864183927255</v>
      </c>
      <c r="AG65" s="27">
        <f t="shared" si="32"/>
        <v>2293.3831934908349</v>
      </c>
      <c r="AH65" s="27">
        <f t="shared" si="32"/>
        <v>2262.1588124217301</v>
      </c>
      <c r="AI65" s="27">
        <f t="shared" si="32"/>
        <v>2366.7473829565993</v>
      </c>
      <c r="AJ65" s="27">
        <f t="shared" si="32"/>
        <v>2273.7517795734939</v>
      </c>
      <c r="AK65" s="27">
        <f t="shared" si="32"/>
        <v>2143.4576841737403</v>
      </c>
      <c r="AL65" s="27">
        <f t="shared" si="32"/>
        <v>2019.5548971432565</v>
      </c>
      <c r="AM65" s="27">
        <f t="shared" si="32"/>
        <v>1868.9445624133009</v>
      </c>
      <c r="AN65" s="27">
        <f t="shared" si="32"/>
        <v>1636.128020283782</v>
      </c>
      <c r="AO65" s="27">
        <f t="shared" si="32"/>
        <v>1762.4427144737704</v>
      </c>
      <c r="AP65" s="27">
        <f t="shared" si="32"/>
        <v>1810.5128218633708</v>
      </c>
      <c r="AQ65" s="27">
        <f t="shared" si="32"/>
        <v>1816.9624881037942</v>
      </c>
      <c r="AR65" s="27">
        <f t="shared" si="32"/>
        <v>1738.924703411325</v>
      </c>
      <c r="AS65" s="27">
        <f t="shared" si="32"/>
        <v>1738.8909786492641</v>
      </c>
      <c r="AT65" s="27">
        <f t="shared" si="32"/>
        <v>1683.0510985971587</v>
      </c>
      <c r="AU65" s="27">
        <f t="shared" si="32"/>
        <v>1752.6377230523035</v>
      </c>
      <c r="AV65" s="27">
        <f t="shared" si="32"/>
        <v>1879.2869041331949</v>
      </c>
      <c r="AW65" s="27">
        <f t="shared" si="32"/>
        <v>1953.2986436057465</v>
      </c>
      <c r="AX65" s="27">
        <f t="shared" si="32"/>
        <v>1823.6713982881597</v>
      </c>
      <c r="AY65" s="27">
        <f t="shared" si="32"/>
        <v>1853.6041454988444</v>
      </c>
      <c r="AZ65" s="27">
        <f t="shared" si="32"/>
        <v>1800.0358868160499</v>
      </c>
      <c r="BA65" s="27" t="e">
        <f t="shared" si="32"/>
        <v>#REF!</v>
      </c>
      <c r="BB65" s="27" t="e">
        <f t="shared" si="32"/>
        <v>#REF!</v>
      </c>
      <c r="BC65" s="27" t="e">
        <f t="shared" si="32"/>
        <v>#REF!</v>
      </c>
      <c r="BD65" s="27" t="e">
        <f t="shared" si="32"/>
        <v>#REF!</v>
      </c>
      <c r="BE65" s="27" t="e">
        <f t="shared" ref="BE65:BL65" si="33">+SUMPRODUCT(BE47:BE50,BE27:BE30)</f>
        <v>#REF!</v>
      </c>
      <c r="BF65" s="27" t="e">
        <f t="shared" si="33"/>
        <v>#REF!</v>
      </c>
      <c r="BG65" s="27" t="e">
        <f t="shared" si="33"/>
        <v>#REF!</v>
      </c>
      <c r="BH65" s="27" t="e">
        <f t="shared" si="33"/>
        <v>#REF!</v>
      </c>
      <c r="BI65" s="27" t="e">
        <f t="shared" si="33"/>
        <v>#REF!</v>
      </c>
      <c r="BJ65" s="27" t="e">
        <f t="shared" si="33"/>
        <v>#REF!</v>
      </c>
      <c r="BK65" s="27" t="e">
        <f t="shared" si="33"/>
        <v>#REF!</v>
      </c>
      <c r="BL65" s="27" t="e">
        <f t="shared" si="33"/>
        <v>#REF!</v>
      </c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</row>
    <row r="66" spans="1:160" x14ac:dyDescent="0.3">
      <c r="A66" s="5" t="s">
        <v>288</v>
      </c>
      <c r="E66" s="293">
        <f t="shared" ref="E66:BE66" si="34">+SUMPRODUCT(E53:E56,E33:E36)</f>
        <v>1872.8347529043881</v>
      </c>
      <c r="F66" s="293">
        <f t="shared" si="34"/>
        <v>1914.6618111441953</v>
      </c>
      <c r="G66" s="293">
        <f t="shared" si="34"/>
        <v>1777.6607707119276</v>
      </c>
      <c r="H66" s="293">
        <f t="shared" si="34"/>
        <v>1817.7851639281671</v>
      </c>
      <c r="I66" s="293">
        <f t="shared" si="34"/>
        <v>1776.4095065388958</v>
      </c>
      <c r="J66" s="293">
        <f t="shared" si="34"/>
        <v>1921.5359186914063</v>
      </c>
      <c r="K66" s="293">
        <f t="shared" si="34"/>
        <v>1989.9213142282883</v>
      </c>
      <c r="L66" s="293">
        <f t="shared" si="34"/>
        <v>2119.0196665276462</v>
      </c>
      <c r="M66" s="293">
        <f t="shared" si="34"/>
        <v>2230.5181236173016</v>
      </c>
      <c r="N66" s="293">
        <f t="shared" si="34"/>
        <v>2387.583453879457</v>
      </c>
      <c r="O66" s="293">
        <f t="shared" si="34"/>
        <v>2342.5083388648168</v>
      </c>
      <c r="P66" s="293">
        <f t="shared" si="34"/>
        <v>2458.6931893612959</v>
      </c>
      <c r="Q66" s="293">
        <f t="shared" si="34"/>
        <v>2484.1917282245486</v>
      </c>
      <c r="R66" s="293">
        <f t="shared" si="34"/>
        <v>2274.4427886155695</v>
      </c>
      <c r="S66" s="293">
        <f t="shared" si="34"/>
        <v>2116.1667481788518</v>
      </c>
      <c r="T66" s="293">
        <f t="shared" si="34"/>
        <v>2205.4158662865702</v>
      </c>
      <c r="U66" s="293">
        <f t="shared" si="34"/>
        <v>2162.9733113638408</v>
      </c>
      <c r="V66" s="293">
        <f t="shared" si="34"/>
        <v>2174.1581806134432</v>
      </c>
      <c r="W66" s="293">
        <f t="shared" si="34"/>
        <v>2196.5265432975807</v>
      </c>
      <c r="X66" s="293">
        <f t="shared" si="34"/>
        <v>2125.9024861817652</v>
      </c>
      <c r="Y66" s="293">
        <f t="shared" si="34"/>
        <v>2053.634130507799</v>
      </c>
      <c r="Z66" s="293">
        <f t="shared" si="34"/>
        <v>2136.3383956839848</v>
      </c>
      <c r="AA66" s="293">
        <f t="shared" si="34"/>
        <v>2136.5113394636578</v>
      </c>
      <c r="AB66" s="293">
        <f t="shared" si="34"/>
        <v>2280.8966693077782</v>
      </c>
      <c r="AC66" s="293">
        <f t="shared" si="34"/>
        <v>2374.4417964411505</v>
      </c>
      <c r="AD66" s="293">
        <f t="shared" si="34"/>
        <v>2619.191705437936</v>
      </c>
      <c r="AE66" s="293">
        <f t="shared" si="34"/>
        <v>2540.9533969455065</v>
      </c>
      <c r="AF66" s="293">
        <f t="shared" si="34"/>
        <v>2348.041919141745</v>
      </c>
      <c r="AG66" s="293">
        <f t="shared" si="34"/>
        <v>2292.5750057401278</v>
      </c>
      <c r="AH66" s="293">
        <f t="shared" si="34"/>
        <v>2258.1879010997609</v>
      </c>
      <c r="AI66" s="293">
        <f t="shared" si="34"/>
        <v>2362.9633289281173</v>
      </c>
      <c r="AJ66" s="293">
        <f t="shared" si="34"/>
        <v>2270.8955901624731</v>
      </c>
      <c r="AK66" s="293">
        <f t="shared" si="34"/>
        <v>2138.0266286559076</v>
      </c>
      <c r="AL66" s="293">
        <f t="shared" si="34"/>
        <v>2013.1518319426425</v>
      </c>
      <c r="AM66" s="293">
        <f t="shared" si="34"/>
        <v>1864.0544132969094</v>
      </c>
      <c r="AN66" s="293">
        <f t="shared" si="34"/>
        <v>1632.0315221047101</v>
      </c>
      <c r="AO66" s="293">
        <f t="shared" si="34"/>
        <v>1759.5678221570993</v>
      </c>
      <c r="AP66" s="293">
        <f t="shared" si="34"/>
        <v>1806.1893332396517</v>
      </c>
      <c r="AQ66" s="293">
        <f t="shared" si="34"/>
        <v>1813.7088028813641</v>
      </c>
      <c r="AR66" s="293">
        <f t="shared" si="34"/>
        <v>1737.4517586617246</v>
      </c>
      <c r="AS66" s="293">
        <f t="shared" si="34"/>
        <v>1734.6488270375096</v>
      </c>
      <c r="AT66" s="293">
        <f t="shared" si="34"/>
        <v>1677.7537810911995</v>
      </c>
      <c r="AU66" s="293">
        <f t="shared" si="34"/>
        <v>1747.8867570036134</v>
      </c>
      <c r="AV66" s="293">
        <f t="shared" si="34"/>
        <v>1874.3281909273346</v>
      </c>
      <c r="AW66" s="293">
        <f t="shared" si="34"/>
        <v>1946.6718000894189</v>
      </c>
      <c r="AX66" s="293">
        <f t="shared" si="34"/>
        <v>1818.3318912906286</v>
      </c>
      <c r="AY66" s="293">
        <f t="shared" si="34"/>
        <v>1847.7322026287816</v>
      </c>
      <c r="AZ66" s="293">
        <f t="shared" si="34"/>
        <v>1794.2786318292106</v>
      </c>
      <c r="BA66" s="293">
        <f t="shared" si="34"/>
        <v>1690.7403593301301</v>
      </c>
      <c r="BB66" s="293">
        <f t="shared" si="34"/>
        <v>1647.1693822185141</v>
      </c>
      <c r="BC66" s="293">
        <f t="shared" si="34"/>
        <v>1611.3332453344121</v>
      </c>
      <c r="BD66" s="293">
        <f t="shared" si="34"/>
        <v>1702.2232243583367</v>
      </c>
      <c r="BE66" s="293">
        <f t="shared" si="34"/>
        <v>1736.4135589905422</v>
      </c>
      <c r="BF66" s="293">
        <f t="shared" ref="BF66:CV66" si="35">+SUMPRODUCT(BF53:BF56,BF33:BF36)</f>
        <v>1692.2226114943221</v>
      </c>
      <c r="BG66" s="293">
        <f t="shared" si="35"/>
        <v>1696.6858522902676</v>
      </c>
      <c r="BH66" s="293">
        <f t="shared" si="35"/>
        <v>1802.266789759311</v>
      </c>
      <c r="BI66" s="293">
        <f t="shared" si="35"/>
        <v>1906.3188361246675</v>
      </c>
      <c r="BJ66" s="293">
        <f t="shared" si="35"/>
        <v>2000.9583308533738</v>
      </c>
      <c r="BK66" s="293">
        <f t="shared" si="35"/>
        <v>2016.4554345829429</v>
      </c>
      <c r="BL66" s="293">
        <f t="shared" si="35"/>
        <v>2049.7631989201918</v>
      </c>
      <c r="BM66" s="293">
        <f t="shared" si="35"/>
        <v>2025.3477994892742</v>
      </c>
      <c r="BN66" s="293">
        <f t="shared" si="35"/>
        <v>2140.7531856816704</v>
      </c>
      <c r="BO66" s="293">
        <f t="shared" si="35"/>
        <v>2185.1501397379589</v>
      </c>
      <c r="BP66" s="293">
        <f t="shared" si="35"/>
        <v>2179.8426225489043</v>
      </c>
      <c r="BQ66" s="293">
        <f t="shared" si="35"/>
        <v>2164.547774906338</v>
      </c>
      <c r="BR66" s="293">
        <f t="shared" si="35"/>
        <v>2265.6187508454323</v>
      </c>
      <c r="BS66" s="293">
        <f t="shared" si="35"/>
        <v>2291.7439508160573</v>
      </c>
      <c r="BT66" s="293">
        <f t="shared" si="35"/>
        <v>2328.7232955793556</v>
      </c>
      <c r="BU66" s="293">
        <f t="shared" si="35"/>
        <v>2298.3403704374687</v>
      </c>
      <c r="BV66" s="293">
        <f t="shared" si="35"/>
        <v>2225.2417297427382</v>
      </c>
      <c r="BW66" s="293">
        <f t="shared" si="35"/>
        <v>2092.2062217069015</v>
      </c>
      <c r="BX66" s="293">
        <f t="shared" si="35"/>
        <v>2129.6316167902892</v>
      </c>
      <c r="BY66" s="293">
        <f t="shared" si="35"/>
        <v>2087.2868474310185</v>
      </c>
      <c r="BZ66" s="293">
        <f t="shared" si="35"/>
        <v>2117.8392132284589</v>
      </c>
      <c r="CA66" s="293">
        <f t="shared" si="35"/>
        <v>2075.5048095091274</v>
      </c>
      <c r="CB66" s="293">
        <f t="shared" si="35"/>
        <v>2043.3252379637624</v>
      </c>
      <c r="CC66" s="293">
        <f t="shared" si="35"/>
        <v>2185.5279325838842</v>
      </c>
      <c r="CD66" s="293">
        <f t="shared" si="35"/>
        <v>2291.5200540526048</v>
      </c>
      <c r="CE66" s="293">
        <f t="shared" si="35"/>
        <v>2342.3589497802641</v>
      </c>
      <c r="CF66" s="293">
        <f t="shared" si="35"/>
        <v>2203.0184610252636</v>
      </c>
      <c r="CG66" s="293">
        <f t="shared" si="35"/>
        <v>2301.4225147136362</v>
      </c>
      <c r="CH66" s="293">
        <f t="shared" si="35"/>
        <v>2250.0664599115366</v>
      </c>
      <c r="CI66" s="293">
        <f t="shared" si="35"/>
        <v>2368.0336863676912</v>
      </c>
      <c r="CJ66" s="293">
        <f t="shared" si="35"/>
        <v>2361.0323030173749</v>
      </c>
      <c r="CK66" s="293">
        <f t="shared" si="35"/>
        <v>2089.2076362827197</v>
      </c>
      <c r="CL66" s="293">
        <f t="shared" si="35"/>
        <v>2057.3603920919404</v>
      </c>
      <c r="CM66" s="293">
        <f t="shared" si="35"/>
        <v>2176.5109526823317</v>
      </c>
      <c r="CN66" s="293">
        <f t="shared" si="35"/>
        <v>2178.6932559342863</v>
      </c>
      <c r="CO66" s="293">
        <f t="shared" si="35"/>
        <v>2190.1836697696872</v>
      </c>
      <c r="CP66" s="293">
        <f t="shared" si="35"/>
        <v>2264.4846512328409</v>
      </c>
      <c r="CQ66" s="293">
        <f t="shared" si="35"/>
        <v>2203.8042007804142</v>
      </c>
      <c r="CR66" s="293">
        <f t="shared" si="35"/>
        <v>2201.1614730945635</v>
      </c>
      <c r="CS66" s="293">
        <f t="shared" si="35"/>
        <v>2112.5609140049637</v>
      </c>
      <c r="CT66" s="293">
        <f t="shared" si="35"/>
        <v>2032.9133235508909</v>
      </c>
      <c r="CU66" s="293">
        <f t="shared" si="35"/>
        <v>1851.7827253897217</v>
      </c>
      <c r="CV66" s="293">
        <f t="shared" si="35"/>
        <v>1700.0559811457881</v>
      </c>
      <c r="CW66" s="293"/>
      <c r="CX66" s="293"/>
      <c r="CY66" s="293"/>
      <c r="CZ66" s="293"/>
      <c r="DA66" s="293"/>
      <c r="DB66" s="293"/>
      <c r="DC66" s="293"/>
      <c r="DD66" s="293"/>
      <c r="DE66" s="293"/>
      <c r="DF66" s="293"/>
      <c r="DG66" s="293"/>
      <c r="DH66" s="293"/>
      <c r="DI66" s="293"/>
      <c r="DJ66" s="293"/>
      <c r="DK66" s="293"/>
      <c r="DL66" s="293"/>
      <c r="DM66" s="293"/>
      <c r="DN66" s="293"/>
      <c r="DO66" s="293"/>
      <c r="DP66" s="293"/>
      <c r="DQ66" s="293"/>
      <c r="DR66" s="293"/>
      <c r="DS66" s="293"/>
      <c r="DT66" s="293"/>
      <c r="DU66" s="293"/>
      <c r="DV66" s="293"/>
      <c r="DW66" s="293"/>
      <c r="DX66" s="293"/>
      <c r="DY66" s="293"/>
      <c r="DZ66" s="293"/>
      <c r="EA66" s="293"/>
      <c r="EB66" s="293"/>
      <c r="EC66" s="293"/>
      <c r="ED66" s="293"/>
      <c r="EE66" s="293"/>
      <c r="EF66" s="293"/>
      <c r="EG66" s="293"/>
      <c r="EH66" s="293"/>
      <c r="EI66" s="293"/>
      <c r="EJ66" s="293"/>
      <c r="EK66" s="293"/>
      <c r="EL66" s="293"/>
      <c r="EM66" s="293"/>
      <c r="EN66" s="293"/>
      <c r="EO66" s="293"/>
      <c r="EP66" s="293"/>
      <c r="EQ66" s="293"/>
      <c r="ER66" s="293"/>
      <c r="ES66" s="293"/>
      <c r="ET66" s="293"/>
      <c r="EU66" s="293"/>
      <c r="EV66" s="293"/>
      <c r="EW66" s="293"/>
      <c r="EX66" s="293"/>
      <c r="EY66" s="293"/>
      <c r="EZ66" s="293"/>
      <c r="FA66" s="293"/>
      <c r="FB66" s="293"/>
      <c r="FC66" s="293"/>
      <c r="FD66" s="293"/>
    </row>
    <row r="67" spans="1:160" x14ac:dyDescent="0.3">
      <c r="A67" s="5" t="s">
        <v>287</v>
      </c>
      <c r="E67" s="293">
        <f t="shared" ref="E67:BE67" si="36">+SUMPRODUCT(E59:E62,E39:E42)</f>
        <v>1903.1258633311306</v>
      </c>
      <c r="F67" s="293">
        <f t="shared" si="36"/>
        <v>1946.0972180084661</v>
      </c>
      <c r="G67" s="293">
        <f t="shared" si="36"/>
        <v>1805.9267871298689</v>
      </c>
      <c r="H67" s="293">
        <f t="shared" si="36"/>
        <v>1845.2104366376188</v>
      </c>
      <c r="I67" s="293">
        <f t="shared" si="36"/>
        <v>1801.507266257966</v>
      </c>
      <c r="J67" s="293">
        <f t="shared" si="36"/>
        <v>1950.5606874855559</v>
      </c>
      <c r="K67" s="293">
        <f t="shared" si="36"/>
        <v>2021.3643893602339</v>
      </c>
      <c r="L67" s="293">
        <f t="shared" si="36"/>
        <v>2151.6270936840838</v>
      </c>
      <c r="M67" s="293">
        <f t="shared" si="36"/>
        <v>2266.3653741883836</v>
      </c>
      <c r="N67" s="293">
        <f t="shared" si="36"/>
        <v>2426.422283846598</v>
      </c>
      <c r="O67" s="293">
        <f t="shared" si="36"/>
        <v>2379.6988306966305</v>
      </c>
      <c r="P67" s="293">
        <f t="shared" si="36"/>
        <v>2497.6412129945875</v>
      </c>
      <c r="Q67" s="293">
        <f t="shared" si="36"/>
        <v>2523.2538493900311</v>
      </c>
      <c r="R67" s="293">
        <f t="shared" si="36"/>
        <v>2309.0053879474053</v>
      </c>
      <c r="S67" s="293">
        <f t="shared" si="36"/>
        <v>2147.8920101090225</v>
      </c>
      <c r="T67" s="293">
        <f t="shared" si="36"/>
        <v>2239.6281968827857</v>
      </c>
      <c r="U67" s="293">
        <f t="shared" si="36"/>
        <v>2196.9232222466817</v>
      </c>
      <c r="V67" s="293">
        <f t="shared" si="36"/>
        <v>2208.3256476037964</v>
      </c>
      <c r="W67" s="293">
        <f t="shared" si="36"/>
        <v>2230.7062251538077</v>
      </c>
      <c r="X67" s="293">
        <f t="shared" si="36"/>
        <v>2157.1366827902511</v>
      </c>
      <c r="Y67" s="293">
        <f t="shared" si="36"/>
        <v>2082.1084631624972</v>
      </c>
      <c r="Z67" s="293">
        <f t="shared" si="36"/>
        <v>2164.9633935526499</v>
      </c>
      <c r="AA67" s="293">
        <f t="shared" si="36"/>
        <v>2163.2453331200127</v>
      </c>
      <c r="AB67" s="293">
        <f t="shared" si="36"/>
        <v>2309.0335933994661</v>
      </c>
      <c r="AC67" s="293">
        <f t="shared" si="36"/>
        <v>2403.641943005839</v>
      </c>
      <c r="AD67" s="293">
        <f t="shared" si="36"/>
        <v>2653.7563060709385</v>
      </c>
      <c r="AE67" s="293">
        <f t="shared" si="36"/>
        <v>2575.3140747341581</v>
      </c>
      <c r="AF67" s="293">
        <f t="shared" si="36"/>
        <v>2378.4160193640064</v>
      </c>
      <c r="AG67" s="293">
        <f t="shared" si="36"/>
        <v>2322.333520327611</v>
      </c>
      <c r="AH67" s="293">
        <f t="shared" si="36"/>
        <v>2287.0042242702466</v>
      </c>
      <c r="AI67" s="293">
        <f t="shared" si="36"/>
        <v>2393.9358993473243</v>
      </c>
      <c r="AJ67" s="293">
        <f t="shared" si="36"/>
        <v>2299.9435741125103</v>
      </c>
      <c r="AK67" s="293">
        <f t="shared" si="36"/>
        <v>2164.7281943614112</v>
      </c>
      <c r="AL67" s="293">
        <f t="shared" si="36"/>
        <v>2038.5818972574257</v>
      </c>
      <c r="AM67" s="293">
        <f t="shared" si="36"/>
        <v>1885.991442696939</v>
      </c>
      <c r="AN67" s="293">
        <f t="shared" si="36"/>
        <v>1649.1936930538527</v>
      </c>
      <c r="AO67" s="293">
        <f t="shared" si="36"/>
        <v>1778.8921154370364</v>
      </c>
      <c r="AP67" s="293">
        <f t="shared" si="36"/>
        <v>1825.9278269571223</v>
      </c>
      <c r="AQ67" s="293">
        <f t="shared" si="36"/>
        <v>1833.0176927638186</v>
      </c>
      <c r="AR67" s="293">
        <f t="shared" si="36"/>
        <v>1754.7008496474525</v>
      </c>
      <c r="AS67" s="293">
        <f t="shared" si="36"/>
        <v>1753.9427949284586</v>
      </c>
      <c r="AT67" s="293">
        <f t="shared" si="36"/>
        <v>1696.7771063350365</v>
      </c>
      <c r="AU67" s="293">
        <f t="shared" si="36"/>
        <v>1767.3258156090255</v>
      </c>
      <c r="AV67" s="293">
        <f t="shared" si="36"/>
        <v>1897.0175555982196</v>
      </c>
      <c r="AW67" s="293">
        <f t="shared" si="36"/>
        <v>1971.3346476968031</v>
      </c>
      <c r="AX67" s="293">
        <f t="shared" si="36"/>
        <v>1841.4982165043073</v>
      </c>
      <c r="AY67" s="293">
        <f t="shared" si="36"/>
        <v>1872.2795218755368</v>
      </c>
      <c r="AZ67" s="293">
        <f t="shared" si="36"/>
        <v>1817.7326001489807</v>
      </c>
      <c r="BA67" s="293">
        <f t="shared" si="36"/>
        <v>1711.2476110025777</v>
      </c>
      <c r="BB67" s="293">
        <f t="shared" si="36"/>
        <v>1666.5974024700852</v>
      </c>
      <c r="BC67" s="293">
        <f t="shared" si="36"/>
        <v>1630.3133858007352</v>
      </c>
      <c r="BD67" s="293">
        <f t="shared" si="36"/>
        <v>1723.5725107900157</v>
      </c>
      <c r="BE67" s="293">
        <f t="shared" si="36"/>
        <v>1758.6099105991948</v>
      </c>
      <c r="BF67" s="293">
        <f t="shared" ref="BF67:DQ67" si="37">+SUMPRODUCT(BF59:BF62,BF39:BF42)</f>
        <v>1713.6476105695178</v>
      </c>
      <c r="BG67" s="293">
        <f t="shared" si="37"/>
        <v>1719.0882632965083</v>
      </c>
      <c r="BH67" s="293">
        <f t="shared" si="37"/>
        <v>1827.4527139036891</v>
      </c>
      <c r="BI67" s="293">
        <f t="shared" si="37"/>
        <v>1933.7379686189504</v>
      </c>
      <c r="BJ67" s="293">
        <f t="shared" si="37"/>
        <v>2030.2201184546007</v>
      </c>
      <c r="BK67" s="293">
        <f t="shared" si="37"/>
        <v>2045.8582992215975</v>
      </c>
      <c r="BL67" s="293">
        <f t="shared" si="37"/>
        <v>2080.3543545681732</v>
      </c>
      <c r="BM67" s="293">
        <f t="shared" si="37"/>
        <v>2056.085761819485</v>
      </c>
      <c r="BN67" s="293">
        <f t="shared" si="37"/>
        <v>2173.3917382430891</v>
      </c>
      <c r="BO67" s="293">
        <f t="shared" si="37"/>
        <v>2217.9242016197522</v>
      </c>
      <c r="BP67" s="293">
        <f t="shared" si="37"/>
        <v>2212.6381563844488</v>
      </c>
      <c r="BQ67" s="293">
        <f t="shared" si="37"/>
        <v>2197.4138592823347</v>
      </c>
      <c r="BR67" s="293">
        <f t="shared" si="37"/>
        <v>2301.2605258714002</v>
      </c>
      <c r="BS67" s="293">
        <f t="shared" si="37"/>
        <v>2328.4445333708186</v>
      </c>
      <c r="BT67" s="293">
        <f t="shared" si="37"/>
        <v>2367.5334454768827</v>
      </c>
      <c r="BU67" s="293">
        <f t="shared" si="37"/>
        <v>2337.1064741437694</v>
      </c>
      <c r="BV67" s="293">
        <f t="shared" si="37"/>
        <v>2261.8652801868197</v>
      </c>
      <c r="BW67" s="293">
        <f t="shared" si="37"/>
        <v>2126.0383425101286</v>
      </c>
      <c r="BX67" s="293">
        <f t="shared" si="37"/>
        <v>2164.835992428068</v>
      </c>
      <c r="BY67" s="293">
        <f t="shared" si="37"/>
        <v>2121.3981298854301</v>
      </c>
      <c r="BZ67" s="293">
        <f t="shared" si="37"/>
        <v>2152.843124836274</v>
      </c>
      <c r="CA67" s="293">
        <f t="shared" si="37"/>
        <v>2110.1459577400765</v>
      </c>
      <c r="CB67" s="293">
        <f t="shared" si="37"/>
        <v>2077.2862398775246</v>
      </c>
      <c r="CC67" s="293">
        <f t="shared" si="37"/>
        <v>2222.4505225472212</v>
      </c>
      <c r="CD67" s="293">
        <f t="shared" si="37"/>
        <v>2330.7611885773626</v>
      </c>
      <c r="CE67" s="293">
        <f t="shared" si="37"/>
        <v>2383.2624109652311</v>
      </c>
      <c r="CF67" s="293">
        <f t="shared" si="37"/>
        <v>2242.1730916398546</v>
      </c>
      <c r="CG67" s="293">
        <f t="shared" si="37"/>
        <v>2342.9758560667797</v>
      </c>
      <c r="CH67" s="293">
        <f t="shared" si="37"/>
        <v>2289.4095111434608</v>
      </c>
      <c r="CI67" s="293">
        <f t="shared" si="37"/>
        <v>2410.1561993209984</v>
      </c>
      <c r="CJ67" s="293">
        <f t="shared" si="37"/>
        <v>2402.3780074436818</v>
      </c>
      <c r="CK67" s="293">
        <f t="shared" si="37"/>
        <v>2124.6444478290005</v>
      </c>
      <c r="CL67" s="293">
        <f t="shared" si="37"/>
        <v>2091.5817975809482</v>
      </c>
      <c r="CM67" s="293">
        <f t="shared" si="37"/>
        <v>2212.5586097238283</v>
      </c>
      <c r="CN67" s="293">
        <f t="shared" si="37"/>
        <v>2214.2571147771782</v>
      </c>
      <c r="CO67" s="293">
        <f t="shared" si="37"/>
        <v>2226.3093495288904</v>
      </c>
      <c r="CP67" s="293">
        <f t="shared" si="37"/>
        <v>2302.0301957082238</v>
      </c>
      <c r="CQ67" s="293">
        <f t="shared" si="37"/>
        <v>2240.4621719379556</v>
      </c>
      <c r="CR67" s="293">
        <f t="shared" si="37"/>
        <v>2236.8024947959757</v>
      </c>
      <c r="CS67" s="293">
        <f t="shared" si="37"/>
        <v>2145.7100969386333</v>
      </c>
      <c r="CT67" s="293">
        <f t="shared" si="37"/>
        <v>2064.0660870092265</v>
      </c>
      <c r="CU67" s="293">
        <f t="shared" si="37"/>
        <v>1878.9730857510369</v>
      </c>
      <c r="CV67" s="293">
        <f t="shared" si="37"/>
        <v>1723.6785200105262</v>
      </c>
      <c r="CW67" s="293">
        <f t="shared" si="37"/>
        <v>1675.882456848781</v>
      </c>
      <c r="CX67" s="293">
        <f t="shared" si="37"/>
        <v>1557.8904090888191</v>
      </c>
      <c r="CY67" s="293">
        <f t="shared" si="37"/>
        <v>1568.2146434534438</v>
      </c>
      <c r="CZ67" s="293">
        <f t="shared" si="37"/>
        <v>1480.0329046810903</v>
      </c>
      <c r="DA67" s="293">
        <f t="shared" si="37"/>
        <v>1493.9495285129665</v>
      </c>
      <c r="DB67" s="293">
        <f t="shared" si="37"/>
        <v>1459.6829223533168</v>
      </c>
      <c r="DC67" s="293">
        <f t="shared" si="37"/>
        <v>1450.3181428651144</v>
      </c>
      <c r="DD67" s="293">
        <f t="shared" si="37"/>
        <v>1484.0690908239919</v>
      </c>
      <c r="DE67" s="293">
        <f t="shared" si="37"/>
        <v>1506.0328155445011</v>
      </c>
      <c r="DF67" s="293">
        <f t="shared" si="37"/>
        <v>1573.2269510235246</v>
      </c>
      <c r="DG67" s="293">
        <f t="shared" si="37"/>
        <v>1601.7726023667944</v>
      </c>
      <c r="DH67" s="293">
        <f t="shared" si="37"/>
        <v>1445.8120063676131</v>
      </c>
      <c r="DI67" s="293">
        <f t="shared" si="37"/>
        <v>1469.9041552516364</v>
      </c>
      <c r="DJ67" s="293">
        <f t="shared" si="37"/>
        <v>1579.633714220329</v>
      </c>
      <c r="DK67" s="293">
        <f>+SUMPRODUCT(DK59:DK62,DK39:DK42)</f>
        <v>1855.4072816363434</v>
      </c>
      <c r="DL67" s="293">
        <f t="shared" si="37"/>
        <v>1961.4120414586471</v>
      </c>
      <c r="DM67" s="293">
        <f t="shared" si="37"/>
        <v>1982.2630507297254</v>
      </c>
      <c r="DN67" s="293">
        <f t="shared" si="37"/>
        <v>1789.8421991034591</v>
      </c>
      <c r="DO67" s="293">
        <f t="shared" si="37"/>
        <v>1744.5120928877293</v>
      </c>
      <c r="DP67" s="293">
        <f t="shared" si="37"/>
        <v>1613.7667296426698</v>
      </c>
      <c r="DQ67" s="293">
        <f t="shared" si="37"/>
        <v>1651.9858353648178</v>
      </c>
      <c r="DR67" s="293">
        <f>+SUMPRODUCT(DR59:DR62,DR39:DR42)</f>
        <v>1593.3383062464893</v>
      </c>
      <c r="DS67" s="293">
        <f>+SUMPRODUCT(DS59:DS62,DS39:DS42)</f>
        <v>1621.5846843247739</v>
      </c>
      <c r="DT67" s="293">
        <f>+SUMPRODUCT(DT59:DT62,DT39:DT42)</f>
        <v>1652.0749577219958</v>
      </c>
      <c r="DU67" s="293">
        <f t="shared" ref="DU67:ER67" si="38">+SUMPRODUCT(DU59:DU62,DU39:DU42)</f>
        <v>1706.5576539723099</v>
      </c>
      <c r="DV67" s="293">
        <f t="shared" si="38"/>
        <v>1670.6564938428639</v>
      </c>
      <c r="DW67" s="293">
        <f t="shared" si="38"/>
        <v>1631.9709417992319</v>
      </c>
      <c r="DX67" s="293">
        <f t="shared" si="38"/>
        <v>1754.0029212848272</v>
      </c>
      <c r="DY67" s="293">
        <f t="shared" si="38"/>
        <v>1744.7093623183944</v>
      </c>
      <c r="DZ67" s="293">
        <f t="shared" si="38"/>
        <v>1826.0473806023228</v>
      </c>
      <c r="EA67" s="293">
        <f t="shared" si="38"/>
        <v>1813.9579001894772</v>
      </c>
      <c r="EB67" s="293">
        <f t="shared" si="38"/>
        <v>1625.315535907474</v>
      </c>
      <c r="EC67" s="293">
        <f t="shared" si="38"/>
        <v>1727.5973994456001</v>
      </c>
      <c r="ED67" s="293">
        <f t="shared" si="38"/>
        <v>1818.0058180238259</v>
      </c>
      <c r="EE67" s="293">
        <f t="shared" si="38"/>
        <v>1929.1437417411908</v>
      </c>
      <c r="EF67" s="293">
        <f t="shared" si="38"/>
        <v>1894.6525483538951</v>
      </c>
      <c r="EG67" s="293">
        <f t="shared" si="38"/>
        <v>1981.5843107118017</v>
      </c>
      <c r="EH67" s="293">
        <f t="shared" si="38"/>
        <v>2120.6922758350574</v>
      </c>
      <c r="EI67" s="293">
        <f t="shared" si="38"/>
        <v>1812.0714699546688</v>
      </c>
      <c r="EJ67" s="293">
        <f t="shared" si="38"/>
        <v>1705.6396228907424</v>
      </c>
      <c r="EK67" s="293">
        <f t="shared" si="38"/>
        <v>1768.1098040152035</v>
      </c>
      <c r="EL67" s="293">
        <f t="shared" si="38"/>
        <v>1772.6399035594206</v>
      </c>
      <c r="EM67" s="293">
        <f t="shared" si="38"/>
        <v>1673.240184278209</v>
      </c>
      <c r="EN67" s="293">
        <f t="shared" si="38"/>
        <v>1859.060565309275</v>
      </c>
      <c r="EO67" s="293">
        <f t="shared" si="38"/>
        <v>1945.8318370746333</v>
      </c>
      <c r="EP67" s="293">
        <f t="shared" si="38"/>
        <v>1813.1083541623943</v>
      </c>
      <c r="EQ67" s="293">
        <f t="shared" si="38"/>
        <v>1965.2415198676597</v>
      </c>
      <c r="ER67" s="293">
        <f t="shared" si="38"/>
        <v>2001.218756280939</v>
      </c>
      <c r="ES67" s="293">
        <f t="shared" ref="ES67:FD67" si="39">+SUMPRODUCT(ES59:ES62,ES39:ES42)</f>
        <v>1909.058631398892</v>
      </c>
      <c r="ET67" s="293">
        <f t="shared" si="39"/>
        <v>1950.231210378437</v>
      </c>
      <c r="EU67" s="293">
        <f t="shared" si="39"/>
        <v>1953.188772328371</v>
      </c>
      <c r="EV67" s="293">
        <f t="shared" si="39"/>
        <v>1836.3932165204885</v>
      </c>
      <c r="EW67" s="293">
        <f t="shared" si="39"/>
        <v>1866.8546266057072</v>
      </c>
      <c r="EX67" s="293">
        <f t="shared" si="39"/>
        <v>1806.7274438578349</v>
      </c>
      <c r="EY67" s="293">
        <f t="shared" si="39"/>
        <v>1796.3952629893106</v>
      </c>
      <c r="EZ67" s="293">
        <f t="shared" si="39"/>
        <v>1946.539360413793</v>
      </c>
      <c r="FA67" s="293">
        <f t="shared" si="39"/>
        <v>2024.0500310496832</v>
      </c>
      <c r="FB67" s="293">
        <f t="shared" si="39"/>
        <v>2029.8123283776304</v>
      </c>
      <c r="FC67" s="293">
        <f t="shared" si="39"/>
        <v>1907.9506249128879</v>
      </c>
      <c r="FD67" s="293">
        <f t="shared" si="39"/>
        <v>1918.5537956508733</v>
      </c>
    </row>
    <row r="68" spans="1:160" x14ac:dyDescent="0.3"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</row>
    <row r="69" spans="1:160" x14ac:dyDescent="0.3">
      <c r="A69" s="18"/>
      <c r="B69" s="18"/>
      <c r="C69" s="18"/>
      <c r="D69" s="21"/>
      <c r="E69" s="29"/>
      <c r="F69" s="29"/>
      <c r="G69" s="29"/>
      <c r="H69" s="29"/>
      <c r="I69" s="29"/>
      <c r="J69" s="29"/>
      <c r="K69" s="29" t="s">
        <v>41</v>
      </c>
      <c r="L69" s="29" t="s">
        <v>41</v>
      </c>
      <c r="M69" s="29" t="s">
        <v>41</v>
      </c>
      <c r="N69" s="29" t="s">
        <v>41</v>
      </c>
      <c r="O69" s="29" t="s">
        <v>41</v>
      </c>
      <c r="P69" s="29" t="s">
        <v>41</v>
      </c>
      <c r="Q69" s="29"/>
      <c r="R69" s="29"/>
      <c r="S69" s="29"/>
      <c r="T69" s="29"/>
      <c r="U69" s="29"/>
      <c r="V69" s="29"/>
      <c r="W69" s="29" t="s">
        <v>42</v>
      </c>
      <c r="X69" s="29" t="s">
        <v>42</v>
      </c>
      <c r="Y69" s="29" t="s">
        <v>42</v>
      </c>
      <c r="Z69" s="29" t="s">
        <v>42</v>
      </c>
      <c r="AA69" s="29" t="s">
        <v>42</v>
      </c>
      <c r="AB69" s="29" t="s">
        <v>42</v>
      </c>
      <c r="AC69" s="29"/>
      <c r="AD69" s="29"/>
      <c r="AE69" s="29"/>
      <c r="AF69" s="29"/>
      <c r="AG69" s="29"/>
      <c r="AH69" s="29"/>
      <c r="AI69" s="29" t="s">
        <v>43</v>
      </c>
      <c r="AJ69" s="29" t="s">
        <v>43</v>
      </c>
      <c r="AK69" s="29" t="s">
        <v>43</v>
      </c>
      <c r="AL69" s="29" t="s">
        <v>43</v>
      </c>
      <c r="AM69" s="29" t="s">
        <v>43</v>
      </c>
      <c r="AN69" s="29" t="s">
        <v>43</v>
      </c>
      <c r="AO69" s="29"/>
      <c r="AP69" s="29"/>
      <c r="AQ69" s="29"/>
      <c r="AR69" s="29"/>
      <c r="AS69" s="29"/>
      <c r="AT69" s="29"/>
      <c r="AU69" s="29" t="s">
        <v>44</v>
      </c>
      <c r="AV69" s="29" t="s">
        <v>44</v>
      </c>
      <c r="AW69" s="29" t="s">
        <v>44</v>
      </c>
      <c r="AX69" s="29" t="s">
        <v>44</v>
      </c>
      <c r="AY69" s="29" t="s">
        <v>44</v>
      </c>
      <c r="AZ69" s="29" t="s">
        <v>44</v>
      </c>
      <c r="BA69" s="29"/>
      <c r="BB69" s="29"/>
      <c r="BC69" s="29"/>
      <c r="BD69" s="29"/>
      <c r="BE69" s="29"/>
      <c r="BF69" s="29"/>
      <c r="BG69" s="29" t="s">
        <v>83</v>
      </c>
      <c r="BH69" s="269" t="s">
        <v>83</v>
      </c>
      <c r="BI69" s="269" t="s">
        <v>83</v>
      </c>
      <c r="BJ69" s="269" t="s">
        <v>83</v>
      </c>
      <c r="BK69" s="269" t="s">
        <v>83</v>
      </c>
      <c r="BL69" s="269" t="s">
        <v>83</v>
      </c>
      <c r="BM69" s="29"/>
      <c r="BN69" s="29"/>
      <c r="BO69" s="29"/>
      <c r="BP69" s="29"/>
      <c r="BQ69" s="29"/>
      <c r="BR69" s="29"/>
      <c r="BS69" s="29" t="s">
        <v>88</v>
      </c>
      <c r="BT69" s="29" t="s">
        <v>88</v>
      </c>
      <c r="BU69" s="29" t="s">
        <v>88</v>
      </c>
      <c r="BV69" s="29" t="s">
        <v>88</v>
      </c>
      <c r="BW69" s="29" t="s">
        <v>88</v>
      </c>
      <c r="BX69" s="29" t="s">
        <v>88</v>
      </c>
      <c r="BY69" s="29"/>
      <c r="BZ69" s="29"/>
      <c r="CA69" s="29"/>
      <c r="CB69" s="29"/>
      <c r="CC69" s="29"/>
      <c r="CD69" s="29"/>
      <c r="CE69" s="29" t="s">
        <v>170</v>
      </c>
      <c r="CF69" s="269" t="s">
        <v>170</v>
      </c>
      <c r="CG69" s="269" t="s">
        <v>170</v>
      </c>
      <c r="CH69" s="269" t="s">
        <v>170</v>
      </c>
      <c r="CI69" s="269" t="s">
        <v>170</v>
      </c>
      <c r="CJ69" s="269" t="s">
        <v>170</v>
      </c>
      <c r="CK69" s="269"/>
      <c r="CL69" s="269"/>
      <c r="CM69" s="269"/>
      <c r="CN69" s="269"/>
      <c r="CO69" s="269"/>
      <c r="CP69" s="269"/>
      <c r="CQ69" s="29" t="s">
        <v>236</v>
      </c>
      <c r="CR69" s="29"/>
      <c r="CS69" s="29"/>
      <c r="CT69" s="29"/>
      <c r="CU69" s="29"/>
      <c r="CV69" s="29"/>
      <c r="CW69" s="269"/>
      <c r="CX69" s="269"/>
      <c r="CY69" s="269"/>
      <c r="CZ69" s="269"/>
      <c r="DA69" s="269"/>
      <c r="DB69" s="269"/>
      <c r="DC69" s="269" t="s">
        <v>278</v>
      </c>
      <c r="DD69" s="269" t="s">
        <v>278</v>
      </c>
      <c r="DE69" s="269" t="s">
        <v>278</v>
      </c>
      <c r="DF69" s="269" t="s">
        <v>278</v>
      </c>
      <c r="DG69" s="269" t="s">
        <v>278</v>
      </c>
      <c r="DH69" s="269" t="s">
        <v>278</v>
      </c>
      <c r="DI69" s="269"/>
      <c r="DJ69" s="269"/>
      <c r="DK69" s="269"/>
      <c r="DL69" s="269"/>
      <c r="DM69" s="269"/>
      <c r="DN69" s="269"/>
      <c r="DO69" s="269" t="s">
        <v>362</v>
      </c>
      <c r="DP69" s="269" t="s">
        <v>362</v>
      </c>
      <c r="DQ69" s="269" t="s">
        <v>362</v>
      </c>
      <c r="DR69" s="269" t="s">
        <v>362</v>
      </c>
      <c r="DS69" s="269" t="s">
        <v>362</v>
      </c>
      <c r="DT69" s="269" t="s">
        <v>362</v>
      </c>
      <c r="DU69" s="269"/>
      <c r="DV69" s="269"/>
      <c r="DW69" s="269"/>
      <c r="DX69" s="269"/>
      <c r="DY69" s="269"/>
      <c r="DZ69" s="269"/>
      <c r="EA69" s="269" t="s">
        <v>365</v>
      </c>
      <c r="EB69" s="269" t="s">
        <v>365</v>
      </c>
      <c r="EC69" s="269" t="s">
        <v>365</v>
      </c>
      <c r="ED69" s="269" t="s">
        <v>365</v>
      </c>
      <c r="EE69" s="269" t="s">
        <v>365</v>
      </c>
      <c r="EF69" s="269" t="s">
        <v>365</v>
      </c>
      <c r="EG69" s="269"/>
      <c r="EH69" s="269"/>
      <c r="EI69" s="269"/>
      <c r="EJ69" s="269"/>
      <c r="EK69" s="269"/>
      <c r="EL69" s="269"/>
      <c r="EM69" s="269" t="s">
        <v>382</v>
      </c>
      <c r="EN69" s="269"/>
      <c r="EO69" s="269"/>
      <c r="EP69" s="269"/>
      <c r="EQ69" s="269"/>
      <c r="ER69" s="269"/>
      <c r="ES69" s="269" t="s">
        <v>439</v>
      </c>
      <c r="ET69" s="360"/>
      <c r="EU69" s="360"/>
      <c r="EV69" s="360"/>
      <c r="EW69" s="360"/>
      <c r="EX69" s="360"/>
      <c r="EY69" s="360"/>
      <c r="EZ69" s="360"/>
      <c r="FA69" s="360"/>
      <c r="FB69" s="360"/>
      <c r="FC69" s="360"/>
      <c r="FD69" s="360"/>
    </row>
    <row r="70" spans="1:160" s="66" customFormat="1" x14ac:dyDescent="0.3">
      <c r="A70" s="34" t="s">
        <v>106</v>
      </c>
      <c r="B70" s="34"/>
      <c r="C70" s="34"/>
      <c r="D70" s="35"/>
      <c r="E70" s="37">
        <f t="shared" ref="E70:AJ70" si="40">+E65/$AZ$65*100</f>
        <v>104.19010518099748</v>
      </c>
      <c r="F70" s="37">
        <f t="shared" si="40"/>
        <v>106.53877837342654</v>
      </c>
      <c r="G70" s="37">
        <f t="shared" si="40"/>
        <v>98.916224260590553</v>
      </c>
      <c r="H70" s="37">
        <f t="shared" si="40"/>
        <v>100.95862243380607</v>
      </c>
      <c r="I70" s="37">
        <f t="shared" si="40"/>
        <v>98.752021015748539</v>
      </c>
      <c r="J70" s="37">
        <f t="shared" si="40"/>
        <v>106.89590846646624</v>
      </c>
      <c r="K70" s="37">
        <f t="shared" si="40"/>
        <v>110.70304336635186</v>
      </c>
      <c r="L70" s="37">
        <f t="shared" si="40"/>
        <v>117.8368380058298</v>
      </c>
      <c r="M70" s="37">
        <f t="shared" si="40"/>
        <v>124.07208123362435</v>
      </c>
      <c r="N70" s="37">
        <f t="shared" si="40"/>
        <v>132.82211906664742</v>
      </c>
      <c r="O70" s="37">
        <f t="shared" si="40"/>
        <v>130.34732015224947</v>
      </c>
      <c r="P70" s="37">
        <f t="shared" si="40"/>
        <v>136.78719097065763</v>
      </c>
      <c r="Q70" s="37">
        <f t="shared" si="40"/>
        <v>138.20496211524511</v>
      </c>
      <c r="R70" s="37">
        <f t="shared" si="40"/>
        <v>126.52256090325594</v>
      </c>
      <c r="S70" s="37">
        <f t="shared" si="40"/>
        <v>117.71094854403732</v>
      </c>
      <c r="T70" s="37">
        <f t="shared" si="40"/>
        <v>122.62730910633088</v>
      </c>
      <c r="U70" s="37">
        <f t="shared" si="40"/>
        <v>120.33036069924601</v>
      </c>
      <c r="V70" s="37">
        <f t="shared" si="40"/>
        <v>120.94019773438009</v>
      </c>
      <c r="W70" s="37">
        <f t="shared" si="40"/>
        <v>122.15476791249533</v>
      </c>
      <c r="X70" s="37">
        <f t="shared" si="40"/>
        <v>118.28182195516463</v>
      </c>
      <c r="Y70" s="37">
        <f t="shared" si="40"/>
        <v>114.23153756927226</v>
      </c>
      <c r="Z70" s="37">
        <f t="shared" si="40"/>
        <v>118.9190577764077</v>
      </c>
      <c r="AA70" s="37">
        <f t="shared" si="40"/>
        <v>118.92702485747529</v>
      </c>
      <c r="AB70" s="37">
        <f t="shared" si="40"/>
        <v>126.94658444587219</v>
      </c>
      <c r="AC70" s="37">
        <f t="shared" si="40"/>
        <v>132.03387698795754</v>
      </c>
      <c r="AD70" s="37">
        <f t="shared" si="40"/>
        <v>145.63837019232508</v>
      </c>
      <c r="AE70" s="37">
        <f t="shared" si="40"/>
        <v>141.29586097785534</v>
      </c>
      <c r="AF70" s="37">
        <f t="shared" si="40"/>
        <v>130.535531852585</v>
      </c>
      <c r="AG70" s="37">
        <f t="shared" si="40"/>
        <v>127.40763727480069</v>
      </c>
      <c r="AH70" s="37">
        <f t="shared" si="40"/>
        <v>125.67298402161833</v>
      </c>
      <c r="AI70" s="37">
        <f t="shared" si="40"/>
        <v>131.48334432059369</v>
      </c>
      <c r="AJ70" s="37">
        <f t="shared" si="40"/>
        <v>126.31702491195134</v>
      </c>
      <c r="AK70" s="37">
        <f t="shared" ref="AK70:BE70" si="41">+AK65/$AZ$65*100</f>
        <v>119.07860836958888</v>
      </c>
      <c r="AL70" s="37">
        <f t="shared" si="41"/>
        <v>112.19525743542245</v>
      </c>
      <c r="AM70" s="37">
        <f t="shared" si="41"/>
        <v>103.82818343245026</v>
      </c>
      <c r="AN70" s="37">
        <f t="shared" si="41"/>
        <v>90.894188958521696</v>
      </c>
      <c r="AO70" s="37">
        <f t="shared" si="41"/>
        <v>97.911532063464833</v>
      </c>
      <c r="AP70" s="37">
        <f t="shared" si="41"/>
        <v>100.5820403428652</v>
      </c>
      <c r="AQ70" s="37">
        <f t="shared" si="41"/>
        <v>100.94034799037726</v>
      </c>
      <c r="AR70" s="37">
        <f t="shared" si="41"/>
        <v>96.605001941776848</v>
      </c>
      <c r="AS70" s="37">
        <f t="shared" si="41"/>
        <v>96.603128381237966</v>
      </c>
      <c r="AT70" s="37">
        <f t="shared" si="41"/>
        <v>93.500974670798541</v>
      </c>
      <c r="AU70" s="37">
        <f t="shared" si="41"/>
        <v>97.366821177794094</v>
      </c>
      <c r="AV70" s="37">
        <f t="shared" si="41"/>
        <v>104.40274651731119</v>
      </c>
      <c r="AW70" s="37">
        <f t="shared" si="41"/>
        <v>108.51442784625765</v>
      </c>
      <c r="AX70" s="37">
        <f t="shared" si="41"/>
        <v>101.31305779208195</v>
      </c>
      <c r="AY70" s="37">
        <f t="shared" si="41"/>
        <v>102.97595503929355</v>
      </c>
      <c r="AZ70" s="37">
        <f t="shared" si="41"/>
        <v>100</v>
      </c>
      <c r="BA70" s="37" t="e">
        <f t="shared" si="41"/>
        <v>#REF!</v>
      </c>
      <c r="BB70" s="37" t="e">
        <f t="shared" si="41"/>
        <v>#REF!</v>
      </c>
      <c r="BC70" s="37" t="e">
        <f t="shared" si="41"/>
        <v>#REF!</v>
      </c>
      <c r="BD70" s="37" t="e">
        <f t="shared" si="41"/>
        <v>#REF!</v>
      </c>
      <c r="BE70" s="37" t="e">
        <f t="shared" si="41"/>
        <v>#REF!</v>
      </c>
      <c r="BF70" s="37" t="e">
        <f t="shared" ref="BF70:BL70" si="42">+BF65/$AZ$65*100</f>
        <v>#REF!</v>
      </c>
      <c r="BG70" s="37" t="e">
        <f t="shared" si="42"/>
        <v>#REF!</v>
      </c>
      <c r="BH70" s="37" t="e">
        <f t="shared" si="42"/>
        <v>#REF!</v>
      </c>
      <c r="BI70" s="37" t="e">
        <f t="shared" si="42"/>
        <v>#REF!</v>
      </c>
      <c r="BJ70" s="37" t="e">
        <f t="shared" si="42"/>
        <v>#REF!</v>
      </c>
      <c r="BK70" s="37" t="e">
        <f t="shared" si="42"/>
        <v>#REF!</v>
      </c>
      <c r="BL70" s="37" t="e">
        <f t="shared" si="42"/>
        <v>#REF!</v>
      </c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</row>
    <row r="71" spans="1:160" s="66" customFormat="1" x14ac:dyDescent="0.3">
      <c r="A71" s="34" t="s">
        <v>107</v>
      </c>
      <c r="B71" s="34"/>
      <c r="C71" s="34"/>
      <c r="D71" s="35"/>
      <c r="E71" s="36">
        <f t="shared" ref="E71:AJ71" si="43">E66/$AZ$66*100</f>
        <v>104.37814504846953</v>
      </c>
      <c r="F71" s="36">
        <f t="shared" si="43"/>
        <v>106.70928010730741</v>
      </c>
      <c r="G71" s="36">
        <f t="shared" si="43"/>
        <v>99.07384166413766</v>
      </c>
      <c r="H71" s="36">
        <f t="shared" si="43"/>
        <v>101.3100825970932</v>
      </c>
      <c r="I71" s="36">
        <f t="shared" si="43"/>
        <v>99.004105328273468</v>
      </c>
      <c r="J71" s="36">
        <f t="shared" si="43"/>
        <v>107.09239270895519</v>
      </c>
      <c r="K71" s="36">
        <f t="shared" si="43"/>
        <v>110.90369572086061</v>
      </c>
      <c r="L71" s="36">
        <f t="shared" si="43"/>
        <v>118.09869598499161</v>
      </c>
      <c r="M71" s="36">
        <f t="shared" si="43"/>
        <v>124.31280649780456</v>
      </c>
      <c r="N71" s="36">
        <f t="shared" si="43"/>
        <v>133.06648206836144</v>
      </c>
      <c r="O71" s="36">
        <f t="shared" si="43"/>
        <v>130.55432402250165</v>
      </c>
      <c r="P71" s="36">
        <f t="shared" si="43"/>
        <v>137.02961991219479</v>
      </c>
      <c r="Q71" s="36">
        <f t="shared" si="43"/>
        <v>138.45072243278031</v>
      </c>
      <c r="R71" s="36">
        <f t="shared" si="43"/>
        <v>126.76084685335893</v>
      </c>
      <c r="S71" s="36">
        <f t="shared" si="43"/>
        <v>117.93969513093327</v>
      </c>
      <c r="T71" s="36">
        <f t="shared" si="43"/>
        <v>122.91378981859793</v>
      </c>
      <c r="U71" s="36">
        <f t="shared" si="43"/>
        <v>120.54835146527702</v>
      </c>
      <c r="V71" s="36">
        <f t="shared" si="43"/>
        <v>121.17171447318398</v>
      </c>
      <c r="W71" s="36">
        <f t="shared" si="43"/>
        <v>122.41836381110392</v>
      </c>
      <c r="X71" s="36">
        <f t="shared" si="43"/>
        <v>118.48229413591547</v>
      </c>
      <c r="Y71" s="36">
        <f t="shared" si="43"/>
        <v>114.45458325578919</v>
      </c>
      <c r="Z71" s="36">
        <f t="shared" si="43"/>
        <v>119.06391559186406</v>
      </c>
      <c r="AA71" s="36">
        <f t="shared" si="43"/>
        <v>119.07355421635668</v>
      </c>
      <c r="AB71" s="36">
        <f t="shared" si="43"/>
        <v>127.1205390760562</v>
      </c>
      <c r="AC71" s="36">
        <f t="shared" si="43"/>
        <v>132.33406196341321</v>
      </c>
      <c r="AD71" s="36">
        <f t="shared" si="43"/>
        <v>145.9746362117545</v>
      </c>
      <c r="AE71" s="36">
        <f t="shared" si="43"/>
        <v>141.61420371790777</v>
      </c>
      <c r="AF71" s="36">
        <f t="shared" si="43"/>
        <v>130.86272541450211</v>
      </c>
      <c r="AG71" s="36">
        <f t="shared" si="43"/>
        <v>127.77140434442558</v>
      </c>
      <c r="AH71" s="36">
        <f t="shared" si="43"/>
        <v>125.85491801781139</v>
      </c>
      <c r="AI71" s="36">
        <f t="shared" si="43"/>
        <v>131.69433593037613</v>
      </c>
      <c r="AJ71" s="36">
        <f t="shared" si="43"/>
        <v>126.5631518917085</v>
      </c>
      <c r="AK71" s="36">
        <f t="shared" ref="AK71:BE71" si="44">AK66/$AZ$66*100</f>
        <v>119.158005380483</v>
      </c>
      <c r="AL71" s="36">
        <f t="shared" si="44"/>
        <v>112.19839528993876</v>
      </c>
      <c r="AM71" s="36">
        <f t="shared" si="44"/>
        <v>103.88879297952541</v>
      </c>
      <c r="AN71" s="36">
        <f t="shared" si="44"/>
        <v>90.957529848132083</v>
      </c>
      <c r="AO71" s="36">
        <f t="shared" si="44"/>
        <v>98.065472716646866</v>
      </c>
      <c r="AP71" s="36">
        <f t="shared" si="44"/>
        <v>100.6638155969287</v>
      </c>
      <c r="AQ71" s="36">
        <f t="shared" si="44"/>
        <v>101.08289597320486</v>
      </c>
      <c r="AR71" s="36">
        <f t="shared" si="44"/>
        <v>96.832884694750405</v>
      </c>
      <c r="AS71" s="36">
        <f t="shared" si="44"/>
        <v>96.676669736020301</v>
      </c>
      <c r="AT71" s="36">
        <f t="shared" si="44"/>
        <v>93.505754977463127</v>
      </c>
      <c r="AU71" s="36">
        <f t="shared" si="44"/>
        <v>97.41445536926993</v>
      </c>
      <c r="AV71" s="36">
        <f t="shared" si="44"/>
        <v>104.4613783878436</v>
      </c>
      <c r="AW71" s="36">
        <f t="shared" si="44"/>
        <v>108.4932833483531</v>
      </c>
      <c r="AX71" s="36">
        <f t="shared" si="44"/>
        <v>101.34055319139014</v>
      </c>
      <c r="AY71" s="36">
        <f t="shared" si="44"/>
        <v>102.97911204265287</v>
      </c>
      <c r="AZ71" s="36">
        <f t="shared" si="44"/>
        <v>100</v>
      </c>
      <c r="BA71" s="36">
        <f t="shared" si="44"/>
        <v>94.229532099285692</v>
      </c>
      <c r="BB71" s="36">
        <f t="shared" si="44"/>
        <v>91.801203726049891</v>
      </c>
      <c r="BC71" s="36">
        <f t="shared" si="44"/>
        <v>89.803958914213268</v>
      </c>
      <c r="BD71" s="36">
        <f t="shared" si="44"/>
        <v>94.869503217734561</v>
      </c>
      <c r="BE71" s="36">
        <f t="shared" si="44"/>
        <v>96.775023019714794</v>
      </c>
      <c r="BF71" s="36">
        <f t="shared" ref="BF71:CV71" si="45">BF66/$AZ$66*100</f>
        <v>94.312142020504055</v>
      </c>
      <c r="BG71" s="36">
        <f t="shared" si="45"/>
        <v>94.560890498960575</v>
      </c>
      <c r="BH71" s="36">
        <f t="shared" si="45"/>
        <v>100.44520164195217</v>
      </c>
      <c r="BI71" s="36">
        <f t="shared" si="45"/>
        <v>106.24430354951258</v>
      </c>
      <c r="BJ71" s="36">
        <f t="shared" si="45"/>
        <v>111.51881850219996</v>
      </c>
      <c r="BK71" s="36">
        <f t="shared" si="45"/>
        <v>112.38251399824286</v>
      </c>
      <c r="BL71" s="36">
        <f t="shared" si="45"/>
        <v>114.23884577115666</v>
      </c>
      <c r="BM71" s="36">
        <f t="shared" si="45"/>
        <v>112.87810954001587</v>
      </c>
      <c r="BN71" s="36">
        <f t="shared" si="45"/>
        <v>119.30996377631939</v>
      </c>
      <c r="BO71" s="36">
        <f t="shared" si="45"/>
        <v>121.78432607817813</v>
      </c>
      <c r="BP71" s="36">
        <f t="shared" si="45"/>
        <v>121.4885237933544</v>
      </c>
      <c r="BQ71" s="36">
        <f t="shared" si="45"/>
        <v>120.636100575954</v>
      </c>
      <c r="BR71" s="36">
        <f t="shared" si="45"/>
        <v>126.26905936764712</v>
      </c>
      <c r="BS71" s="36">
        <f t="shared" si="45"/>
        <v>127.72508740627961</v>
      </c>
      <c r="BT71" s="36">
        <f t="shared" si="45"/>
        <v>129.7860462845336</v>
      </c>
      <c r="BU71" s="36">
        <f t="shared" si="45"/>
        <v>128.09272370893606</v>
      </c>
      <c r="BV71" s="36">
        <f t="shared" si="45"/>
        <v>124.01873879945693</v>
      </c>
      <c r="BW71" s="36">
        <f t="shared" si="45"/>
        <v>116.60431019980231</v>
      </c>
      <c r="BX71" s="36">
        <f t="shared" si="45"/>
        <v>118.69012866854447</v>
      </c>
      <c r="BY71" s="36">
        <f t="shared" si="45"/>
        <v>116.33014016909375</v>
      </c>
      <c r="BZ71" s="36">
        <f t="shared" si="45"/>
        <v>118.03290613060406</v>
      </c>
      <c r="CA71" s="36">
        <f t="shared" si="45"/>
        <v>115.67349533629655</v>
      </c>
      <c r="CB71" s="36">
        <f t="shared" si="45"/>
        <v>113.88004079838238</v>
      </c>
      <c r="CC71" s="36">
        <f t="shared" si="45"/>
        <v>121.8053814950584</v>
      </c>
      <c r="CD71" s="36">
        <f t="shared" si="45"/>
        <v>127.71260903422075</v>
      </c>
      <c r="CE71" s="36">
        <f t="shared" si="45"/>
        <v>130.54599816486154</v>
      </c>
      <c r="CF71" s="36">
        <f t="shared" si="45"/>
        <v>122.78017594064283</v>
      </c>
      <c r="CG71" s="36">
        <f t="shared" si="45"/>
        <v>128.26449994376895</v>
      </c>
      <c r="CH71" s="36">
        <f t="shared" si="45"/>
        <v>125.40228813947725</v>
      </c>
      <c r="CI71" s="36">
        <f t="shared" si="45"/>
        <v>131.97692066106563</v>
      </c>
      <c r="CJ71" s="36">
        <f t="shared" si="45"/>
        <v>131.5867146347486</v>
      </c>
      <c r="CK71" s="36">
        <f t="shared" si="45"/>
        <v>116.43719092573923</v>
      </c>
      <c r="CL71" s="36">
        <f t="shared" si="45"/>
        <v>114.6622578899313</v>
      </c>
      <c r="CM71" s="36">
        <f t="shared" si="45"/>
        <v>121.30284082263452</v>
      </c>
      <c r="CN71" s="36">
        <f t="shared" si="45"/>
        <v>121.42446648395835</v>
      </c>
      <c r="CO71" s="36">
        <f t="shared" si="45"/>
        <v>122.06485831784464</v>
      </c>
      <c r="CP71" s="36">
        <f t="shared" si="45"/>
        <v>126.205852929557</v>
      </c>
      <c r="CQ71" s="36">
        <f t="shared" si="45"/>
        <v>122.82396734188967</v>
      </c>
      <c r="CR71" s="36">
        <f t="shared" si="45"/>
        <v>122.67668098184666</v>
      </c>
      <c r="CS71" s="36">
        <f t="shared" si="45"/>
        <v>117.73873224200828</v>
      </c>
      <c r="CT71" s="36">
        <f t="shared" si="45"/>
        <v>113.29975665364749</v>
      </c>
      <c r="CU71" s="36">
        <f t="shared" si="45"/>
        <v>103.20485862900163</v>
      </c>
      <c r="CV71" s="36">
        <f t="shared" si="45"/>
        <v>94.748716893130165</v>
      </c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</row>
    <row r="72" spans="1:160" s="66" customFormat="1" x14ac:dyDescent="0.3">
      <c r="A72" s="34" t="s">
        <v>289</v>
      </c>
      <c r="B72" s="34"/>
      <c r="C72" s="34"/>
      <c r="D72" s="35"/>
      <c r="E72" s="36">
        <f t="shared" ref="E72:AJ72" si="46">E67/$AZ$67*100</f>
        <v>104.69779015764755</v>
      </c>
      <c r="F72" s="36">
        <f t="shared" si="46"/>
        <v>107.06179874030784</v>
      </c>
      <c r="G72" s="36">
        <f t="shared" si="46"/>
        <v>99.350519816933229</v>
      </c>
      <c r="H72" s="36">
        <f t="shared" si="46"/>
        <v>101.51165449122639</v>
      </c>
      <c r="I72" s="36">
        <f t="shared" si="46"/>
        <v>99.107386097950538</v>
      </c>
      <c r="J72" s="36">
        <f t="shared" si="46"/>
        <v>107.30735022993419</v>
      </c>
      <c r="K72" s="36">
        <f t="shared" si="46"/>
        <v>111.20251621138134</v>
      </c>
      <c r="L72" s="36">
        <f t="shared" si="46"/>
        <v>118.36873550640712</v>
      </c>
      <c r="M72" s="36">
        <f t="shared" si="46"/>
        <v>124.68090048022647</v>
      </c>
      <c r="N72" s="36">
        <f t="shared" si="46"/>
        <v>133.4862060375508</v>
      </c>
      <c r="O72" s="36">
        <f t="shared" si="46"/>
        <v>130.91578103960896</v>
      </c>
      <c r="P72" s="36">
        <f t="shared" si="46"/>
        <v>137.40421516288379</v>
      </c>
      <c r="Q72" s="36">
        <f t="shared" si="46"/>
        <v>138.81325829680483</v>
      </c>
      <c r="R72" s="36">
        <f t="shared" si="46"/>
        <v>127.02668080872621</v>
      </c>
      <c r="S72" s="36">
        <f t="shared" si="46"/>
        <v>118.16325514176189</v>
      </c>
      <c r="T72" s="36">
        <f t="shared" si="46"/>
        <v>123.20999231125779</v>
      </c>
      <c r="U72" s="36">
        <f t="shared" si="46"/>
        <v>120.86063825155706</v>
      </c>
      <c r="V72" s="36">
        <f t="shared" si="46"/>
        <v>121.48792663028669</v>
      </c>
      <c r="W72" s="36">
        <f t="shared" si="46"/>
        <v>122.71916259690671</v>
      </c>
      <c r="X72" s="36">
        <f t="shared" si="46"/>
        <v>118.67183779470385</v>
      </c>
      <c r="Y72" s="36">
        <f t="shared" si="46"/>
        <v>114.5442659163316</v>
      </c>
      <c r="Z72" s="36">
        <f t="shared" si="46"/>
        <v>119.10241326888291</v>
      </c>
      <c r="AA72" s="36">
        <f t="shared" si="46"/>
        <v>119.00789659286046</v>
      </c>
      <c r="AB72" s="36">
        <f t="shared" si="46"/>
        <v>127.02823249196381</v>
      </c>
      <c r="AC72" s="36">
        <f t="shared" si="46"/>
        <v>132.23297765627561</v>
      </c>
      <c r="AD72" s="36">
        <f t="shared" si="46"/>
        <v>145.99266723023163</v>
      </c>
      <c r="AE72" s="36">
        <f t="shared" si="46"/>
        <v>141.6772783039203</v>
      </c>
      <c r="AF72" s="36">
        <f t="shared" si="46"/>
        <v>130.84520898008168</v>
      </c>
      <c r="AG72" s="36">
        <f t="shared" si="46"/>
        <v>127.75990924832803</v>
      </c>
      <c r="AH72" s="36">
        <f t="shared" si="46"/>
        <v>125.81631776218376</v>
      </c>
      <c r="AI72" s="36">
        <f t="shared" si="46"/>
        <v>131.69901332853456</v>
      </c>
      <c r="AJ72" s="36">
        <f t="shared" si="46"/>
        <v>126.52815787778728</v>
      </c>
      <c r="AK72" s="36">
        <f t="shared" ref="AK72:BE72" si="47">AK67/$AZ$67*100</f>
        <v>119.08947411648944</v>
      </c>
      <c r="AL72" s="36">
        <f t="shared" si="47"/>
        <v>112.14971316960174</v>
      </c>
      <c r="AM72" s="36">
        <f t="shared" si="47"/>
        <v>103.75516412823116</v>
      </c>
      <c r="AN72" s="36">
        <f t="shared" si="47"/>
        <v>90.728069294608318</v>
      </c>
      <c r="AO72" s="36">
        <f t="shared" si="47"/>
        <v>97.863245413062344</v>
      </c>
      <c r="AP72" s="36">
        <f t="shared" si="47"/>
        <v>100.45084886564008</v>
      </c>
      <c r="AQ72" s="36">
        <f t="shared" si="47"/>
        <v>100.84088785190875</v>
      </c>
      <c r="AR72" s="36">
        <f t="shared" si="47"/>
        <v>96.532396982022433</v>
      </c>
      <c r="AS72" s="36">
        <f t="shared" si="47"/>
        <v>96.490693668843591</v>
      </c>
      <c r="AT72" s="36">
        <f t="shared" si="47"/>
        <v>93.345803788520328</v>
      </c>
      <c r="AU72" s="36">
        <f t="shared" si="47"/>
        <v>97.226941711018227</v>
      </c>
      <c r="AV72" s="36">
        <f t="shared" si="47"/>
        <v>104.36175020697438</v>
      </c>
      <c r="AW72" s="36">
        <f t="shared" si="47"/>
        <v>108.45020040545201</v>
      </c>
      <c r="AX72" s="36">
        <f t="shared" si="47"/>
        <v>101.30743192664195</v>
      </c>
      <c r="AY72" s="36">
        <f t="shared" si="47"/>
        <v>103.00082210783287</v>
      </c>
      <c r="AZ72" s="36">
        <f t="shared" si="47"/>
        <v>100</v>
      </c>
      <c r="BA72" s="36">
        <f t="shared" si="47"/>
        <v>94.141878231282448</v>
      </c>
      <c r="BB72" s="36">
        <f t="shared" si="47"/>
        <v>91.68550986726494</v>
      </c>
      <c r="BC72" s="36">
        <f t="shared" si="47"/>
        <v>89.689395770704408</v>
      </c>
      <c r="BD72" s="36">
        <f t="shared" si="47"/>
        <v>94.819915242140254</v>
      </c>
      <c r="BE72" s="36">
        <f t="shared" si="47"/>
        <v>96.74744846712106</v>
      </c>
      <c r="BF72" s="36">
        <f t="shared" ref="BF72:CV72" si="48">BF67/$AZ$67*100</f>
        <v>94.273910828747191</v>
      </c>
      <c r="BG72" s="36">
        <f t="shared" si="48"/>
        <v>94.573220679191891</v>
      </c>
      <c r="BH72" s="36">
        <f t="shared" si="48"/>
        <v>100.53473837427526</v>
      </c>
      <c r="BI72" s="36">
        <f t="shared" si="48"/>
        <v>106.38187203444896</v>
      </c>
      <c r="BJ72" s="36">
        <f t="shared" si="48"/>
        <v>111.68970168044542</v>
      </c>
      <c r="BK72" s="36">
        <f t="shared" si="48"/>
        <v>112.55001417996901</v>
      </c>
      <c r="BL72" s="36">
        <f t="shared" si="48"/>
        <v>114.44776610144243</v>
      </c>
      <c r="BM72" s="36">
        <f t="shared" si="48"/>
        <v>113.11266363660799</v>
      </c>
      <c r="BN72" s="36">
        <f t="shared" si="48"/>
        <v>119.5660867866351</v>
      </c>
      <c r="BO72" s="36">
        <f t="shared" si="48"/>
        <v>122.01597756666584</v>
      </c>
      <c r="BP72" s="36">
        <f t="shared" si="48"/>
        <v>121.72517322972047</v>
      </c>
      <c r="BQ72" s="36">
        <f t="shared" si="48"/>
        <v>120.88762995735651</v>
      </c>
      <c r="BR72" s="36">
        <f t="shared" si="48"/>
        <v>126.60060812480283</v>
      </c>
      <c r="BS72" s="36">
        <f t="shared" si="48"/>
        <v>128.09609802783862</v>
      </c>
      <c r="BT72" s="36">
        <f t="shared" si="48"/>
        <v>130.24651949812863</v>
      </c>
      <c r="BU72" s="36">
        <f t="shared" si="48"/>
        <v>128.57262250521453</v>
      </c>
      <c r="BV72" s="36">
        <f t="shared" si="48"/>
        <v>124.43333414394604</v>
      </c>
      <c r="BW72" s="36">
        <f t="shared" si="48"/>
        <v>116.96100638432073</v>
      </c>
      <c r="BX72" s="36">
        <f t="shared" si="48"/>
        <v>119.09540447536887</v>
      </c>
      <c r="BY72" s="36">
        <f t="shared" si="48"/>
        <v>116.70573161924702</v>
      </c>
      <c r="BZ72" s="36">
        <f t="shared" si="48"/>
        <v>118.43563374832071</v>
      </c>
      <c r="CA72" s="36">
        <f t="shared" si="48"/>
        <v>116.08670920943651</v>
      </c>
      <c r="CB72" s="36">
        <f t="shared" si="48"/>
        <v>114.27897809101685</v>
      </c>
      <c r="CC72" s="36">
        <f t="shared" si="48"/>
        <v>122.26498674035278</v>
      </c>
      <c r="CD72" s="36">
        <f t="shared" si="48"/>
        <v>128.22354555264809</v>
      </c>
      <c r="CE72" s="36">
        <f t="shared" si="48"/>
        <v>131.11182639129098</v>
      </c>
      <c r="CF72" s="36">
        <f t="shared" si="48"/>
        <v>123.34999611362458</v>
      </c>
      <c r="CG72" s="36">
        <f t="shared" si="48"/>
        <v>128.89551828881486</v>
      </c>
      <c r="CH72" s="36">
        <f t="shared" si="48"/>
        <v>125.94864123335971</v>
      </c>
      <c r="CI72" s="36">
        <f t="shared" si="48"/>
        <v>132.59135029670824</v>
      </c>
      <c r="CJ72" s="36">
        <f t="shared" si="48"/>
        <v>132.16344402068728</v>
      </c>
      <c r="CK72" s="36">
        <f t="shared" si="48"/>
        <v>116.88432323075821</v>
      </c>
      <c r="CL72" s="36">
        <f t="shared" si="48"/>
        <v>115.0654280728377</v>
      </c>
      <c r="CM72" s="36">
        <f t="shared" si="48"/>
        <v>121.72079708217191</v>
      </c>
      <c r="CN72" s="36">
        <f t="shared" si="48"/>
        <v>121.81423794653287</v>
      </c>
      <c r="CO72" s="36">
        <f t="shared" si="48"/>
        <v>122.47727467430704</v>
      </c>
      <c r="CP72" s="36">
        <f t="shared" si="48"/>
        <v>126.64295042733735</v>
      </c>
      <c r="CQ72" s="36">
        <f t="shared" si="48"/>
        <v>123.255872274851</v>
      </c>
      <c r="CR72" s="36">
        <f t="shared" si="48"/>
        <v>123.05454028896483</v>
      </c>
      <c r="CS72" s="36">
        <f t="shared" si="48"/>
        <v>118.04322026038217</v>
      </c>
      <c r="CT72" s="36">
        <f t="shared" si="48"/>
        <v>113.55168999224949</v>
      </c>
      <c r="CU72" s="36">
        <f t="shared" si="48"/>
        <v>103.36905910126919</v>
      </c>
      <c r="CV72" s="36">
        <f t="shared" si="48"/>
        <v>94.825747190167249</v>
      </c>
      <c r="CW72" s="36">
        <f>CW67/$AZ$67*100</f>
        <v>92.196314062443847</v>
      </c>
      <c r="CX72" s="36">
        <f>CX67/$AZ$67*100</f>
        <v>85.705147663695698</v>
      </c>
      <c r="CY72" s="36">
        <f t="shared" ref="CY72:DT72" si="49">CY67/$AZ$67*100</f>
        <v>86.273120882846769</v>
      </c>
      <c r="CZ72" s="36">
        <f t="shared" si="49"/>
        <v>81.421926666209714</v>
      </c>
      <c r="DA72" s="36">
        <f t="shared" si="49"/>
        <v>82.187530134549107</v>
      </c>
      <c r="DB72" s="36">
        <f t="shared" si="49"/>
        <v>80.30240103707672</v>
      </c>
      <c r="DC72" s="36">
        <f t="shared" si="49"/>
        <v>79.787210877235012</v>
      </c>
      <c r="DD72" s="36">
        <f t="shared" si="49"/>
        <v>81.643971764733607</v>
      </c>
      <c r="DE72" s="36">
        <f t="shared" si="49"/>
        <v>82.852275159782423</v>
      </c>
      <c r="DF72" s="36">
        <f t="shared" si="49"/>
        <v>86.548865927506796</v>
      </c>
      <c r="DG72" s="36">
        <f t="shared" si="49"/>
        <v>88.119264749694963</v>
      </c>
      <c r="DH72" s="36">
        <f t="shared" si="49"/>
        <v>79.539312121547184</v>
      </c>
      <c r="DI72" s="36">
        <f t="shared" si="49"/>
        <v>80.864707775564099</v>
      </c>
      <c r="DJ72" s="36">
        <f t="shared" si="49"/>
        <v>86.901324985361583</v>
      </c>
      <c r="DK72" s="36">
        <f>DK67/$AZ$67*100</f>
        <v>102.07261956375073</v>
      </c>
      <c r="DL72" s="36">
        <f t="shared" si="49"/>
        <v>107.90432219226803</v>
      </c>
      <c r="DM72" s="36">
        <f t="shared" si="49"/>
        <v>109.05141111334306</v>
      </c>
      <c r="DN72" s="36">
        <f t="shared" si="49"/>
        <v>98.465648850483518</v>
      </c>
      <c r="DO72" s="36">
        <f t="shared" si="49"/>
        <v>95.97187687258014</v>
      </c>
      <c r="DP72" s="36">
        <f t="shared" si="49"/>
        <v>88.779104776489461</v>
      </c>
      <c r="DQ72" s="36">
        <f t="shared" si="49"/>
        <v>90.881675073078497</v>
      </c>
      <c r="DR72" s="36">
        <f t="shared" si="49"/>
        <v>87.655263822407093</v>
      </c>
      <c r="DS72" s="36">
        <f t="shared" si="49"/>
        <v>89.209198547237875</v>
      </c>
      <c r="DT72" s="36">
        <f t="shared" si="49"/>
        <v>90.886578014092521</v>
      </c>
      <c r="DU72" s="36">
        <f>DU67/$AZ$67*100</f>
        <v>93.883866847766342</v>
      </c>
      <c r="DV72" s="36">
        <f t="shared" ref="DV72:EF72" si="50">DV67/$AZ$67*100</f>
        <v>91.90881506476461</v>
      </c>
      <c r="DW72" s="36">
        <f t="shared" si="50"/>
        <v>89.780583880460526</v>
      </c>
      <c r="DX72" s="36">
        <f t="shared" si="50"/>
        <v>96.494001435693548</v>
      </c>
      <c r="DY72" s="36">
        <f t="shared" si="50"/>
        <v>95.982729372593013</v>
      </c>
      <c r="DZ72" s="36">
        <f t="shared" si="50"/>
        <v>100.45742594112362</v>
      </c>
      <c r="EA72" s="36">
        <f t="shared" si="50"/>
        <v>99.792340195736486</v>
      </c>
      <c r="EB72" s="36">
        <f t="shared" si="50"/>
        <v>89.414446094781141</v>
      </c>
      <c r="EC72" s="36">
        <f t="shared" si="50"/>
        <v>95.041338825303939</v>
      </c>
      <c r="ED72" s="36">
        <f t="shared" si="50"/>
        <v>100.01503069674951</v>
      </c>
      <c r="EE72" s="36">
        <f t="shared" si="50"/>
        <v>106.12912711050453</v>
      </c>
      <c r="EF72" s="36">
        <f t="shared" si="50"/>
        <v>104.23164266287628</v>
      </c>
      <c r="EG72" s="36">
        <f t="shared" ref="EG72:ER72" si="51">EG67/$AZ$67*100</f>
        <v>109.01407118678466</v>
      </c>
      <c r="EH72" s="36">
        <f t="shared" si="51"/>
        <v>116.66690005236448</v>
      </c>
      <c r="EI72" s="36">
        <f t="shared" si="51"/>
        <v>99.688560892077973</v>
      </c>
      <c r="EJ72" s="36">
        <f t="shared" si="51"/>
        <v>93.833362660214647</v>
      </c>
      <c r="EK72" s="36">
        <f t="shared" si="51"/>
        <v>97.270071729488151</v>
      </c>
      <c r="EL72" s="36">
        <f t="shared" si="51"/>
        <v>97.519288778455959</v>
      </c>
      <c r="EM72" s="36">
        <f t="shared" si="51"/>
        <v>92.050953156755327</v>
      </c>
      <c r="EN72" s="36">
        <f t="shared" si="51"/>
        <v>102.27359982193789</v>
      </c>
      <c r="EO72" s="36">
        <f t="shared" si="51"/>
        <v>107.0471991818353</v>
      </c>
      <c r="EP72" s="36">
        <f t="shared" si="51"/>
        <v>99.745603617044253</v>
      </c>
      <c r="EQ72" s="36">
        <f t="shared" si="51"/>
        <v>108.11499555581439</v>
      </c>
      <c r="ER72" s="36">
        <f t="shared" si="51"/>
        <v>110.09423256847128</v>
      </c>
      <c r="ES72" s="36">
        <f t="shared" ref="ES72:FD72" si="52">ES67/$AZ$67*100</f>
        <v>105.02417304076663</v>
      </c>
      <c r="ET72" s="361">
        <f>ET67/$AZ$67*100</f>
        <v>107.28922451072269</v>
      </c>
      <c r="EU72" s="361">
        <f t="shared" si="52"/>
        <v>107.45193061775358</v>
      </c>
      <c r="EV72" s="361">
        <f t="shared" si="52"/>
        <v>101.02658753933216</v>
      </c>
      <c r="EW72" s="361">
        <f t="shared" si="52"/>
        <v>102.70237913171059</v>
      </c>
      <c r="EX72" s="361">
        <f t="shared" si="52"/>
        <v>99.394566819660724</v>
      </c>
      <c r="EY72" s="361">
        <f t="shared" si="52"/>
        <v>98.826156434784679</v>
      </c>
      <c r="EZ72" s="361">
        <f t="shared" si="52"/>
        <v>107.08612258229044</v>
      </c>
      <c r="FA72" s="361">
        <f t="shared" si="52"/>
        <v>111.35026300809001</v>
      </c>
      <c r="FB72" s="361">
        <f t="shared" si="52"/>
        <v>111.66726768344628</v>
      </c>
      <c r="FC72" s="361">
        <f t="shared" si="52"/>
        <v>104.96321762378651</v>
      </c>
      <c r="FD72" s="361">
        <f t="shared" si="52"/>
        <v>105.54653613483245</v>
      </c>
    </row>
    <row r="73" spans="1:160" s="66" customFormat="1" x14ac:dyDescent="0.3">
      <c r="A73" s="34" t="s">
        <v>108</v>
      </c>
      <c r="B73" s="34"/>
      <c r="C73" s="34"/>
      <c r="D73" s="35"/>
      <c r="E73" s="37">
        <f t="shared" ref="E73:BD73" si="53">+E70</f>
        <v>104.19010518099748</v>
      </c>
      <c r="F73" s="37">
        <f t="shared" si="53"/>
        <v>106.53877837342654</v>
      </c>
      <c r="G73" s="37">
        <f t="shared" si="53"/>
        <v>98.916224260590553</v>
      </c>
      <c r="H73" s="37">
        <f t="shared" si="53"/>
        <v>100.95862243380607</v>
      </c>
      <c r="I73" s="37">
        <f t="shared" si="53"/>
        <v>98.752021015748539</v>
      </c>
      <c r="J73" s="37">
        <f t="shared" si="53"/>
        <v>106.89590846646624</v>
      </c>
      <c r="K73" s="37">
        <f t="shared" si="53"/>
        <v>110.70304336635186</v>
      </c>
      <c r="L73" s="37">
        <f t="shared" si="53"/>
        <v>117.8368380058298</v>
      </c>
      <c r="M73" s="37">
        <f t="shared" si="53"/>
        <v>124.07208123362435</v>
      </c>
      <c r="N73" s="37">
        <f t="shared" si="53"/>
        <v>132.82211906664742</v>
      </c>
      <c r="O73" s="37">
        <f t="shared" si="53"/>
        <v>130.34732015224947</v>
      </c>
      <c r="P73" s="37">
        <f t="shared" si="53"/>
        <v>136.78719097065763</v>
      </c>
      <c r="Q73" s="37">
        <f t="shared" si="53"/>
        <v>138.20496211524511</v>
      </c>
      <c r="R73" s="37">
        <f t="shared" si="53"/>
        <v>126.52256090325594</v>
      </c>
      <c r="S73" s="37">
        <f t="shared" si="53"/>
        <v>117.71094854403732</v>
      </c>
      <c r="T73" s="37">
        <f t="shared" si="53"/>
        <v>122.62730910633088</v>
      </c>
      <c r="U73" s="37">
        <f t="shared" si="53"/>
        <v>120.33036069924601</v>
      </c>
      <c r="V73" s="37">
        <f t="shared" si="53"/>
        <v>120.94019773438009</v>
      </c>
      <c r="W73" s="37">
        <f t="shared" si="53"/>
        <v>122.15476791249533</v>
      </c>
      <c r="X73" s="37">
        <f t="shared" si="53"/>
        <v>118.28182195516463</v>
      </c>
      <c r="Y73" s="37">
        <f t="shared" si="53"/>
        <v>114.23153756927226</v>
      </c>
      <c r="Z73" s="37">
        <f t="shared" si="53"/>
        <v>118.9190577764077</v>
      </c>
      <c r="AA73" s="37">
        <f t="shared" si="53"/>
        <v>118.92702485747529</v>
      </c>
      <c r="AB73" s="37">
        <f t="shared" si="53"/>
        <v>126.94658444587219</v>
      </c>
      <c r="AC73" s="37">
        <f t="shared" si="53"/>
        <v>132.03387698795754</v>
      </c>
      <c r="AD73" s="37">
        <f t="shared" si="53"/>
        <v>145.63837019232508</v>
      </c>
      <c r="AE73" s="37">
        <f t="shared" si="53"/>
        <v>141.29586097785534</v>
      </c>
      <c r="AF73" s="37">
        <f t="shared" si="53"/>
        <v>130.535531852585</v>
      </c>
      <c r="AG73" s="37">
        <f t="shared" si="53"/>
        <v>127.40763727480069</v>
      </c>
      <c r="AH73" s="37">
        <f t="shared" si="53"/>
        <v>125.67298402161833</v>
      </c>
      <c r="AI73" s="37">
        <f t="shared" si="53"/>
        <v>131.48334432059369</v>
      </c>
      <c r="AJ73" s="37">
        <f t="shared" si="53"/>
        <v>126.31702491195134</v>
      </c>
      <c r="AK73" s="37">
        <f t="shared" si="53"/>
        <v>119.07860836958888</v>
      </c>
      <c r="AL73" s="37">
        <f t="shared" si="53"/>
        <v>112.19525743542245</v>
      </c>
      <c r="AM73" s="37">
        <f t="shared" si="53"/>
        <v>103.82818343245026</v>
      </c>
      <c r="AN73" s="37">
        <f t="shared" si="53"/>
        <v>90.894188958521696</v>
      </c>
      <c r="AO73" s="37">
        <f t="shared" si="53"/>
        <v>97.911532063464833</v>
      </c>
      <c r="AP73" s="37">
        <f t="shared" si="53"/>
        <v>100.5820403428652</v>
      </c>
      <c r="AQ73" s="37">
        <f t="shared" si="53"/>
        <v>100.94034799037726</v>
      </c>
      <c r="AR73" s="37">
        <f t="shared" si="53"/>
        <v>96.605001941776848</v>
      </c>
      <c r="AS73" s="37">
        <f t="shared" si="53"/>
        <v>96.603128381237966</v>
      </c>
      <c r="AT73" s="37">
        <f t="shared" si="53"/>
        <v>93.500974670798541</v>
      </c>
      <c r="AU73" s="37">
        <f t="shared" si="53"/>
        <v>97.366821177794094</v>
      </c>
      <c r="AV73" s="37">
        <f t="shared" si="53"/>
        <v>104.40274651731119</v>
      </c>
      <c r="AW73" s="37">
        <f t="shared" si="53"/>
        <v>108.51442784625765</v>
      </c>
      <c r="AX73" s="37">
        <f t="shared" si="53"/>
        <v>101.31305779208195</v>
      </c>
      <c r="AY73" s="37">
        <f t="shared" si="53"/>
        <v>102.97595503929355</v>
      </c>
      <c r="AZ73" s="37">
        <f t="shared" si="53"/>
        <v>100</v>
      </c>
      <c r="BA73" s="37" t="e">
        <f t="shared" si="53"/>
        <v>#REF!</v>
      </c>
      <c r="BB73" s="37" t="e">
        <f t="shared" si="53"/>
        <v>#REF!</v>
      </c>
      <c r="BC73" s="37" t="e">
        <f t="shared" si="53"/>
        <v>#REF!</v>
      </c>
      <c r="BD73" s="37" t="e">
        <f t="shared" si="53"/>
        <v>#REF!</v>
      </c>
      <c r="BE73" s="37" t="e">
        <f t="shared" ref="BE73:BK73" si="54">+BE70</f>
        <v>#REF!</v>
      </c>
      <c r="BF73" s="37" t="e">
        <f t="shared" si="54"/>
        <v>#REF!</v>
      </c>
      <c r="BG73" s="37" t="e">
        <f t="shared" si="54"/>
        <v>#REF!</v>
      </c>
      <c r="BH73" s="37" t="e">
        <f t="shared" si="54"/>
        <v>#REF!</v>
      </c>
      <c r="BI73" s="37" t="e">
        <f t="shared" si="54"/>
        <v>#REF!</v>
      </c>
      <c r="BJ73" s="37" t="e">
        <f t="shared" si="54"/>
        <v>#REF!</v>
      </c>
      <c r="BK73" s="37" t="e">
        <f t="shared" si="54"/>
        <v>#REF!</v>
      </c>
      <c r="BL73" s="37" t="e">
        <f>+BL70</f>
        <v>#REF!</v>
      </c>
      <c r="BM73" s="37">
        <f t="shared" ref="BM73:BX73" si="55">+BM71</f>
        <v>112.87810954001587</v>
      </c>
      <c r="BN73" s="37">
        <f t="shared" si="55"/>
        <v>119.30996377631939</v>
      </c>
      <c r="BO73" s="37">
        <f t="shared" si="55"/>
        <v>121.78432607817813</v>
      </c>
      <c r="BP73" s="37">
        <f t="shared" si="55"/>
        <v>121.4885237933544</v>
      </c>
      <c r="BQ73" s="37">
        <f t="shared" si="55"/>
        <v>120.636100575954</v>
      </c>
      <c r="BR73" s="37">
        <f t="shared" si="55"/>
        <v>126.26905936764712</v>
      </c>
      <c r="BS73" s="37">
        <f t="shared" si="55"/>
        <v>127.72508740627961</v>
      </c>
      <c r="BT73" s="37">
        <f t="shared" si="55"/>
        <v>129.7860462845336</v>
      </c>
      <c r="BU73" s="37">
        <f t="shared" si="55"/>
        <v>128.09272370893606</v>
      </c>
      <c r="BV73" s="37">
        <f t="shared" si="55"/>
        <v>124.01873879945693</v>
      </c>
      <c r="BW73" s="37">
        <f t="shared" si="55"/>
        <v>116.60431019980231</v>
      </c>
      <c r="BX73" s="37">
        <f t="shared" si="55"/>
        <v>118.69012866854447</v>
      </c>
      <c r="BY73" s="37">
        <f t="shared" ref="BY73:CJ73" si="56">+BY71</f>
        <v>116.33014016909375</v>
      </c>
      <c r="BZ73" s="37">
        <f t="shared" si="56"/>
        <v>118.03290613060406</v>
      </c>
      <c r="CA73" s="37">
        <f t="shared" si="56"/>
        <v>115.67349533629655</v>
      </c>
      <c r="CB73" s="37">
        <f t="shared" si="56"/>
        <v>113.88004079838238</v>
      </c>
      <c r="CC73" s="37">
        <f>+CC71</f>
        <v>121.8053814950584</v>
      </c>
      <c r="CD73" s="37">
        <f t="shared" si="56"/>
        <v>127.71260903422075</v>
      </c>
      <c r="CE73" s="37">
        <f t="shared" si="56"/>
        <v>130.54599816486154</v>
      </c>
      <c r="CF73" s="37">
        <f t="shared" si="56"/>
        <v>122.78017594064283</v>
      </c>
      <c r="CG73" s="37">
        <f t="shared" si="56"/>
        <v>128.26449994376895</v>
      </c>
      <c r="CH73" s="37">
        <f t="shared" si="56"/>
        <v>125.40228813947725</v>
      </c>
      <c r="CI73" s="37">
        <f t="shared" si="56"/>
        <v>131.97692066106563</v>
      </c>
      <c r="CJ73" s="37">
        <f t="shared" si="56"/>
        <v>131.5867146347486</v>
      </c>
      <c r="CK73" s="37">
        <f t="shared" ref="CK73:CT73" si="57">+CK71</f>
        <v>116.43719092573923</v>
      </c>
      <c r="CL73" s="37">
        <f t="shared" si="57"/>
        <v>114.6622578899313</v>
      </c>
      <c r="CM73" s="37">
        <f t="shared" si="57"/>
        <v>121.30284082263452</v>
      </c>
      <c r="CN73" s="37">
        <f t="shared" si="57"/>
        <v>121.42446648395835</v>
      </c>
      <c r="CO73" s="37">
        <f t="shared" si="57"/>
        <v>122.06485831784464</v>
      </c>
      <c r="CP73" s="37">
        <f t="shared" si="57"/>
        <v>126.205852929557</v>
      </c>
      <c r="CQ73" s="37">
        <f t="shared" si="57"/>
        <v>122.82396734188967</v>
      </c>
      <c r="CR73" s="37">
        <f t="shared" si="57"/>
        <v>122.67668098184666</v>
      </c>
      <c r="CS73" s="37">
        <f t="shared" si="57"/>
        <v>117.73873224200828</v>
      </c>
      <c r="CT73" s="37">
        <f t="shared" si="57"/>
        <v>113.29975665364749</v>
      </c>
      <c r="CU73" s="37">
        <f>+CU71</f>
        <v>103.20485862900163</v>
      </c>
      <c r="CV73" s="37">
        <f>+CV71</f>
        <v>94.748716893130165</v>
      </c>
      <c r="CW73" s="37">
        <f>+CW72</f>
        <v>92.196314062443847</v>
      </c>
      <c r="CX73" s="37">
        <f>+CX72</f>
        <v>85.705147663695698</v>
      </c>
      <c r="CY73" s="37">
        <f t="shared" ref="CY73:DT73" si="58">+CY72</f>
        <v>86.273120882846769</v>
      </c>
      <c r="CZ73" s="37">
        <f t="shared" si="58"/>
        <v>81.421926666209714</v>
      </c>
      <c r="DA73" s="37">
        <f t="shared" si="58"/>
        <v>82.187530134549107</v>
      </c>
      <c r="DB73" s="37">
        <f t="shared" si="58"/>
        <v>80.30240103707672</v>
      </c>
      <c r="DC73" s="37">
        <f t="shared" si="58"/>
        <v>79.787210877235012</v>
      </c>
      <c r="DD73" s="37">
        <f t="shared" si="58"/>
        <v>81.643971764733607</v>
      </c>
      <c r="DE73" s="37">
        <f t="shared" si="58"/>
        <v>82.852275159782423</v>
      </c>
      <c r="DF73" s="37">
        <f t="shared" si="58"/>
        <v>86.548865927506796</v>
      </c>
      <c r="DG73" s="37">
        <f t="shared" si="58"/>
        <v>88.119264749694963</v>
      </c>
      <c r="DH73" s="37">
        <f t="shared" si="58"/>
        <v>79.539312121547184</v>
      </c>
      <c r="DI73" s="37">
        <f t="shared" si="58"/>
        <v>80.864707775564099</v>
      </c>
      <c r="DJ73" s="37">
        <f t="shared" si="58"/>
        <v>86.901324985361583</v>
      </c>
      <c r="DK73" s="37">
        <f t="shared" si="58"/>
        <v>102.07261956375073</v>
      </c>
      <c r="DL73" s="37">
        <f t="shared" si="58"/>
        <v>107.90432219226803</v>
      </c>
      <c r="DM73" s="37">
        <f t="shared" si="58"/>
        <v>109.05141111334306</v>
      </c>
      <c r="DN73" s="37">
        <f t="shared" si="58"/>
        <v>98.465648850483518</v>
      </c>
      <c r="DO73" s="37">
        <f t="shared" si="58"/>
        <v>95.97187687258014</v>
      </c>
      <c r="DP73" s="37">
        <f t="shared" si="58"/>
        <v>88.779104776489461</v>
      </c>
      <c r="DQ73" s="37">
        <f t="shared" si="58"/>
        <v>90.881675073078497</v>
      </c>
      <c r="DR73" s="37">
        <f t="shared" si="58"/>
        <v>87.655263822407093</v>
      </c>
      <c r="DS73" s="37">
        <f t="shared" si="58"/>
        <v>89.209198547237875</v>
      </c>
      <c r="DT73" s="37">
        <f t="shared" si="58"/>
        <v>90.886578014092521</v>
      </c>
      <c r="DU73" s="37">
        <f>+DU72</f>
        <v>93.883866847766342</v>
      </c>
      <c r="DV73" s="37">
        <f t="shared" ref="DV73:EF73" si="59">+DV72</f>
        <v>91.90881506476461</v>
      </c>
      <c r="DW73" s="37">
        <f t="shared" si="59"/>
        <v>89.780583880460526</v>
      </c>
      <c r="DX73" s="37">
        <f t="shared" si="59"/>
        <v>96.494001435693548</v>
      </c>
      <c r="DY73" s="37">
        <f t="shared" si="59"/>
        <v>95.982729372593013</v>
      </c>
      <c r="DZ73" s="37">
        <f t="shared" si="59"/>
        <v>100.45742594112362</v>
      </c>
      <c r="EA73" s="37">
        <f t="shared" si="59"/>
        <v>99.792340195736486</v>
      </c>
      <c r="EB73" s="37">
        <f t="shared" si="59"/>
        <v>89.414446094781141</v>
      </c>
      <c r="EC73" s="37">
        <f t="shared" si="59"/>
        <v>95.041338825303939</v>
      </c>
      <c r="ED73" s="37">
        <f t="shared" si="59"/>
        <v>100.01503069674951</v>
      </c>
      <c r="EE73" s="37">
        <f t="shared" si="59"/>
        <v>106.12912711050453</v>
      </c>
      <c r="EF73" s="37">
        <f t="shared" si="59"/>
        <v>104.23164266287628</v>
      </c>
      <c r="EG73" s="37">
        <f>+EG72</f>
        <v>109.01407118678466</v>
      </c>
      <c r="EH73" s="37">
        <f t="shared" ref="EH73:ER73" si="60">EH72</f>
        <v>116.66690005236448</v>
      </c>
      <c r="EI73" s="37">
        <f t="shared" si="60"/>
        <v>99.688560892077973</v>
      </c>
      <c r="EJ73" s="37">
        <f t="shared" si="60"/>
        <v>93.833362660214647</v>
      </c>
      <c r="EK73" s="37">
        <f t="shared" si="60"/>
        <v>97.270071729488151</v>
      </c>
      <c r="EL73" s="37">
        <f t="shared" si="60"/>
        <v>97.519288778455959</v>
      </c>
      <c r="EM73" s="37">
        <f t="shared" si="60"/>
        <v>92.050953156755327</v>
      </c>
      <c r="EN73" s="37">
        <f t="shared" si="60"/>
        <v>102.27359982193789</v>
      </c>
      <c r="EO73" s="37">
        <f t="shared" si="60"/>
        <v>107.0471991818353</v>
      </c>
      <c r="EP73" s="37">
        <f t="shared" si="60"/>
        <v>99.745603617044253</v>
      </c>
      <c r="EQ73" s="37">
        <f t="shared" si="60"/>
        <v>108.11499555581439</v>
      </c>
      <c r="ER73" s="37">
        <f t="shared" si="60"/>
        <v>110.09423256847128</v>
      </c>
      <c r="ES73" s="37">
        <f t="shared" ref="ES73:FD73" si="61">ES72</f>
        <v>105.02417304076663</v>
      </c>
      <c r="ET73" s="76">
        <f t="shared" si="61"/>
        <v>107.28922451072269</v>
      </c>
      <c r="EU73" s="76">
        <f t="shared" si="61"/>
        <v>107.45193061775358</v>
      </c>
      <c r="EV73" s="76">
        <f t="shared" si="61"/>
        <v>101.02658753933216</v>
      </c>
      <c r="EW73" s="76">
        <f t="shared" si="61"/>
        <v>102.70237913171059</v>
      </c>
      <c r="EX73" s="76">
        <f t="shared" si="61"/>
        <v>99.394566819660724</v>
      </c>
      <c r="EY73" s="76">
        <f t="shared" si="61"/>
        <v>98.826156434784679</v>
      </c>
      <c r="EZ73" s="76">
        <f t="shared" si="61"/>
        <v>107.08612258229044</v>
      </c>
      <c r="FA73" s="76">
        <f t="shared" si="61"/>
        <v>111.35026300809001</v>
      </c>
      <c r="FB73" s="76">
        <f t="shared" si="61"/>
        <v>111.66726768344628</v>
      </c>
      <c r="FC73" s="76">
        <f t="shared" si="61"/>
        <v>104.96321762378651</v>
      </c>
      <c r="FD73" s="76">
        <f t="shared" si="61"/>
        <v>105.54653613483245</v>
      </c>
    </row>
    <row r="74" spans="1:160" x14ac:dyDescent="0.3">
      <c r="A74" s="38" t="s">
        <v>234</v>
      </c>
      <c r="B74" s="38"/>
      <c r="C74" s="38"/>
      <c r="D74" s="39"/>
      <c r="E74" s="255">
        <f>ICGN!E169</f>
        <v>12.2</v>
      </c>
      <c r="F74" s="255">
        <f>ICGN!F169</f>
        <v>10.5</v>
      </c>
      <c r="G74" s="255">
        <f>ICGN!G169</f>
        <v>13.3</v>
      </c>
      <c r="H74" s="255">
        <f>ICGN!H169</f>
        <v>10.5</v>
      </c>
      <c r="I74" s="255">
        <f>ICGN!I169</f>
        <v>10.5</v>
      </c>
      <c r="J74" s="255">
        <f>ICGN!J169</f>
        <v>17.399999999999999</v>
      </c>
      <c r="K74" s="255">
        <f>ICGN!K169</f>
        <v>9.9</v>
      </c>
      <c r="L74" s="255">
        <f>ICGN!L169</f>
        <v>10.6</v>
      </c>
      <c r="M74" s="255">
        <f>ICGN!M169</f>
        <v>15</v>
      </c>
      <c r="N74" s="255">
        <f>ICGN!N169</f>
        <v>17.399999999999999</v>
      </c>
      <c r="O74" s="255">
        <f>ICGN!O169</f>
        <v>15.4</v>
      </c>
      <c r="P74" s="255">
        <f>ICGN!P169</f>
        <v>11.1</v>
      </c>
      <c r="Q74" s="255">
        <f>ICGN!Q169</f>
        <v>14.8</v>
      </c>
      <c r="R74" s="255">
        <f>ICGN!R169</f>
        <v>13.8</v>
      </c>
      <c r="S74" s="255">
        <f>ICGN!S169</f>
        <v>13.9</v>
      </c>
      <c r="T74" s="255">
        <f>ICGN!T169</f>
        <v>11.3</v>
      </c>
      <c r="U74" s="255">
        <f>ICGN!U169</f>
        <v>11.8</v>
      </c>
      <c r="V74" s="255">
        <f>ICGN!V169</f>
        <v>12.1</v>
      </c>
      <c r="W74" s="255">
        <f>ICGN!W169</f>
        <v>11.4</v>
      </c>
      <c r="X74" s="255">
        <f>ICGN!X169</f>
        <v>11.3</v>
      </c>
      <c r="Y74" s="255">
        <f>ICGN!Y169</f>
        <v>13.1</v>
      </c>
      <c r="Z74" s="255">
        <f>ICGN!Z169</f>
        <v>13.8</v>
      </c>
      <c r="AA74" s="255">
        <f>ICGN!AA169</f>
        <v>12.3</v>
      </c>
      <c r="AB74" s="255">
        <f>ICGN!AB169</f>
        <v>8.9</v>
      </c>
      <c r="AC74" s="255">
        <f>ICGN!AC169</f>
        <v>14.4</v>
      </c>
      <c r="AD74" s="255">
        <f>ICGN!AD169</f>
        <v>10.7</v>
      </c>
      <c r="AE74" s="255">
        <f>ICGN!AE169</f>
        <v>11.3</v>
      </c>
      <c r="AF74" s="255">
        <f>ICGN!AF169</f>
        <v>9.5</v>
      </c>
      <c r="AG74" s="255">
        <f>ICGN!AG169</f>
        <v>9.3000000000000007</v>
      </c>
      <c r="AH74" s="255">
        <f>ICGN!AH169</f>
        <v>15.3</v>
      </c>
      <c r="AI74" s="255">
        <f>ICGN!AI169</f>
        <v>7.3</v>
      </c>
      <c r="AJ74" s="255">
        <f>ICGN!AJ169</f>
        <v>11.3</v>
      </c>
      <c r="AK74" s="255">
        <f>ICGN!AK169</f>
        <v>13.5</v>
      </c>
      <c r="AL74" s="255">
        <f>ICGN!AL169</f>
        <v>9.3000000000000007</v>
      </c>
      <c r="AM74" s="255">
        <f>ICGN!AM169</f>
        <v>11.7</v>
      </c>
      <c r="AN74" s="255">
        <f>ICGN!AN169</f>
        <v>10.5</v>
      </c>
      <c r="AO74" s="255">
        <f>ICGN!AO169</f>
        <v>14.7</v>
      </c>
      <c r="AP74" s="255">
        <f>ICGN!AP169</f>
        <v>11.9</v>
      </c>
      <c r="AQ74" s="255">
        <f>ICGN!AQ169</f>
        <v>9.9</v>
      </c>
      <c r="AR74" s="255">
        <f>ICGN!AR169</f>
        <v>12.3</v>
      </c>
      <c r="AS74" s="255">
        <f>ICGN!AS169</f>
        <v>12.8</v>
      </c>
      <c r="AT74" s="255">
        <f>ICGN!AT169</f>
        <v>13.1</v>
      </c>
      <c r="AU74" s="255">
        <f>ICGN!AU169</f>
        <v>12.1</v>
      </c>
      <c r="AV74" s="255">
        <f>ICGN!AV169</f>
        <v>13.9</v>
      </c>
      <c r="AW74" s="255">
        <f>ICGN!AW169</f>
        <v>13.6</v>
      </c>
      <c r="AX74" s="255">
        <f>ICGN!AX169</f>
        <v>14.4</v>
      </c>
      <c r="AY74" s="255">
        <f>ICGN!AY169</f>
        <v>13.7</v>
      </c>
      <c r="AZ74" s="255">
        <f>ICGN!AZ169</f>
        <v>9.1</v>
      </c>
      <c r="BA74" s="255">
        <v>20.668487542786501</v>
      </c>
      <c r="BB74" s="255">
        <f>ICGN!BB169</f>
        <v>13.6</v>
      </c>
      <c r="BC74" s="255">
        <v>19.7592633067298</v>
      </c>
      <c r="BD74" s="255">
        <v>10.642115874839501</v>
      </c>
      <c r="BE74" s="255">
        <v>18.036139490018702</v>
      </c>
      <c r="BF74" s="255">
        <v>15.7708269183307</v>
      </c>
      <c r="BG74" s="255">
        <v>13.518341692045899</v>
      </c>
      <c r="BH74" s="255">
        <v>14.526895711977099</v>
      </c>
      <c r="BI74" s="255">
        <f>ICGN!BI169</f>
        <v>13.1</v>
      </c>
      <c r="BJ74" s="255">
        <f>ICGN!BJ169</f>
        <v>15.2</v>
      </c>
      <c r="BK74" s="255">
        <f>ICGN!BK169</f>
        <v>15.5</v>
      </c>
      <c r="BL74" s="255">
        <v>6.9912029898390804</v>
      </c>
      <c r="BM74" s="255">
        <v>13.6487165920505</v>
      </c>
      <c r="BN74" s="255">
        <v>13.7710853382048</v>
      </c>
      <c r="BO74" s="255">
        <v>14.642637739105799</v>
      </c>
      <c r="BP74" s="255">
        <v>8.5893992729014208</v>
      </c>
      <c r="BQ74" s="255">
        <v>10.6103767318899</v>
      </c>
      <c r="BR74" s="255">
        <v>13.361241829137599</v>
      </c>
      <c r="BS74" s="255">
        <v>8.3658449269783492</v>
      </c>
      <c r="BT74" s="255">
        <v>13.938067304184299</v>
      </c>
      <c r="BU74" s="255">
        <v>17.4212296514245</v>
      </c>
      <c r="BV74" s="255">
        <v>13.5335341938457</v>
      </c>
      <c r="BW74" s="255">
        <v>14.3170533720835</v>
      </c>
      <c r="BX74" s="255">
        <v>7.8190883715850799</v>
      </c>
      <c r="BY74" s="255">
        <v>9.1345180865001101</v>
      </c>
      <c r="BZ74" s="255">
        <v>11.6710683295991</v>
      </c>
      <c r="CA74" s="255">
        <v>12.080102550959101</v>
      </c>
      <c r="CB74" s="255">
        <v>6.9964798801779704</v>
      </c>
      <c r="CC74" s="40">
        <v>8.5956121009757602</v>
      </c>
      <c r="CD74" s="40">
        <v>7.3195373603903304</v>
      </c>
      <c r="CE74" s="40">
        <v>3.7475073334348901</v>
      </c>
      <c r="CF74" s="40">
        <v>9.5510701776512406</v>
      </c>
      <c r="CG74" s="40">
        <v>13.298834007996</v>
      </c>
      <c r="CH74" s="40">
        <v>12.7651721844799</v>
      </c>
      <c r="CI74" s="40">
        <v>14.461160792193899</v>
      </c>
      <c r="CJ74" s="40">
        <v>2.96640385650714</v>
      </c>
      <c r="CK74" s="40">
        <v>7.9324163984476002</v>
      </c>
      <c r="CL74" s="40">
        <v>7.6393984178879304</v>
      </c>
      <c r="CM74" s="40">
        <v>11.963653782915801</v>
      </c>
      <c r="CN74" s="40">
        <v>5.2285631971937399</v>
      </c>
      <c r="CO74" s="40">
        <v>7.2192607266251398</v>
      </c>
      <c r="CP74" s="40">
        <v>11.469594304121101</v>
      </c>
      <c r="CQ74" s="40">
        <v>7.0377867952305602</v>
      </c>
      <c r="CR74" s="40">
        <v>13.474441244829</v>
      </c>
      <c r="CS74" s="40">
        <v>19.507090535127901</v>
      </c>
      <c r="CT74" s="40">
        <v>12.023516314252401</v>
      </c>
      <c r="CU74" s="40">
        <v>11.772128130984999</v>
      </c>
      <c r="CV74" s="40">
        <v>4.6107130045965299</v>
      </c>
      <c r="CW74" s="40">
        <v>16.4280301519563</v>
      </c>
      <c r="CX74" s="40">
        <v>10.718160730320299</v>
      </c>
      <c r="CY74" s="40">
        <v>18.4651680539633</v>
      </c>
      <c r="CZ74" s="40">
        <v>7.5844822176697502</v>
      </c>
      <c r="DA74" s="40">
        <v>12.163792371081501</v>
      </c>
      <c r="DB74" s="40">
        <v>18.6484159926361</v>
      </c>
      <c r="DC74" s="40">
        <v>13.3316774016719</v>
      </c>
      <c r="DD74" s="40">
        <v>16.264255551406201</v>
      </c>
      <c r="DE74" s="40">
        <v>14.981190691785001</v>
      </c>
      <c r="DF74" s="40">
        <v>13.628462327596001</v>
      </c>
      <c r="DG74" s="40">
        <v>13.517313610571099</v>
      </c>
      <c r="DH74" s="40">
        <v>12.683764352398301</v>
      </c>
      <c r="DI74" s="40">
        <v>20.014459686581599</v>
      </c>
      <c r="DJ74" s="40">
        <v>15.351831783701099</v>
      </c>
      <c r="DK74" s="40">
        <v>18.002082005180799</v>
      </c>
      <c r="DL74" s="40">
        <v>11.7391375394219</v>
      </c>
      <c r="DM74" s="40">
        <v>15.2743539863433</v>
      </c>
      <c r="DN74" s="40">
        <v>19.398438349973599</v>
      </c>
      <c r="DO74" s="40">
        <v>16.459571961211399</v>
      </c>
      <c r="DP74" s="40">
        <v>17.897810626912399</v>
      </c>
      <c r="DQ74" s="40">
        <v>20.5499611074905</v>
      </c>
      <c r="DR74" s="40">
        <v>16.224074305523601</v>
      </c>
      <c r="DS74" s="40">
        <v>12.246266504831601</v>
      </c>
      <c r="DT74" s="40">
        <v>10.2163546242571</v>
      </c>
      <c r="DU74" s="40">
        <v>18.649913359395299</v>
      </c>
      <c r="DV74" s="40">
        <v>14.9631287528917</v>
      </c>
      <c r="DW74" s="40">
        <v>16.7105097945404</v>
      </c>
      <c r="DX74" s="40">
        <v>10.798968979432329</v>
      </c>
      <c r="DY74" s="40">
        <v>13.371887696618099</v>
      </c>
      <c r="DZ74" s="40">
        <v>17.410922098125202</v>
      </c>
      <c r="EA74" s="40">
        <v>13.693534933435</v>
      </c>
      <c r="EB74" s="40">
        <v>14.1388008387095</v>
      </c>
      <c r="EC74" s="40">
        <v>15.746992602692499</v>
      </c>
      <c r="ED74" s="40">
        <v>13.409494950461101</v>
      </c>
      <c r="EE74" s="40">
        <v>4.7409250041451001</v>
      </c>
      <c r="EF74" s="40">
        <v>14.150041982467</v>
      </c>
      <c r="EG74" s="40">
        <v>17.625581779548199</v>
      </c>
      <c r="EH74" s="40">
        <v>14.312284217229299</v>
      </c>
      <c r="EI74" s="40">
        <v>12.1790440214354</v>
      </c>
      <c r="EJ74" s="40">
        <v>12.9897468578349</v>
      </c>
      <c r="EK74" s="40">
        <v>15.5623139733892</v>
      </c>
      <c r="EL74" s="40">
        <v>16.396111355861301</v>
      </c>
      <c r="EM74" s="40">
        <v>15.2627422350026</v>
      </c>
      <c r="EN74" s="40">
        <v>13.593019363376101</v>
      </c>
      <c r="EO74" s="40">
        <v>13.3130099460859</v>
      </c>
      <c r="EP74" s="40">
        <v>13.8174327899475</v>
      </c>
      <c r="EQ74" s="40">
        <v>11.898934990901999</v>
      </c>
      <c r="ER74" s="40">
        <v>5.3562208640361204</v>
      </c>
      <c r="ES74" s="40">
        <v>18.6674598673746</v>
      </c>
      <c r="ET74" s="270"/>
      <c r="EU74" s="270"/>
      <c r="EV74" s="270"/>
      <c r="EW74" s="270"/>
      <c r="EX74" s="270"/>
      <c r="EY74" s="270"/>
      <c r="EZ74" s="270"/>
      <c r="FA74" s="270"/>
      <c r="FB74" s="270"/>
      <c r="FC74" s="270"/>
      <c r="FD74" s="270"/>
    </row>
    <row r="75" spans="1:160" x14ac:dyDescent="0.3"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</row>
    <row r="76" spans="1:160" x14ac:dyDescent="0.3">
      <c r="A76" s="18"/>
      <c r="B76" s="18"/>
      <c r="C76" s="18"/>
      <c r="D76" s="21"/>
      <c r="E76" s="269"/>
      <c r="F76" s="269"/>
      <c r="G76" s="269"/>
      <c r="H76" s="269"/>
      <c r="I76" s="269"/>
      <c r="J76" s="269"/>
      <c r="K76" s="269" t="s">
        <v>41</v>
      </c>
      <c r="L76" s="269" t="s">
        <v>41</v>
      </c>
      <c r="M76" s="269" t="s">
        <v>41</v>
      </c>
      <c r="N76" s="269" t="s">
        <v>41</v>
      </c>
      <c r="O76" s="269" t="s">
        <v>41</v>
      </c>
      <c r="P76" s="269" t="s">
        <v>41</v>
      </c>
      <c r="Q76" s="269"/>
      <c r="R76" s="269"/>
      <c r="S76" s="269"/>
      <c r="T76" s="269"/>
      <c r="U76" s="269"/>
      <c r="V76" s="269"/>
      <c r="W76" s="269" t="s">
        <v>42</v>
      </c>
      <c r="X76" s="269" t="s">
        <v>42</v>
      </c>
      <c r="Y76" s="269" t="s">
        <v>42</v>
      </c>
      <c r="Z76" s="269" t="s">
        <v>42</v>
      </c>
      <c r="AA76" s="269" t="s">
        <v>42</v>
      </c>
      <c r="AB76" s="269" t="s">
        <v>42</v>
      </c>
      <c r="AC76" s="269"/>
      <c r="AD76" s="269"/>
      <c r="AE76" s="269"/>
      <c r="AF76" s="269"/>
      <c r="AG76" s="269"/>
      <c r="AH76" s="269"/>
      <c r="AI76" s="269" t="s">
        <v>43</v>
      </c>
      <c r="AJ76" s="269" t="s">
        <v>43</v>
      </c>
      <c r="AK76" s="269" t="s">
        <v>43</v>
      </c>
      <c r="AL76" s="269" t="s">
        <v>43</v>
      </c>
      <c r="AM76" s="269" t="s">
        <v>43</v>
      </c>
      <c r="AN76" s="269" t="s">
        <v>43</v>
      </c>
      <c r="AO76" s="269"/>
      <c r="AP76" s="269"/>
      <c r="AQ76" s="269"/>
      <c r="AR76" s="269"/>
      <c r="AS76" s="269"/>
      <c r="AT76" s="269"/>
      <c r="AU76" s="269" t="s">
        <v>44</v>
      </c>
      <c r="AV76" s="269" t="s">
        <v>44</v>
      </c>
      <c r="AW76" s="269" t="s">
        <v>44</v>
      </c>
      <c r="AX76" s="269" t="s">
        <v>44</v>
      </c>
      <c r="AY76" s="269" t="s">
        <v>44</v>
      </c>
      <c r="AZ76" s="269" t="s">
        <v>44</v>
      </c>
      <c r="BA76" s="269"/>
      <c r="BB76" s="269"/>
      <c r="BC76" s="269"/>
      <c r="BD76" s="269"/>
      <c r="BE76" s="269"/>
      <c r="BF76" s="269"/>
      <c r="BG76" s="269" t="s">
        <v>83</v>
      </c>
      <c r="BH76" s="269" t="s">
        <v>83</v>
      </c>
      <c r="BI76" s="269" t="s">
        <v>83</v>
      </c>
      <c r="BJ76" s="269" t="s">
        <v>83</v>
      </c>
      <c r="BK76" s="269" t="s">
        <v>83</v>
      </c>
      <c r="BL76" s="269" t="s">
        <v>83</v>
      </c>
      <c r="BM76" s="269"/>
      <c r="BN76" s="269"/>
      <c r="BO76" s="269"/>
      <c r="BP76" s="269"/>
      <c r="BQ76" s="269"/>
      <c r="BR76" s="269"/>
      <c r="BS76" s="269" t="s">
        <v>88</v>
      </c>
      <c r="BT76" s="269" t="s">
        <v>88</v>
      </c>
      <c r="BU76" s="269" t="s">
        <v>88</v>
      </c>
      <c r="BV76" s="269" t="s">
        <v>88</v>
      </c>
      <c r="BW76" s="269" t="s">
        <v>88</v>
      </c>
      <c r="BX76" s="269" t="s">
        <v>88</v>
      </c>
      <c r="BY76" s="269"/>
      <c r="BZ76" s="269"/>
      <c r="CA76" s="269"/>
      <c r="CB76" s="269"/>
      <c r="CC76" s="269"/>
      <c r="CD76" s="269"/>
      <c r="CE76" s="269" t="s">
        <v>170</v>
      </c>
      <c r="CF76" s="269" t="s">
        <v>170</v>
      </c>
      <c r="CG76" s="269" t="s">
        <v>170</v>
      </c>
      <c r="CH76" s="269" t="s">
        <v>170</v>
      </c>
      <c r="CI76" s="269" t="s">
        <v>170</v>
      </c>
      <c r="CJ76" s="269" t="s">
        <v>170</v>
      </c>
      <c r="CK76" s="29"/>
      <c r="CL76" s="29"/>
      <c r="CM76" s="29"/>
      <c r="CN76" s="29"/>
      <c r="CO76" s="29"/>
      <c r="CP76" s="29"/>
      <c r="CQ76" s="29" t="s">
        <v>236</v>
      </c>
      <c r="CR76" s="29" t="s">
        <v>236</v>
      </c>
      <c r="CS76" s="29" t="s">
        <v>236</v>
      </c>
      <c r="CT76" s="29" t="s">
        <v>236</v>
      </c>
      <c r="CU76" s="29" t="s">
        <v>236</v>
      </c>
      <c r="CV76" s="29" t="s">
        <v>236</v>
      </c>
      <c r="CW76" s="269"/>
      <c r="CX76" s="269" t="s">
        <v>278</v>
      </c>
      <c r="CY76" s="269" t="s">
        <v>278</v>
      </c>
      <c r="CZ76" s="269" t="s">
        <v>278</v>
      </c>
      <c r="DA76" s="269" t="s">
        <v>278</v>
      </c>
      <c r="DB76" s="269" t="s">
        <v>278</v>
      </c>
      <c r="DC76" s="269" t="s">
        <v>278</v>
      </c>
      <c r="DD76" s="269" t="s">
        <v>278</v>
      </c>
      <c r="DE76" s="269" t="s">
        <v>278</v>
      </c>
      <c r="DF76" s="269" t="s">
        <v>278</v>
      </c>
      <c r="DG76" s="269" t="s">
        <v>278</v>
      </c>
      <c r="DH76" s="269" t="s">
        <v>278</v>
      </c>
      <c r="DI76" s="269"/>
      <c r="DJ76" s="269"/>
      <c r="DK76" s="269"/>
      <c r="DL76" s="269"/>
      <c r="DM76" s="269"/>
      <c r="DN76" s="269"/>
      <c r="DO76" s="269" t="s">
        <v>362</v>
      </c>
      <c r="DP76" s="269" t="s">
        <v>362</v>
      </c>
      <c r="DQ76" s="269" t="s">
        <v>362</v>
      </c>
      <c r="DR76" s="269" t="s">
        <v>362</v>
      </c>
      <c r="DS76" s="269" t="s">
        <v>362</v>
      </c>
      <c r="DT76" s="269" t="s">
        <v>362</v>
      </c>
      <c r="DU76" s="269"/>
      <c r="DV76" s="269" t="s">
        <v>365</v>
      </c>
      <c r="DW76" s="269" t="s">
        <v>365</v>
      </c>
      <c r="DX76" s="269" t="s">
        <v>365</v>
      </c>
      <c r="DY76" s="269" t="s">
        <v>365</v>
      </c>
      <c r="DZ76" s="269" t="s">
        <v>365</v>
      </c>
      <c r="EA76" s="269" t="s">
        <v>365</v>
      </c>
      <c r="EB76" s="269" t="s">
        <v>365</v>
      </c>
      <c r="EC76" s="269" t="s">
        <v>365</v>
      </c>
      <c r="ED76" s="269" t="s">
        <v>365</v>
      </c>
      <c r="EE76" s="269" t="s">
        <v>365</v>
      </c>
      <c r="EF76" s="269" t="s">
        <v>365</v>
      </c>
      <c r="EG76" s="269"/>
      <c r="EH76" s="269"/>
      <c r="EI76" s="269"/>
      <c r="EJ76" s="269"/>
      <c r="EK76" s="269"/>
      <c r="EL76" s="269"/>
      <c r="EM76" s="269">
        <v>2020</v>
      </c>
      <c r="EN76" s="269">
        <v>2020</v>
      </c>
      <c r="EO76" s="269">
        <v>2020</v>
      </c>
      <c r="EP76" s="269">
        <v>2020</v>
      </c>
      <c r="EQ76" s="269">
        <v>2020</v>
      </c>
      <c r="ER76" s="269">
        <v>2020</v>
      </c>
      <c r="ES76" s="269"/>
      <c r="ET76" s="362"/>
      <c r="EU76" s="362"/>
      <c r="EV76" s="362"/>
      <c r="EW76" s="362"/>
      <c r="EX76" s="362"/>
      <c r="EY76" s="362">
        <v>2021</v>
      </c>
      <c r="EZ76" s="362">
        <v>2021</v>
      </c>
      <c r="FA76" s="362">
        <v>2021</v>
      </c>
      <c r="FB76" s="362">
        <v>2021</v>
      </c>
      <c r="FC76" s="362">
        <v>2021</v>
      </c>
      <c r="FD76" s="362">
        <v>2021</v>
      </c>
    </row>
    <row r="77" spans="1:160" s="66" customFormat="1" x14ac:dyDescent="0.3">
      <c r="A77" s="34" t="s">
        <v>227</v>
      </c>
      <c r="B77" s="34"/>
      <c r="C77" s="34"/>
      <c r="D77" s="35"/>
      <c r="E77" s="36">
        <f t="shared" ref="E77:BE77" si="62">E72</f>
        <v>104.69779015764755</v>
      </c>
      <c r="F77" s="36">
        <f t="shared" si="62"/>
        <v>107.06179874030784</v>
      </c>
      <c r="G77" s="36">
        <f t="shared" si="62"/>
        <v>99.350519816933229</v>
      </c>
      <c r="H77" s="36">
        <f t="shared" si="62"/>
        <v>101.51165449122639</v>
      </c>
      <c r="I77" s="36">
        <f t="shared" si="62"/>
        <v>99.107386097950538</v>
      </c>
      <c r="J77" s="36">
        <f t="shared" si="62"/>
        <v>107.30735022993419</v>
      </c>
      <c r="K77" s="36">
        <f t="shared" si="62"/>
        <v>111.20251621138134</v>
      </c>
      <c r="L77" s="36">
        <f t="shared" si="62"/>
        <v>118.36873550640712</v>
      </c>
      <c r="M77" s="36">
        <f t="shared" si="62"/>
        <v>124.68090048022647</v>
      </c>
      <c r="N77" s="36">
        <f t="shared" si="62"/>
        <v>133.4862060375508</v>
      </c>
      <c r="O77" s="36">
        <f t="shared" si="62"/>
        <v>130.91578103960896</v>
      </c>
      <c r="P77" s="36">
        <f t="shared" si="62"/>
        <v>137.40421516288379</v>
      </c>
      <c r="Q77" s="36">
        <f t="shared" si="62"/>
        <v>138.81325829680483</v>
      </c>
      <c r="R77" s="36">
        <f t="shared" si="62"/>
        <v>127.02668080872621</v>
      </c>
      <c r="S77" s="36">
        <f t="shared" si="62"/>
        <v>118.16325514176189</v>
      </c>
      <c r="T77" s="36">
        <f t="shared" si="62"/>
        <v>123.20999231125779</v>
      </c>
      <c r="U77" s="36">
        <f t="shared" si="62"/>
        <v>120.86063825155706</v>
      </c>
      <c r="V77" s="36">
        <f t="shared" si="62"/>
        <v>121.48792663028669</v>
      </c>
      <c r="W77" s="36">
        <f t="shared" si="62"/>
        <v>122.71916259690671</v>
      </c>
      <c r="X77" s="36">
        <f t="shared" si="62"/>
        <v>118.67183779470385</v>
      </c>
      <c r="Y77" s="36">
        <f t="shared" si="62"/>
        <v>114.5442659163316</v>
      </c>
      <c r="Z77" s="36">
        <f t="shared" si="62"/>
        <v>119.10241326888291</v>
      </c>
      <c r="AA77" s="36">
        <f t="shared" si="62"/>
        <v>119.00789659286046</v>
      </c>
      <c r="AB77" s="36">
        <f t="shared" si="62"/>
        <v>127.02823249196381</v>
      </c>
      <c r="AC77" s="36">
        <f t="shared" si="62"/>
        <v>132.23297765627561</v>
      </c>
      <c r="AD77" s="36">
        <f t="shared" si="62"/>
        <v>145.99266723023163</v>
      </c>
      <c r="AE77" s="36">
        <f t="shared" si="62"/>
        <v>141.6772783039203</v>
      </c>
      <c r="AF77" s="36">
        <f t="shared" si="62"/>
        <v>130.84520898008168</v>
      </c>
      <c r="AG77" s="36">
        <f t="shared" si="62"/>
        <v>127.75990924832803</v>
      </c>
      <c r="AH77" s="36">
        <f t="shared" si="62"/>
        <v>125.81631776218376</v>
      </c>
      <c r="AI77" s="36">
        <f t="shared" si="62"/>
        <v>131.69901332853456</v>
      </c>
      <c r="AJ77" s="36">
        <f t="shared" si="62"/>
        <v>126.52815787778728</v>
      </c>
      <c r="AK77" s="36">
        <f t="shared" si="62"/>
        <v>119.08947411648944</v>
      </c>
      <c r="AL77" s="36">
        <f t="shared" si="62"/>
        <v>112.14971316960174</v>
      </c>
      <c r="AM77" s="36">
        <f t="shared" si="62"/>
        <v>103.75516412823116</v>
      </c>
      <c r="AN77" s="36">
        <f t="shared" si="62"/>
        <v>90.728069294608318</v>
      </c>
      <c r="AO77" s="36">
        <f t="shared" si="62"/>
        <v>97.863245413062344</v>
      </c>
      <c r="AP77" s="36">
        <f t="shared" si="62"/>
        <v>100.45084886564008</v>
      </c>
      <c r="AQ77" s="36">
        <f t="shared" si="62"/>
        <v>100.84088785190875</v>
      </c>
      <c r="AR77" s="36">
        <f t="shared" si="62"/>
        <v>96.532396982022433</v>
      </c>
      <c r="AS77" s="36">
        <f t="shared" si="62"/>
        <v>96.490693668843591</v>
      </c>
      <c r="AT77" s="36">
        <f t="shared" si="62"/>
        <v>93.345803788520328</v>
      </c>
      <c r="AU77" s="36">
        <f t="shared" si="62"/>
        <v>97.226941711018227</v>
      </c>
      <c r="AV77" s="36">
        <f t="shared" si="62"/>
        <v>104.36175020697438</v>
      </c>
      <c r="AW77" s="36">
        <f t="shared" si="62"/>
        <v>108.45020040545201</v>
      </c>
      <c r="AX77" s="36">
        <f t="shared" si="62"/>
        <v>101.30743192664195</v>
      </c>
      <c r="AY77" s="36">
        <f t="shared" si="62"/>
        <v>103.00082210783287</v>
      </c>
      <c r="AZ77" s="36">
        <f t="shared" si="62"/>
        <v>100</v>
      </c>
      <c r="BA77" s="36">
        <f t="shared" si="62"/>
        <v>94.141878231282448</v>
      </c>
      <c r="BB77" s="36">
        <f t="shared" si="62"/>
        <v>91.68550986726494</v>
      </c>
      <c r="BC77" s="36">
        <f t="shared" si="62"/>
        <v>89.689395770704408</v>
      </c>
      <c r="BD77" s="36">
        <f t="shared" si="62"/>
        <v>94.819915242140254</v>
      </c>
      <c r="BE77" s="36">
        <f t="shared" si="62"/>
        <v>96.74744846712106</v>
      </c>
      <c r="BF77" s="36">
        <f t="shared" ref="BF77:CU77" si="63">BF72</f>
        <v>94.273910828747191</v>
      </c>
      <c r="BG77" s="36">
        <f t="shared" si="63"/>
        <v>94.573220679191891</v>
      </c>
      <c r="BH77" s="36">
        <f t="shared" si="63"/>
        <v>100.53473837427526</v>
      </c>
      <c r="BI77" s="36">
        <f t="shared" si="63"/>
        <v>106.38187203444896</v>
      </c>
      <c r="BJ77" s="36">
        <f t="shared" si="63"/>
        <v>111.68970168044542</v>
      </c>
      <c r="BK77" s="36">
        <f t="shared" si="63"/>
        <v>112.55001417996901</v>
      </c>
      <c r="BL77" s="36">
        <f t="shared" si="63"/>
        <v>114.44776610144243</v>
      </c>
      <c r="BM77" s="36">
        <f t="shared" si="63"/>
        <v>113.11266363660799</v>
      </c>
      <c r="BN77" s="36">
        <f t="shared" si="63"/>
        <v>119.5660867866351</v>
      </c>
      <c r="BO77" s="36">
        <f t="shared" si="63"/>
        <v>122.01597756666584</v>
      </c>
      <c r="BP77" s="36">
        <f t="shared" si="63"/>
        <v>121.72517322972047</v>
      </c>
      <c r="BQ77" s="36">
        <f t="shared" si="63"/>
        <v>120.88762995735651</v>
      </c>
      <c r="BR77" s="36">
        <f t="shared" si="63"/>
        <v>126.60060812480283</v>
      </c>
      <c r="BS77" s="36">
        <f t="shared" si="63"/>
        <v>128.09609802783862</v>
      </c>
      <c r="BT77" s="36">
        <f t="shared" si="63"/>
        <v>130.24651949812863</v>
      </c>
      <c r="BU77" s="36">
        <f t="shared" si="63"/>
        <v>128.57262250521453</v>
      </c>
      <c r="BV77" s="36">
        <f t="shared" si="63"/>
        <v>124.43333414394604</v>
      </c>
      <c r="BW77" s="36">
        <f t="shared" si="63"/>
        <v>116.96100638432073</v>
      </c>
      <c r="BX77" s="36">
        <f t="shared" si="63"/>
        <v>119.09540447536887</v>
      </c>
      <c r="BY77" s="36">
        <f t="shared" si="63"/>
        <v>116.70573161924702</v>
      </c>
      <c r="BZ77" s="36">
        <f t="shared" si="63"/>
        <v>118.43563374832071</v>
      </c>
      <c r="CA77" s="36">
        <f t="shared" si="63"/>
        <v>116.08670920943651</v>
      </c>
      <c r="CB77" s="36">
        <f t="shared" si="63"/>
        <v>114.27897809101685</v>
      </c>
      <c r="CC77" s="36">
        <f t="shared" si="63"/>
        <v>122.26498674035278</v>
      </c>
      <c r="CD77" s="36">
        <f t="shared" si="63"/>
        <v>128.22354555264809</v>
      </c>
      <c r="CE77" s="36">
        <f t="shared" si="63"/>
        <v>131.11182639129098</v>
      </c>
      <c r="CF77" s="36">
        <f t="shared" si="63"/>
        <v>123.34999611362458</v>
      </c>
      <c r="CG77" s="36">
        <f t="shared" si="63"/>
        <v>128.89551828881486</v>
      </c>
      <c r="CH77" s="36">
        <f t="shared" si="63"/>
        <v>125.94864123335971</v>
      </c>
      <c r="CI77" s="36">
        <f t="shared" si="63"/>
        <v>132.59135029670824</v>
      </c>
      <c r="CJ77" s="36">
        <f t="shared" si="63"/>
        <v>132.16344402068728</v>
      </c>
      <c r="CK77" s="36">
        <f t="shared" si="63"/>
        <v>116.88432323075821</v>
      </c>
      <c r="CL77" s="36">
        <f t="shared" si="63"/>
        <v>115.0654280728377</v>
      </c>
      <c r="CM77" s="36">
        <f t="shared" si="63"/>
        <v>121.72079708217191</v>
      </c>
      <c r="CN77" s="36">
        <f t="shared" si="63"/>
        <v>121.81423794653287</v>
      </c>
      <c r="CO77" s="36">
        <f t="shared" si="63"/>
        <v>122.47727467430704</v>
      </c>
      <c r="CP77" s="36">
        <f t="shared" si="63"/>
        <v>126.64295042733735</v>
      </c>
      <c r="CQ77" s="36">
        <f t="shared" si="63"/>
        <v>123.255872274851</v>
      </c>
      <c r="CR77" s="36">
        <f t="shared" si="63"/>
        <v>123.05454028896483</v>
      </c>
      <c r="CS77" s="36">
        <f t="shared" si="63"/>
        <v>118.04322026038217</v>
      </c>
      <c r="CT77" s="36">
        <f t="shared" si="63"/>
        <v>113.55168999224949</v>
      </c>
      <c r="CU77" s="36">
        <f t="shared" si="63"/>
        <v>103.36905910126919</v>
      </c>
      <c r="CV77" s="36">
        <f t="shared" ref="CV77:DA77" si="64">CV72</f>
        <v>94.825747190167249</v>
      </c>
      <c r="CW77" s="36">
        <f t="shared" si="64"/>
        <v>92.196314062443847</v>
      </c>
      <c r="CX77" s="36">
        <f t="shared" si="64"/>
        <v>85.705147663695698</v>
      </c>
      <c r="CY77" s="36">
        <f t="shared" si="64"/>
        <v>86.273120882846769</v>
      </c>
      <c r="CZ77" s="36">
        <f t="shared" si="64"/>
        <v>81.421926666209714</v>
      </c>
      <c r="DA77" s="36">
        <f t="shared" si="64"/>
        <v>82.187530134549107</v>
      </c>
      <c r="DB77" s="36">
        <f>DB72</f>
        <v>80.30240103707672</v>
      </c>
      <c r="DC77" s="36">
        <f>DC72</f>
        <v>79.787210877235012</v>
      </c>
      <c r="DD77" s="36">
        <f t="shared" ref="DD77:DJ77" si="65">DD72</f>
        <v>81.643971764733607</v>
      </c>
      <c r="DE77" s="36">
        <f t="shared" si="65"/>
        <v>82.852275159782423</v>
      </c>
      <c r="DF77" s="36">
        <f t="shared" si="65"/>
        <v>86.548865927506796</v>
      </c>
      <c r="DG77" s="36">
        <f t="shared" si="65"/>
        <v>88.119264749694963</v>
      </c>
      <c r="DH77" s="36">
        <f t="shared" si="65"/>
        <v>79.539312121547184</v>
      </c>
      <c r="DI77" s="36">
        <f t="shared" si="65"/>
        <v>80.864707775564099</v>
      </c>
      <c r="DJ77" s="36">
        <f t="shared" si="65"/>
        <v>86.901324985361583</v>
      </c>
      <c r="DK77" s="36">
        <f t="shared" ref="DK77:DT77" si="66">DK72</f>
        <v>102.07261956375073</v>
      </c>
      <c r="DL77" s="36">
        <f t="shared" si="66"/>
        <v>107.90432219226803</v>
      </c>
      <c r="DM77" s="36">
        <f t="shared" si="66"/>
        <v>109.05141111334306</v>
      </c>
      <c r="DN77" s="36">
        <f t="shared" si="66"/>
        <v>98.465648850483518</v>
      </c>
      <c r="DO77" s="36">
        <f t="shared" si="66"/>
        <v>95.97187687258014</v>
      </c>
      <c r="DP77" s="36">
        <f t="shared" si="66"/>
        <v>88.779104776489461</v>
      </c>
      <c r="DQ77" s="36">
        <f t="shared" si="66"/>
        <v>90.881675073078497</v>
      </c>
      <c r="DR77" s="36">
        <f t="shared" si="66"/>
        <v>87.655263822407093</v>
      </c>
      <c r="DS77" s="36">
        <f t="shared" si="66"/>
        <v>89.209198547237875</v>
      </c>
      <c r="DT77" s="36">
        <f t="shared" si="66"/>
        <v>90.886578014092521</v>
      </c>
      <c r="DU77" s="36">
        <f t="shared" ref="DU77:DZ77" si="67">DU72</f>
        <v>93.883866847766342</v>
      </c>
      <c r="DV77" s="36">
        <f t="shared" si="67"/>
        <v>91.90881506476461</v>
      </c>
      <c r="DW77" s="36">
        <f t="shared" si="67"/>
        <v>89.780583880460526</v>
      </c>
      <c r="DX77" s="36">
        <f t="shared" si="67"/>
        <v>96.494001435693548</v>
      </c>
      <c r="DY77" s="36">
        <f t="shared" si="67"/>
        <v>95.982729372593013</v>
      </c>
      <c r="DZ77" s="36">
        <f t="shared" si="67"/>
        <v>100.45742594112362</v>
      </c>
      <c r="EA77" s="36">
        <f t="shared" ref="EA77:EN77" si="68">EA72</f>
        <v>99.792340195736486</v>
      </c>
      <c r="EB77" s="36">
        <f t="shared" si="68"/>
        <v>89.414446094781141</v>
      </c>
      <c r="EC77" s="36">
        <f t="shared" si="68"/>
        <v>95.041338825303939</v>
      </c>
      <c r="ED77" s="36">
        <f t="shared" si="68"/>
        <v>100.01503069674951</v>
      </c>
      <c r="EE77" s="36">
        <f t="shared" si="68"/>
        <v>106.12912711050453</v>
      </c>
      <c r="EF77" s="36">
        <f t="shared" si="68"/>
        <v>104.23164266287628</v>
      </c>
      <c r="EG77" s="36">
        <f t="shared" si="68"/>
        <v>109.01407118678466</v>
      </c>
      <c r="EH77" s="36">
        <f t="shared" si="68"/>
        <v>116.66690005236448</v>
      </c>
      <c r="EI77" s="36">
        <f t="shared" si="68"/>
        <v>99.688560892077973</v>
      </c>
      <c r="EJ77" s="36">
        <f t="shared" si="68"/>
        <v>93.833362660214647</v>
      </c>
      <c r="EK77" s="36">
        <f t="shared" si="68"/>
        <v>97.270071729488151</v>
      </c>
      <c r="EL77" s="36">
        <f t="shared" si="68"/>
        <v>97.519288778455959</v>
      </c>
      <c r="EM77" s="36">
        <f t="shared" si="68"/>
        <v>92.050953156755327</v>
      </c>
      <c r="EN77" s="36">
        <f t="shared" si="68"/>
        <v>102.27359982193789</v>
      </c>
      <c r="EO77" s="36">
        <f>EO72</f>
        <v>107.0471991818353</v>
      </c>
      <c r="EP77" s="36">
        <f>EP72</f>
        <v>99.745603617044253</v>
      </c>
      <c r="EQ77" s="36">
        <f>EQ72</f>
        <v>108.11499555581439</v>
      </c>
      <c r="ER77" s="36">
        <f>ER72</f>
        <v>110.09423256847128</v>
      </c>
      <c r="ES77" s="36">
        <f t="shared" ref="ES77" si="69">ES72</f>
        <v>105.02417304076663</v>
      </c>
      <c r="ET77" s="363"/>
      <c r="EU77" s="363"/>
      <c r="EV77" s="363"/>
      <c r="EW77" s="363"/>
      <c r="EX77" s="363"/>
      <c r="EY77" s="363"/>
      <c r="EZ77" s="363"/>
      <c r="FA77" s="363"/>
      <c r="FB77" s="363"/>
      <c r="FC77" s="363"/>
      <c r="FD77" s="363"/>
    </row>
    <row r="78" spans="1:160" s="66" customFormat="1" x14ac:dyDescent="0.3">
      <c r="A78" s="261" t="s">
        <v>226</v>
      </c>
      <c r="B78" s="261"/>
      <c r="C78" s="261"/>
      <c r="D78" s="262"/>
      <c r="E78" s="263">
        <f t="shared" ref="E78:BF78" si="70">E194</f>
        <v>131.57930873040684</v>
      </c>
      <c r="F78" s="263">
        <f t="shared" si="70"/>
        <v>150.12330907035735</v>
      </c>
      <c r="G78" s="263">
        <f t="shared" si="70"/>
        <v>137.28581882677926</v>
      </c>
      <c r="H78" s="263">
        <f t="shared" si="70"/>
        <v>134.73156160790074</v>
      </c>
      <c r="I78" s="263">
        <f t="shared" si="70"/>
        <v>123.28027857251999</v>
      </c>
      <c r="J78" s="263">
        <f t="shared" si="70"/>
        <v>125.10566215286877</v>
      </c>
      <c r="K78" s="263">
        <f t="shared" si="70"/>
        <v>127.32954591967969</v>
      </c>
      <c r="L78" s="263">
        <f t="shared" si="70"/>
        <v>133.30864519113584</v>
      </c>
      <c r="M78" s="263">
        <f t="shared" si="70"/>
        <v>137.57069225037449</v>
      </c>
      <c r="N78" s="263">
        <f t="shared" si="70"/>
        <v>141.58016449539042</v>
      </c>
      <c r="O78" s="263">
        <f t="shared" si="70"/>
        <v>144.36589976797003</v>
      </c>
      <c r="P78" s="263">
        <f t="shared" si="70"/>
        <v>154.6736680577373</v>
      </c>
      <c r="Q78" s="263">
        <f t="shared" si="70"/>
        <v>153.58173278427714</v>
      </c>
      <c r="R78" s="263">
        <f t="shared" si="70"/>
        <v>138.29478279277978</v>
      </c>
      <c r="S78" s="263">
        <f t="shared" si="70"/>
        <v>125.82849429686132</v>
      </c>
      <c r="T78" s="263">
        <f t="shared" si="70"/>
        <v>133.15843105248325</v>
      </c>
      <c r="U78" s="263">
        <f t="shared" si="70"/>
        <v>133.73034330409607</v>
      </c>
      <c r="V78" s="263">
        <f t="shared" si="70"/>
        <v>130.57877369222203</v>
      </c>
      <c r="W78" s="263">
        <f t="shared" si="70"/>
        <v>128.31272678182441</v>
      </c>
      <c r="X78" s="263">
        <f t="shared" si="70"/>
        <v>120.55852426174883</v>
      </c>
      <c r="Y78" s="263">
        <f t="shared" si="70"/>
        <v>115.37953909452325</v>
      </c>
      <c r="Z78" s="263">
        <f t="shared" si="70"/>
        <v>120.15926202169243</v>
      </c>
      <c r="AA78" s="263">
        <f t="shared" si="70"/>
        <v>123.67436670947536</v>
      </c>
      <c r="AB78" s="263">
        <f t="shared" si="70"/>
        <v>136.21375021676403</v>
      </c>
      <c r="AC78" s="263">
        <f t="shared" si="70"/>
        <v>137.71917542814026</v>
      </c>
      <c r="AD78" s="263">
        <f t="shared" si="70"/>
        <v>153.29529482078391</v>
      </c>
      <c r="AE78" s="263">
        <f t="shared" si="70"/>
        <v>148.72006057596414</v>
      </c>
      <c r="AF78" s="263">
        <f t="shared" si="70"/>
        <v>132.09580552284663</v>
      </c>
      <c r="AG78" s="263">
        <f t="shared" si="70"/>
        <v>128.31643372656282</v>
      </c>
      <c r="AH78" s="263">
        <f t="shared" si="70"/>
        <v>125.14675164455309</v>
      </c>
      <c r="AI78" s="263">
        <f t="shared" si="70"/>
        <v>129.41385420787083</v>
      </c>
      <c r="AJ78" s="263">
        <f t="shared" si="70"/>
        <v>126.02424177678529</v>
      </c>
      <c r="AK78" s="263">
        <f t="shared" si="70"/>
        <v>121.78786984836314</v>
      </c>
      <c r="AL78" s="263">
        <f t="shared" si="70"/>
        <v>119.33834121923495</v>
      </c>
      <c r="AM78" s="263">
        <f t="shared" si="70"/>
        <v>111.09247475947934</v>
      </c>
      <c r="AN78" s="263">
        <f t="shared" si="70"/>
        <v>97.844354183573529</v>
      </c>
      <c r="AO78" s="263">
        <f t="shared" si="70"/>
        <v>101.17044071861892</v>
      </c>
      <c r="AP78" s="263">
        <f t="shared" si="70"/>
        <v>99.893606277735387</v>
      </c>
      <c r="AQ78" s="263">
        <f t="shared" si="70"/>
        <v>99.357661704085373</v>
      </c>
      <c r="AR78" s="263">
        <f t="shared" si="70"/>
        <v>95.538766423338643</v>
      </c>
      <c r="AS78" s="263">
        <f t="shared" si="70"/>
        <v>96.521755462828025</v>
      </c>
      <c r="AT78" s="263">
        <f t="shared" si="70"/>
        <v>93.337836524467178</v>
      </c>
      <c r="AU78" s="263">
        <f t="shared" si="70"/>
        <v>96.745370521929033</v>
      </c>
      <c r="AV78" s="263">
        <f t="shared" si="70"/>
        <v>105.10827120566597</v>
      </c>
      <c r="AW78" s="263">
        <f t="shared" si="70"/>
        <v>109.05797752562421</v>
      </c>
      <c r="AX78" s="263">
        <f t="shared" si="70"/>
        <v>101.96868472193172</v>
      </c>
      <c r="AY78" s="263">
        <f t="shared" si="70"/>
        <v>104.627622294367</v>
      </c>
      <c r="AZ78" s="263">
        <f t="shared" si="70"/>
        <v>100</v>
      </c>
      <c r="BA78" s="263">
        <f t="shared" si="70"/>
        <v>92.932632662801737</v>
      </c>
      <c r="BB78" s="263">
        <f t="shared" si="70"/>
        <v>91.575457558069743</v>
      </c>
      <c r="BC78" s="263">
        <f t="shared" si="70"/>
        <v>90.742486262415483</v>
      </c>
      <c r="BD78" s="263">
        <f t="shared" si="70"/>
        <v>96.805048880242708</v>
      </c>
      <c r="BE78" s="263">
        <f t="shared" si="70"/>
        <v>99.727618662899104</v>
      </c>
      <c r="BF78" s="263">
        <f t="shared" si="70"/>
        <v>100.43453904459602</v>
      </c>
      <c r="BG78" s="263">
        <f t="shared" ref="BG78:CB78" si="71">BG194</f>
        <v>100.31518852567251</v>
      </c>
      <c r="BH78" s="263">
        <f t="shared" si="71"/>
        <v>106.67015221103668</v>
      </c>
      <c r="BI78" s="263">
        <f t="shared" si="71"/>
        <v>113.90715242787748</v>
      </c>
      <c r="BJ78" s="263">
        <f t="shared" si="71"/>
        <v>117.44842379159392</v>
      </c>
      <c r="BK78" s="263">
        <f t="shared" si="71"/>
        <v>120.65229336782093</v>
      </c>
      <c r="BL78" s="263">
        <f t="shared" si="71"/>
        <v>123.40188026267167</v>
      </c>
      <c r="BM78" s="263">
        <f t="shared" si="71"/>
        <v>123.49751595671374</v>
      </c>
      <c r="BN78" s="263">
        <f t="shared" si="71"/>
        <v>135.95951080873064</v>
      </c>
      <c r="BO78" s="263">
        <f t="shared" si="71"/>
        <v>137.63570819108133</v>
      </c>
      <c r="BP78" s="263">
        <f t="shared" si="71"/>
        <v>131.67736886582838</v>
      </c>
      <c r="BQ78" s="263">
        <f t="shared" si="71"/>
        <v>129.16576189239296</v>
      </c>
      <c r="BR78" s="263">
        <f t="shared" si="71"/>
        <v>133.33778725532969</v>
      </c>
      <c r="BS78" s="263">
        <f t="shared" si="71"/>
        <v>132.79066849480387</v>
      </c>
      <c r="BT78" s="263">
        <f t="shared" si="71"/>
        <v>137.97473213102535</v>
      </c>
      <c r="BU78" s="263">
        <f t="shared" si="71"/>
        <v>141.38472653394646</v>
      </c>
      <c r="BV78" s="263">
        <f t="shared" si="71"/>
        <v>142.0866926017174</v>
      </c>
      <c r="BW78" s="263">
        <f t="shared" si="71"/>
        <v>138.78776759796162</v>
      </c>
      <c r="BX78" s="263">
        <f t="shared" si="71"/>
        <v>155.73552198949019</v>
      </c>
      <c r="BY78" s="263">
        <f t="shared" si="71"/>
        <v>156.0909332281287</v>
      </c>
      <c r="BZ78" s="263">
        <f t="shared" si="71"/>
        <v>159.90365972755407</v>
      </c>
      <c r="CA78" s="263">
        <f t="shared" si="71"/>
        <v>167.49462505576415</v>
      </c>
      <c r="CB78" s="263">
        <f t="shared" si="71"/>
        <v>159.07136837314911</v>
      </c>
      <c r="CC78" s="263">
        <f>CC194</f>
        <v>166.34958984756702</v>
      </c>
      <c r="CD78" s="263">
        <f t="shared" ref="CD78:CI78" si="72">CD194</f>
        <v>182.74308273758251</v>
      </c>
      <c r="CE78" s="263">
        <f t="shared" si="72"/>
        <v>199.80167511045963</v>
      </c>
      <c r="CF78" s="263">
        <f t="shared" si="72"/>
        <v>208.02302496489187</v>
      </c>
      <c r="CG78" s="263">
        <f t="shared" si="72"/>
        <v>220.95770656087615</v>
      </c>
      <c r="CH78" s="263">
        <f t="shared" si="72"/>
        <v>206.40279033244329</v>
      </c>
      <c r="CI78" s="263">
        <f t="shared" si="72"/>
        <v>221.63919963750359</v>
      </c>
      <c r="CJ78" s="263">
        <f t="shared" ref="CJ78:CO78" si="73">CJ194</f>
        <v>239.19545541327847</v>
      </c>
      <c r="CK78" s="263">
        <f t="shared" si="73"/>
        <v>214.11931337661247</v>
      </c>
      <c r="CL78" s="263">
        <f t="shared" si="73"/>
        <v>215.50300902083572</v>
      </c>
      <c r="CM78" s="263">
        <f t="shared" si="73"/>
        <v>213.55699398673784</v>
      </c>
      <c r="CN78" s="263">
        <f t="shared" si="73"/>
        <v>203.76283773224472</v>
      </c>
      <c r="CO78" s="263">
        <f t="shared" si="73"/>
        <v>204.1661761316798</v>
      </c>
      <c r="CP78" s="263">
        <f t="shared" ref="CP78:DC78" si="74">CP194</f>
        <v>211.34336481828271</v>
      </c>
      <c r="CQ78" s="263">
        <f t="shared" si="74"/>
        <v>203.78715825387877</v>
      </c>
      <c r="CR78" s="263">
        <f t="shared" si="74"/>
        <v>203.44261350247626</v>
      </c>
      <c r="CS78" s="263">
        <f t="shared" si="74"/>
        <v>192.34786350829097</v>
      </c>
      <c r="CT78" s="263">
        <f t="shared" si="74"/>
        <v>185.75494031858045</v>
      </c>
      <c r="CU78" s="263">
        <f t="shared" si="74"/>
        <v>179.11848216229046</v>
      </c>
      <c r="CV78" s="263">
        <f t="shared" si="74"/>
        <v>159.19059647070301</v>
      </c>
      <c r="CW78" s="263">
        <f t="shared" si="74"/>
        <v>151.43968597952076</v>
      </c>
      <c r="CX78" s="263">
        <f t="shared" si="74"/>
        <v>137.76697403942541</v>
      </c>
      <c r="CY78" s="263">
        <f t="shared" si="74"/>
        <v>141.65477014173436</v>
      </c>
      <c r="CZ78" s="263">
        <f t="shared" si="74"/>
        <v>130.51246880775221</v>
      </c>
      <c r="DA78" s="263">
        <f t="shared" si="74"/>
        <v>134.05275916564236</v>
      </c>
      <c r="DB78" s="263">
        <f t="shared" si="74"/>
        <v>132.51712717103067</v>
      </c>
      <c r="DC78" s="263">
        <f t="shared" si="74"/>
        <v>135.24528842127464</v>
      </c>
      <c r="DD78" s="263">
        <f t="shared" ref="DD78:DJ78" si="75">DD194</f>
        <v>135.38045797869017</v>
      </c>
      <c r="DE78" s="263">
        <f t="shared" si="75"/>
        <v>134.88234508925484</v>
      </c>
      <c r="DF78" s="263">
        <f t="shared" si="75"/>
        <v>142.66588819601296</v>
      </c>
      <c r="DG78" s="263">
        <f t="shared" si="75"/>
        <v>148.11087897782181</v>
      </c>
      <c r="DH78" s="263">
        <f t="shared" si="75"/>
        <v>132.72467890949474</v>
      </c>
      <c r="DI78" s="263">
        <f t="shared" si="75"/>
        <v>129.35468674131081</v>
      </c>
      <c r="DJ78" s="263">
        <f t="shared" si="75"/>
        <v>138.63863812962316</v>
      </c>
      <c r="DK78" s="263">
        <f t="shared" ref="DK78:DW78" si="76">DK194</f>
        <v>162.41318502380005</v>
      </c>
      <c r="DL78" s="263">
        <f t="shared" si="76"/>
        <v>166.48579947343237</v>
      </c>
      <c r="DM78" s="263">
        <f t="shared" si="76"/>
        <v>174.1556276154293</v>
      </c>
      <c r="DN78" s="263">
        <f t="shared" si="76"/>
        <v>158.91272149794392</v>
      </c>
      <c r="DO78" s="263">
        <f t="shared" si="76"/>
        <v>154.47743579020724</v>
      </c>
      <c r="DP78" s="263">
        <f t="shared" si="76"/>
        <v>146.56552819911727</v>
      </c>
      <c r="DQ78" s="263">
        <f t="shared" si="76"/>
        <v>154.00256719766014</v>
      </c>
      <c r="DR78" s="263">
        <f t="shared" si="76"/>
        <v>150.62215411805667</v>
      </c>
      <c r="DS78" s="263">
        <f t="shared" si="76"/>
        <v>159.14690996128229</v>
      </c>
      <c r="DT78" s="263">
        <f t="shared" si="76"/>
        <v>162.86683029865515</v>
      </c>
      <c r="DU78" s="263">
        <f t="shared" si="76"/>
        <v>165.58962735563082</v>
      </c>
      <c r="DV78" s="263">
        <f t="shared" si="76"/>
        <v>159.70870573321739</v>
      </c>
      <c r="DW78" s="263">
        <f t="shared" si="76"/>
        <v>156.52083478303695</v>
      </c>
      <c r="DX78" s="263">
        <f t="shared" ref="DX78:EN78" si="77">DX194</f>
        <v>169.8331332597817</v>
      </c>
      <c r="DY78" s="263">
        <f t="shared" si="77"/>
        <v>177.24656826964227</v>
      </c>
      <c r="DZ78" s="263">
        <f t="shared" si="77"/>
        <v>182.45737449136649</v>
      </c>
      <c r="EA78" s="263">
        <f t="shared" si="77"/>
        <v>178.58240680088898</v>
      </c>
      <c r="EB78" s="263">
        <f t="shared" si="77"/>
        <v>170.21255136749826</v>
      </c>
      <c r="EC78" s="263">
        <f t="shared" si="77"/>
        <v>180.2335446356079</v>
      </c>
      <c r="ED78" s="263">
        <f t="shared" si="77"/>
        <v>191.79130849083768</v>
      </c>
      <c r="EE78" s="263">
        <f t="shared" si="77"/>
        <v>201.9587677566542</v>
      </c>
      <c r="EF78" s="263">
        <f t="shared" si="77"/>
        <v>196.69535349625698</v>
      </c>
      <c r="EG78" s="263">
        <f t="shared" si="77"/>
        <v>201.72930569439154</v>
      </c>
      <c r="EH78" s="263">
        <f t="shared" si="77"/>
        <v>221.80449897794335</v>
      </c>
      <c r="EI78" s="263">
        <f t="shared" si="77"/>
        <v>215.20363675169421</v>
      </c>
      <c r="EJ78" s="263">
        <f t="shared" si="77"/>
        <v>208.66430043572964</v>
      </c>
      <c r="EK78" s="263">
        <f t="shared" si="77"/>
        <v>209.62103604294532</v>
      </c>
      <c r="EL78" s="263">
        <f t="shared" si="77"/>
        <v>200.89189541727998</v>
      </c>
      <c r="EM78" s="263">
        <f t="shared" si="77"/>
        <v>187.9632376171341</v>
      </c>
      <c r="EN78" s="263">
        <f t="shared" si="77"/>
        <v>216.11122080792046</v>
      </c>
      <c r="EO78" s="263">
        <f>EO194</f>
        <v>223.91464863480883</v>
      </c>
      <c r="EP78" s="263">
        <f>EP194</f>
        <v>213.27099051683766</v>
      </c>
      <c r="EQ78" s="263">
        <f>EQ194</f>
        <v>221.97574603001934</v>
      </c>
      <c r="ER78" s="263">
        <f>ER194</f>
        <v>213.00961331127425</v>
      </c>
      <c r="ES78" s="263">
        <f>ES194</f>
        <v>204.72497675900482</v>
      </c>
      <c r="ET78" s="363"/>
      <c r="EU78" s="363"/>
      <c r="EV78" s="363"/>
      <c r="EW78" s="363"/>
      <c r="EX78" s="363"/>
      <c r="EY78" s="363"/>
      <c r="EZ78" s="363"/>
      <c r="FA78" s="363"/>
      <c r="FB78" s="363"/>
      <c r="FC78" s="363"/>
      <c r="FD78" s="363"/>
    </row>
    <row r="79" spans="1:160" s="66" customFormat="1" x14ac:dyDescent="0.3">
      <c r="A79" s="73" t="s">
        <v>280</v>
      </c>
      <c r="B79" s="74"/>
      <c r="C79" s="74"/>
      <c r="D79" s="75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  <c r="CD79" s="72"/>
      <c r="CE79" s="72"/>
      <c r="CF79" s="72"/>
      <c r="CG79" s="72"/>
      <c r="CH79" s="72"/>
      <c r="CI79" s="72"/>
      <c r="CJ79" s="72"/>
      <c r="CK79" s="72"/>
      <c r="CL79" s="72"/>
      <c r="CM79" s="72"/>
      <c r="CN79" s="72"/>
      <c r="CO79" s="72"/>
      <c r="CP79" s="72"/>
      <c r="CQ79" s="72"/>
      <c r="CR79" s="72"/>
      <c r="CS79" s="72"/>
      <c r="CT79" s="72"/>
      <c r="CU79" s="72"/>
      <c r="CV79" s="72"/>
      <c r="CW79" s="72"/>
      <c r="CX79" s="72"/>
      <c r="CY79" s="72"/>
      <c r="CZ79" s="72"/>
      <c r="DA79" s="72"/>
      <c r="DB79" s="72"/>
      <c r="DC79" s="72"/>
      <c r="DD79" s="72"/>
      <c r="DE79" s="72"/>
      <c r="DF79" s="72"/>
      <c r="DG79" s="72"/>
      <c r="DH79" s="72"/>
      <c r="DI79" s="72"/>
      <c r="DJ79" s="72"/>
      <c r="DK79" s="72"/>
      <c r="DL79" s="72"/>
      <c r="DM79" s="72"/>
      <c r="DN79" s="72"/>
      <c r="DO79" s="72"/>
      <c r="DP79" s="72"/>
      <c r="DQ79" s="72"/>
      <c r="DR79" s="72"/>
      <c r="DS79" s="72"/>
      <c r="DT79" s="72"/>
      <c r="DU79" s="72"/>
      <c r="DV79" s="72"/>
      <c r="DW79" s="72"/>
      <c r="DX79" s="72"/>
      <c r="DY79" s="72"/>
      <c r="DZ79" s="72"/>
      <c r="EA79" s="72"/>
      <c r="EB79" s="72"/>
      <c r="EC79" s="72"/>
      <c r="ED79" s="72"/>
      <c r="EE79" s="72"/>
      <c r="EF79" s="72"/>
      <c r="EG79" s="72"/>
      <c r="EH79" s="72"/>
      <c r="EI79" s="72"/>
      <c r="EJ79" s="72"/>
      <c r="EK79" s="72"/>
      <c r="EL79" s="72"/>
      <c r="EM79" s="72"/>
      <c r="EN79" s="72"/>
      <c r="EO79" s="72"/>
      <c r="EP79" s="72"/>
      <c r="EQ79" s="72"/>
      <c r="ER79" s="72"/>
      <c r="ES79" s="72">
        <f t="shared" ref="ES79:FD79" si="78">ES72</f>
        <v>105.02417304076663</v>
      </c>
      <c r="ET79" s="72">
        <f t="shared" si="78"/>
        <v>107.28922451072269</v>
      </c>
      <c r="EU79" s="72">
        <f t="shared" si="78"/>
        <v>107.45193061775358</v>
      </c>
      <c r="EV79" s="72">
        <f t="shared" si="78"/>
        <v>101.02658753933216</v>
      </c>
      <c r="EW79" s="72">
        <f t="shared" si="78"/>
        <v>102.70237913171059</v>
      </c>
      <c r="EX79" s="72">
        <f t="shared" si="78"/>
        <v>99.394566819660724</v>
      </c>
      <c r="EY79" s="72">
        <f t="shared" si="78"/>
        <v>98.826156434784679</v>
      </c>
      <c r="EZ79" s="72">
        <f t="shared" si="78"/>
        <v>107.08612258229044</v>
      </c>
      <c r="FA79" s="72">
        <f t="shared" si="78"/>
        <v>111.35026300809001</v>
      </c>
      <c r="FB79" s="72">
        <f t="shared" si="78"/>
        <v>111.66726768344628</v>
      </c>
      <c r="FC79" s="72">
        <f t="shared" si="78"/>
        <v>104.96321762378651</v>
      </c>
      <c r="FD79" s="72">
        <f t="shared" si="78"/>
        <v>105.54653613483245</v>
      </c>
    </row>
    <row r="80" spans="1:160" s="66" customFormat="1" x14ac:dyDescent="0.3">
      <c r="A80" s="73" t="s">
        <v>281</v>
      </c>
      <c r="B80" s="74"/>
      <c r="C80" s="74"/>
      <c r="D80" s="75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>
        <f t="shared" ref="ES80:FD80" si="79">ES194</f>
        <v>204.72497675900482</v>
      </c>
      <c r="ET80" s="72">
        <f t="shared" si="79"/>
        <v>212.60554335246158</v>
      </c>
      <c r="EU80" s="72">
        <f t="shared" si="79"/>
        <v>216.79790555901693</v>
      </c>
      <c r="EV80" s="72">
        <f t="shared" si="79"/>
        <v>205.79813307958236</v>
      </c>
      <c r="EW80" s="72">
        <f t="shared" si="79"/>
        <v>214.37399663557639</v>
      </c>
      <c r="EX80" s="72">
        <f t="shared" si="79"/>
        <v>204.75495136664881</v>
      </c>
      <c r="EY80" s="72">
        <f t="shared" si="79"/>
        <v>211.26011780481392</v>
      </c>
      <c r="EZ80" s="72">
        <f t="shared" si="79"/>
        <v>232.22873206874891</v>
      </c>
      <c r="FA80" s="72">
        <f t="shared" si="79"/>
        <v>237.28970787617172</v>
      </c>
      <c r="FB80" s="72">
        <f t="shared" si="79"/>
        <v>234.93795725037003</v>
      </c>
      <c r="FC80" s="72">
        <f t="shared" si="79"/>
        <v>228.37627804067756</v>
      </c>
      <c r="FD80" s="72">
        <f t="shared" si="79"/>
        <v>233.60543037669132</v>
      </c>
    </row>
    <row r="81" spans="1:160" x14ac:dyDescent="0.3">
      <c r="A81" s="12" t="s">
        <v>52</v>
      </c>
      <c r="B81" s="12"/>
      <c r="C81" s="12"/>
      <c r="D81" s="30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</row>
    <row r="82" spans="1:160" x14ac:dyDescent="0.3">
      <c r="A82" s="12" t="s">
        <v>51</v>
      </c>
      <c r="B82" s="12"/>
      <c r="C82" s="12"/>
      <c r="D82" s="30"/>
      <c r="E82" s="11">
        <f>+AVERAGE(E77:P77)</f>
        <v>114.59123783100483</v>
      </c>
      <c r="F82" s="11">
        <f>+E82</f>
        <v>114.59123783100483</v>
      </c>
      <c r="G82" s="11">
        <f t="shared" ref="G82:P82" si="80">+F82</f>
        <v>114.59123783100483</v>
      </c>
      <c r="H82" s="11">
        <f t="shared" si="80"/>
        <v>114.59123783100483</v>
      </c>
      <c r="I82" s="11">
        <f t="shared" si="80"/>
        <v>114.59123783100483</v>
      </c>
      <c r="J82" s="11">
        <f t="shared" si="80"/>
        <v>114.59123783100483</v>
      </c>
      <c r="K82" s="11">
        <f t="shared" si="80"/>
        <v>114.59123783100483</v>
      </c>
      <c r="L82" s="11">
        <f t="shared" si="80"/>
        <v>114.59123783100483</v>
      </c>
      <c r="M82" s="11">
        <f t="shared" si="80"/>
        <v>114.59123783100483</v>
      </c>
      <c r="N82" s="11">
        <f t="shared" si="80"/>
        <v>114.59123783100483</v>
      </c>
      <c r="O82" s="11">
        <f t="shared" si="80"/>
        <v>114.59123783100483</v>
      </c>
      <c r="P82" s="11">
        <f t="shared" si="80"/>
        <v>114.59123783100483</v>
      </c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</row>
    <row r="83" spans="1:160" x14ac:dyDescent="0.3">
      <c r="A83" s="12" t="s">
        <v>50</v>
      </c>
      <c r="B83" s="12"/>
      <c r="C83" s="12"/>
      <c r="D83" s="30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>
        <f>+AVERAGE(Q77:AB77)</f>
        <v>122.55296334183697</v>
      </c>
      <c r="R83" s="11">
        <f t="shared" ref="R83:AB83" si="81">+Q83</f>
        <v>122.55296334183697</v>
      </c>
      <c r="S83" s="11">
        <f t="shared" si="81"/>
        <v>122.55296334183697</v>
      </c>
      <c r="T83" s="11">
        <f t="shared" si="81"/>
        <v>122.55296334183697</v>
      </c>
      <c r="U83" s="11">
        <f t="shared" si="81"/>
        <v>122.55296334183697</v>
      </c>
      <c r="V83" s="11">
        <f t="shared" si="81"/>
        <v>122.55296334183697</v>
      </c>
      <c r="W83" s="11">
        <f t="shared" si="81"/>
        <v>122.55296334183697</v>
      </c>
      <c r="X83" s="11">
        <f t="shared" si="81"/>
        <v>122.55296334183697</v>
      </c>
      <c r="Y83" s="11">
        <f t="shared" si="81"/>
        <v>122.55296334183697</v>
      </c>
      <c r="Z83" s="11">
        <f t="shared" si="81"/>
        <v>122.55296334183697</v>
      </c>
      <c r="AA83" s="11">
        <f t="shared" si="81"/>
        <v>122.55296334183697</v>
      </c>
      <c r="AB83" s="11">
        <f t="shared" si="81"/>
        <v>122.55296334183697</v>
      </c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</row>
    <row r="84" spans="1:160" x14ac:dyDescent="0.3">
      <c r="A84" s="12" t="s">
        <v>49</v>
      </c>
      <c r="B84" s="12"/>
      <c r="C84" s="12"/>
      <c r="D84" s="30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>
        <f>+AVERAGE(AC77:AN77)</f>
        <v>124.02282925802275</v>
      </c>
      <c r="AD84" s="11">
        <f t="shared" ref="AD84:AN84" si="82">+AC84</f>
        <v>124.02282925802275</v>
      </c>
      <c r="AE84" s="11">
        <f t="shared" si="82"/>
        <v>124.02282925802275</v>
      </c>
      <c r="AF84" s="11">
        <f t="shared" si="82"/>
        <v>124.02282925802275</v>
      </c>
      <c r="AG84" s="11">
        <f t="shared" si="82"/>
        <v>124.02282925802275</v>
      </c>
      <c r="AH84" s="11">
        <f t="shared" si="82"/>
        <v>124.02282925802275</v>
      </c>
      <c r="AI84" s="11">
        <f t="shared" si="82"/>
        <v>124.02282925802275</v>
      </c>
      <c r="AJ84" s="11">
        <f t="shared" si="82"/>
        <v>124.02282925802275</v>
      </c>
      <c r="AK84" s="11">
        <f t="shared" si="82"/>
        <v>124.02282925802275</v>
      </c>
      <c r="AL84" s="11">
        <f t="shared" si="82"/>
        <v>124.02282925802275</v>
      </c>
      <c r="AM84" s="11">
        <f t="shared" si="82"/>
        <v>124.02282925802275</v>
      </c>
      <c r="AN84" s="11">
        <f t="shared" si="82"/>
        <v>124.02282925802275</v>
      </c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</row>
    <row r="85" spans="1:160" x14ac:dyDescent="0.3">
      <c r="A85" s="12" t="s">
        <v>48</v>
      </c>
      <c r="B85" s="12"/>
      <c r="C85" s="12"/>
      <c r="D85" s="30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>
        <f>+AVERAGE(AO77:AZ77)</f>
        <v>99.989251910659746</v>
      </c>
      <c r="AP85" s="11">
        <f t="shared" ref="AP85:AU85" si="83">+AO85</f>
        <v>99.989251910659746</v>
      </c>
      <c r="AQ85" s="11">
        <f t="shared" si="83"/>
        <v>99.989251910659746</v>
      </c>
      <c r="AR85" s="11">
        <f t="shared" si="83"/>
        <v>99.989251910659746</v>
      </c>
      <c r="AS85" s="11">
        <f t="shared" si="83"/>
        <v>99.989251910659746</v>
      </c>
      <c r="AT85" s="11">
        <f t="shared" si="83"/>
        <v>99.989251910659746</v>
      </c>
      <c r="AU85" s="11">
        <f t="shared" si="83"/>
        <v>99.989251910659746</v>
      </c>
      <c r="AV85" s="11">
        <f>+AU85</f>
        <v>99.989251910659746</v>
      </c>
      <c r="AW85" s="11">
        <f>+AV85</f>
        <v>99.989251910659746</v>
      </c>
      <c r="AX85" s="11">
        <f>+AW85</f>
        <v>99.989251910659746</v>
      </c>
      <c r="AY85" s="11">
        <f>+AX85</f>
        <v>99.989251910659746</v>
      </c>
      <c r="AZ85" s="11">
        <f>+AY85</f>
        <v>99.989251910659746</v>
      </c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</row>
    <row r="86" spans="1:160" x14ac:dyDescent="0.3">
      <c r="A86" s="12" t="s">
        <v>86</v>
      </c>
      <c r="B86" s="12"/>
      <c r="C86" s="12"/>
      <c r="D86" s="30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>
        <f>+AVERAGE(BA77:BL77)</f>
        <v>100.12794762141944</v>
      </c>
      <c r="BB86" s="11">
        <f>+BA86</f>
        <v>100.12794762141944</v>
      </c>
      <c r="BC86" s="11">
        <f t="shared" ref="BC86:BI86" si="84">+BA86</f>
        <v>100.12794762141944</v>
      </c>
      <c r="BD86" s="11">
        <f t="shared" si="84"/>
        <v>100.12794762141944</v>
      </c>
      <c r="BE86" s="11">
        <f t="shared" si="84"/>
        <v>100.12794762141944</v>
      </c>
      <c r="BF86" s="11">
        <f t="shared" si="84"/>
        <v>100.12794762141944</v>
      </c>
      <c r="BG86" s="11">
        <f>+BE86</f>
        <v>100.12794762141944</v>
      </c>
      <c r="BH86" s="11">
        <f t="shared" si="84"/>
        <v>100.12794762141944</v>
      </c>
      <c r="BI86" s="11">
        <f t="shared" si="84"/>
        <v>100.12794762141944</v>
      </c>
      <c r="BJ86" s="11">
        <f>+BH86</f>
        <v>100.12794762141944</v>
      </c>
      <c r="BK86" s="11">
        <f>+BH86</f>
        <v>100.12794762141944</v>
      </c>
      <c r="BL86" s="11">
        <f>+BI86</f>
        <v>100.12794762141944</v>
      </c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</row>
    <row r="87" spans="1:160" x14ac:dyDescent="0.3">
      <c r="A87" s="12" t="s">
        <v>158</v>
      </c>
      <c r="B87" s="12"/>
      <c r="C87" s="12"/>
      <c r="D87" s="30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52">
        <f>AVERAGE(BM77:BX77)</f>
        <v>122.6094270280505</v>
      </c>
      <c r="BN87" s="152">
        <f t="shared" ref="BN87:BV87" si="85">BM87</f>
        <v>122.6094270280505</v>
      </c>
      <c r="BO87" s="152">
        <f t="shared" si="85"/>
        <v>122.6094270280505</v>
      </c>
      <c r="BP87" s="152">
        <f t="shared" si="85"/>
        <v>122.6094270280505</v>
      </c>
      <c r="BQ87" s="152">
        <f t="shared" si="85"/>
        <v>122.6094270280505</v>
      </c>
      <c r="BR87" s="152">
        <f t="shared" si="85"/>
        <v>122.6094270280505</v>
      </c>
      <c r="BS87" s="152">
        <f t="shared" si="85"/>
        <v>122.6094270280505</v>
      </c>
      <c r="BT87" s="152">
        <f t="shared" si="85"/>
        <v>122.6094270280505</v>
      </c>
      <c r="BU87" s="152">
        <f t="shared" si="85"/>
        <v>122.6094270280505</v>
      </c>
      <c r="BV87" s="152">
        <f t="shared" si="85"/>
        <v>122.6094270280505</v>
      </c>
      <c r="BW87" s="152">
        <f>BV87</f>
        <v>122.6094270280505</v>
      </c>
      <c r="BX87" s="152">
        <f>BW87</f>
        <v>122.6094270280505</v>
      </c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364"/>
      <c r="EU87" s="364"/>
      <c r="EV87" s="364"/>
      <c r="EW87" s="364"/>
      <c r="EX87" s="364"/>
      <c r="EY87" s="364"/>
      <c r="EZ87" s="364"/>
      <c r="FA87" s="364"/>
      <c r="FB87" s="364"/>
      <c r="FC87" s="364"/>
      <c r="FD87" s="364"/>
    </row>
    <row r="88" spans="1:160" x14ac:dyDescent="0.3">
      <c r="A88" s="12" t="s">
        <v>178</v>
      </c>
      <c r="B88" s="12"/>
      <c r="C88" s="12"/>
      <c r="D88" s="30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>
        <f>AVERAGE(BY77:CJ77)</f>
        <v>124.17136344212561</v>
      </c>
      <c r="BZ88" s="174">
        <f t="shared" ref="BZ88:CJ88" si="86">BY88</f>
        <v>124.17136344212561</v>
      </c>
      <c r="CA88" s="174">
        <f t="shared" si="86"/>
        <v>124.17136344212561</v>
      </c>
      <c r="CB88" s="174">
        <f t="shared" si="86"/>
        <v>124.17136344212561</v>
      </c>
      <c r="CC88" s="174">
        <f t="shared" si="86"/>
        <v>124.17136344212561</v>
      </c>
      <c r="CD88" s="174">
        <f t="shared" si="86"/>
        <v>124.17136344212561</v>
      </c>
      <c r="CE88" s="174">
        <f t="shared" si="86"/>
        <v>124.17136344212561</v>
      </c>
      <c r="CF88" s="174">
        <f t="shared" si="86"/>
        <v>124.17136344212561</v>
      </c>
      <c r="CG88" s="174">
        <f t="shared" si="86"/>
        <v>124.17136344212561</v>
      </c>
      <c r="CH88" s="174">
        <f t="shared" si="86"/>
        <v>124.17136344212561</v>
      </c>
      <c r="CI88" s="174">
        <f t="shared" si="86"/>
        <v>124.17136344212561</v>
      </c>
      <c r="CJ88" s="174">
        <f t="shared" si="86"/>
        <v>124.17136344212561</v>
      </c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174"/>
      <c r="DH88" s="174"/>
      <c r="DI88" s="174"/>
      <c r="DJ88" s="174"/>
      <c r="DK88" s="174"/>
      <c r="DL88" s="174"/>
      <c r="DM88" s="174"/>
      <c r="DN88" s="174"/>
      <c r="DO88" s="174"/>
      <c r="DP88" s="174"/>
      <c r="DQ88" s="174"/>
      <c r="DR88" s="174"/>
      <c r="DS88" s="174"/>
      <c r="DT88" s="174"/>
      <c r="DU88" s="174"/>
      <c r="DV88" s="174"/>
      <c r="DW88" s="174"/>
      <c r="DX88" s="174"/>
      <c r="DY88" s="174"/>
      <c r="DZ88" s="174"/>
      <c r="EA88" s="174"/>
      <c r="EB88" s="174"/>
      <c r="EC88" s="174"/>
      <c r="ED88" s="174"/>
      <c r="EE88" s="174"/>
      <c r="EF88" s="174"/>
      <c r="EG88" s="174"/>
      <c r="EH88" s="174"/>
      <c r="EI88" s="174"/>
      <c r="EJ88" s="174"/>
      <c r="EK88" s="174"/>
      <c r="EL88" s="174"/>
      <c r="EM88" s="174"/>
      <c r="EN88" s="174"/>
      <c r="EO88" s="174"/>
      <c r="EP88" s="174"/>
      <c r="EQ88" s="174"/>
      <c r="ER88" s="174"/>
      <c r="ES88" s="174"/>
      <c r="ET88" s="365"/>
      <c r="EU88" s="365"/>
      <c r="EV88" s="365"/>
      <c r="EW88" s="365"/>
      <c r="EX88" s="365"/>
      <c r="EY88" s="365"/>
      <c r="EZ88" s="365"/>
      <c r="FA88" s="365"/>
      <c r="FB88" s="365"/>
      <c r="FC88" s="365"/>
      <c r="FD88" s="365"/>
    </row>
    <row r="89" spans="1:160" x14ac:dyDescent="0.3">
      <c r="A89" s="12" t="s">
        <v>238</v>
      </c>
      <c r="B89" s="12"/>
      <c r="C89" s="12"/>
      <c r="D89" s="30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>
        <f>AVERAGE(CK77:CV77)</f>
        <v>116.72542837848574</v>
      </c>
      <c r="CL89" s="174">
        <f t="shared" ref="CL89:CV89" si="87">CK89</f>
        <v>116.72542837848574</v>
      </c>
      <c r="CM89" s="174">
        <f t="shared" si="87"/>
        <v>116.72542837848574</v>
      </c>
      <c r="CN89" s="174">
        <f t="shared" si="87"/>
        <v>116.72542837848574</v>
      </c>
      <c r="CO89" s="174">
        <f t="shared" si="87"/>
        <v>116.72542837848574</v>
      </c>
      <c r="CP89" s="174">
        <f t="shared" si="87"/>
        <v>116.72542837848574</v>
      </c>
      <c r="CQ89" s="174">
        <f t="shared" si="87"/>
        <v>116.72542837848574</v>
      </c>
      <c r="CR89" s="174">
        <f t="shared" si="87"/>
        <v>116.72542837848574</v>
      </c>
      <c r="CS89" s="174">
        <f t="shared" si="87"/>
        <v>116.72542837848574</v>
      </c>
      <c r="CT89" s="174">
        <f t="shared" si="87"/>
        <v>116.72542837848574</v>
      </c>
      <c r="CU89" s="174">
        <f t="shared" si="87"/>
        <v>116.72542837848574</v>
      </c>
      <c r="CV89" s="174">
        <f t="shared" si="87"/>
        <v>116.72542837848574</v>
      </c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174"/>
      <c r="DH89" s="174"/>
      <c r="DI89" s="174"/>
      <c r="DJ89" s="174"/>
      <c r="DK89" s="174"/>
      <c r="DL89" s="174"/>
      <c r="DM89" s="174"/>
      <c r="DN89" s="174"/>
      <c r="DO89" s="174"/>
      <c r="DP89" s="174"/>
      <c r="DQ89" s="174"/>
      <c r="DR89" s="174"/>
      <c r="DS89" s="174"/>
      <c r="DT89" s="174"/>
      <c r="DU89" s="174"/>
      <c r="DV89" s="174"/>
      <c r="DW89" s="174"/>
      <c r="DX89" s="174"/>
      <c r="DY89" s="174"/>
      <c r="DZ89" s="174"/>
      <c r="EA89" s="174"/>
      <c r="EB89" s="174"/>
      <c r="EC89" s="174"/>
      <c r="ED89" s="174"/>
      <c r="EE89" s="174"/>
      <c r="EF89" s="174"/>
      <c r="EG89" s="174"/>
      <c r="EH89" s="174"/>
      <c r="EI89" s="174"/>
      <c r="EJ89" s="174"/>
      <c r="EK89" s="174"/>
      <c r="EL89" s="174"/>
      <c r="EM89" s="174"/>
      <c r="EN89" s="174"/>
      <c r="EO89" s="174"/>
      <c r="EP89" s="174"/>
      <c r="EQ89" s="174"/>
      <c r="ER89" s="174"/>
      <c r="ES89" s="174"/>
      <c r="ET89" s="365"/>
      <c r="EU89" s="365"/>
      <c r="EV89" s="365"/>
      <c r="EW89" s="365"/>
      <c r="EX89" s="365"/>
      <c r="EY89" s="365"/>
      <c r="EZ89" s="365"/>
      <c r="FA89" s="365"/>
      <c r="FB89" s="365"/>
      <c r="FC89" s="365"/>
      <c r="FD89" s="365"/>
    </row>
    <row r="90" spans="1:160" x14ac:dyDescent="0.3">
      <c r="A90" s="12" t="s">
        <v>279</v>
      </c>
      <c r="B90" s="12"/>
      <c r="C90" s="12"/>
      <c r="D90" s="30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>
        <f>AVERAGE(CW77:DH77)</f>
        <v>83.881445087276802</v>
      </c>
      <c r="CX90" s="174">
        <f t="shared" ref="CX90:DH90" si="88">CW90</f>
        <v>83.881445087276802</v>
      </c>
      <c r="CY90" s="174">
        <f t="shared" si="88"/>
        <v>83.881445087276802</v>
      </c>
      <c r="CZ90" s="174">
        <f t="shared" si="88"/>
        <v>83.881445087276802</v>
      </c>
      <c r="DA90" s="174">
        <f t="shared" si="88"/>
        <v>83.881445087276802</v>
      </c>
      <c r="DB90" s="174">
        <f t="shared" si="88"/>
        <v>83.881445087276802</v>
      </c>
      <c r="DC90" s="174">
        <f t="shared" si="88"/>
        <v>83.881445087276802</v>
      </c>
      <c r="DD90" s="174">
        <f t="shared" si="88"/>
        <v>83.881445087276802</v>
      </c>
      <c r="DE90" s="174">
        <f t="shared" si="88"/>
        <v>83.881445087276802</v>
      </c>
      <c r="DF90" s="174">
        <f t="shared" si="88"/>
        <v>83.881445087276802</v>
      </c>
      <c r="DG90" s="174">
        <f t="shared" si="88"/>
        <v>83.881445087276802</v>
      </c>
      <c r="DH90" s="174">
        <f t="shared" si="88"/>
        <v>83.881445087276802</v>
      </c>
      <c r="DI90" s="174"/>
      <c r="DJ90" s="174"/>
      <c r="DK90" s="174"/>
      <c r="DL90" s="174"/>
      <c r="DM90" s="174"/>
      <c r="DN90" s="174"/>
      <c r="DO90" s="174"/>
      <c r="DP90" s="174"/>
      <c r="DQ90" s="174"/>
      <c r="DR90" s="174"/>
      <c r="DS90" s="174"/>
      <c r="DT90" s="174"/>
      <c r="DU90" s="174"/>
      <c r="DV90" s="174"/>
      <c r="DW90" s="174"/>
      <c r="DX90" s="174"/>
      <c r="DY90" s="174"/>
      <c r="DZ90" s="174"/>
      <c r="EA90" s="174"/>
      <c r="EB90" s="174"/>
      <c r="EC90" s="174"/>
      <c r="ED90" s="174"/>
      <c r="EE90" s="174"/>
      <c r="EF90" s="174"/>
      <c r="EG90" s="174"/>
      <c r="EH90" s="174"/>
      <c r="EI90" s="174"/>
      <c r="EJ90" s="174"/>
      <c r="EK90" s="174"/>
      <c r="EL90" s="174"/>
      <c r="EM90" s="174"/>
      <c r="EN90" s="174"/>
      <c r="EO90" s="174"/>
      <c r="EP90" s="174"/>
      <c r="EQ90" s="174"/>
      <c r="ER90" s="174"/>
      <c r="ES90" s="174"/>
      <c r="ET90" s="365"/>
      <c r="EU90" s="365"/>
      <c r="EV90" s="365"/>
      <c r="EW90" s="365"/>
      <c r="EX90" s="365"/>
      <c r="EY90" s="365"/>
      <c r="EZ90" s="365"/>
      <c r="FA90" s="365"/>
      <c r="FB90" s="365"/>
      <c r="FC90" s="365"/>
      <c r="FD90" s="365"/>
    </row>
    <row r="91" spans="1:160" x14ac:dyDescent="0.3">
      <c r="A91" s="12" t="s">
        <v>279</v>
      </c>
      <c r="B91" s="12"/>
      <c r="C91" s="12"/>
      <c r="D91" s="30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>
        <f>AVERAGE(CW77:DH77)</f>
        <v>83.881445087276802</v>
      </c>
      <c r="CX91" s="174">
        <f t="shared" ref="CX91:DH91" si="89">CW91</f>
        <v>83.881445087276802</v>
      </c>
      <c r="CY91" s="174">
        <f t="shared" si="89"/>
        <v>83.881445087276802</v>
      </c>
      <c r="CZ91" s="174">
        <f t="shared" si="89"/>
        <v>83.881445087276802</v>
      </c>
      <c r="DA91" s="174">
        <f t="shared" si="89"/>
        <v>83.881445087276802</v>
      </c>
      <c r="DB91" s="174">
        <f t="shared" si="89"/>
        <v>83.881445087276802</v>
      </c>
      <c r="DC91" s="174">
        <f t="shared" si="89"/>
        <v>83.881445087276802</v>
      </c>
      <c r="DD91" s="174">
        <f t="shared" si="89"/>
        <v>83.881445087276802</v>
      </c>
      <c r="DE91" s="174">
        <f t="shared" si="89"/>
        <v>83.881445087276802</v>
      </c>
      <c r="DF91" s="174">
        <f t="shared" si="89"/>
        <v>83.881445087276802</v>
      </c>
      <c r="DG91" s="174">
        <f t="shared" si="89"/>
        <v>83.881445087276802</v>
      </c>
      <c r="DH91" s="174">
        <f t="shared" si="89"/>
        <v>83.881445087276802</v>
      </c>
      <c r="DI91" s="174"/>
      <c r="DJ91" s="174"/>
      <c r="DK91" s="174"/>
      <c r="DL91" s="174"/>
      <c r="DM91" s="174"/>
      <c r="DN91" s="174"/>
      <c r="DO91" s="174"/>
      <c r="DP91" s="174"/>
      <c r="DQ91" s="174"/>
      <c r="DR91" s="174"/>
      <c r="DS91" s="174"/>
      <c r="DT91" s="174"/>
      <c r="DU91" s="174"/>
      <c r="DV91" s="174"/>
      <c r="DW91" s="174"/>
      <c r="DX91" s="174"/>
      <c r="DY91" s="174"/>
      <c r="DZ91" s="174"/>
      <c r="EA91" s="174"/>
      <c r="EB91" s="174"/>
      <c r="EC91" s="174"/>
      <c r="ED91" s="174"/>
      <c r="EE91" s="174"/>
      <c r="EF91" s="174"/>
      <c r="EG91" s="174"/>
      <c r="EH91" s="174"/>
      <c r="EI91" s="174"/>
      <c r="EJ91" s="174"/>
      <c r="EK91" s="174"/>
      <c r="EL91" s="174"/>
      <c r="EM91" s="174"/>
      <c r="EN91" s="174"/>
      <c r="EO91" s="174"/>
      <c r="EP91" s="174"/>
      <c r="EQ91" s="174"/>
      <c r="ER91" s="174"/>
      <c r="ES91" s="174"/>
      <c r="ET91" s="365"/>
      <c r="EU91" s="365"/>
      <c r="EV91" s="365"/>
      <c r="EW91" s="365"/>
      <c r="EX91" s="365"/>
      <c r="EY91" s="365"/>
      <c r="EZ91" s="365"/>
      <c r="FA91" s="365"/>
      <c r="FB91" s="365"/>
      <c r="FC91" s="365"/>
      <c r="FD91" s="365"/>
    </row>
    <row r="92" spans="1:160" x14ac:dyDescent="0.3">
      <c r="A92" s="12" t="s">
        <v>363</v>
      </c>
      <c r="B92" s="12"/>
      <c r="C92" s="12"/>
      <c r="D92" s="30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174"/>
      <c r="DH92" s="174"/>
      <c r="DI92" s="174">
        <f>AVERAGE(DI77:DT77)</f>
        <v>94.053644298888045</v>
      </c>
      <c r="DJ92" s="174">
        <f>DI92</f>
        <v>94.053644298888045</v>
      </c>
      <c r="DK92" s="174">
        <f t="shared" ref="DK92:DT92" si="90">DJ92</f>
        <v>94.053644298888045</v>
      </c>
      <c r="DL92" s="174">
        <f t="shared" si="90"/>
        <v>94.053644298888045</v>
      </c>
      <c r="DM92" s="174">
        <f t="shared" si="90"/>
        <v>94.053644298888045</v>
      </c>
      <c r="DN92" s="174">
        <f t="shared" si="90"/>
        <v>94.053644298888045</v>
      </c>
      <c r="DO92" s="174">
        <f t="shared" si="90"/>
        <v>94.053644298888045</v>
      </c>
      <c r="DP92" s="174">
        <f t="shared" si="90"/>
        <v>94.053644298888045</v>
      </c>
      <c r="DQ92" s="174">
        <f t="shared" si="90"/>
        <v>94.053644298888045</v>
      </c>
      <c r="DR92" s="174">
        <f t="shared" si="90"/>
        <v>94.053644298888045</v>
      </c>
      <c r="DS92" s="174">
        <f t="shared" si="90"/>
        <v>94.053644298888045</v>
      </c>
      <c r="DT92" s="174">
        <f t="shared" si="90"/>
        <v>94.053644298888045</v>
      </c>
      <c r="DU92" s="174"/>
      <c r="DV92" s="174"/>
      <c r="DW92" s="174"/>
      <c r="DX92" s="174"/>
      <c r="DY92" s="174"/>
      <c r="DZ92" s="174"/>
      <c r="EA92" s="174"/>
      <c r="EB92" s="174"/>
      <c r="EC92" s="174"/>
      <c r="ED92" s="174"/>
      <c r="EE92" s="174"/>
      <c r="EF92" s="174"/>
      <c r="EG92" s="174"/>
      <c r="EH92" s="174"/>
      <c r="EI92" s="174"/>
      <c r="EJ92" s="174"/>
      <c r="EK92" s="174"/>
      <c r="EL92" s="174"/>
      <c r="EM92" s="174"/>
      <c r="EN92" s="174"/>
      <c r="EO92" s="174"/>
      <c r="EP92" s="174"/>
      <c r="EQ92" s="174"/>
      <c r="ER92" s="174"/>
      <c r="ES92" s="174"/>
      <c r="ET92" s="365"/>
      <c r="EU92" s="365"/>
      <c r="EV92" s="365"/>
      <c r="EW92" s="365"/>
      <c r="EX92" s="365"/>
      <c r="EY92" s="365"/>
      <c r="EZ92" s="365"/>
      <c r="FA92" s="365"/>
      <c r="FB92" s="365"/>
      <c r="FC92" s="365"/>
      <c r="FD92" s="365"/>
    </row>
    <row r="93" spans="1:160" x14ac:dyDescent="0.3">
      <c r="A93" s="12" t="s">
        <v>366</v>
      </c>
      <c r="B93" s="12"/>
      <c r="C93" s="12"/>
      <c r="D93" s="30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174"/>
      <c r="DH93" s="174"/>
      <c r="DI93" s="174"/>
      <c r="DJ93" s="174"/>
      <c r="DK93" s="174"/>
      <c r="DL93" s="174"/>
      <c r="DM93" s="174"/>
      <c r="DN93" s="174"/>
      <c r="DO93" s="174"/>
      <c r="DP93" s="174"/>
      <c r="DQ93" s="174"/>
      <c r="DR93" s="174"/>
      <c r="DS93" s="174"/>
      <c r="DT93" s="174"/>
      <c r="DU93" s="174">
        <f>AVERAGE(DU77:EF77)</f>
        <v>96.927612344029455</v>
      </c>
      <c r="DV93" s="174">
        <f>DU93</f>
        <v>96.927612344029455</v>
      </c>
      <c r="DW93" s="174">
        <f>DV93</f>
        <v>96.927612344029455</v>
      </c>
      <c r="DX93" s="174">
        <f>DW93</f>
        <v>96.927612344029455</v>
      </c>
      <c r="DY93" s="174">
        <f t="shared" ref="DY93:EF93" si="91">DX93</f>
        <v>96.927612344029455</v>
      </c>
      <c r="DZ93" s="174">
        <f t="shared" si="91"/>
        <v>96.927612344029455</v>
      </c>
      <c r="EA93" s="174">
        <f t="shared" si="91"/>
        <v>96.927612344029455</v>
      </c>
      <c r="EB93" s="174">
        <f t="shared" si="91"/>
        <v>96.927612344029455</v>
      </c>
      <c r="EC93" s="174">
        <f t="shared" si="91"/>
        <v>96.927612344029455</v>
      </c>
      <c r="ED93" s="174">
        <f t="shared" si="91"/>
        <v>96.927612344029455</v>
      </c>
      <c r="EE93" s="174">
        <f t="shared" si="91"/>
        <v>96.927612344029455</v>
      </c>
      <c r="EF93" s="174">
        <f t="shared" si="91"/>
        <v>96.927612344029455</v>
      </c>
      <c r="EG93" s="174"/>
      <c r="EH93" s="174"/>
      <c r="EI93" s="174"/>
      <c r="EJ93" s="174"/>
      <c r="EK93" s="174"/>
      <c r="EL93" s="174"/>
      <c r="EM93" s="174"/>
      <c r="EN93" s="174"/>
      <c r="EO93" s="174"/>
      <c r="EP93" s="174"/>
      <c r="EQ93" s="174"/>
      <c r="ER93" s="174"/>
      <c r="ES93" s="174"/>
      <c r="ET93" s="365"/>
      <c r="EU93" s="365"/>
      <c r="EV93" s="365"/>
      <c r="EW93" s="365"/>
      <c r="EX93" s="365"/>
      <c r="EY93" s="365"/>
      <c r="EZ93" s="365"/>
      <c r="FA93" s="365"/>
      <c r="FB93" s="365"/>
      <c r="FC93" s="365"/>
      <c r="FD93" s="365"/>
    </row>
    <row r="94" spans="1:160" x14ac:dyDescent="0.3">
      <c r="A94" s="12" t="s">
        <v>383</v>
      </c>
      <c r="B94" s="12"/>
      <c r="C94" s="12"/>
      <c r="D94" s="30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174"/>
      <c r="DH94" s="174"/>
      <c r="DI94" s="174"/>
      <c r="DJ94" s="174"/>
      <c r="DK94" s="174"/>
      <c r="DL94" s="174"/>
      <c r="DM94" s="174"/>
      <c r="DN94" s="174"/>
      <c r="DO94" s="174"/>
      <c r="DP94" s="174"/>
      <c r="DQ94" s="174"/>
      <c r="DR94" s="174"/>
      <c r="DS94" s="174"/>
      <c r="DT94" s="174"/>
      <c r="DU94" s="174"/>
      <c r="DV94" s="174"/>
      <c r="DW94" s="174"/>
      <c r="DX94" s="174"/>
      <c r="DY94" s="174"/>
      <c r="DZ94" s="174"/>
      <c r="EA94" s="174"/>
      <c r="EB94" s="174"/>
      <c r="EC94" s="174"/>
      <c r="ED94" s="174"/>
      <c r="EE94" s="174"/>
      <c r="EF94" s="174"/>
      <c r="EG94" s="174">
        <f>AVERAGE(EG77:ER77)</f>
        <v>102.77656993343699</v>
      </c>
      <c r="EH94" s="174">
        <f>EG94</f>
        <v>102.77656993343699</v>
      </c>
      <c r="EI94" s="174">
        <f t="shared" ref="EI94:ER94" si="92">EH94</f>
        <v>102.77656993343699</v>
      </c>
      <c r="EJ94" s="174">
        <f t="shared" si="92"/>
        <v>102.77656993343699</v>
      </c>
      <c r="EK94" s="174">
        <f t="shared" si="92"/>
        <v>102.77656993343699</v>
      </c>
      <c r="EL94" s="174">
        <f t="shared" si="92"/>
        <v>102.77656993343699</v>
      </c>
      <c r="EM94" s="174">
        <f t="shared" si="92"/>
        <v>102.77656993343699</v>
      </c>
      <c r="EN94" s="174">
        <f t="shared" si="92"/>
        <v>102.77656993343699</v>
      </c>
      <c r="EO94" s="174">
        <f t="shared" si="92"/>
        <v>102.77656993343699</v>
      </c>
      <c r="EP94" s="174">
        <f t="shared" si="92"/>
        <v>102.77656993343699</v>
      </c>
      <c r="EQ94" s="174">
        <f t="shared" si="92"/>
        <v>102.77656993343699</v>
      </c>
      <c r="ER94" s="174">
        <f t="shared" si="92"/>
        <v>102.77656993343699</v>
      </c>
      <c r="ES94" s="174"/>
      <c r="ET94" s="365"/>
      <c r="EU94" s="365"/>
      <c r="EV94" s="365"/>
      <c r="EW94" s="365"/>
      <c r="EX94" s="365"/>
      <c r="EY94" s="365"/>
      <c r="EZ94" s="365"/>
      <c r="FA94" s="365"/>
      <c r="FB94" s="365"/>
      <c r="FC94" s="365"/>
      <c r="FD94" s="365"/>
    </row>
    <row r="95" spans="1:160" x14ac:dyDescent="0.3">
      <c r="A95" s="12" t="s">
        <v>437</v>
      </c>
      <c r="B95" s="12"/>
      <c r="C95" s="12"/>
      <c r="D95" s="30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174"/>
      <c r="DH95" s="174"/>
      <c r="DI95" s="174"/>
      <c r="DJ95" s="174"/>
      <c r="DK95" s="174"/>
      <c r="DL95" s="174"/>
      <c r="DM95" s="174"/>
      <c r="DN95" s="174"/>
      <c r="DO95" s="174"/>
      <c r="DP95" s="174"/>
      <c r="DQ95" s="174"/>
      <c r="DR95" s="174"/>
      <c r="DS95" s="174"/>
      <c r="DT95" s="174"/>
      <c r="DU95" s="174"/>
      <c r="DV95" s="174"/>
      <c r="DW95" s="174"/>
      <c r="DX95" s="174"/>
      <c r="DY95" s="174"/>
      <c r="DZ95" s="174"/>
      <c r="EA95" s="174"/>
      <c r="EB95" s="174"/>
      <c r="EC95" s="174"/>
      <c r="ED95" s="174"/>
      <c r="EE95" s="174"/>
      <c r="EF95" s="174"/>
      <c r="EG95" s="174"/>
      <c r="EH95" s="174"/>
      <c r="EI95" s="174"/>
      <c r="EJ95" s="174"/>
      <c r="EK95" s="174"/>
      <c r="EL95" s="174"/>
      <c r="EM95" s="174"/>
      <c r="EN95" s="174"/>
      <c r="EO95" s="174"/>
      <c r="EP95" s="174"/>
      <c r="EQ95" s="174"/>
      <c r="ER95" s="174"/>
      <c r="ES95" s="174">
        <f>AVERAGE(ES77)</f>
        <v>105.02417304076663</v>
      </c>
      <c r="ET95" s="72">
        <f>ES95</f>
        <v>105.02417304076663</v>
      </c>
      <c r="EU95" s="72">
        <f t="shared" ref="EU95:FD96" si="93">ET95</f>
        <v>105.02417304076663</v>
      </c>
      <c r="EV95" s="72">
        <f t="shared" si="93"/>
        <v>105.02417304076663</v>
      </c>
      <c r="EW95" s="72">
        <f t="shared" si="93"/>
        <v>105.02417304076663</v>
      </c>
      <c r="EX95" s="72">
        <f t="shared" si="93"/>
        <v>105.02417304076663</v>
      </c>
      <c r="EY95" s="72">
        <f t="shared" si="93"/>
        <v>105.02417304076663</v>
      </c>
      <c r="EZ95" s="72">
        <f t="shared" si="93"/>
        <v>105.02417304076663</v>
      </c>
      <c r="FA95" s="72">
        <f t="shared" si="93"/>
        <v>105.02417304076663</v>
      </c>
      <c r="FB95" s="72">
        <f t="shared" si="93"/>
        <v>105.02417304076663</v>
      </c>
      <c r="FC95" s="72">
        <f t="shared" si="93"/>
        <v>105.02417304076663</v>
      </c>
      <c r="FD95" s="72">
        <f t="shared" si="93"/>
        <v>105.02417304076663</v>
      </c>
    </row>
    <row r="96" spans="1:160" x14ac:dyDescent="0.3">
      <c r="A96" s="12" t="s">
        <v>436</v>
      </c>
      <c r="B96" s="12"/>
      <c r="C96" s="12"/>
      <c r="D96" s="30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174"/>
      <c r="DH96" s="174"/>
      <c r="DI96" s="174"/>
      <c r="DJ96" s="174"/>
      <c r="DK96" s="174"/>
      <c r="DL96" s="174"/>
      <c r="DM96" s="174"/>
      <c r="DN96" s="174"/>
      <c r="DO96" s="174"/>
      <c r="DP96" s="174"/>
      <c r="DQ96" s="174"/>
      <c r="DR96" s="174"/>
      <c r="DS96" s="174"/>
      <c r="DT96" s="174"/>
      <c r="DU96" s="174"/>
      <c r="DV96" s="174"/>
      <c r="DW96" s="174"/>
      <c r="DX96" s="174"/>
      <c r="DY96" s="174"/>
      <c r="DZ96" s="174"/>
      <c r="EA96" s="174"/>
      <c r="EB96" s="174"/>
      <c r="EC96" s="174"/>
      <c r="ED96" s="174"/>
      <c r="EE96" s="174"/>
      <c r="EF96" s="174"/>
      <c r="EG96" s="174"/>
      <c r="EH96" s="174"/>
      <c r="EI96" s="174"/>
      <c r="EJ96" s="174"/>
      <c r="EK96" s="174"/>
      <c r="EL96" s="174"/>
      <c r="EM96" s="174"/>
      <c r="EN96" s="174"/>
      <c r="EO96" s="174"/>
      <c r="EP96" s="174"/>
      <c r="EQ96" s="174"/>
      <c r="ER96" s="174"/>
      <c r="ES96" s="174">
        <f>AVERAGE(ES77,ET79:FD79)</f>
        <v>105.19403542726472</v>
      </c>
      <c r="ET96" s="72">
        <f>ES96</f>
        <v>105.19403542726472</v>
      </c>
      <c r="EU96" s="72">
        <f t="shared" si="93"/>
        <v>105.19403542726472</v>
      </c>
      <c r="EV96" s="72">
        <f t="shared" si="93"/>
        <v>105.19403542726472</v>
      </c>
      <c r="EW96" s="72">
        <f t="shared" si="93"/>
        <v>105.19403542726472</v>
      </c>
      <c r="EX96" s="72">
        <f t="shared" si="93"/>
        <v>105.19403542726472</v>
      </c>
      <c r="EY96" s="72">
        <f t="shared" si="93"/>
        <v>105.19403542726472</v>
      </c>
      <c r="EZ96" s="72">
        <f t="shared" si="93"/>
        <v>105.19403542726472</v>
      </c>
      <c r="FA96" s="72">
        <f t="shared" si="93"/>
        <v>105.19403542726472</v>
      </c>
      <c r="FB96" s="72">
        <f t="shared" si="93"/>
        <v>105.19403542726472</v>
      </c>
      <c r="FC96" s="72">
        <f t="shared" si="93"/>
        <v>105.19403542726472</v>
      </c>
      <c r="FD96" s="72">
        <f t="shared" si="93"/>
        <v>105.19403542726472</v>
      </c>
    </row>
    <row r="97" spans="1:88" s="170" customFormat="1" ht="14.4" thickBot="1" x14ac:dyDescent="0.35">
      <c r="D97" s="171"/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3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</row>
    <row r="98" spans="1:88" ht="14.4" thickTop="1" x14ac:dyDescent="0.3">
      <c r="A98" s="7"/>
      <c r="B98" s="7"/>
      <c r="C98" s="7"/>
      <c r="D98" s="25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67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</row>
    <row r="100" spans="1:88" x14ac:dyDescent="0.3">
      <c r="BJ100" s="77"/>
      <c r="BO100" s="208"/>
      <c r="BP100" s="256"/>
      <c r="BQ100" s="256"/>
      <c r="BR100" s="256"/>
      <c r="BS100" s="256"/>
      <c r="BT100" s="256"/>
      <c r="BU100" s="256"/>
      <c r="BV100" s="256"/>
      <c r="BW100" s="256"/>
      <c r="BX100" s="256"/>
      <c r="BY100" s="256"/>
      <c r="BZ100" s="256"/>
      <c r="CA100" s="256"/>
      <c r="CB100" s="256"/>
      <c r="CC100" s="256"/>
      <c r="CD100" s="256"/>
      <c r="CE100" s="256"/>
      <c r="CF100" s="256"/>
      <c r="CG100" s="256"/>
      <c r="CH100" s="256"/>
      <c r="CI100" s="256"/>
      <c r="CJ100" s="256"/>
    </row>
    <row r="101" spans="1:88" x14ac:dyDescent="0.3">
      <c r="BO101" s="257"/>
      <c r="BP101" s="258"/>
      <c r="BQ101" s="259"/>
      <c r="BR101" s="259"/>
      <c r="BS101" s="258"/>
      <c r="BT101" s="259"/>
      <c r="BU101" s="259"/>
      <c r="BV101" s="258"/>
      <c r="BW101" s="259"/>
      <c r="BX101" s="259"/>
      <c r="BY101" s="258"/>
      <c r="BZ101" s="258"/>
      <c r="CA101" s="258"/>
      <c r="CB101" s="258"/>
      <c r="CC101" s="258"/>
      <c r="CD101" s="258"/>
      <c r="CE101" s="258"/>
      <c r="CF101" s="258"/>
      <c r="CG101" s="258"/>
      <c r="CH101" s="258"/>
      <c r="CI101" s="258"/>
      <c r="CJ101" s="258"/>
    </row>
    <row r="102" spans="1:88" x14ac:dyDescent="0.3">
      <c r="BO102" s="208"/>
      <c r="BP102" s="209"/>
      <c r="BQ102" s="210"/>
      <c r="BR102" s="210"/>
      <c r="BS102" s="209"/>
      <c r="BT102" s="210"/>
      <c r="BU102" s="210"/>
      <c r="BV102" s="209"/>
      <c r="BW102" s="210"/>
      <c r="BX102" s="210"/>
      <c r="BY102" s="209"/>
      <c r="BZ102" s="209"/>
      <c r="CA102" s="209"/>
      <c r="CB102" s="209"/>
      <c r="CC102" s="209"/>
      <c r="CD102" s="209"/>
      <c r="CE102" s="209"/>
      <c r="CF102" s="209"/>
      <c r="CG102" s="209"/>
      <c r="CH102" s="209"/>
      <c r="CI102" s="209"/>
      <c r="CJ102" s="209"/>
    </row>
    <row r="103" spans="1:88" x14ac:dyDescent="0.3">
      <c r="BO103" s="208"/>
      <c r="BP103" s="209"/>
      <c r="BQ103" s="210"/>
      <c r="BR103" s="210"/>
      <c r="BS103" s="209"/>
      <c r="BT103" s="210"/>
      <c r="BU103" s="210"/>
      <c r="BV103" s="209"/>
      <c r="BW103" s="210"/>
      <c r="BX103" s="210"/>
      <c r="BY103" s="209"/>
      <c r="BZ103" s="209"/>
      <c r="CA103" s="209"/>
      <c r="CB103" s="209"/>
      <c r="CC103" s="209"/>
      <c r="CD103" s="209"/>
      <c r="CE103" s="209"/>
      <c r="CF103" s="209"/>
      <c r="CG103" s="209"/>
      <c r="CH103" s="209"/>
      <c r="CI103" s="209"/>
      <c r="CJ103" s="209"/>
    </row>
    <row r="104" spans="1:88" x14ac:dyDescent="0.3">
      <c r="BO104" s="208"/>
      <c r="BP104" s="209"/>
      <c r="BQ104" s="210"/>
      <c r="BR104" s="210"/>
      <c r="BS104" s="209"/>
      <c r="BT104" s="210"/>
      <c r="BU104" s="210"/>
      <c r="BV104" s="209"/>
      <c r="BW104" s="210"/>
      <c r="BX104" s="210"/>
      <c r="BY104" s="209"/>
      <c r="BZ104" s="209"/>
      <c r="CA104" s="209"/>
      <c r="CB104" s="209"/>
      <c r="CC104" s="209"/>
      <c r="CD104" s="209"/>
      <c r="CE104" s="209"/>
      <c r="CF104" s="209"/>
      <c r="CG104" s="209"/>
      <c r="CH104" s="209"/>
      <c r="CI104" s="209"/>
      <c r="CJ104" s="209"/>
    </row>
    <row r="105" spans="1:88" x14ac:dyDescent="0.3">
      <c r="BO105" s="208"/>
      <c r="BP105" s="209"/>
      <c r="BQ105" s="210"/>
      <c r="BR105" s="210"/>
      <c r="BS105" s="209"/>
      <c r="BT105" s="210"/>
      <c r="BU105" s="210"/>
      <c r="BV105" s="209"/>
      <c r="BW105" s="210"/>
      <c r="BX105" s="210"/>
      <c r="BY105" s="209"/>
      <c r="BZ105" s="209"/>
      <c r="CA105" s="209"/>
      <c r="CB105" s="209"/>
      <c r="CC105" s="209"/>
      <c r="CD105" s="209"/>
      <c r="CE105" s="209"/>
      <c r="CF105" s="209"/>
      <c r="CG105" s="209"/>
      <c r="CH105" s="209"/>
      <c r="CI105" s="209"/>
      <c r="CJ105" s="209"/>
    </row>
    <row r="106" spans="1:88" x14ac:dyDescent="0.3">
      <c r="BO106" s="208"/>
      <c r="BP106" s="209"/>
      <c r="BQ106" s="210"/>
      <c r="BR106" s="210"/>
      <c r="BS106" s="209"/>
      <c r="BT106" s="210"/>
      <c r="BU106" s="210"/>
      <c r="BV106" s="209"/>
      <c r="BW106" s="210"/>
      <c r="BX106" s="210"/>
      <c r="BY106" s="209"/>
      <c r="BZ106" s="209"/>
      <c r="CA106" s="209"/>
      <c r="CB106" s="209"/>
      <c r="CC106" s="209"/>
      <c r="CD106" s="209"/>
      <c r="CE106" s="209"/>
      <c r="CF106" s="209"/>
      <c r="CG106" s="209"/>
      <c r="CH106" s="209"/>
      <c r="CI106" s="209"/>
      <c r="CJ106" s="209"/>
    </row>
    <row r="107" spans="1:88" x14ac:dyDescent="0.3">
      <c r="BO107" s="208"/>
      <c r="BP107" s="209"/>
      <c r="BQ107" s="210"/>
      <c r="BR107" s="210"/>
      <c r="BS107" s="209"/>
      <c r="BT107" s="210"/>
      <c r="BU107" s="210"/>
      <c r="BV107" s="209"/>
      <c r="BW107" s="210"/>
      <c r="BX107" s="210"/>
      <c r="BY107" s="209"/>
      <c r="BZ107" s="209"/>
      <c r="CA107" s="209"/>
      <c r="CB107" s="209"/>
      <c r="CC107" s="209"/>
      <c r="CD107" s="209"/>
      <c r="CE107" s="209"/>
      <c r="CF107" s="209"/>
      <c r="CG107" s="209"/>
      <c r="CH107" s="209"/>
      <c r="CI107" s="209"/>
      <c r="CJ107" s="209"/>
    </row>
    <row r="108" spans="1:88" x14ac:dyDescent="0.3">
      <c r="BO108" s="208"/>
      <c r="BP108" s="209"/>
      <c r="BQ108" s="210"/>
      <c r="BR108" s="210"/>
      <c r="BS108" s="209"/>
      <c r="BT108" s="210"/>
      <c r="BU108" s="210"/>
      <c r="BV108" s="209"/>
      <c r="BW108" s="210"/>
      <c r="BX108" s="210"/>
      <c r="BY108" s="209"/>
      <c r="BZ108" s="209"/>
      <c r="CA108" s="209"/>
      <c r="CB108" s="209"/>
      <c r="CC108" s="209"/>
      <c r="CD108" s="209"/>
      <c r="CE108" s="209"/>
      <c r="CF108" s="209"/>
      <c r="CG108" s="209"/>
      <c r="CH108" s="209"/>
      <c r="CI108" s="209"/>
      <c r="CJ108" s="209"/>
    </row>
    <row r="109" spans="1:88" x14ac:dyDescent="0.3">
      <c r="BO109" s="208"/>
      <c r="BP109" s="209"/>
      <c r="BQ109" s="210"/>
      <c r="BR109" s="210"/>
      <c r="BS109" s="209"/>
      <c r="BT109" s="210"/>
      <c r="BU109" s="210"/>
      <c r="BV109" s="209"/>
      <c r="BW109" s="210"/>
      <c r="BX109" s="210"/>
      <c r="BY109" s="209"/>
      <c r="BZ109" s="209"/>
      <c r="CA109" s="209"/>
      <c r="CB109" s="209"/>
      <c r="CC109" s="209"/>
      <c r="CD109" s="209"/>
      <c r="CE109" s="209"/>
      <c r="CF109" s="209"/>
      <c r="CG109" s="209"/>
      <c r="CH109" s="209"/>
      <c r="CI109" s="209"/>
      <c r="CJ109" s="209"/>
    </row>
    <row r="112" spans="1:88" x14ac:dyDescent="0.3"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</row>
    <row r="113" spans="67:88" x14ac:dyDescent="0.3">
      <c r="BO113" s="208"/>
      <c r="BP113" s="209"/>
      <c r="BQ113" s="210"/>
      <c r="BR113" s="210"/>
      <c r="BS113" s="209"/>
      <c r="BT113" s="210"/>
      <c r="BU113" s="210"/>
      <c r="BV113" s="209"/>
      <c r="BW113" s="210"/>
      <c r="BX113" s="210"/>
      <c r="BY113" s="209"/>
      <c r="BZ113" s="209"/>
      <c r="CA113" s="209"/>
      <c r="CB113" s="209"/>
      <c r="CC113" s="209"/>
      <c r="CD113" s="209"/>
      <c r="CE113" s="209"/>
      <c r="CF113" s="209"/>
      <c r="CG113" s="209"/>
      <c r="CH113" s="209"/>
      <c r="CI113" s="209"/>
      <c r="CJ113" s="209"/>
    </row>
    <row r="114" spans="67:88" x14ac:dyDescent="0.3"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</row>
    <row r="115" spans="67:88" x14ac:dyDescent="0.3">
      <c r="BO115" s="208"/>
      <c r="BP115" s="209"/>
      <c r="BQ115" s="210"/>
      <c r="BR115" s="210"/>
      <c r="BS115" s="209"/>
      <c r="BT115" s="210"/>
      <c r="BU115" s="210"/>
      <c r="BV115" s="209"/>
      <c r="BW115" s="210"/>
      <c r="BX115" s="210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  <c r="CI115" s="209"/>
      <c r="CJ115" s="209"/>
    </row>
    <row r="116" spans="67:88" x14ac:dyDescent="0.3">
      <c r="BO116" s="208"/>
      <c r="BP116" s="209"/>
      <c r="BQ116" s="210"/>
      <c r="BR116" s="210"/>
      <c r="BS116" s="209"/>
      <c r="BT116" s="210"/>
      <c r="BU116" s="210"/>
      <c r="BV116" s="209"/>
      <c r="BW116" s="210"/>
      <c r="BX116" s="210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  <c r="CI116" s="209"/>
      <c r="CJ116" s="209"/>
    </row>
    <row r="132" spans="89:89" x14ac:dyDescent="0.3">
      <c r="CK132" s="7" t="s">
        <v>277</v>
      </c>
    </row>
    <row r="162" spans="1:64" s="170" customFormat="1" ht="14.4" thickBot="1" x14ac:dyDescent="0.35">
      <c r="A162" s="168"/>
      <c r="B162" s="168"/>
      <c r="C162" s="168"/>
      <c r="D162" s="169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  <c r="AU162" s="168"/>
      <c r="AV162" s="168"/>
      <c r="AW162" s="168"/>
      <c r="AX162" s="168"/>
      <c r="AY162" s="168"/>
      <c r="AZ162" s="168"/>
      <c r="BA162" s="168"/>
      <c r="BB162" s="168"/>
      <c r="BC162" s="168"/>
      <c r="BD162" s="168"/>
      <c r="BE162" s="168"/>
      <c r="BF162" s="168"/>
      <c r="BG162" s="168"/>
      <c r="BH162" s="168"/>
      <c r="BI162" s="168"/>
      <c r="BJ162" s="168"/>
      <c r="BK162" s="168"/>
      <c r="BL162" s="168"/>
    </row>
    <row r="163" spans="1:64" ht="14.4" thickTop="1" x14ac:dyDescent="0.3"/>
    <row r="184" spans="1:160" s="170" customFormat="1" ht="14.4" thickBot="1" x14ac:dyDescent="0.35">
      <c r="A184" s="168"/>
      <c r="B184" s="168"/>
      <c r="C184" s="168"/>
      <c r="D184" s="169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  <c r="AU184" s="168"/>
      <c r="AV184" s="168"/>
      <c r="AW184" s="168"/>
      <c r="AX184" s="168"/>
      <c r="AY184" s="168"/>
      <c r="AZ184" s="168"/>
      <c r="BA184" s="168"/>
      <c r="BB184" s="168"/>
      <c r="BC184" s="168"/>
      <c r="BD184" s="168"/>
      <c r="BE184" s="168"/>
      <c r="BF184" s="168"/>
      <c r="BG184" s="168"/>
      <c r="BH184" s="168"/>
      <c r="BI184" s="168"/>
      <c r="BJ184" s="168"/>
      <c r="BK184" s="168"/>
      <c r="BL184" s="168"/>
    </row>
    <row r="185" spans="1:160" ht="14.4" thickTop="1" x14ac:dyDescent="0.3"/>
    <row r="186" spans="1:160" x14ac:dyDescent="0.3">
      <c r="A186" s="18" t="s">
        <v>282</v>
      </c>
    </row>
    <row r="187" spans="1:160" x14ac:dyDescent="0.3">
      <c r="A187" s="14" t="s">
        <v>5</v>
      </c>
      <c r="B187" s="14" t="s">
        <v>30</v>
      </c>
      <c r="C187" s="14" t="s">
        <v>31</v>
      </c>
      <c r="D187" s="22">
        <f>2204.622/100</f>
        <v>22.046219999999998</v>
      </c>
      <c r="E187" s="266">
        <f>ICGN!E906</f>
        <v>1700.3933932059733</v>
      </c>
      <c r="F187" s="266">
        <f>ICGN!F906</f>
        <v>1768.6980625349661</v>
      </c>
      <c r="G187" s="266">
        <f>ICGN!G906</f>
        <v>1716.9877292302599</v>
      </c>
      <c r="H187" s="266">
        <f>ICGN!H906</f>
        <v>1873.2784552761366</v>
      </c>
      <c r="I187" s="266">
        <f>ICGN!I906</f>
        <v>1884.7469592795367</v>
      </c>
      <c r="J187" s="266">
        <f>ICGN!J906</f>
        <v>1738.3166347968531</v>
      </c>
      <c r="K187" s="266">
        <f>ICGN!K906</f>
        <v>1540.4436089975284</v>
      </c>
      <c r="L187" s="266">
        <f>ICGN!L906</f>
        <v>1637.4796349658595</v>
      </c>
      <c r="M187" s="266">
        <f>ICGN!M906</f>
        <v>1482.3448707221901</v>
      </c>
      <c r="N187" s="266">
        <f>ICGN!N906</f>
        <v>1516.5991437262444</v>
      </c>
      <c r="O187" s="266">
        <f>ICGN!O906</f>
        <v>1688.7213151829098</v>
      </c>
      <c r="P187" s="266">
        <f>ICGN!P906</f>
        <v>1750.4210953026577</v>
      </c>
      <c r="Q187" s="266">
        <f>ICGN!Q906</f>
        <v>1662.8480873889434</v>
      </c>
      <c r="R187" s="266">
        <f>ICGN!R906</f>
        <v>1640.2325103379264</v>
      </c>
      <c r="S187" s="266">
        <f>ICGN!S906</f>
        <v>1659.4714937743233</v>
      </c>
      <c r="T187" s="266">
        <f>ICGN!T906</f>
        <v>1681.7293154042079</v>
      </c>
      <c r="U187" s="266">
        <f>ICGN!U906</f>
        <v>1651.6660413308973</v>
      </c>
      <c r="V187" s="266">
        <f>ICGN!V906</f>
        <v>1581.923632474465</v>
      </c>
      <c r="W187" s="266">
        <f>ICGN!W906</f>
        <v>1568.3912190965661</v>
      </c>
      <c r="X187" s="266">
        <f>ICGN!X906</f>
        <v>1630.478962911561</v>
      </c>
      <c r="Y187" s="266">
        <f>ICGN!Y906</f>
        <v>1678.7309902618822</v>
      </c>
      <c r="Z187" s="266">
        <f>ICGN!Z906</f>
        <v>1871.6362739464039</v>
      </c>
      <c r="AA187" s="266">
        <f>ICGN!AA906</f>
        <v>2092.695388271989</v>
      </c>
      <c r="AB187" s="266">
        <f>ICGN!AB906</f>
        <v>2322.8168659423059</v>
      </c>
      <c r="AC187" s="266">
        <f>ICGN!AC906</f>
        <v>2347.1798889457718</v>
      </c>
      <c r="AD187" s="266">
        <f>ICGN!AD906</f>
        <v>2387.5130418216622</v>
      </c>
      <c r="AE187" s="266">
        <f>ICGN!AE906</f>
        <v>2343.2524852989873</v>
      </c>
      <c r="AF187" s="266">
        <f>ICGN!AF906</f>
        <v>2315.0378145629156</v>
      </c>
      <c r="AG187" s="266">
        <f>ICGN!AG906</f>
        <v>2260.8424409021704</v>
      </c>
      <c r="AH187" s="266">
        <f>ICGN!AH906</f>
        <v>2232.4347594894698</v>
      </c>
      <c r="AI187" s="266">
        <f>ICGN!AI906</f>
        <v>2189.8729377739737</v>
      </c>
      <c r="AJ187" s="266">
        <f>ICGN!AJ906</f>
        <v>2187.795593344908</v>
      </c>
      <c r="AK187" s="266">
        <f>ICGN!AK906</f>
        <v>2234.5637056191094</v>
      </c>
      <c r="AL187" s="266">
        <f>ICGN!AL906</f>
        <v>2149.4400744193308</v>
      </c>
      <c r="AM187" s="266">
        <f>ICGN!AM906</f>
        <v>2146.5887312036248</v>
      </c>
      <c r="AN187" s="266">
        <f>ICGN!AN906</f>
        <v>2134.9455878414274</v>
      </c>
      <c r="AO187" s="266">
        <f>ICGN!AO906</f>
        <v>2097.4999602637517</v>
      </c>
      <c r="AP187" s="266">
        <f>ICGN!AP906</f>
        <v>2086.2231640698315</v>
      </c>
      <c r="AQ187" s="266">
        <f>ICGN!AQ906</f>
        <v>2113.4661638156231</v>
      </c>
      <c r="AR187" s="266">
        <f>ICGN!AR906</f>
        <v>2185.4774044337551</v>
      </c>
      <c r="AS187" s="266">
        <f>ICGN!AS906</f>
        <v>2034.6135402366697</v>
      </c>
      <c r="AT187" s="266">
        <f>ICGN!AT906</f>
        <v>1967.8519479111192</v>
      </c>
      <c r="AU187" s="266">
        <f>ICGN!AU906</f>
        <v>2096.4767360522806</v>
      </c>
      <c r="AV187" s="266">
        <f>ICGN!AV906</f>
        <v>2145.8855149642786</v>
      </c>
      <c r="AW187" s="266">
        <f>ICGN!AW906</f>
        <v>2187.265479128077</v>
      </c>
      <c r="AX187" s="266">
        <f>ICGN!AX906</f>
        <v>2020.5757754930455</v>
      </c>
      <c r="AY187" s="266">
        <f>ICGN!AY906</f>
        <v>1951.6918618015861</v>
      </c>
      <c r="AZ187" s="266">
        <f>ICGN!AZ906</f>
        <v>1951.8656728314058</v>
      </c>
      <c r="BA187" s="266">
        <f>ICGN!BA906</f>
        <v>1987.05027846493</v>
      </c>
      <c r="BB187" s="266">
        <f>ICGN!BB906</f>
        <v>2026.8653853921364</v>
      </c>
      <c r="BC187" s="266">
        <f>ICGN!BC906</f>
        <v>2000.3747909447995</v>
      </c>
      <c r="BD187" s="266">
        <f>ICGN!BD906</f>
        <v>1989.0009234973202</v>
      </c>
      <c r="BE187" s="266">
        <f>ICGN!BE906</f>
        <v>2000.8923131960901</v>
      </c>
      <c r="BF187" s="266">
        <f>ICGN!BF906</f>
        <v>2021.7537956326416</v>
      </c>
      <c r="BG187" s="266">
        <f>ICGN!BG906</f>
        <v>1903.1365714281778</v>
      </c>
      <c r="BH187" s="266">
        <f>ICGN!BH906</f>
        <v>1796.0992908301685</v>
      </c>
      <c r="BI187" s="266">
        <f>ICGN!BI906</f>
        <v>1794.6848475156498</v>
      </c>
      <c r="BJ187" s="266">
        <f>ICGN!BJ906</f>
        <v>1692.2155625639853</v>
      </c>
      <c r="BK187" s="266">
        <f>ICGN!BK906</f>
        <v>1724.4163006270971</v>
      </c>
      <c r="BL187" s="266">
        <f>ICGN!BL906</f>
        <v>1686.4537867295528</v>
      </c>
      <c r="BM187" s="266">
        <f>ICGN!BM906</f>
        <v>1627.1954389149105</v>
      </c>
      <c r="BN187" s="266">
        <f>ICGN!BN906</f>
        <v>1780.9430153492181</v>
      </c>
      <c r="BO187" s="266">
        <f>ICGN!BO906</f>
        <v>1877.6939961699838</v>
      </c>
      <c r="BP187" s="266">
        <f>ICGN!BP906</f>
        <v>1811.4688905267778</v>
      </c>
      <c r="BQ187" s="266">
        <f>ICGN!BQ906</f>
        <v>1711.5272883054363</v>
      </c>
      <c r="BR187" s="266">
        <f>ICGN!BR906</f>
        <v>1645.6133225398198</v>
      </c>
      <c r="BS187" s="266">
        <f>ICGN!BS906</f>
        <v>1512.470461166509</v>
      </c>
      <c r="BT187" s="266">
        <f>ICGN!BT906</f>
        <v>1416.4111406043298</v>
      </c>
      <c r="BU187" s="266">
        <f>ICGN!BU906</f>
        <v>1403.0735815800474</v>
      </c>
      <c r="BV187" s="266">
        <f>ICGN!BV906</f>
        <v>1476.6887006044299</v>
      </c>
      <c r="BW187" s="266">
        <f>ICGN!BW906</f>
        <v>1534.5922774177602</v>
      </c>
      <c r="BX187" s="266">
        <f>ICGN!BX906</f>
        <v>1653.9930623403291</v>
      </c>
      <c r="BY187" s="266">
        <f>ICGN!BY906</f>
        <v>1697.2817795518658</v>
      </c>
      <c r="BZ187" s="266">
        <f>ICGN!BZ906</f>
        <v>1689.2725433213366</v>
      </c>
      <c r="CA187" s="266">
        <f>ICGN!CA906</f>
        <v>1767.7536635555998</v>
      </c>
      <c r="CB187" s="266">
        <f>ICGN!CB906</f>
        <v>1725.9754005715197</v>
      </c>
      <c r="CC187" s="266">
        <f>ICGN!CC906</f>
        <v>1747.5837029819759</v>
      </c>
      <c r="CD187" s="266">
        <f>ICGN!CD906</f>
        <v>1885.6410155224967</v>
      </c>
      <c r="CE187" s="266">
        <f>ICGN!CE906</f>
        <v>1900.8252156668154</v>
      </c>
      <c r="CF187" s="266">
        <f>ICGN!CF906</f>
        <v>1900.8866224444978</v>
      </c>
      <c r="CG187" s="266">
        <f>ICGN!CG906</f>
        <v>1813.9088457038483</v>
      </c>
      <c r="CH187" s="266">
        <f>ICGN!CH906</f>
        <v>1832.6537919685231</v>
      </c>
      <c r="CI187" s="266">
        <f>ICGN!CI906</f>
        <v>1842.1633219010619</v>
      </c>
      <c r="CJ187" s="266">
        <f>ICGN!CJ906</f>
        <v>2197.1813684823505</v>
      </c>
      <c r="CK187" s="266">
        <f>ICGN!CK906</f>
        <v>2167.1359321417235</v>
      </c>
      <c r="CL187" s="266">
        <f>ICGN!CL906</f>
        <v>2306.2838720748741</v>
      </c>
      <c r="CM187" s="266">
        <f>ICGN!CM906</f>
        <v>2245.2646210389357</v>
      </c>
      <c r="CN187" s="266">
        <f>ICGN!CN906</f>
        <v>2244.6308681159212</v>
      </c>
      <c r="CO187" s="266">
        <f>ICGN!CO906</f>
        <v>2112.8825999707678</v>
      </c>
      <c r="CP187" s="266">
        <f>ICGN!CP906</f>
        <v>2104.9613393739837</v>
      </c>
      <c r="CQ187" s="266">
        <f>ICGN!CQ906</f>
        <v>1985.4683347590433</v>
      </c>
      <c r="CR187" s="266">
        <f>ICGN!CR906</f>
        <v>2109.4640583882529</v>
      </c>
      <c r="CS187" s="266">
        <f>ICGN!CS906</f>
        <v>2110.8583429257601</v>
      </c>
      <c r="CT187" s="266">
        <f>ICGN!CT906</f>
        <v>2220.7369944158631</v>
      </c>
      <c r="CU187" s="266">
        <f>ICGN!CU906</f>
        <v>2399.4317055244801</v>
      </c>
      <c r="CV187" s="266">
        <f>ICGN!CV906</f>
        <v>2408.396816004888</v>
      </c>
      <c r="CW187" s="266">
        <f>ICGN!CW906</f>
        <v>2272.9230811256757</v>
      </c>
      <c r="CX187" s="266">
        <f>ICGN!CX906</f>
        <v>2140.8657863463891</v>
      </c>
      <c r="CY187" s="266">
        <f>ICGN!CY906</f>
        <v>2129.3344783266207</v>
      </c>
      <c r="CZ187" s="266">
        <f>ICGN!CZ906</f>
        <v>1997.9851425534644</v>
      </c>
      <c r="DA187" s="266">
        <f>ICGN!DA906</f>
        <v>2087.9320389686177</v>
      </c>
      <c r="DB187" s="266">
        <f>ICGN!DB906</f>
        <v>2085.1339988648783</v>
      </c>
      <c r="DC187" s="266">
        <f>ICGN!DC906</f>
        <v>2244.807190193098</v>
      </c>
      <c r="DD187" s="266">
        <f>ICGN!DD906</f>
        <v>2219.4721639402528</v>
      </c>
      <c r="DE187" s="266">
        <f>ICGN!DE906</f>
        <v>2205.375170304952</v>
      </c>
      <c r="DF187" s="266">
        <f>ICGN!DF906</f>
        <v>2188.9399238563956</v>
      </c>
      <c r="DG187" s="266">
        <f>ICGN!DG906</f>
        <v>2285.8538228270277</v>
      </c>
      <c r="DH187" s="266">
        <f>ICGN!DH906</f>
        <v>2185.4346447428711</v>
      </c>
      <c r="DI187" s="266">
        <f>ICGN!DI906</f>
        <v>2083.8409883863678</v>
      </c>
      <c r="DJ187" s="266">
        <f>ICGN!DJ906</f>
        <v>2028.8174987686193</v>
      </c>
      <c r="DK187" s="266">
        <f>ICGN!DK906</f>
        <v>2003.0975225066522</v>
      </c>
      <c r="DL187" s="266">
        <f>ICGN!DL906</f>
        <v>1911.6033669383041</v>
      </c>
      <c r="DM187" s="266">
        <f>ICGN!DM906</f>
        <v>1956.6626816669768</v>
      </c>
      <c r="DN187" s="266">
        <f>ICGN!DN906</f>
        <v>1902.1164644232956</v>
      </c>
      <c r="DO187" s="266">
        <f>ICGN!DO906</f>
        <v>1801.04483836854</v>
      </c>
      <c r="DP187" s="266">
        <f>ICGN!DP906</f>
        <v>1843.9746884705758</v>
      </c>
      <c r="DQ187" s="266">
        <f>ICGN!DQ906</f>
        <v>1871.9380957417955</v>
      </c>
      <c r="DR187" s="266">
        <f>ICGN!DR906</f>
        <v>1963.8355270436823</v>
      </c>
      <c r="DS187" s="266">
        <f>ICGN!DS906</f>
        <v>1952.3970510912661</v>
      </c>
      <c r="DT187" s="266">
        <f>ICGN!DT906</f>
        <v>1997.7763356085245</v>
      </c>
      <c r="DU187" s="266">
        <f>ICGN!DU906</f>
        <v>2013.9029472005311</v>
      </c>
      <c r="DV187" s="266">
        <f>ICGN!DV906</f>
        <v>2075.8250743994508</v>
      </c>
      <c r="DW187" s="266">
        <f>ICGN!DW906</f>
        <v>2016.0705658650486</v>
      </c>
      <c r="DX187" s="266">
        <f>ICGN!DX906</f>
        <v>1986.4209881912757</v>
      </c>
      <c r="DY187" s="266">
        <f>ICGN!DY906</f>
        <v>1978.0929531280776</v>
      </c>
      <c r="DZ187" s="266">
        <f>ICGN!DZ906</f>
        <v>1999.3693573747562</v>
      </c>
      <c r="EA187" s="266">
        <f>ICGN!EA906</f>
        <v>1980.1857028783093</v>
      </c>
      <c r="EB187" s="266">
        <f>ICGN!EB906</f>
        <v>2147.0980070885357</v>
      </c>
      <c r="EC187" s="266">
        <f>ICGN!EC906</f>
        <v>2177.0381546309718</v>
      </c>
      <c r="ED187" s="266">
        <f>ICGN!ED906</f>
        <v>2292.0525845640304</v>
      </c>
      <c r="EE187" s="266">
        <f>ICGN!EE906</f>
        <v>2328.3201308384655</v>
      </c>
      <c r="EF187" s="266">
        <f>ICGN!EF906</f>
        <v>2430.2488586181471</v>
      </c>
      <c r="EG187" s="266">
        <f>ICGN!EG906</f>
        <v>2415.1424863059901</v>
      </c>
      <c r="EH187" s="266">
        <f>ICGN!EH906</f>
        <v>2272.8306610043683</v>
      </c>
      <c r="EI187" s="266">
        <f>ICGN!EI906</f>
        <v>2294.6555638884242</v>
      </c>
      <c r="EJ187" s="266">
        <f>ICGN!EJ906</f>
        <v>2302.9324525429452</v>
      </c>
      <c r="EK187" s="266">
        <f>ICGN!EK906</f>
        <v>2261.5745054485683</v>
      </c>
      <c r="EL187" s="266">
        <f>ICGN!EL906</f>
        <v>2270.8231669513693</v>
      </c>
      <c r="EM187" s="266">
        <f>ICGN!EM906</f>
        <v>2353.758071129856</v>
      </c>
      <c r="EN187" s="266">
        <f>ICGN!EN906</f>
        <v>2656.3182795649327</v>
      </c>
      <c r="EO187" s="266">
        <f>ICGN!EO906</f>
        <v>2778.465962626477</v>
      </c>
      <c r="EP187" s="266">
        <f>ICGN!EP906</f>
        <v>2817.9553145219124</v>
      </c>
      <c r="EQ187" s="266">
        <f>ICGN!EQ906</f>
        <v>2991.2041335684871</v>
      </c>
      <c r="ER187" s="266">
        <f>ICGN!ER906</f>
        <v>3056.7494793644041</v>
      </c>
      <c r="ES187" s="266">
        <f>ICGN!ES906</f>
        <v>3342.9002910599447</v>
      </c>
      <c r="ET187" s="266">
        <f>ICGN!ET906</f>
        <v>3676.7294243529559</v>
      </c>
      <c r="EU187" s="266">
        <f>ICGN!EU906</f>
        <v>4312.644498786809</v>
      </c>
      <c r="EV187" s="266">
        <f>ICGN!EV906</f>
        <v>4666.1874062540082</v>
      </c>
      <c r="EW187" s="266">
        <f>ICGN!EW906</f>
        <v>5524.5970428618812</v>
      </c>
      <c r="EX187" s="266">
        <f>ICGN!EX906</f>
        <v>5311.8839387164107</v>
      </c>
      <c r="EY187" s="266">
        <f>ICGN!EY906</f>
        <v>5563.2344924994241</v>
      </c>
      <c r="EZ187" s="266">
        <f>ICGN!EZ906</f>
        <v>5331.737622855052</v>
      </c>
      <c r="FA187" s="266">
        <f>ICGN!FA906</f>
        <v>4818.8638472348866</v>
      </c>
      <c r="FB187" s="266">
        <f>ICGN!FB906</f>
        <v>5082.7610063852144</v>
      </c>
      <c r="FC187" s="266">
        <f>ICGN!FC906</f>
        <v>5093.6861214622249</v>
      </c>
      <c r="FD187" s="266">
        <f>ICGN!FD906</f>
        <v>4825.1238220289442</v>
      </c>
    </row>
    <row r="188" spans="1:160" s="16" customFormat="1" x14ac:dyDescent="0.3">
      <c r="A188" s="14" t="s">
        <v>6</v>
      </c>
      <c r="B188" s="14" t="s">
        <v>155</v>
      </c>
      <c r="C188" s="14" t="s">
        <v>96</v>
      </c>
      <c r="D188" s="22"/>
      <c r="E188" s="298">
        <f>ICGN!E907</f>
        <v>1176.3942902250001</v>
      </c>
      <c r="F188" s="298">
        <f>ICGN!F907</f>
        <v>1330.7763383000004</v>
      </c>
      <c r="G188" s="298">
        <f>ICGN!G907</f>
        <v>1380.3269801142856</v>
      </c>
      <c r="H188" s="298">
        <f>ICGN!H907</f>
        <v>1649.3992650450002</v>
      </c>
      <c r="I188" s="298">
        <f>ICGN!I907</f>
        <v>1722.3910804999998</v>
      </c>
      <c r="J188" s="298">
        <f>ICGN!J907</f>
        <v>1443.8428871578951</v>
      </c>
      <c r="K188" s="298">
        <f>ICGN!K907</f>
        <v>1235.6131885227273</v>
      </c>
      <c r="L188" s="298">
        <f>ICGN!L907</f>
        <v>1386.6051530842103</v>
      </c>
      <c r="M188" s="298">
        <f>ICGN!M907</f>
        <v>1258.8597618599995</v>
      </c>
      <c r="N188" s="298">
        <f>ICGN!N907</f>
        <v>1210.3553893419355</v>
      </c>
      <c r="O188" s="298">
        <f>ICGN!O907</f>
        <v>1333.0690408466669</v>
      </c>
      <c r="P188" s="298">
        <f>ICGN!P907</f>
        <v>1468.3059536774194</v>
      </c>
      <c r="Q188" s="298">
        <f>ICGN!Q907</f>
        <v>1471.7026114</v>
      </c>
      <c r="R188" s="298">
        <f>ICGN!R907</f>
        <v>1472.2243938000006</v>
      </c>
      <c r="S188" s="298">
        <f>ICGN!S907</f>
        <v>1515.548697580645</v>
      </c>
      <c r="T188" s="298">
        <f>ICGN!T907</f>
        <v>1547.11114997</v>
      </c>
      <c r="U188" s="298">
        <f>ICGN!U907</f>
        <v>1538.4153981387099</v>
      </c>
      <c r="V188" s="298">
        <f>ICGN!V907</f>
        <v>1473.86377386</v>
      </c>
      <c r="W188" s="298">
        <f>ICGN!W907</f>
        <v>1451.7315443548389</v>
      </c>
      <c r="X188" s="298">
        <f>ICGN!X907</f>
        <v>1575.757434212903</v>
      </c>
      <c r="Y188" s="298">
        <f>ICGN!Y907</f>
        <v>1597.9098505470001</v>
      </c>
      <c r="Z188" s="298">
        <f>ICGN!Z907</f>
        <v>1691.445532062</v>
      </c>
      <c r="AA188" s="298">
        <f>ICGN!AA907</f>
        <v>1972.92927594</v>
      </c>
      <c r="AB188" s="298">
        <f>ICGN!AB907</f>
        <v>2251.4728538516129</v>
      </c>
      <c r="AC188" s="298">
        <f>ICGN!AC907</f>
        <v>2312.5052802129035</v>
      </c>
      <c r="AD188" s="298">
        <f>ICGN!AD907</f>
        <v>2350.2348471428572</v>
      </c>
      <c r="AE188" s="298">
        <f>ICGN!AE907</f>
        <v>2149.4653632193554</v>
      </c>
      <c r="AF188" s="298">
        <f>ICGN!AF907</f>
        <v>2033.8733508599992</v>
      </c>
      <c r="AG188" s="298">
        <f>ICGN!AG907</f>
        <v>2058.7736789935479</v>
      </c>
      <c r="AH188" s="298">
        <f>ICGN!AH907</f>
        <v>1918.5189583266676</v>
      </c>
      <c r="AI188" s="298">
        <f>ICGN!AI907</f>
        <v>1820.7305772161285</v>
      </c>
      <c r="AJ188" s="298">
        <f>ICGN!AJ907</f>
        <v>1870.3919556000001</v>
      </c>
      <c r="AK188" s="298">
        <f>ICGN!AK907</f>
        <v>1824.4830658733331</v>
      </c>
      <c r="AL188" s="298">
        <f>ICGN!AL907</f>
        <v>1744.3940034580642</v>
      </c>
      <c r="AM188" s="298">
        <f>ICGN!AM907</f>
        <v>1892.1608707499997</v>
      </c>
      <c r="AN188" s="298">
        <f>ICGN!AN907</f>
        <v>1873.5133469064515</v>
      </c>
      <c r="AO188" s="298">
        <f>ICGN!AO907</f>
        <v>1891.3486756451616</v>
      </c>
      <c r="AP188" s="298">
        <f>ICGN!AP907</f>
        <v>1867.7744053137928</v>
      </c>
      <c r="AQ188" s="298">
        <f>ICGN!AQ907</f>
        <v>1953.1035176516129</v>
      </c>
      <c r="AR188" s="298">
        <f>ICGN!AR907</f>
        <v>2053.6021901499994</v>
      </c>
      <c r="AS188" s="298">
        <f>ICGN!AS907</f>
        <v>1849.0835474064513</v>
      </c>
      <c r="AT188" s="298">
        <f>ICGN!AT907</f>
        <v>1662.8200643999999</v>
      </c>
      <c r="AU188" s="298">
        <f>ICGN!AU907</f>
        <v>1699.1602100709683</v>
      </c>
      <c r="AV188" s="298">
        <f>ICGN!AV907</f>
        <v>1680.237969167742</v>
      </c>
      <c r="AW188" s="298">
        <f>ICGN!AW907</f>
        <v>1585.569482556667</v>
      </c>
      <c r="AX188" s="298">
        <f>ICGN!AX907</f>
        <v>1385.9423393129032</v>
      </c>
      <c r="AY188" s="298">
        <f>ICGN!AY907</f>
        <v>1353.2498861100003</v>
      </c>
      <c r="AZ188" s="298">
        <f>ICGN!AZ907</f>
        <v>1279.8800076967746</v>
      </c>
      <c r="BA188" s="298">
        <f>ICGN!BA907</f>
        <v>1374.2215457741931</v>
      </c>
      <c r="BB188" s="298">
        <f>ICGN!BB907</f>
        <v>1418.7943110428569</v>
      </c>
      <c r="BC188" s="298">
        <f>ICGN!BC907</f>
        <v>1399.9782165387096</v>
      </c>
      <c r="BD188" s="298">
        <f>ICGN!BD907</f>
        <v>1384.496794413333</v>
      </c>
      <c r="BE188" s="298">
        <f>ICGN!BE907</f>
        <v>1410.6661546064515</v>
      </c>
      <c r="BF188" s="298">
        <f>ICGN!BF907</f>
        <v>1470.8227178333332</v>
      </c>
      <c r="BG188" s="298">
        <f>ICGN!BG907</f>
        <v>1358.9622079873775</v>
      </c>
      <c r="BH188" s="298">
        <f>ICGN!BH907</f>
        <v>1347.0226372661293</v>
      </c>
      <c r="BI188" s="298">
        <f>ICGN!BI907</f>
        <v>1387.255557204167</v>
      </c>
      <c r="BJ188" s="298">
        <f>ICGN!BJ907</f>
        <v>1431.1574004985332</v>
      </c>
      <c r="BK188" s="298">
        <f>ICGN!BK907</f>
        <v>1560.5355017374998</v>
      </c>
      <c r="BL188" s="298">
        <f>ICGN!BL907</f>
        <v>1559.8495733640552</v>
      </c>
      <c r="BM188" s="298">
        <f>ICGN!BM907</f>
        <v>1521.3786573005098</v>
      </c>
      <c r="BN188" s="298">
        <f>ICGN!BN907</f>
        <v>1644.6342911842105</v>
      </c>
      <c r="BO188" s="298">
        <f>ICGN!BO907</f>
        <v>1693.7767145238095</v>
      </c>
      <c r="BP188" s="298">
        <f>ICGN!BP907</f>
        <v>1600.867385</v>
      </c>
      <c r="BQ188" s="298">
        <f>ICGN!BQ907</f>
        <v>1532.5356027500002</v>
      </c>
      <c r="BR188" s="298">
        <f>ICGN!BR907</f>
        <v>1431.8765988095238</v>
      </c>
      <c r="BS188" s="298">
        <f>ICGN!BS907</f>
        <v>1401.7446599999998</v>
      </c>
      <c r="BT188" s="298">
        <f>ICGN!BT907</f>
        <v>1288.2024833333335</v>
      </c>
      <c r="BU188" s="298">
        <f>ICGN!BU907</f>
        <v>1293.02654775</v>
      </c>
      <c r="BV188" s="298">
        <f>ICGN!BV907</f>
        <v>1378.3822721428571</v>
      </c>
      <c r="BW188" s="298">
        <f>ICGN!BW907</f>
        <v>1408.0770437799999</v>
      </c>
      <c r="BX188" s="298">
        <f>ICGN!BX907</f>
        <v>1464.7974432954545</v>
      </c>
      <c r="BY188" s="298">
        <f>ICGN!BY907</f>
        <v>1537.0049217857143</v>
      </c>
      <c r="BZ188" s="298">
        <f>ICGN!BZ907</f>
        <v>1536.7900262500002</v>
      </c>
      <c r="CA188" s="298">
        <f>ICGN!CA907</f>
        <v>1572.140959772727</v>
      </c>
      <c r="CB188" s="298">
        <f>ICGN!CB907</f>
        <v>1476.9695563636365</v>
      </c>
      <c r="CC188" s="298">
        <f>ICGN!CC907</f>
        <v>1465.0243582825465</v>
      </c>
      <c r="CD188" s="298">
        <f>ICGN!CD907</f>
        <v>1549.8033772727274</v>
      </c>
      <c r="CE188" s="298">
        <f>ICGN!CE907</f>
        <v>1572.0221840909091</v>
      </c>
      <c r="CF188" s="298">
        <f>ICGN!CF907</f>
        <v>1466.862516875</v>
      </c>
      <c r="CG188" s="298">
        <f>ICGN!CG907</f>
        <v>1485.659252556818</v>
      </c>
      <c r="CH188" s="298">
        <f>ICGN!CH907</f>
        <v>1558.8092202380951</v>
      </c>
      <c r="CI188" s="298">
        <f>ICGN!CI907</f>
        <v>1508.7484282500002</v>
      </c>
      <c r="CJ188" s="298">
        <f>ICGN!CJ907</f>
        <v>1689.9648336904761</v>
      </c>
      <c r="CK188" s="298">
        <f>ICGN!CK907</f>
        <v>1748.2274439473686</v>
      </c>
      <c r="CL188" s="298">
        <f>ICGN!CL907</f>
        <v>1999.2047222222222</v>
      </c>
      <c r="CM188" s="298">
        <f>ICGN!CM907</f>
        <v>1995.1546558695654</v>
      </c>
      <c r="CN188" s="298">
        <f>ICGN!CN907</f>
        <v>2042.2643057142857</v>
      </c>
      <c r="CO188" s="298">
        <f>ICGN!CO907</f>
        <v>1925.7263023809526</v>
      </c>
      <c r="CP188" s="298">
        <f>ICGN!CP907</f>
        <v>1857.9757409523809</v>
      </c>
      <c r="CQ188" s="298">
        <f>ICGN!CQ907</f>
        <v>1731.165159342105</v>
      </c>
      <c r="CR188" s="298">
        <f>ICGN!CR907</f>
        <v>1969.5931090909091</v>
      </c>
      <c r="CS188" s="298">
        <f>ICGN!CS907</f>
        <v>2025.3063237500003</v>
      </c>
      <c r="CT188" s="298">
        <f>ICGN!CT907</f>
        <v>1910.595415</v>
      </c>
      <c r="CU188" s="298">
        <f>ICGN!CU907</f>
        <v>2082.1705000000002</v>
      </c>
      <c r="CV188" s="298">
        <f>ICGN!CV907</f>
        <v>2141.7696436249998</v>
      </c>
      <c r="CW188" s="298">
        <f>ICGN!CW907</f>
        <v>2138.3312137500002</v>
      </c>
      <c r="CX188" s="298">
        <f>ICGN!CX907</f>
        <v>2033.1853333333333</v>
      </c>
      <c r="CY188" s="298">
        <f>ICGN!CY907</f>
        <v>1952.3687407905138</v>
      </c>
      <c r="CZ188" s="298">
        <f>ICGN!CZ907</f>
        <v>1792.7524849780702</v>
      </c>
      <c r="DA188" s="298">
        <f>ICGN!DA907</f>
        <v>1915.0111428571429</v>
      </c>
      <c r="DB188" s="298">
        <f>ICGN!DB907</f>
        <v>1837.9200757894739</v>
      </c>
      <c r="DC188" s="298">
        <f>ICGN!DC907</f>
        <v>1877.1578142857143</v>
      </c>
      <c r="DD188" s="298">
        <f>ICGN!DD907</f>
        <v>1849.6790152272727</v>
      </c>
      <c r="DE188" s="298">
        <f>ICGN!DE907</f>
        <v>1930.2568583333332</v>
      </c>
      <c r="DF188" s="298">
        <f>ICGN!DF907</f>
        <v>1915.5121071428571</v>
      </c>
      <c r="DG188" s="298">
        <f>ICGN!DG907</f>
        <v>1932.8115927272729</v>
      </c>
      <c r="DH188" s="298">
        <f>ICGN!DH907</f>
        <v>1802.8422402631579</v>
      </c>
      <c r="DI188" s="298">
        <f>ICGN!DI907</f>
        <v>1819.7819333333334</v>
      </c>
      <c r="DJ188" s="298">
        <f>ICGN!DJ907</f>
        <v>1839.8115935000001</v>
      </c>
      <c r="DK188" s="298">
        <f>ICGN!DK907</f>
        <v>1780.6157406818181</v>
      </c>
      <c r="DL188" s="298">
        <f>ICGN!DL907</f>
        <v>1709.8242733333332</v>
      </c>
      <c r="DM188" s="298">
        <f>ICGN!DM907</f>
        <v>1735.1067527777775</v>
      </c>
      <c r="DN188" s="298">
        <f>ICGN!DN907</f>
        <v>1687.5428954999998</v>
      </c>
      <c r="DO188" s="298">
        <f>ICGN!DO907</f>
        <v>1553.6719329545454</v>
      </c>
      <c r="DP188" s="298">
        <f>ICGN!DP907</f>
        <v>1581.9606309523811</v>
      </c>
      <c r="DQ188" s="298">
        <f>ICGN!DQ907</f>
        <v>1599.9824558823532</v>
      </c>
      <c r="DR188" s="298">
        <f>ICGN!DR907</f>
        <v>1570.3081634782609</v>
      </c>
      <c r="DS188" s="298">
        <f>ICGN!DS907</f>
        <v>1463.2244282499998</v>
      </c>
      <c r="DT188" s="298">
        <f>ICGN!DT907</f>
        <v>1533.919044</v>
      </c>
      <c r="DU188" s="298">
        <f>ICGN!DU907</f>
        <v>1665.0475015646259</v>
      </c>
      <c r="DV188" s="298">
        <f>ICGN!DV907</f>
        <v>1641.5466169117649</v>
      </c>
      <c r="DW188" s="298">
        <f>ICGN!DW907</f>
        <v>1540.011285</v>
      </c>
      <c r="DX188" s="298">
        <f>ICGN!DX907</f>
        <v>1586.6454027272725</v>
      </c>
      <c r="DY188" s="298">
        <f>ICGN!DY907</f>
        <v>1562.3857555</v>
      </c>
      <c r="DZ188" s="298">
        <f>ICGN!DZ907</f>
        <v>1544.3478479938274</v>
      </c>
      <c r="EA188" s="298">
        <f>ICGN!EA907</f>
        <v>1495.5981608987609</v>
      </c>
      <c r="EB188" s="298">
        <f>ICGN!EB907</f>
        <v>1734.8437326785711</v>
      </c>
      <c r="EC188" s="298">
        <f>ICGN!EC907</f>
        <v>1723.2777869179888</v>
      </c>
      <c r="ED188" s="298">
        <f>ICGN!ED907</f>
        <v>1800.7430971900831</v>
      </c>
      <c r="EE188" s="298">
        <f>ICGN!EE907</f>
        <v>2092.055574342105</v>
      </c>
      <c r="EF188" s="298">
        <f>ICGN!EF907</f>
        <v>2318.8454573526074</v>
      </c>
      <c r="EG188" s="298">
        <f>ICGN!EG907</f>
        <v>2412.4392012925164</v>
      </c>
      <c r="EH188" s="298">
        <f>ICGN!EH907</f>
        <v>2191.7116565312499</v>
      </c>
      <c r="EI188" s="298">
        <f>ICGN!EI907</f>
        <v>2160.4757306926408</v>
      </c>
      <c r="EJ188" s="298">
        <f>ICGN!EJ907</f>
        <v>2070.6560248636365</v>
      </c>
      <c r="EK188" s="298">
        <f>ICGN!EK907</f>
        <v>1924.7291097861844</v>
      </c>
      <c r="EL188" s="298">
        <f>ICGN!EL907</f>
        <v>2118.727461052631</v>
      </c>
      <c r="EM188" s="298">
        <f>ICGN!EM907</f>
        <v>2232.0918933987605</v>
      </c>
      <c r="EN188" s="298">
        <f>ICGN!EN907</f>
        <v>2558.8608389473688</v>
      </c>
      <c r="EO188" s="298">
        <f>ICGN!EO907</f>
        <v>2652.4883265584413</v>
      </c>
      <c r="EP188" s="298">
        <f>ICGN!EP907</f>
        <v>2802.4684601757372</v>
      </c>
      <c r="EQ188" s="298">
        <f>ICGN!EQ907</f>
        <v>3097.1103064786976</v>
      </c>
      <c r="ER188" s="298">
        <f>ICGN!ER907</f>
        <v>3154.9589481060611</v>
      </c>
      <c r="ES188" s="298">
        <f>ICGN!ES907</f>
        <v>3274.2391337119116</v>
      </c>
      <c r="ET188" s="298">
        <f>ICGN!ET907</f>
        <v>3440.9270438888889</v>
      </c>
      <c r="EU188" s="298">
        <f>ICGN!EU907</f>
        <v>3597.8132696442694</v>
      </c>
      <c r="EV188" s="298">
        <f>ICGN!EV907</f>
        <v>3786.8411376785721</v>
      </c>
      <c r="EW188" s="298">
        <f>ICGN!EW907</f>
        <v>4135.2296016666669</v>
      </c>
      <c r="EX188" s="298">
        <f>ICGN!EX907</f>
        <v>3413.0354285714288</v>
      </c>
      <c r="EY188" s="298">
        <f>ICGN!EY907</f>
        <v>3863.9968788571427</v>
      </c>
      <c r="EZ188" s="298">
        <f>ICGN!EZ907</f>
        <v>4192.2776739999999</v>
      </c>
      <c r="FA188" s="298">
        <f>ICGN!FA907</f>
        <v>4220.2724119047625</v>
      </c>
      <c r="FB188" s="298">
        <f>ICGN!FB907</f>
        <v>4669.952738</v>
      </c>
      <c r="FC188" s="298">
        <f>ICGN!FC907</f>
        <v>4988.5665514285711</v>
      </c>
      <c r="FD188" s="298">
        <f>ICGN!FD907</f>
        <v>4812.2737738636361</v>
      </c>
    </row>
    <row r="189" spans="1:160" x14ac:dyDescent="0.3">
      <c r="A189" s="14" t="s">
        <v>97</v>
      </c>
      <c r="B189" s="14" t="s">
        <v>24</v>
      </c>
      <c r="C189" s="14" t="s">
        <v>27</v>
      </c>
      <c r="D189" s="22">
        <f>2204.622/100</f>
        <v>22.046219999999998</v>
      </c>
      <c r="E189" s="266">
        <f>ICGN!E908</f>
        <v>608.15612275556293</v>
      </c>
      <c r="F189" s="266">
        <f>ICGN!F908</f>
        <v>721.22886248622342</v>
      </c>
      <c r="G189" s="266">
        <f>ICGN!G908</f>
        <v>706.04870882756063</v>
      </c>
      <c r="H189" s="266">
        <f>ICGN!H908</f>
        <v>688.12271496315702</v>
      </c>
      <c r="I189" s="266">
        <f>ICGN!I908</f>
        <v>760.43732549425158</v>
      </c>
      <c r="J189" s="266">
        <f>ICGN!J908</f>
        <v>715.98195308903269</v>
      </c>
      <c r="K189" s="266">
        <f>ICGN!K908</f>
        <v>806.26038481822377</v>
      </c>
      <c r="L189" s="266">
        <f>ICGN!L908</f>
        <v>966.769197344708</v>
      </c>
      <c r="M189" s="266">
        <f>ICGN!M908</f>
        <v>970.26058696099415</v>
      </c>
      <c r="N189" s="266">
        <f>ICGN!N908</f>
        <v>970.87496412371445</v>
      </c>
      <c r="O189" s="266">
        <f>ICGN!O908</f>
        <v>992.33487645395621</v>
      </c>
      <c r="P189" s="266">
        <f>ICGN!P908</f>
        <v>1107.9111130947042</v>
      </c>
      <c r="Q189" s="266">
        <f>ICGN!Q908</f>
        <v>1240.97400202326</v>
      </c>
      <c r="R189" s="266">
        <f>ICGN!R908</f>
        <v>1144.6842722088259</v>
      </c>
      <c r="S189" s="266">
        <f>ICGN!S908</f>
        <v>810.74212674670764</v>
      </c>
      <c r="T189" s="266">
        <f>ICGN!T908</f>
        <v>688.60146069288908</v>
      </c>
      <c r="U189" s="266">
        <f>ICGN!U908</f>
        <v>638.55615810621839</v>
      </c>
      <c r="V189" s="266">
        <f>ICGN!V908</f>
        <v>671.62290463900013</v>
      </c>
      <c r="W189" s="266">
        <f>ICGN!W908</f>
        <v>728.22169611064351</v>
      </c>
      <c r="X189" s="266">
        <f>ICGN!X908</f>
        <v>771.51183879699249</v>
      </c>
      <c r="Y189" s="266">
        <f>ICGN!Y908</f>
        <v>944.22812511110669</v>
      </c>
      <c r="Z189" s="266">
        <f>ICGN!Z908</f>
        <v>1074.3291704956216</v>
      </c>
      <c r="AA189" s="266">
        <f>ICGN!AA908</f>
        <v>1186.8823039213978</v>
      </c>
      <c r="AB189" s="266">
        <f>ICGN!AB908</f>
        <v>1317.4251338939155</v>
      </c>
      <c r="AC189" s="266">
        <f>ICGN!AC908</f>
        <v>1321.011594899192</v>
      </c>
      <c r="AD189" s="266">
        <f>ICGN!AD908</f>
        <v>1318.2977281605531</v>
      </c>
      <c r="AE189" s="266">
        <f>ICGN!AE908</f>
        <v>1167.8563457268447</v>
      </c>
      <c r="AF189" s="266">
        <f>ICGN!AF908</f>
        <v>1014.4774125604422</v>
      </c>
      <c r="AG189" s="266">
        <f>ICGN!AG908</f>
        <v>867.32288309139949</v>
      </c>
      <c r="AH189" s="266">
        <f>ICGN!AH908</f>
        <v>1024.683140948862</v>
      </c>
      <c r="AI189" s="266">
        <f>ICGN!AI908</f>
        <v>1144.5500797903196</v>
      </c>
      <c r="AJ189" s="266">
        <f>ICGN!AJ908</f>
        <v>1136.6343301125628</v>
      </c>
      <c r="AK189" s="266">
        <f>ICGN!AK908</f>
        <v>1119.5914395925063</v>
      </c>
      <c r="AL189" s="266">
        <f>ICGN!AL908</f>
        <v>1106.0013695141747</v>
      </c>
      <c r="AM189" s="266">
        <f>ICGN!AM908</f>
        <v>1037.5162074957145</v>
      </c>
      <c r="AN189" s="266">
        <f>ICGN!AN908</f>
        <v>998.00876940876594</v>
      </c>
      <c r="AO189" s="266">
        <f>ICGN!AO908</f>
        <v>982.55001888369293</v>
      </c>
      <c r="AP189" s="266">
        <f>ICGN!AP908</f>
        <v>977.99632827745859</v>
      </c>
      <c r="AQ189" s="266">
        <f>ICGN!AQ908</f>
        <v>963.11553328701143</v>
      </c>
      <c r="AR189" s="266">
        <f>ICGN!AR908</f>
        <v>898.81413106234822</v>
      </c>
      <c r="AS189" s="266">
        <f>ICGN!AS908</f>
        <v>800.54728838070264</v>
      </c>
      <c r="AT189" s="266">
        <f>ICGN!AT908</f>
        <v>807.91641797571174</v>
      </c>
      <c r="AU189" s="266">
        <f>ICGN!AU908</f>
        <v>894.95867097756604</v>
      </c>
      <c r="AV189" s="266">
        <f>ICGN!AV908</f>
        <v>817.17856851260387</v>
      </c>
      <c r="AW189" s="266">
        <f>ICGN!AW908</f>
        <v>773.83157973379343</v>
      </c>
      <c r="AX189" s="266">
        <f>ICGN!AX908</f>
        <v>811.06681289082724</v>
      </c>
      <c r="AY189" s="266">
        <f>ICGN!AY908</f>
        <v>775.36211706287315</v>
      </c>
      <c r="AZ189" s="266">
        <f>ICGN!AZ908</f>
        <v>758.90627296343462</v>
      </c>
      <c r="BA189" s="266">
        <f>ICGN!BA908</f>
        <v>729.88868486795116</v>
      </c>
      <c r="BB189" s="266">
        <f>ICGN!BB908</f>
        <v>719.50116507800612</v>
      </c>
      <c r="BC189" s="266">
        <f>ICGN!BC908</f>
        <v>733.12887378844061</v>
      </c>
      <c r="BD189" s="266">
        <f>ICGN!BD908</f>
        <v>714.446153180029</v>
      </c>
      <c r="BE189" s="266">
        <f>ICGN!BE908</f>
        <v>695.77816849188491</v>
      </c>
      <c r="BF189" s="266">
        <f>ICGN!BF908</f>
        <v>698.35284283405872</v>
      </c>
      <c r="BG189" s="266">
        <f>ICGN!BG908</f>
        <v>686.46990193343709</v>
      </c>
      <c r="BH189" s="266">
        <f>ICGN!BH908</f>
        <v>700.2822044785529</v>
      </c>
      <c r="BI189" s="266">
        <f>ICGN!BI908</f>
        <v>721.31015989116236</v>
      </c>
      <c r="BJ189" s="266">
        <f>ICGN!BJ908</f>
        <v>781.85237775313465</v>
      </c>
      <c r="BK189" s="266">
        <f>ICGN!BK908</f>
        <v>751.55512098630447</v>
      </c>
      <c r="BL189" s="266">
        <f>ICGN!BL908</f>
        <v>699.40337412517317</v>
      </c>
      <c r="BM189" s="266">
        <f>ICGN!BM908</f>
        <v>665.32341351971047</v>
      </c>
      <c r="BN189" s="266">
        <f>ICGN!BN908</f>
        <v>731.59305475537644</v>
      </c>
      <c r="BO189" s="266">
        <f>ICGN!BO908</f>
        <v>783.93639422676586</v>
      </c>
      <c r="BP189" s="266">
        <f>ICGN!BP908</f>
        <v>727.25863658470792</v>
      </c>
      <c r="BQ189" s="266">
        <f>ICGN!BQ908</f>
        <v>739.20250864272009</v>
      </c>
      <c r="BR189" s="266">
        <f>ICGN!BR908</f>
        <v>716.81038030145999</v>
      </c>
      <c r="BS189" s="266">
        <f>ICGN!BS908</f>
        <v>704.04415175029089</v>
      </c>
      <c r="BT189" s="266">
        <f>ICGN!BT908</f>
        <v>665.15201469466183</v>
      </c>
      <c r="BU189" s="266">
        <f>ICGN!BU908</f>
        <v>634.40051875855215</v>
      </c>
      <c r="BV189" s="266">
        <f>ICGN!BV908</f>
        <v>743.53421678077416</v>
      </c>
      <c r="BW189" s="266">
        <f>ICGN!BW908</f>
        <v>744.68649890133554</v>
      </c>
      <c r="BX189" s="266">
        <f>ICGN!BX908</f>
        <v>774.82179830659982</v>
      </c>
      <c r="BY189" s="266">
        <f>ICGN!BY908</f>
        <v>796.20376855398763</v>
      </c>
      <c r="BZ189" s="266">
        <f>ICGN!BZ908</f>
        <v>774.56586441899367</v>
      </c>
      <c r="CA189" s="266">
        <f>ICGN!CA908</f>
        <v>732.2440028657727</v>
      </c>
      <c r="CB189" s="266">
        <f>ICGN!CB908</f>
        <v>711.16421339174406</v>
      </c>
      <c r="CC189" s="266">
        <f>ICGN!CC908</f>
        <v>683.10064988173758</v>
      </c>
      <c r="CD189" s="266">
        <f>ICGN!CD908</f>
        <v>661.60911189719934</v>
      </c>
      <c r="CE189" s="266">
        <f>ICGN!CE908</f>
        <v>715.42732362163372</v>
      </c>
      <c r="CF189" s="266">
        <f>ICGN!CF908</f>
        <v>711.49547369952597</v>
      </c>
      <c r="CG189" s="266">
        <f>ICGN!CG908</f>
        <v>766.80751004355909</v>
      </c>
      <c r="CH189" s="266">
        <f>ICGN!CH908</f>
        <v>915.9441731040107</v>
      </c>
      <c r="CI189" s="266">
        <f>ICGN!CI908</f>
        <v>983.57938374921127</v>
      </c>
      <c r="CJ189" s="266">
        <f>ICGN!CJ908</f>
        <v>1072.9377187829998</v>
      </c>
      <c r="CK189" s="266">
        <f>ICGN!CK908</f>
        <v>1034.6786110114683</v>
      </c>
      <c r="CL189" s="266">
        <f>ICGN!CL908</f>
        <v>985.50472511610008</v>
      </c>
      <c r="CM189" s="266">
        <f>ICGN!CM908</f>
        <v>1069.9645978214494</v>
      </c>
      <c r="CN189" s="266">
        <f>ICGN!CN908</f>
        <v>991.52738141371196</v>
      </c>
      <c r="CO189" s="266">
        <f>ICGN!CO908</f>
        <v>1099.2021686638921</v>
      </c>
      <c r="CP189" s="266">
        <f>ICGN!CP908</f>
        <v>1275.3943756804015</v>
      </c>
      <c r="CQ189" s="266">
        <f>ICGN!CQ908</f>
        <v>1286.4425975876286</v>
      </c>
      <c r="CR189" s="266">
        <f>ICGN!CR908</f>
        <v>1307.758056910649</v>
      </c>
      <c r="CS189" s="266">
        <f>ICGN!CS908</f>
        <v>1375.1000711411998</v>
      </c>
      <c r="CT189" s="266">
        <f>ICGN!CT908</f>
        <v>1481.6304532837498</v>
      </c>
      <c r="CU189" s="266">
        <f>ICGN!CU908</f>
        <v>1429.1711300275194</v>
      </c>
      <c r="CV189" s="266">
        <f>ICGN!CV908</f>
        <v>1249.3471597743783</v>
      </c>
      <c r="CW189" s="266">
        <f>ICGN!CW908</f>
        <v>1333.2616753861125</v>
      </c>
      <c r="CX189" s="266">
        <f>ICGN!CX908</f>
        <v>1296.3828916306534</v>
      </c>
      <c r="CY189" s="266">
        <f>ICGN!CY908</f>
        <v>1171.9380711044498</v>
      </c>
      <c r="CZ189" s="266">
        <f>ICGN!CZ908</f>
        <v>1033.6854861979953</v>
      </c>
      <c r="DA189" s="266">
        <f>ICGN!DA908</f>
        <v>1011.3681779620363</v>
      </c>
      <c r="DB189" s="266">
        <f>ICGN!DB908</f>
        <v>882.43546755117609</v>
      </c>
      <c r="DC189" s="266">
        <f>ICGN!DC908</f>
        <v>945.87658822777678</v>
      </c>
      <c r="DD189" s="266">
        <f>ICGN!DD908</f>
        <v>904.12703461098624</v>
      </c>
      <c r="DE189" s="266">
        <f>ICGN!DE908</f>
        <v>895.78927715916609</v>
      </c>
      <c r="DF189" s="266">
        <f>ICGN!DF908</f>
        <v>927.46923544937454</v>
      </c>
      <c r="DG189" s="266">
        <f>ICGN!DG908</f>
        <v>994.22083047041974</v>
      </c>
      <c r="DH189" s="266">
        <f>ICGN!DH908</f>
        <v>951.81620828811288</v>
      </c>
      <c r="DI189" s="266">
        <f>ICGN!DI908</f>
        <v>883.80652281283199</v>
      </c>
      <c r="DJ189" s="266">
        <f>ICGN!DJ908</f>
        <v>855.78293735679699</v>
      </c>
      <c r="DK189" s="266">
        <f>ICGN!DK908</f>
        <v>806.55736453624775</v>
      </c>
      <c r="DL189" s="266">
        <f>ICGN!DL908</f>
        <v>721.03267718503207</v>
      </c>
      <c r="DM189" s="266">
        <f>ICGN!DM908</f>
        <v>746.50464035680898</v>
      </c>
      <c r="DN189" s="266">
        <f>ICGN!DN908</f>
        <v>769.36334382731991</v>
      </c>
      <c r="DO189" s="266">
        <f>ICGN!DO908</f>
        <v>709.64571574026013</v>
      </c>
      <c r="DP189" s="266">
        <f>ICGN!DP908</f>
        <v>682.17503320951903</v>
      </c>
      <c r="DQ189" s="266">
        <f>ICGN!DQ908</f>
        <v>722.20497568406529</v>
      </c>
      <c r="DR189" s="266">
        <f>ICGN!DR908</f>
        <v>895.41734739057381</v>
      </c>
      <c r="DS189" s="266">
        <f>ICGN!DS908</f>
        <v>901.94827914422399</v>
      </c>
      <c r="DT189" s="266">
        <f>ICGN!DT908</f>
        <v>889.07704300416958</v>
      </c>
      <c r="DU189" s="266">
        <f>ICGN!DU908</f>
        <v>883.96630103758253</v>
      </c>
      <c r="DV189" s="266">
        <f>ICGN!DV908</f>
        <v>887.92496739665512</v>
      </c>
      <c r="DW189" s="266">
        <f>ICGN!DW908</f>
        <v>859.46959074365998</v>
      </c>
      <c r="DX189" s="266">
        <f>ICGN!DX908</f>
        <v>871.9927381502996</v>
      </c>
      <c r="DY189" s="266">
        <f>ICGN!DY908</f>
        <v>863.03332677523485</v>
      </c>
      <c r="DZ189" s="266">
        <f>ICGN!DZ908</f>
        <v>892.94349337820995</v>
      </c>
      <c r="EA189" s="266">
        <f>ICGN!EA908</f>
        <v>857.81792531702115</v>
      </c>
      <c r="EB189" s="266">
        <f>ICGN!EB908</f>
        <v>869.38591896350647</v>
      </c>
      <c r="EC189" s="266">
        <f>ICGN!EC908</f>
        <v>836.27884908501335</v>
      </c>
      <c r="ED189" s="266">
        <f>ICGN!ED908</f>
        <v>944.13138176670736</v>
      </c>
      <c r="EE189" s="266">
        <f>ICGN!EE908</f>
        <v>954.17654564079112</v>
      </c>
      <c r="EF189" s="266">
        <f>ICGN!EF908</f>
        <v>994.57369843839672</v>
      </c>
      <c r="EG189" s="266">
        <f>ICGN!EG908</f>
        <v>1036.0859573109997</v>
      </c>
      <c r="EH189" s="266">
        <f>ICGN!EH908</f>
        <v>1132.4211090245699</v>
      </c>
      <c r="EI189" s="266">
        <f>ICGN!EI908</f>
        <v>1007.1912597770161</v>
      </c>
      <c r="EJ189" s="266">
        <f>ICGN!EJ908</f>
        <v>883.44784539543184</v>
      </c>
      <c r="EK189" s="266">
        <f>ICGN!EK908</f>
        <v>906.31620956118797</v>
      </c>
      <c r="EL189" s="266">
        <f>ICGN!EL908</f>
        <v>963.0116922867702</v>
      </c>
      <c r="EM189" s="266">
        <f>ICGN!EM908</f>
        <v>960.50496897785604</v>
      </c>
      <c r="EN189" s="266">
        <f>ICGN!EN908</f>
        <v>1070.1628101368719</v>
      </c>
      <c r="EO189" s="266">
        <f>ICGN!EO908</f>
        <v>1028.5351195899912</v>
      </c>
      <c r="EP189" s="266">
        <f>ICGN!EP908</f>
        <v>1207.3768711934795</v>
      </c>
      <c r="EQ189" s="266">
        <f>ICGN!EQ908</f>
        <v>1211.777468393218</v>
      </c>
      <c r="ER189" s="266">
        <f>ICGN!ER908</f>
        <v>1121.6029399346166</v>
      </c>
      <c r="ES189" s="266">
        <f>ICGN!ES908</f>
        <v>1226.2126281423994</v>
      </c>
      <c r="ET189" s="266">
        <f>ICGN!ET908</f>
        <v>1331.4428253551071</v>
      </c>
      <c r="EU189" s="266">
        <f>ICGN!EU908</f>
        <v>1260.3610025194491</v>
      </c>
      <c r="EV189" s="266">
        <f>ICGN!EV908</f>
        <v>1307.2834780296953</v>
      </c>
      <c r="EW189" s="266">
        <f>ICGN!EW908</f>
        <v>1418.5612299983795</v>
      </c>
      <c r="EX189" s="266">
        <f>ICGN!EX908</f>
        <v>1401.5143110957547</v>
      </c>
      <c r="EY189" s="266">
        <f>ICGN!EY908</f>
        <v>1496.6581310057211</v>
      </c>
      <c r="EZ189" s="266">
        <f>ICGN!EZ908</f>
        <v>1661.344463118663</v>
      </c>
      <c r="FA189" s="266">
        <f>ICGN!FA908</f>
        <v>1622.4907987306801</v>
      </c>
      <c r="FB189" s="266">
        <f>ICGN!FB908</f>
        <v>1631.3490602112001</v>
      </c>
      <c r="FC189" s="266">
        <f>ICGN!FC908</f>
        <v>1698.0045693782943</v>
      </c>
      <c r="FD189" s="266">
        <f>ICGN!FD908</f>
        <v>1676.6443460591538</v>
      </c>
    </row>
    <row r="190" spans="1:160" x14ac:dyDescent="0.3">
      <c r="A190" s="14" t="s">
        <v>8</v>
      </c>
      <c r="B190" s="14" t="s">
        <v>25</v>
      </c>
      <c r="C190" s="14" t="s">
        <v>29</v>
      </c>
      <c r="D190" s="22"/>
      <c r="E190" s="266">
        <f>ICGN!E910</f>
        <v>5831.617314600001</v>
      </c>
      <c r="F190" s="266">
        <f>ICGN!F910</f>
        <v>6649.6480165526336</v>
      </c>
      <c r="G190" s="266">
        <f>ICGN!G910</f>
        <v>6047.210898701298</v>
      </c>
      <c r="H190" s="266">
        <f>ICGN!H910</f>
        <v>5901.6170815000005</v>
      </c>
      <c r="I190" s="266">
        <f>ICGN!I910</f>
        <v>5332.8139274999994</v>
      </c>
      <c r="J190" s="266">
        <f>ICGN!J910</f>
        <v>5464.7000899521545</v>
      </c>
      <c r="K190" s="266">
        <f>ICGN!K910</f>
        <v>5566.4127354338843</v>
      </c>
      <c r="L190" s="266">
        <f>ICGN!L910</f>
        <v>5778.7592891729319</v>
      </c>
      <c r="M190" s="266">
        <f>ICGN!M910</f>
        <v>5994.4761025238085</v>
      </c>
      <c r="N190" s="266">
        <f>ICGN!N910</f>
        <v>6186.9837951026402</v>
      </c>
      <c r="O190" s="266">
        <f>ICGN!O910</f>
        <v>6294.6803292333343</v>
      </c>
      <c r="P190" s="266">
        <f>ICGN!P910</f>
        <v>6727.0449375806447</v>
      </c>
      <c r="Q190" s="266">
        <f>ICGN!Q910</f>
        <v>6635.0842658947358</v>
      </c>
      <c r="R190" s="266">
        <f>ICGN!R910</f>
        <v>5947.7245888533853</v>
      </c>
      <c r="S190" s="266">
        <f>ICGN!S910</f>
        <v>5462.8709221598874</v>
      </c>
      <c r="T190" s="266">
        <f>ICGN!T910</f>
        <v>5842.2390702857156</v>
      </c>
      <c r="U190" s="266">
        <f>ICGN!U910</f>
        <v>5886.5112569032262</v>
      </c>
      <c r="V190" s="266">
        <f>ICGN!V910</f>
        <v>5736.1329580909096</v>
      </c>
      <c r="W190" s="266">
        <f>ICGN!W910</f>
        <v>5614.3081029185878</v>
      </c>
      <c r="X190" s="266">
        <f>ICGN!X910</f>
        <v>5222.0445044574772</v>
      </c>
      <c r="Y190" s="266">
        <f>ICGN!Y910</f>
        <v>4920.6435283428573</v>
      </c>
      <c r="Z190" s="266">
        <f>ICGN!Z910</f>
        <v>5090.195496728571</v>
      </c>
      <c r="AA190" s="266">
        <f>ICGN!AA910</f>
        <v>5185.7768699999997</v>
      </c>
      <c r="AB190" s="266">
        <f>ICGN!AB910</f>
        <v>5699.7996545014657</v>
      </c>
      <c r="AC190" s="266">
        <f>ICGN!AC910</f>
        <v>5762.5457558709686</v>
      </c>
      <c r="AD190" s="266">
        <f>ICGN!AD910</f>
        <v>6490.5157578947365</v>
      </c>
      <c r="AE190" s="266">
        <f>ICGN!AE910</f>
        <v>6344.9887279102395</v>
      </c>
      <c r="AF190" s="266">
        <f>ICGN!AF910</f>
        <v>5625.0545636999977</v>
      </c>
      <c r="AG190" s="266">
        <f>ICGN!AG910</f>
        <v>5492.6661651459281</v>
      </c>
      <c r="AH190" s="266">
        <f>ICGN!AH910</f>
        <v>5309.0327042121235</v>
      </c>
      <c r="AI190" s="266">
        <f>ICGN!AI910</f>
        <v>5482.608604612903</v>
      </c>
      <c r="AJ190" s="266">
        <f>ICGN!AJ910</f>
        <v>5320.7359008695648</v>
      </c>
      <c r="AK190" s="266">
        <f>ICGN!AK910</f>
        <v>5130.8506404444433</v>
      </c>
      <c r="AL190" s="266">
        <f>ICGN!AL910</f>
        <v>5030.1833410138233</v>
      </c>
      <c r="AM190" s="266">
        <f>ICGN!AM910</f>
        <v>4649.1512571428566</v>
      </c>
      <c r="AN190" s="266">
        <f>ICGN!AN910</f>
        <v>4041.3557476804908</v>
      </c>
      <c r="AO190" s="266">
        <f>ICGN!AO910</f>
        <v>4201.4835431451629</v>
      </c>
      <c r="AP190" s="266">
        <f>ICGN!AP910</f>
        <v>4145.6180760689649</v>
      </c>
      <c r="AQ190" s="266">
        <f>ICGN!AQ910</f>
        <v>4115.7132336656887</v>
      </c>
      <c r="AR190" s="266">
        <f>ICGN!AR910</f>
        <v>3944.6833550999986</v>
      </c>
      <c r="AS190" s="266">
        <f>ICGN!AS910</f>
        <v>4046.4475283870966</v>
      </c>
      <c r="AT190" s="266">
        <f>ICGN!AT910</f>
        <v>3915.2633574603169</v>
      </c>
      <c r="AU190" s="266">
        <f>ICGN!AU910</f>
        <v>4041.2874127188957</v>
      </c>
      <c r="AV190" s="266">
        <f>ICGN!AV910</f>
        <v>4459.7993697615702</v>
      </c>
      <c r="AW190" s="266">
        <f>ICGN!AW910</f>
        <v>4668.0693080877199</v>
      </c>
      <c r="AX190" s="266">
        <f>ICGN!AX910</f>
        <v>4347.4295490182321</v>
      </c>
      <c r="AY190" s="266">
        <f>ICGN!AY910</f>
        <v>4488.5385435238104</v>
      </c>
      <c r="AZ190" s="266">
        <f>ICGN!AZ910</f>
        <v>4283.9247841451624</v>
      </c>
      <c r="BA190" s="266">
        <f>ICGN!BA910</f>
        <v>3950.4990908602149</v>
      </c>
      <c r="BB190" s="266">
        <f>ICGN!BB910</f>
        <v>3884.5464563909768</v>
      </c>
      <c r="BC190" s="266">
        <f>ICGN!BC910</f>
        <v>3843.605578112903</v>
      </c>
      <c r="BD190" s="266">
        <f>ICGN!BD910</f>
        <v>4136.2396209999997</v>
      </c>
      <c r="BE190" s="266">
        <f>ICGN!BE910</f>
        <v>4276.5098479178878</v>
      </c>
      <c r="BF190" s="266">
        <f>ICGN!BF910</f>
        <v>4302.2221007333337</v>
      </c>
      <c r="BG190" s="266">
        <f>ICGN!BG910</f>
        <v>4314.5136817302064</v>
      </c>
      <c r="BH190" s="266">
        <f>ICGN!BH910</f>
        <v>4612.2568322287398</v>
      </c>
      <c r="BI190" s="266">
        <f>ICGN!BI910</f>
        <v>4941.496575316668</v>
      </c>
      <c r="BJ190" s="266">
        <f>ICGN!BJ910</f>
        <v>5086.3301079803632</v>
      </c>
      <c r="BK190" s="266">
        <f>ICGN!BK910</f>
        <v>5232.3568930999991</v>
      </c>
      <c r="BL190" s="266">
        <f>ICGN!BL910</f>
        <v>5378.9566794470038</v>
      </c>
      <c r="BM190" s="266">
        <f>ICGN!BM910</f>
        <v>5399.5026709677441</v>
      </c>
      <c r="BN190" s="266">
        <f>ICGN!BN910</f>
        <v>5947.9992477631577</v>
      </c>
      <c r="BO190" s="266">
        <f>ICGN!BO910</f>
        <v>6003.0154571428566</v>
      </c>
      <c r="BP190" s="266">
        <f>ICGN!BP910</f>
        <v>5752.0595123809517</v>
      </c>
      <c r="BQ190" s="266">
        <f>ICGN!BQ910</f>
        <v>5639.4790895238102</v>
      </c>
      <c r="BR190" s="266">
        <f>ICGN!BR910</f>
        <v>5854.4586428571429</v>
      </c>
      <c r="BS190" s="266">
        <f>ICGN!BS910</f>
        <v>5838.7549090909097</v>
      </c>
      <c r="BT190" s="266">
        <f>ICGN!BT910</f>
        <v>6108.4943028571415</v>
      </c>
      <c r="BU190" s="266">
        <f>ICGN!BU910</f>
        <v>6278.2485333333325</v>
      </c>
      <c r="BV190" s="266">
        <f>ICGN!BV910</f>
        <v>6266.2258339130431</v>
      </c>
      <c r="BW190" s="266">
        <f>ICGN!BW910</f>
        <v>6106.5383955368425</v>
      </c>
      <c r="BX190" s="266">
        <f>ICGN!BX910</f>
        <v>6884.8969540909093</v>
      </c>
      <c r="BY190" s="266">
        <f>ICGN!BY910</f>
        <v>6886.4054489999999</v>
      </c>
      <c r="BZ190" s="266">
        <f>ICGN!BZ910</f>
        <v>7072.6051368421058</v>
      </c>
      <c r="CA190" s="266">
        <f>ICGN!CA910</f>
        <v>7437.3580745454547</v>
      </c>
      <c r="CB190" s="266">
        <f>ICGN!CB910</f>
        <v>7059.0169599999999</v>
      </c>
      <c r="CC190" s="266">
        <f>ICGN!CC910</f>
        <v>7410.6759532631477</v>
      </c>
      <c r="CD190" s="266">
        <f>ICGN!CD910</f>
        <v>8176.0402672727278</v>
      </c>
      <c r="CE190" s="266">
        <f>ICGN!CE910</f>
        <v>8957.9000999999989</v>
      </c>
      <c r="CF190" s="266">
        <f>ICGN!CF910</f>
        <v>9356.3627190476182</v>
      </c>
      <c r="CG190" s="266">
        <f>ICGN!CG910</f>
        <v>9946.5040157142848</v>
      </c>
      <c r="CH190" s="266">
        <f>ICGN!CH910</f>
        <v>9207.355438636363</v>
      </c>
      <c r="CI190" s="266">
        <f>ICGN!CI910</f>
        <v>9906.8411864999998</v>
      </c>
      <c r="CJ190" s="266">
        <f>ICGN!CJ910</f>
        <v>10677.09249909091</v>
      </c>
      <c r="CK190" s="266">
        <f>ICGN!CK910</f>
        <v>9505.5384131578958</v>
      </c>
      <c r="CL190" s="266">
        <f>ICGN!CL910</f>
        <v>9557.1237500000007</v>
      </c>
      <c r="CM190" s="266">
        <f>ICGN!CM910</f>
        <v>9440.6408563636378</v>
      </c>
      <c r="CN190" s="266">
        <f>ICGN!CN910</f>
        <v>9000.4138714285709</v>
      </c>
      <c r="CO190" s="266">
        <f>ICGN!CO910</f>
        <v>9000.1467371428571</v>
      </c>
      <c r="CP190" s="266">
        <f>ICGN!CP910</f>
        <v>9288.7584436363632</v>
      </c>
      <c r="CQ190" s="266">
        <f>ICGN!CQ910</f>
        <v>8945.9146179999989</v>
      </c>
      <c r="CR190" s="266">
        <f>ICGN!CR910</f>
        <v>8895.5835756521737</v>
      </c>
      <c r="CS190" s="266">
        <f>ICGN!CS910</f>
        <v>8347.1165738095242</v>
      </c>
      <c r="CT190" s="266">
        <f>ICGN!CT910</f>
        <v>8013.1473528571432</v>
      </c>
      <c r="CU190" s="266">
        <f>ICGN!CU910</f>
        <v>7696.327885714285</v>
      </c>
      <c r="CV190" s="266">
        <f>ICGN!CV910</f>
        <v>6810.5663900000009</v>
      </c>
      <c r="CW190" s="266">
        <f>ICGN!CW910</f>
        <v>6423.0178125000002</v>
      </c>
      <c r="CX190" s="266">
        <f>ICGN!CX910</f>
        <v>5805.9785305263158</v>
      </c>
      <c r="CY190" s="266">
        <f>ICGN!CY910</f>
        <v>6036.7233786561264</v>
      </c>
      <c r="CZ190" s="266">
        <f>ICGN!CZ910</f>
        <v>5576.3430875146205</v>
      </c>
      <c r="DA190" s="266">
        <f>ICGN!DA910</f>
        <v>5735.1601818181816</v>
      </c>
      <c r="DB190" s="266">
        <f>ICGN!DB910</f>
        <v>5711.9208054545461</v>
      </c>
      <c r="DC190" s="266">
        <f>ICGN!DC910</f>
        <v>5812.5401280000005</v>
      </c>
      <c r="DD190" s="266">
        <f>ICGN!DD910</f>
        <v>5835.5115486956529</v>
      </c>
      <c r="DE190" s="266">
        <f>ICGN!DE910</f>
        <v>5806.6832942857136</v>
      </c>
      <c r="DF190" s="266">
        <f>ICGN!DF910</f>
        <v>6164.2551599999997</v>
      </c>
      <c r="DG190" s="266">
        <f>ICGN!DG910</f>
        <v>6395.0946142857138</v>
      </c>
      <c r="DH190" s="266">
        <f>ICGN!DH910</f>
        <v>5701.1978070000005</v>
      </c>
      <c r="DI190" s="266">
        <f>ICGN!DI910</f>
        <v>5564.8013180952375</v>
      </c>
      <c r="DJ190" s="266">
        <f>ICGN!DJ910</f>
        <v>6009.0021221052639</v>
      </c>
      <c r="DK190" s="266">
        <f>ICGN!DK910</f>
        <v>7148.4005914285726</v>
      </c>
      <c r="DL190" s="266">
        <f>ICGN!DL910</f>
        <v>7376.1567580952378</v>
      </c>
      <c r="DM190" s="266">
        <f>ICGN!DM910</f>
        <v>7724.8897704545443</v>
      </c>
      <c r="DN190" s="266">
        <f>ICGN!DN910</f>
        <v>7007.5166123809522</v>
      </c>
      <c r="DO190" s="266">
        <f>ICGN!DO910</f>
        <v>6834.0816571428568</v>
      </c>
      <c r="DP190" s="266">
        <f>ICGN!DP910</f>
        <v>6467.1751578260883</v>
      </c>
      <c r="DQ190" s="266">
        <f>ICGN!DQ910</f>
        <v>6801.4743157894736</v>
      </c>
      <c r="DR190" s="266">
        <f>ICGN!DR910</f>
        <v>6588.8788521739134</v>
      </c>
      <c r="DS190" s="266">
        <f>ICGN!DS910</f>
        <v>6998.7267752380949</v>
      </c>
      <c r="DT190" s="266">
        <f>ICGN!DT910</f>
        <v>7169.2916159999995</v>
      </c>
      <c r="DU190" s="266">
        <f>ICGN!DU910</f>
        <v>7284.8933642176862</v>
      </c>
      <c r="DV190" s="266">
        <f>ICGN!DV910</f>
        <v>7008.4316789473687</v>
      </c>
      <c r="DW190" s="266">
        <f>ICGN!DW910</f>
        <v>6879.4686428571431</v>
      </c>
      <c r="DX190" s="266">
        <f>ICGN!DX910</f>
        <v>7496.8027199999997</v>
      </c>
      <c r="DY190" s="266">
        <f>ICGN!DY910</f>
        <v>7850.6765581818172</v>
      </c>
      <c r="DZ190" s="266">
        <f>ICGN!DZ910</f>
        <v>8087.4625171666685</v>
      </c>
      <c r="EA190" s="266">
        <f>ICGN!EA910</f>
        <v>7921.9856857024824</v>
      </c>
      <c r="EB190" s="266">
        <f>ICGN!EB910</f>
        <v>7496.6558354545432</v>
      </c>
      <c r="EC190" s="266">
        <f>ICGN!EC910</f>
        <v>7978.5726482857117</v>
      </c>
      <c r="ED190" s="266">
        <f>ICGN!ED910</f>
        <v>8476.98257193676</v>
      </c>
      <c r="EE190" s="266">
        <f>ICGN!EE910</f>
        <v>8920.5317918421024</v>
      </c>
      <c r="EF190" s="266">
        <f>ICGN!EF910</f>
        <v>8634.7059773242618</v>
      </c>
      <c r="EG190" s="266">
        <f>ICGN!EG910</f>
        <v>8848.690820181404</v>
      </c>
      <c r="EH190" s="266">
        <f>ICGN!EH910</f>
        <v>9787.3904295263164</v>
      </c>
      <c r="EI190" s="266">
        <f>ICGN!EI910</f>
        <v>9519.6910145454549</v>
      </c>
      <c r="EJ190" s="266">
        <f>ICGN!EJ910</f>
        <v>9260.7812030000005</v>
      </c>
      <c r="EK190" s="266">
        <f>ICGN!EK910</f>
        <v>9314.5178157894734</v>
      </c>
      <c r="EL190" s="266">
        <f>ICGN!EL910</f>
        <v>8866.0562089473678</v>
      </c>
      <c r="EM190" s="266">
        <f>ICGN!EM910</f>
        <v>8245.832234008265</v>
      </c>
      <c r="EN190" s="266">
        <f>ICGN!EN910</f>
        <v>9493.3367334335835</v>
      </c>
      <c r="EO190" s="266">
        <f>ICGN!EO910</f>
        <v>9860.8746748484846</v>
      </c>
      <c r="EP190" s="266">
        <f>ICGN!EP910</f>
        <v>9287.6774561688326</v>
      </c>
      <c r="EQ190" s="266">
        <f>ICGN!EQ910</f>
        <v>9661.0281418947397</v>
      </c>
      <c r="ER190" s="266">
        <f>ICGN!ER910</f>
        <v>9260.9051714285724</v>
      </c>
      <c r="ES190" s="266">
        <f>ICGN!ES910</f>
        <v>8820.0164393351806</v>
      </c>
      <c r="ET190" s="266">
        <f>ICGN!ET910</f>
        <v>9132.5599331578942</v>
      </c>
      <c r="EU190" s="266">
        <f>ICGN!EU910</f>
        <v>9322.2647439130451</v>
      </c>
      <c r="EV190" s="266">
        <f>ICGN!EV910</f>
        <v>8763.4038134285729</v>
      </c>
      <c r="EW190" s="266">
        <f>ICGN!EW910</f>
        <v>9076.6852739999995</v>
      </c>
      <c r="EX190" s="266">
        <f>ICGN!EX910</f>
        <v>8709.6047727272726</v>
      </c>
      <c r="EY190" s="266">
        <f>ICGN!EY910</f>
        <v>8932.9607639999995</v>
      </c>
      <c r="EZ190" s="266">
        <f>ICGN!EZ910</f>
        <v>9836.8858567965381</v>
      </c>
      <c r="FA190" s="266">
        <f>ICGN!FA910</f>
        <v>10094.998940952381</v>
      </c>
      <c r="FB190" s="266">
        <f>ICGN!FB910</f>
        <v>9929.3966095238084</v>
      </c>
      <c r="FC190" s="266">
        <f>ICGN!FC910</f>
        <v>9566.6508599999997</v>
      </c>
      <c r="FD190" s="266">
        <f>ICGN!FD910</f>
        <v>9843.1356040909104</v>
      </c>
    </row>
    <row r="192" spans="1:160" x14ac:dyDescent="0.3">
      <c r="A192" s="5" t="s">
        <v>233</v>
      </c>
      <c r="E192" s="266">
        <f t="shared" ref="E192:X192" si="94">SUMPRODUCT(E187:E190,E59:E62)</f>
        <v>4287.7073622565667</v>
      </c>
      <c r="F192" s="266">
        <f t="shared" si="94"/>
        <v>4891.9911782340841</v>
      </c>
      <c r="G192" s="266">
        <f t="shared" si="94"/>
        <v>4473.6624762413931</v>
      </c>
      <c r="H192" s="266">
        <f t="shared" si="94"/>
        <v>4390.4282079650502</v>
      </c>
      <c r="I192" s="266">
        <f t="shared" si="94"/>
        <v>4017.2711283919516</v>
      </c>
      <c r="J192" s="266">
        <f t="shared" si="94"/>
        <v>4076.7539657158645</v>
      </c>
      <c r="K192" s="266">
        <f t="shared" si="94"/>
        <v>4149.222523969921</v>
      </c>
      <c r="L192" s="266">
        <f t="shared" si="94"/>
        <v>4344.0603614175425</v>
      </c>
      <c r="M192" s="266">
        <f t="shared" si="94"/>
        <v>4482.9455002019695</v>
      </c>
      <c r="N192" s="266">
        <f t="shared" si="94"/>
        <v>4613.6001132227884</v>
      </c>
      <c r="O192" s="266">
        <f t="shared" si="94"/>
        <v>4704.377437961668</v>
      </c>
      <c r="P192" s="266">
        <f t="shared" si="94"/>
        <v>5040.2713897609183</v>
      </c>
      <c r="Q192" s="266">
        <f t="shared" si="94"/>
        <v>5004.6890557579663</v>
      </c>
      <c r="R192" s="266">
        <f t="shared" si="94"/>
        <v>4506.5410668573068</v>
      </c>
      <c r="S192" s="266">
        <f t="shared" si="94"/>
        <v>4100.3085255883643</v>
      </c>
      <c r="T192" s="266">
        <f t="shared" si="94"/>
        <v>4339.1654104223571</v>
      </c>
      <c r="U192" s="266">
        <f t="shared" si="94"/>
        <v>4357.8020212653992</v>
      </c>
      <c r="V192" s="266">
        <f t="shared" si="94"/>
        <v>4255.1034407827847</v>
      </c>
      <c r="W192" s="266">
        <f t="shared" si="94"/>
        <v>4181.2609338211623</v>
      </c>
      <c r="X192" s="266">
        <f t="shared" si="94"/>
        <v>3928.5787183986904</v>
      </c>
      <c r="Y192" s="266">
        <f t="shared" ref="Y192:BD192" si="95">SUMPRODUCT(Y187:Y190,Y59:Y62)</f>
        <v>3759.813788374408</v>
      </c>
      <c r="Z192" s="266">
        <f t="shared" si="95"/>
        <v>3915.5681648194159</v>
      </c>
      <c r="AA192" s="266">
        <f t="shared" si="95"/>
        <v>4030.1130761305853</v>
      </c>
      <c r="AB192" s="266">
        <f t="shared" si="95"/>
        <v>4438.7275269977799</v>
      </c>
      <c r="AC192" s="266">
        <f t="shared" si="95"/>
        <v>4487.7840452636556</v>
      </c>
      <c r="AD192" s="266">
        <f t="shared" si="95"/>
        <v>4995.3550489391891</v>
      </c>
      <c r="AE192" s="266">
        <f t="shared" si="95"/>
        <v>4846.2642401726225</v>
      </c>
      <c r="AF192" s="266">
        <f t="shared" si="95"/>
        <v>4304.5381779896352</v>
      </c>
      <c r="AG192" s="266">
        <f t="shared" si="95"/>
        <v>4181.381730125685</v>
      </c>
      <c r="AH192" s="266">
        <f t="shared" si="95"/>
        <v>4078.0929278802514</v>
      </c>
      <c r="AI192" s="266">
        <f t="shared" si="95"/>
        <v>4217.1428077798955</v>
      </c>
      <c r="AJ192" s="266">
        <f t="shared" si="95"/>
        <v>4106.6872481923328</v>
      </c>
      <c r="AK192" s="266">
        <f t="shared" si="95"/>
        <v>3968.6387717105963</v>
      </c>
      <c r="AL192" s="266">
        <f t="shared" si="95"/>
        <v>3888.8172402060454</v>
      </c>
      <c r="AM192" s="266">
        <f t="shared" si="95"/>
        <v>3620.1134244707064</v>
      </c>
      <c r="AN192" s="266">
        <f t="shared" si="95"/>
        <v>3188.4037227138742</v>
      </c>
      <c r="AO192" s="266">
        <f t="shared" si="95"/>
        <v>3296.789196550315</v>
      </c>
      <c r="AP192" s="266">
        <f t="shared" si="95"/>
        <v>3255.1816483318016</v>
      </c>
      <c r="AQ192" s="266">
        <f t="shared" si="95"/>
        <v>3237.717097739665</v>
      </c>
      <c r="AR192" s="266">
        <f t="shared" si="95"/>
        <v>3113.2727183844427</v>
      </c>
      <c r="AS192" s="266">
        <f t="shared" si="95"/>
        <v>3145.3048774093227</v>
      </c>
      <c r="AT192" s="266">
        <f t="shared" si="95"/>
        <v>3041.5521460371815</v>
      </c>
      <c r="AU192" s="266">
        <f t="shared" si="95"/>
        <v>3152.5917065047947</v>
      </c>
      <c r="AV192" s="266">
        <f t="shared" si="95"/>
        <v>3425.109256395167</v>
      </c>
      <c r="AW192" s="266">
        <f t="shared" si="95"/>
        <v>3553.8163079083711</v>
      </c>
      <c r="AX192" s="266">
        <f t="shared" si="95"/>
        <v>3322.8011639554197</v>
      </c>
      <c r="AY192" s="266">
        <f t="shared" si="95"/>
        <v>3409.4465971554855</v>
      </c>
      <c r="AZ192" s="266">
        <f t="shared" si="95"/>
        <v>3258.6486459217235</v>
      </c>
      <c r="BA192" s="266">
        <f t="shared" si="95"/>
        <v>3028.3479758857984</v>
      </c>
      <c r="BB192" s="266">
        <f t="shared" si="95"/>
        <v>2984.1224077126622</v>
      </c>
      <c r="BC192" s="266">
        <f t="shared" si="95"/>
        <v>2956.9787998659081</v>
      </c>
      <c r="BD192" s="266">
        <f t="shared" si="95"/>
        <v>3154.5364145198914</v>
      </c>
      <c r="BE192" s="266">
        <f t="shared" ref="BE192:CJ192" si="96">SUMPRODUCT(BE187:BE190,BE59:BE62)</f>
        <v>3249.7726951685418</v>
      </c>
      <c r="BF192" s="266">
        <f t="shared" si="96"/>
        <v>3272.808746614453</v>
      </c>
      <c r="BG192" s="266">
        <f t="shared" si="96"/>
        <v>3268.9195325456517</v>
      </c>
      <c r="BH192" s="266">
        <f t="shared" si="96"/>
        <v>3476.0054706275882</v>
      </c>
      <c r="BI192" s="266">
        <f t="shared" si="96"/>
        <v>3711.833880199023</v>
      </c>
      <c r="BJ192" s="266">
        <f t="shared" si="96"/>
        <v>3827.2314715411831</v>
      </c>
      <c r="BK192" s="266">
        <f t="shared" si="96"/>
        <v>3931.6343241040022</v>
      </c>
      <c r="BL192" s="266">
        <f t="shared" si="96"/>
        <v>4021.2337002214972</v>
      </c>
      <c r="BM192" s="266">
        <f t="shared" si="96"/>
        <v>4024.3501314704172</v>
      </c>
      <c r="BN192" s="266">
        <f t="shared" si="96"/>
        <v>4430.4427579704998</v>
      </c>
      <c r="BO192" s="266">
        <f t="shared" si="96"/>
        <v>4485.0641412734467</v>
      </c>
      <c r="BP192" s="266">
        <f t="shared" si="96"/>
        <v>4290.9027975316694</v>
      </c>
      <c r="BQ192" s="266">
        <f t="shared" si="96"/>
        <v>4209.0583509009412</v>
      </c>
      <c r="BR192" s="266">
        <f t="shared" si="96"/>
        <v>4345.00999889779</v>
      </c>
      <c r="BS192" s="266">
        <f t="shared" si="96"/>
        <v>4327.1813208163303</v>
      </c>
      <c r="BT192" s="266">
        <f t="shared" si="96"/>
        <v>4496.1117403017824</v>
      </c>
      <c r="BU192" s="266">
        <f t="shared" si="96"/>
        <v>4607.2314767385787</v>
      </c>
      <c r="BV192" s="266">
        <f t="shared" si="96"/>
        <v>4630.106084500826</v>
      </c>
      <c r="BW192" s="266">
        <f t="shared" si="96"/>
        <v>4522.6057095359647</v>
      </c>
      <c r="BX192" s="266">
        <f t="shared" si="96"/>
        <v>5074.8734785296501</v>
      </c>
      <c r="BY192" s="266">
        <f t="shared" si="96"/>
        <v>5086.4550820449977</v>
      </c>
      <c r="BZ192" s="266">
        <f t="shared" si="96"/>
        <v>5210.6984424912207</v>
      </c>
      <c r="CA192" s="266">
        <f t="shared" si="96"/>
        <v>5458.0613313713266</v>
      </c>
      <c r="CB192" s="266">
        <f t="shared" si="96"/>
        <v>5183.57699154078</v>
      </c>
      <c r="CC192" s="266">
        <f t="shared" si="96"/>
        <v>5420.748657064084</v>
      </c>
      <c r="CD192" s="266">
        <f t="shared" si="96"/>
        <v>5954.9549911438471</v>
      </c>
      <c r="CE192" s="266">
        <f t="shared" si="96"/>
        <v>6510.8345805159142</v>
      </c>
      <c r="CF192" s="266">
        <f t="shared" si="96"/>
        <v>6778.7394862238571</v>
      </c>
      <c r="CG192" s="266">
        <f t="shared" si="96"/>
        <v>7200.2353129056864</v>
      </c>
      <c r="CH192" s="266">
        <f t="shared" si="96"/>
        <v>6725.9417323128173</v>
      </c>
      <c r="CI192" s="266">
        <f t="shared" si="96"/>
        <v>7222.4427778192567</v>
      </c>
      <c r="CJ192" s="266">
        <f t="shared" si="96"/>
        <v>7794.5394689310988</v>
      </c>
      <c r="CK192" s="266">
        <f t="shared" ref="CK192:DH192" si="97">SUMPRODUCT(CK187:CK190,CK59:CK62)</f>
        <v>6977.3961060038737</v>
      </c>
      <c r="CL192" s="266">
        <f t="shared" si="97"/>
        <v>7022.4858853780333</v>
      </c>
      <c r="CM192" s="266">
        <f t="shared" si="97"/>
        <v>6959.0720928199689</v>
      </c>
      <c r="CN192" s="266">
        <f t="shared" si="97"/>
        <v>6639.914952653472</v>
      </c>
      <c r="CO192" s="266">
        <f t="shared" si="97"/>
        <v>6653.058333945145</v>
      </c>
      <c r="CP192" s="266">
        <f t="shared" si="97"/>
        <v>6886.9376958963776</v>
      </c>
      <c r="CQ192" s="266">
        <f t="shared" si="97"/>
        <v>6640.7074730023805</v>
      </c>
      <c r="CR192" s="266">
        <f t="shared" si="97"/>
        <v>6629.4799701262091</v>
      </c>
      <c r="CS192" s="266">
        <f t="shared" si="97"/>
        <v>6267.9410496722885</v>
      </c>
      <c r="CT192" s="266">
        <f t="shared" si="97"/>
        <v>6053.1008474241271</v>
      </c>
      <c r="CU192" s="266">
        <f t="shared" si="97"/>
        <v>5836.8419935770216</v>
      </c>
      <c r="CV192" s="266">
        <f t="shared" si="97"/>
        <v>5187.4622163272788</v>
      </c>
      <c r="CW192" s="266">
        <f t="shared" si="97"/>
        <v>4934.8872765597634</v>
      </c>
      <c r="CX192" s="266">
        <f t="shared" si="97"/>
        <v>4489.3416340630683</v>
      </c>
      <c r="CY192" s="266">
        <f t="shared" si="97"/>
        <v>4616.0312491071563</v>
      </c>
      <c r="CZ192" s="266">
        <f t="shared" si="97"/>
        <v>4252.9427975628287</v>
      </c>
      <c r="DA192" s="266">
        <f t="shared" si="97"/>
        <v>4368.3084213719139</v>
      </c>
      <c r="DB192" s="266">
        <f t="shared" si="97"/>
        <v>4318.2675701731596</v>
      </c>
      <c r="DC192" s="266">
        <f t="shared" si="97"/>
        <v>4407.1687598127955</v>
      </c>
      <c r="DD192" s="266">
        <f t="shared" si="97"/>
        <v>4411.5734607652157</v>
      </c>
      <c r="DE192" s="266">
        <f t="shared" si="97"/>
        <v>4395.3417118384696</v>
      </c>
      <c r="DF192" s="266">
        <f t="shared" si="97"/>
        <v>4648.9800338915766</v>
      </c>
      <c r="DG192" s="266">
        <f t="shared" si="97"/>
        <v>4826.4131522735534</v>
      </c>
      <c r="DH192" s="266">
        <f t="shared" si="97"/>
        <v>4325.0309520882056</v>
      </c>
      <c r="DI192" s="266">
        <f t="shared" ref="DI192:DT192" si="98">SUMPRODUCT(DI187:DI190,DI59:DI62)</f>
        <v>4215.214747932012</v>
      </c>
      <c r="DJ192" s="266">
        <f t="shared" si="98"/>
        <v>4517.7461041352835</v>
      </c>
      <c r="DK192" s="266">
        <f t="shared" si="98"/>
        <v>5292.4750545764045</v>
      </c>
      <c r="DL192" s="266">
        <f t="shared" si="98"/>
        <v>5425.1872501929593</v>
      </c>
      <c r="DM192" s="266">
        <f t="shared" si="98"/>
        <v>5675.120001086666</v>
      </c>
      <c r="DN192" s="266">
        <f t="shared" si="98"/>
        <v>5178.4072472901089</v>
      </c>
      <c r="DO192" s="266">
        <f t="shared" si="98"/>
        <v>5033.8768696321877</v>
      </c>
      <c r="DP192" s="266">
        <f t="shared" si="98"/>
        <v>4776.0556000485567</v>
      </c>
      <c r="DQ192" s="266">
        <f t="shared" si="98"/>
        <v>5018.4025706712446</v>
      </c>
      <c r="DR192" s="266">
        <f t="shared" si="98"/>
        <v>4908.2467856261856</v>
      </c>
      <c r="DS192" s="266">
        <f t="shared" si="98"/>
        <v>5186.0386264795898</v>
      </c>
      <c r="DT192" s="266">
        <f t="shared" si="98"/>
        <v>5307.257760182757</v>
      </c>
      <c r="DU192" s="266">
        <f t="shared" ref="DU192:EF192" si="99">SUMPRODUCT(DU187:DU190,DU59:DU62)</f>
        <v>5395.9841496110921</v>
      </c>
      <c r="DV192" s="266">
        <f t="shared" si="99"/>
        <v>5204.3455767945979</v>
      </c>
      <c r="DW192" s="266">
        <f t="shared" si="99"/>
        <v>5100.4640632428109</v>
      </c>
      <c r="DX192" s="266">
        <f t="shared" si="99"/>
        <v>5534.2650972963129</v>
      </c>
      <c r="DY192" s="266">
        <f t="shared" si="99"/>
        <v>5775.8428968614207</v>
      </c>
      <c r="DZ192" s="266">
        <f t="shared" si="99"/>
        <v>5945.6447632472427</v>
      </c>
      <c r="EA192" s="266">
        <f t="shared" si="99"/>
        <v>5819.3731810715926</v>
      </c>
      <c r="EB192" s="266">
        <f t="shared" si="99"/>
        <v>5546.6290003258</v>
      </c>
      <c r="EC192" s="266">
        <f t="shared" si="99"/>
        <v>5873.1779617649618</v>
      </c>
      <c r="ED192" s="266">
        <f t="shared" si="99"/>
        <v>6249.8048771322374</v>
      </c>
      <c r="EE192" s="266">
        <f t="shared" si="99"/>
        <v>6581.1266508224107</v>
      </c>
      <c r="EF192" s="266">
        <f t="shared" si="99"/>
        <v>6409.610473296726</v>
      </c>
      <c r="EG192" s="266">
        <f t="shared" ref="EG192:ER192" si="100">SUMPRODUCT(EG187:EG190,EG59:EG62)</f>
        <v>6573.6492884375839</v>
      </c>
      <c r="EH192" s="266">
        <f t="shared" si="100"/>
        <v>7227.8293025382136</v>
      </c>
      <c r="EI192" s="266">
        <f t="shared" si="100"/>
        <v>7012.7303949833877</v>
      </c>
      <c r="EJ192" s="266">
        <f t="shared" si="100"/>
        <v>6799.6364006709409</v>
      </c>
      <c r="EK192" s="266">
        <f t="shared" si="100"/>
        <v>6830.8130525805254</v>
      </c>
      <c r="EL192" s="266">
        <f t="shared" si="100"/>
        <v>6546.3610297816795</v>
      </c>
      <c r="EM192" s="266">
        <f t="shared" si="100"/>
        <v>6125.061497441372</v>
      </c>
      <c r="EN192" s="266">
        <f t="shared" si="100"/>
        <v>7042.3053705422062</v>
      </c>
      <c r="EO192" s="266">
        <f t="shared" si="100"/>
        <v>7296.5916657585831</v>
      </c>
      <c r="EP192" s="266">
        <f t="shared" si="100"/>
        <v>6949.7522446207777</v>
      </c>
      <c r="EQ192" s="266">
        <f t="shared" si="100"/>
        <v>7233.4096422818693</v>
      </c>
      <c r="ER192" s="266">
        <f t="shared" si="100"/>
        <v>6941.2348798509374</v>
      </c>
      <c r="ES192" s="266">
        <f t="shared" ref="ES192:FD192" si="101">SUMPRODUCT(ES187:ES190,ES59:ES62)</f>
        <v>6671.2676830208738</v>
      </c>
      <c r="ET192" s="266">
        <f t="shared" si="101"/>
        <v>6928.0676596095127</v>
      </c>
      <c r="EU192" s="266">
        <f t="shared" si="101"/>
        <v>7064.6820138855619</v>
      </c>
      <c r="EV192" s="266">
        <f t="shared" si="101"/>
        <v>6706.2380769299962</v>
      </c>
      <c r="EW192" s="266">
        <f t="shared" si="101"/>
        <v>6985.6953385734914</v>
      </c>
      <c r="EX192" s="266">
        <f t="shared" si="101"/>
        <v>6672.2444501669843</v>
      </c>
      <c r="EY192" s="266">
        <f t="shared" si="101"/>
        <v>6884.2249682192069</v>
      </c>
      <c r="EZ192" s="266">
        <f t="shared" si="101"/>
        <v>7567.5184329994745</v>
      </c>
      <c r="FA192" s="266">
        <f t="shared" si="101"/>
        <v>7732.4378526184828</v>
      </c>
      <c r="FB192" s="266">
        <f t="shared" si="101"/>
        <v>7655.8025626953404</v>
      </c>
      <c r="FC192" s="266">
        <f t="shared" si="101"/>
        <v>7441.9804919789694</v>
      </c>
      <c r="FD192" s="266">
        <f t="shared" si="101"/>
        <v>7612.3801937696662</v>
      </c>
    </row>
    <row r="194" spans="1:160" x14ac:dyDescent="0.3">
      <c r="A194" s="5" t="s">
        <v>232</v>
      </c>
      <c r="E194" s="266">
        <f t="shared" ref="E194:AJ194" si="102">E192/$AZ$192*100</f>
        <v>131.57930873040684</v>
      </c>
      <c r="F194" s="266">
        <f t="shared" si="102"/>
        <v>150.12330907035735</v>
      </c>
      <c r="G194" s="266">
        <f t="shared" si="102"/>
        <v>137.28581882677926</v>
      </c>
      <c r="H194" s="266">
        <f t="shared" si="102"/>
        <v>134.73156160790074</v>
      </c>
      <c r="I194" s="266">
        <f t="shared" si="102"/>
        <v>123.28027857251999</v>
      </c>
      <c r="J194" s="266">
        <f t="shared" si="102"/>
        <v>125.10566215286877</v>
      </c>
      <c r="K194" s="266">
        <f t="shared" si="102"/>
        <v>127.32954591967969</v>
      </c>
      <c r="L194" s="266">
        <f t="shared" si="102"/>
        <v>133.30864519113584</v>
      </c>
      <c r="M194" s="266">
        <f t="shared" si="102"/>
        <v>137.57069225037449</v>
      </c>
      <c r="N194" s="266">
        <f t="shared" si="102"/>
        <v>141.58016449539042</v>
      </c>
      <c r="O194" s="266">
        <f t="shared" si="102"/>
        <v>144.36589976797003</v>
      </c>
      <c r="P194" s="266">
        <f t="shared" si="102"/>
        <v>154.6736680577373</v>
      </c>
      <c r="Q194" s="266">
        <f t="shared" si="102"/>
        <v>153.58173278427714</v>
      </c>
      <c r="R194" s="266">
        <f t="shared" si="102"/>
        <v>138.29478279277978</v>
      </c>
      <c r="S194" s="266">
        <f t="shared" si="102"/>
        <v>125.82849429686132</v>
      </c>
      <c r="T194" s="266">
        <f t="shared" si="102"/>
        <v>133.15843105248325</v>
      </c>
      <c r="U194" s="266">
        <f t="shared" si="102"/>
        <v>133.73034330409607</v>
      </c>
      <c r="V194" s="266">
        <f t="shared" si="102"/>
        <v>130.57877369222203</v>
      </c>
      <c r="W194" s="266">
        <f t="shared" si="102"/>
        <v>128.31272678182441</v>
      </c>
      <c r="X194" s="266">
        <f t="shared" si="102"/>
        <v>120.55852426174883</v>
      </c>
      <c r="Y194" s="266">
        <f t="shared" si="102"/>
        <v>115.37953909452325</v>
      </c>
      <c r="Z194" s="266">
        <f t="shared" si="102"/>
        <v>120.15926202169243</v>
      </c>
      <c r="AA194" s="266">
        <f t="shared" si="102"/>
        <v>123.67436670947536</v>
      </c>
      <c r="AB194" s="266">
        <f t="shared" si="102"/>
        <v>136.21375021676403</v>
      </c>
      <c r="AC194" s="266">
        <f t="shared" si="102"/>
        <v>137.71917542814026</v>
      </c>
      <c r="AD194" s="266">
        <f t="shared" si="102"/>
        <v>153.29529482078391</v>
      </c>
      <c r="AE194" s="266">
        <f t="shared" si="102"/>
        <v>148.72006057596414</v>
      </c>
      <c r="AF194" s="266">
        <f t="shared" si="102"/>
        <v>132.09580552284663</v>
      </c>
      <c r="AG194" s="266">
        <f t="shared" si="102"/>
        <v>128.31643372656282</v>
      </c>
      <c r="AH194" s="266">
        <f t="shared" si="102"/>
        <v>125.14675164455309</v>
      </c>
      <c r="AI194" s="266">
        <f t="shared" si="102"/>
        <v>129.41385420787083</v>
      </c>
      <c r="AJ194" s="266">
        <f t="shared" si="102"/>
        <v>126.02424177678529</v>
      </c>
      <c r="AK194" s="266">
        <f t="shared" ref="AK194:BF194" si="103">AK192/$AZ$192*100</f>
        <v>121.78786984836314</v>
      </c>
      <c r="AL194" s="266">
        <f t="shared" si="103"/>
        <v>119.33834121923495</v>
      </c>
      <c r="AM194" s="266">
        <f t="shared" si="103"/>
        <v>111.09247475947934</v>
      </c>
      <c r="AN194" s="266">
        <f t="shared" si="103"/>
        <v>97.844354183573529</v>
      </c>
      <c r="AO194" s="266">
        <f t="shared" si="103"/>
        <v>101.17044071861892</v>
      </c>
      <c r="AP194" s="266">
        <f t="shared" si="103"/>
        <v>99.893606277735387</v>
      </c>
      <c r="AQ194" s="266">
        <f t="shared" si="103"/>
        <v>99.357661704085373</v>
      </c>
      <c r="AR194" s="266">
        <f t="shared" si="103"/>
        <v>95.538766423338643</v>
      </c>
      <c r="AS194" s="266">
        <f t="shared" si="103"/>
        <v>96.521755462828025</v>
      </c>
      <c r="AT194" s="266">
        <f t="shared" si="103"/>
        <v>93.337836524467178</v>
      </c>
      <c r="AU194" s="266">
        <f t="shared" si="103"/>
        <v>96.745370521929033</v>
      </c>
      <c r="AV194" s="266">
        <f t="shared" si="103"/>
        <v>105.10827120566597</v>
      </c>
      <c r="AW194" s="266">
        <f t="shared" si="103"/>
        <v>109.05797752562421</v>
      </c>
      <c r="AX194" s="266">
        <f t="shared" si="103"/>
        <v>101.96868472193172</v>
      </c>
      <c r="AY194" s="266">
        <f t="shared" si="103"/>
        <v>104.627622294367</v>
      </c>
      <c r="AZ194" s="266">
        <f t="shared" si="103"/>
        <v>100</v>
      </c>
      <c r="BA194" s="266">
        <f t="shared" si="103"/>
        <v>92.932632662801737</v>
      </c>
      <c r="BB194" s="266">
        <f t="shared" si="103"/>
        <v>91.575457558069743</v>
      </c>
      <c r="BC194" s="266">
        <f t="shared" si="103"/>
        <v>90.742486262415483</v>
      </c>
      <c r="BD194" s="266">
        <f t="shared" si="103"/>
        <v>96.805048880242708</v>
      </c>
      <c r="BE194" s="266">
        <f t="shared" si="103"/>
        <v>99.727618662899104</v>
      </c>
      <c r="BF194" s="266">
        <f t="shared" si="103"/>
        <v>100.43453904459602</v>
      </c>
      <c r="BG194" s="266">
        <f t="shared" ref="BG194:CJ194" si="104">BG192/$AZ$192*100</f>
        <v>100.31518852567251</v>
      </c>
      <c r="BH194" s="266">
        <f t="shared" si="104"/>
        <v>106.67015221103668</v>
      </c>
      <c r="BI194" s="266">
        <f t="shared" si="104"/>
        <v>113.90715242787748</v>
      </c>
      <c r="BJ194" s="266">
        <f t="shared" si="104"/>
        <v>117.44842379159392</v>
      </c>
      <c r="BK194" s="266">
        <f t="shared" si="104"/>
        <v>120.65229336782093</v>
      </c>
      <c r="BL194" s="266">
        <f t="shared" si="104"/>
        <v>123.40188026267167</v>
      </c>
      <c r="BM194" s="266">
        <f t="shared" si="104"/>
        <v>123.49751595671374</v>
      </c>
      <c r="BN194" s="266">
        <f t="shared" si="104"/>
        <v>135.95951080873064</v>
      </c>
      <c r="BO194" s="266">
        <f t="shared" si="104"/>
        <v>137.63570819108133</v>
      </c>
      <c r="BP194" s="266">
        <f t="shared" si="104"/>
        <v>131.67736886582838</v>
      </c>
      <c r="BQ194" s="266">
        <f t="shared" si="104"/>
        <v>129.16576189239296</v>
      </c>
      <c r="BR194" s="266">
        <f t="shared" si="104"/>
        <v>133.33778725532969</v>
      </c>
      <c r="BS194" s="266">
        <f t="shared" si="104"/>
        <v>132.79066849480387</v>
      </c>
      <c r="BT194" s="266">
        <f t="shared" si="104"/>
        <v>137.97473213102535</v>
      </c>
      <c r="BU194" s="266">
        <f t="shared" si="104"/>
        <v>141.38472653394646</v>
      </c>
      <c r="BV194" s="266">
        <f t="shared" si="104"/>
        <v>142.0866926017174</v>
      </c>
      <c r="BW194" s="266">
        <f t="shared" si="104"/>
        <v>138.78776759796162</v>
      </c>
      <c r="BX194" s="266">
        <f t="shared" si="104"/>
        <v>155.73552198949019</v>
      </c>
      <c r="BY194" s="266">
        <f t="shared" si="104"/>
        <v>156.0909332281287</v>
      </c>
      <c r="BZ194" s="266">
        <f t="shared" si="104"/>
        <v>159.90365972755407</v>
      </c>
      <c r="CA194" s="266">
        <f t="shared" si="104"/>
        <v>167.49462505576415</v>
      </c>
      <c r="CB194" s="266">
        <f t="shared" si="104"/>
        <v>159.07136837314911</v>
      </c>
      <c r="CC194" s="266">
        <f t="shared" si="104"/>
        <v>166.34958984756702</v>
      </c>
      <c r="CD194" s="266">
        <f>CD192/$AZ$192*100</f>
        <v>182.74308273758251</v>
      </c>
      <c r="CE194" s="266">
        <f t="shared" si="104"/>
        <v>199.80167511045963</v>
      </c>
      <c r="CF194" s="266">
        <f t="shared" si="104"/>
        <v>208.02302496489187</v>
      </c>
      <c r="CG194" s="266">
        <f t="shared" si="104"/>
        <v>220.95770656087615</v>
      </c>
      <c r="CH194" s="266">
        <f t="shared" si="104"/>
        <v>206.40279033244329</v>
      </c>
      <c r="CI194" s="266">
        <f t="shared" si="104"/>
        <v>221.63919963750359</v>
      </c>
      <c r="CJ194" s="266">
        <f t="shared" si="104"/>
        <v>239.19545541327847</v>
      </c>
      <c r="CK194" s="266">
        <f t="shared" ref="CK194:CV194" si="105">CK192/$AZ$192*100</f>
        <v>214.11931337661247</v>
      </c>
      <c r="CL194" s="266">
        <f t="shared" si="105"/>
        <v>215.50300902083572</v>
      </c>
      <c r="CM194" s="266">
        <f t="shared" si="105"/>
        <v>213.55699398673784</v>
      </c>
      <c r="CN194" s="266">
        <f t="shared" si="105"/>
        <v>203.76283773224472</v>
      </c>
      <c r="CO194" s="266">
        <f t="shared" si="105"/>
        <v>204.1661761316798</v>
      </c>
      <c r="CP194" s="266">
        <f t="shared" si="105"/>
        <v>211.34336481828271</v>
      </c>
      <c r="CQ194" s="266">
        <f t="shared" si="105"/>
        <v>203.78715825387877</v>
      </c>
      <c r="CR194" s="266">
        <f t="shared" si="105"/>
        <v>203.44261350247626</v>
      </c>
      <c r="CS194" s="266">
        <f t="shared" si="105"/>
        <v>192.34786350829097</v>
      </c>
      <c r="CT194" s="266">
        <f t="shared" si="105"/>
        <v>185.75494031858045</v>
      </c>
      <c r="CU194" s="266">
        <f t="shared" si="105"/>
        <v>179.11848216229046</v>
      </c>
      <c r="CV194" s="266">
        <f t="shared" si="105"/>
        <v>159.19059647070301</v>
      </c>
      <c r="CW194" s="266">
        <f>CW192/$AZ$192*100</f>
        <v>151.43968597952076</v>
      </c>
      <c r="CX194" s="266">
        <f>CX192/$AZ$192*100</f>
        <v>137.76697403942541</v>
      </c>
      <c r="CY194" s="266">
        <f>CY192/$AZ$192*100</f>
        <v>141.65477014173436</v>
      </c>
      <c r="CZ194" s="266">
        <f>CZ192/$AZ$192*100</f>
        <v>130.51246880775221</v>
      </c>
      <c r="DA194" s="266">
        <f t="shared" ref="DA194:DH194" si="106">DA192/$AZ$192*100</f>
        <v>134.05275916564236</v>
      </c>
      <c r="DB194" s="266">
        <f t="shared" si="106"/>
        <v>132.51712717103067</v>
      </c>
      <c r="DC194" s="266">
        <f t="shared" si="106"/>
        <v>135.24528842127464</v>
      </c>
      <c r="DD194" s="266">
        <f t="shared" si="106"/>
        <v>135.38045797869017</v>
      </c>
      <c r="DE194" s="266">
        <f t="shared" si="106"/>
        <v>134.88234508925484</v>
      </c>
      <c r="DF194" s="266">
        <f t="shared" si="106"/>
        <v>142.66588819601296</v>
      </c>
      <c r="DG194" s="266">
        <f t="shared" si="106"/>
        <v>148.11087897782181</v>
      </c>
      <c r="DH194" s="266">
        <f t="shared" si="106"/>
        <v>132.72467890949474</v>
      </c>
      <c r="DI194" s="266">
        <f t="shared" ref="DI194:DT194" si="107">DI192/$AZ$192*100</f>
        <v>129.35468674131081</v>
      </c>
      <c r="DJ194" s="266">
        <f t="shared" si="107"/>
        <v>138.63863812962316</v>
      </c>
      <c r="DK194" s="266">
        <f t="shared" si="107"/>
        <v>162.41318502380005</v>
      </c>
      <c r="DL194" s="266">
        <f t="shared" si="107"/>
        <v>166.48579947343237</v>
      </c>
      <c r="DM194" s="266">
        <f t="shared" si="107"/>
        <v>174.1556276154293</v>
      </c>
      <c r="DN194" s="266">
        <f t="shared" si="107"/>
        <v>158.91272149794392</v>
      </c>
      <c r="DO194" s="266">
        <f t="shared" si="107"/>
        <v>154.47743579020724</v>
      </c>
      <c r="DP194" s="266">
        <f t="shared" si="107"/>
        <v>146.56552819911727</v>
      </c>
      <c r="DQ194" s="266">
        <f t="shared" si="107"/>
        <v>154.00256719766014</v>
      </c>
      <c r="DR194" s="266">
        <f t="shared" si="107"/>
        <v>150.62215411805667</v>
      </c>
      <c r="DS194" s="266">
        <f t="shared" si="107"/>
        <v>159.14690996128229</v>
      </c>
      <c r="DT194" s="266">
        <f t="shared" si="107"/>
        <v>162.86683029865515</v>
      </c>
      <c r="DU194" s="266">
        <f t="shared" ref="DU194:EF194" si="108">DU192/$AZ$192*100</f>
        <v>165.58962735563082</v>
      </c>
      <c r="DV194" s="266">
        <f t="shared" si="108"/>
        <v>159.70870573321739</v>
      </c>
      <c r="DW194" s="266">
        <f t="shared" si="108"/>
        <v>156.52083478303695</v>
      </c>
      <c r="DX194" s="266">
        <f t="shared" si="108"/>
        <v>169.8331332597817</v>
      </c>
      <c r="DY194" s="266">
        <f t="shared" si="108"/>
        <v>177.24656826964227</v>
      </c>
      <c r="DZ194" s="266">
        <f t="shared" si="108"/>
        <v>182.45737449136649</v>
      </c>
      <c r="EA194" s="266">
        <f t="shared" si="108"/>
        <v>178.58240680088898</v>
      </c>
      <c r="EB194" s="266">
        <f t="shared" si="108"/>
        <v>170.21255136749826</v>
      </c>
      <c r="EC194" s="266">
        <f t="shared" si="108"/>
        <v>180.2335446356079</v>
      </c>
      <c r="ED194" s="266">
        <f t="shared" si="108"/>
        <v>191.79130849083768</v>
      </c>
      <c r="EE194" s="266">
        <f t="shared" si="108"/>
        <v>201.9587677566542</v>
      </c>
      <c r="EF194" s="266">
        <f t="shared" si="108"/>
        <v>196.69535349625698</v>
      </c>
      <c r="EG194" s="266">
        <f t="shared" ref="EG194:ER194" si="109">EG192/$AZ$192*100</f>
        <v>201.72930569439154</v>
      </c>
      <c r="EH194" s="266">
        <f t="shared" si="109"/>
        <v>221.80449897794335</v>
      </c>
      <c r="EI194" s="266">
        <f t="shared" si="109"/>
        <v>215.20363675169421</v>
      </c>
      <c r="EJ194" s="266">
        <f t="shared" si="109"/>
        <v>208.66430043572964</v>
      </c>
      <c r="EK194" s="266">
        <f t="shared" si="109"/>
        <v>209.62103604294532</v>
      </c>
      <c r="EL194" s="266">
        <f t="shared" si="109"/>
        <v>200.89189541727998</v>
      </c>
      <c r="EM194" s="266">
        <f t="shared" si="109"/>
        <v>187.9632376171341</v>
      </c>
      <c r="EN194" s="266">
        <f t="shared" si="109"/>
        <v>216.11122080792046</v>
      </c>
      <c r="EO194" s="266">
        <f t="shared" si="109"/>
        <v>223.91464863480883</v>
      </c>
      <c r="EP194" s="266">
        <f t="shared" si="109"/>
        <v>213.27099051683766</v>
      </c>
      <c r="EQ194" s="266">
        <f t="shared" si="109"/>
        <v>221.97574603001934</v>
      </c>
      <c r="ER194" s="266">
        <f t="shared" si="109"/>
        <v>213.00961331127425</v>
      </c>
      <c r="ES194" s="266">
        <f t="shared" ref="ES194:FD194" si="110">ES192/$AZ$192*100</f>
        <v>204.72497675900482</v>
      </c>
      <c r="ET194" s="266">
        <f t="shared" si="110"/>
        <v>212.60554335246158</v>
      </c>
      <c r="EU194" s="266">
        <f t="shared" si="110"/>
        <v>216.79790555901693</v>
      </c>
      <c r="EV194" s="266">
        <f t="shared" si="110"/>
        <v>205.79813307958236</v>
      </c>
      <c r="EW194" s="266">
        <f t="shared" si="110"/>
        <v>214.37399663557639</v>
      </c>
      <c r="EX194" s="266">
        <f t="shared" si="110"/>
        <v>204.75495136664881</v>
      </c>
      <c r="EY194" s="266">
        <f t="shared" si="110"/>
        <v>211.26011780481392</v>
      </c>
      <c r="EZ194" s="266">
        <f t="shared" si="110"/>
        <v>232.22873206874891</v>
      </c>
      <c r="FA194" s="266">
        <f t="shared" si="110"/>
        <v>237.28970787617172</v>
      </c>
      <c r="FB194" s="266">
        <f t="shared" si="110"/>
        <v>234.93795725037003</v>
      </c>
      <c r="FC194" s="266">
        <f t="shared" si="110"/>
        <v>228.37627804067756</v>
      </c>
      <c r="FD194" s="266">
        <f t="shared" si="110"/>
        <v>233.60543037669132</v>
      </c>
    </row>
  </sheetData>
  <pageMargins left="0.7" right="0.7" top="0.75" bottom="0.75" header="0.3" footer="0.3"/>
  <pageSetup orientation="portrait" r:id="rId1"/>
  <ignoredErrors>
    <ignoredError sqref="CR76:CV76 DC69:DH69 CX76:DH76 DO69:DT69 DO76:DT76" numberStoredAsText="1"/>
    <ignoredError sqref="E35:CV35" formula="1"/>
  </ignoredError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D164"/>
  <sheetViews>
    <sheetView zoomScale="90" zoomScaleNormal="90" workbookViewId="0">
      <pane xSplit="4" ySplit="3" topLeftCell="EJ50" activePane="bottomRight" state="frozen"/>
      <selection activeCell="A853" sqref="A853"/>
      <selection pane="topRight" activeCell="A853" sqref="A853"/>
      <selection pane="bottomLeft" activeCell="A853" sqref="A853"/>
      <selection pane="bottomRight" activeCell="A853" sqref="A853"/>
    </sheetView>
  </sheetViews>
  <sheetFormatPr baseColWidth="10" defaultColWidth="11.44140625" defaultRowHeight="13.8" x14ac:dyDescent="0.3"/>
  <cols>
    <col min="1" max="1" width="33.77734375" style="5" customWidth="1"/>
    <col min="2" max="2" width="9.44140625" style="5" bestFit="1" customWidth="1"/>
    <col min="3" max="3" width="34" style="5" customWidth="1"/>
    <col min="4" max="4" width="14.77734375" style="20" customWidth="1"/>
    <col min="5" max="5" width="9" style="5" bestFit="1" customWidth="1"/>
    <col min="6" max="17" width="11.44140625" style="5"/>
    <col min="18" max="19" width="9" style="5" bestFit="1" customWidth="1"/>
    <col min="20" max="21" width="12" style="5" bestFit="1" customWidth="1"/>
    <col min="22" max="22" width="9" style="5" bestFit="1" customWidth="1"/>
    <col min="23" max="23" width="12" style="5" bestFit="1" customWidth="1"/>
    <col min="24" max="24" width="9" style="5" bestFit="1" customWidth="1"/>
    <col min="25" max="25" width="12" style="5" bestFit="1" customWidth="1"/>
    <col min="26" max="26" width="9" style="5" bestFit="1" customWidth="1"/>
    <col min="27" max="28" width="12" style="5" bestFit="1" customWidth="1"/>
    <col min="29" max="64" width="11.44140625" style="5"/>
    <col min="65" max="88" width="12.5546875" style="7" bestFit="1" customWidth="1"/>
    <col min="89" max="16384" width="11.44140625" style="7"/>
  </cols>
  <sheetData>
    <row r="1" spans="1:160" x14ac:dyDescent="0.3">
      <c r="E1" s="5">
        <v>2009</v>
      </c>
      <c r="F1" s="5">
        <v>2010</v>
      </c>
      <c r="G1" s="5">
        <v>2011</v>
      </c>
      <c r="H1" s="5">
        <v>2012</v>
      </c>
    </row>
    <row r="2" spans="1:160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</row>
    <row r="3" spans="1:160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0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0" s="155" customFormat="1" x14ac:dyDescent="0.3">
      <c r="A5" s="155" t="s">
        <v>45</v>
      </c>
      <c r="B5" s="155" t="s">
        <v>26</v>
      </c>
      <c r="C5" s="155" t="s">
        <v>28</v>
      </c>
      <c r="D5" s="156" t="s">
        <v>12</v>
      </c>
      <c r="E5" s="157">
        <v>116.57000000000001</v>
      </c>
      <c r="F5" s="157">
        <v>113.83421052631576</v>
      </c>
      <c r="G5" s="157">
        <v>110.36818181818184</v>
      </c>
      <c r="H5" s="157">
        <v>115.87380952380954</v>
      </c>
      <c r="I5" s="157">
        <v>129.36750000000001</v>
      </c>
      <c r="J5" s="157">
        <v>125.77727272727275</v>
      </c>
      <c r="K5" s="157">
        <v>118.24999999999999</v>
      </c>
      <c r="L5" s="157">
        <v>128.04285714285717</v>
      </c>
      <c r="M5" s="157">
        <v>128.28333333333336</v>
      </c>
      <c r="N5" s="157">
        <v>137.02045454545453</v>
      </c>
      <c r="O5" s="157">
        <v>137.22250000000003</v>
      </c>
      <c r="P5" s="157">
        <v>142.59318181818182</v>
      </c>
      <c r="Q5" s="157">
        <v>140.15789473684211</v>
      </c>
      <c r="R5" s="157">
        <v>131.63684210526316</v>
      </c>
      <c r="S5" s="157">
        <v>132.09347826086957</v>
      </c>
      <c r="T5" s="157">
        <v>133.20476190476191</v>
      </c>
      <c r="U5" s="157">
        <v>134.55749999999998</v>
      </c>
      <c r="V5" s="157">
        <v>150.45681818181816</v>
      </c>
      <c r="W5" s="157">
        <v>163.41190476190476</v>
      </c>
      <c r="X5" s="157">
        <v>173.22954545454547</v>
      </c>
      <c r="Y5" s="157">
        <v>186.07857142857142</v>
      </c>
      <c r="Z5" s="157">
        <v>188.66428571428574</v>
      </c>
      <c r="AA5" s="157">
        <v>204.66904761904757</v>
      </c>
      <c r="AB5" s="157">
        <v>220.68181818181819</v>
      </c>
      <c r="AC5" s="157">
        <v>236.18250000000003</v>
      </c>
      <c r="AD5" s="157">
        <v>258.90789473684208</v>
      </c>
      <c r="AE5" s="157">
        <v>272.0695652173913</v>
      </c>
      <c r="AF5" s="157">
        <v>281.71999999999997</v>
      </c>
      <c r="AG5" s="157">
        <v>274.53095238095239</v>
      </c>
      <c r="AH5" s="157">
        <v>257.96590909090907</v>
      </c>
      <c r="AI5" s="157">
        <v>252.1225</v>
      </c>
      <c r="AJ5" s="157">
        <v>256.42608695652171</v>
      </c>
      <c r="AK5" s="157">
        <v>260.05952380952374</v>
      </c>
      <c r="AL5" s="157">
        <v>232.79523809523812</v>
      </c>
      <c r="AM5" s="157">
        <v>230.66666666666666</v>
      </c>
      <c r="AN5" s="157">
        <v>222.90238095238098</v>
      </c>
      <c r="AO5" s="157">
        <v>223.24499999999998</v>
      </c>
      <c r="AP5" s="157">
        <v>208.87000000000003</v>
      </c>
      <c r="AQ5" s="157">
        <v>186.04545454545448</v>
      </c>
      <c r="AR5" s="157">
        <v>178.68999999999997</v>
      </c>
      <c r="AS5" s="157">
        <v>173.69772727272732</v>
      </c>
      <c r="AT5" s="157">
        <v>156.80238095238096</v>
      </c>
      <c r="AU5" s="157">
        <v>180.02619047619046</v>
      </c>
      <c r="AV5" s="157">
        <v>165.7391304347826</v>
      </c>
      <c r="AW5" s="157">
        <v>171.84210526315792</v>
      </c>
      <c r="AX5" s="157">
        <v>164.7391304347826</v>
      </c>
      <c r="AY5" s="157">
        <v>147.61428571428573</v>
      </c>
      <c r="AZ5" s="157">
        <v>141.55000000000001</v>
      </c>
      <c r="BA5" s="157" t="e">
        <f>+#REF!</f>
        <v>#REF!</v>
      </c>
      <c r="BB5" s="157" t="e">
        <f>+#REF!</f>
        <v>#REF!</v>
      </c>
      <c r="BC5" s="157" t="e">
        <f>+#REF!</f>
        <v>#REF!</v>
      </c>
      <c r="BD5" s="157" t="e">
        <f>+#REF!</f>
        <v>#REF!</v>
      </c>
      <c r="BE5" s="157" t="e">
        <f>+#REF!</f>
        <v>#REF!</v>
      </c>
      <c r="BF5" s="157" t="e">
        <f>+#REF!</f>
        <v>#REF!</v>
      </c>
      <c r="BG5" s="157" t="e">
        <f>+#REF!</f>
        <v>#REF!</v>
      </c>
      <c r="BH5" s="157" t="e">
        <f>+#REF!</f>
        <v>#REF!</v>
      </c>
      <c r="BI5" s="157" t="e">
        <f>+#REF!</f>
        <v>#REF!</v>
      </c>
      <c r="BJ5" s="157" t="e">
        <f>+#REF!</f>
        <v>#REF!</v>
      </c>
      <c r="BK5" s="157" t="e">
        <f>+#REF!</f>
        <v>#REF!</v>
      </c>
      <c r="BL5" s="157" t="e">
        <f>+#REF!</f>
        <v>#REF!</v>
      </c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</row>
    <row r="6" spans="1:160" s="16" customFormat="1" x14ac:dyDescent="0.3">
      <c r="A6" s="14"/>
      <c r="B6" s="14"/>
      <c r="C6" s="14"/>
      <c r="D6" s="22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160" s="16" customFormat="1" x14ac:dyDescent="0.3">
      <c r="A7" s="18" t="s">
        <v>104</v>
      </c>
      <c r="B7" s="14"/>
      <c r="C7" s="14"/>
      <c r="D7" s="22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160" s="155" customFormat="1" x14ac:dyDescent="0.3">
      <c r="A8" s="155" t="s">
        <v>175</v>
      </c>
      <c r="B8" s="155" t="s">
        <v>26</v>
      </c>
      <c r="C8" s="155" t="s">
        <v>28</v>
      </c>
      <c r="D8" s="156" t="s">
        <v>12</v>
      </c>
      <c r="E8" s="280">
        <f>ICGN!E34</f>
        <v>116.57000000000001</v>
      </c>
      <c r="F8" s="280">
        <f>ICGN!F34</f>
        <v>113.83421052631576</v>
      </c>
      <c r="G8" s="280">
        <f>ICGN!G34</f>
        <v>110.36818181818184</v>
      </c>
      <c r="H8" s="280">
        <f>ICGN!H34</f>
        <v>115.87380952380954</v>
      </c>
      <c r="I8" s="280">
        <f>ICGN!I34</f>
        <v>129.36750000000001</v>
      </c>
      <c r="J8" s="280">
        <f>ICGN!J34</f>
        <v>125.77727272727275</v>
      </c>
      <c r="K8" s="280">
        <f>ICGN!K34</f>
        <v>118.24999999999999</v>
      </c>
      <c r="L8" s="280">
        <f>ICGN!L34</f>
        <v>128.04285714285717</v>
      </c>
      <c r="M8" s="280">
        <f>ICGN!M34</f>
        <v>128.28333333333336</v>
      </c>
      <c r="N8" s="280">
        <f>ICGN!N34</f>
        <v>137.02045454545453</v>
      </c>
      <c r="O8" s="280">
        <f>ICGN!O34</f>
        <v>137.22250000000003</v>
      </c>
      <c r="P8" s="280">
        <f>ICGN!P34</f>
        <v>142.59318181818182</v>
      </c>
      <c r="Q8" s="280">
        <f>ICGN!Q34</f>
        <v>140.15789473684211</v>
      </c>
      <c r="R8" s="280">
        <f>ICGN!R34</f>
        <v>131.63684210526316</v>
      </c>
      <c r="S8" s="280">
        <f>ICGN!S34</f>
        <v>132.09347826086957</v>
      </c>
      <c r="T8" s="280">
        <f>ICGN!T34</f>
        <v>133.20476190476191</v>
      </c>
      <c r="U8" s="280">
        <f>ICGN!U34</f>
        <v>134.55749999999998</v>
      </c>
      <c r="V8" s="280">
        <f>ICGN!V34</f>
        <v>150.45681818181816</v>
      </c>
      <c r="W8" s="280">
        <f>ICGN!W34</f>
        <v>163.41190476190476</v>
      </c>
      <c r="X8" s="280">
        <f>ICGN!X34</f>
        <v>173.22954545454547</v>
      </c>
      <c r="Y8" s="280">
        <f>ICGN!Y34</f>
        <v>186.07857142857142</v>
      </c>
      <c r="Z8" s="280">
        <f>ICGN!Z34</f>
        <v>188.66428571428574</v>
      </c>
      <c r="AA8" s="280">
        <f>ICGN!AA34</f>
        <v>204.66904761904757</v>
      </c>
      <c r="AB8" s="280">
        <f>ICGN!AB34</f>
        <v>220.68181818181819</v>
      </c>
      <c r="AC8" s="280">
        <f>ICGN!AC34</f>
        <v>236.18250000000003</v>
      </c>
      <c r="AD8" s="280">
        <f>ICGN!AD34</f>
        <v>258.90789473684208</v>
      </c>
      <c r="AE8" s="280">
        <f>ICGN!AE34</f>
        <v>272.0695652173913</v>
      </c>
      <c r="AF8" s="280">
        <f>ICGN!AF34</f>
        <v>281.71999999999997</v>
      </c>
      <c r="AG8" s="280">
        <f>ICGN!AG34</f>
        <v>274.53095238095239</v>
      </c>
      <c r="AH8" s="280">
        <f>ICGN!AH34</f>
        <v>257.96590909090907</v>
      </c>
      <c r="AI8" s="280">
        <f>ICGN!AI34</f>
        <v>252.1225</v>
      </c>
      <c r="AJ8" s="280">
        <f>ICGN!AJ34</f>
        <v>256.42608695652171</v>
      </c>
      <c r="AK8" s="280">
        <f>ICGN!AK34</f>
        <v>260.05952380952374</v>
      </c>
      <c r="AL8" s="280">
        <f>ICGN!AL34</f>
        <v>232.79523809523812</v>
      </c>
      <c r="AM8" s="280">
        <f>ICGN!AM34</f>
        <v>230.66666666666666</v>
      </c>
      <c r="AN8" s="280">
        <f>ICGN!AN34</f>
        <v>222.90238095238098</v>
      </c>
      <c r="AO8" s="280">
        <f>ICGN!AO34</f>
        <v>223.24499999999998</v>
      </c>
      <c r="AP8" s="280">
        <f>ICGN!AP34</f>
        <v>208.87000000000003</v>
      </c>
      <c r="AQ8" s="280">
        <f>ICGN!AQ34</f>
        <v>186.04545454545448</v>
      </c>
      <c r="AR8" s="280">
        <f>ICGN!AR34</f>
        <v>178.68999999999997</v>
      </c>
      <c r="AS8" s="280">
        <f>ICGN!AS34</f>
        <v>173.69772727272732</v>
      </c>
      <c r="AT8" s="280">
        <f>ICGN!AT34</f>
        <v>156.80238095238096</v>
      </c>
      <c r="AU8" s="280">
        <f>ICGN!AU34</f>
        <v>180.02619047619046</v>
      </c>
      <c r="AV8" s="280">
        <f>ICGN!AV34</f>
        <v>165.7391304347826</v>
      </c>
      <c r="AW8" s="280">
        <f>ICGN!AW34</f>
        <v>171.84210526315792</v>
      </c>
      <c r="AX8" s="280">
        <f>ICGN!AX34</f>
        <v>164.7391304347826</v>
      </c>
      <c r="AY8" s="280">
        <f>ICGN!AY34</f>
        <v>147.61428571428573</v>
      </c>
      <c r="AZ8" s="280">
        <f>ICGN!AZ34</f>
        <v>141.55000000000001</v>
      </c>
      <c r="BA8" s="280">
        <f>ICGN!BA34</f>
        <v>150.02857142857141</v>
      </c>
      <c r="BB8" s="280">
        <f>ICGN!BB34</f>
        <v>141.43157894736842</v>
      </c>
      <c r="BC8" s="280">
        <f>ICGN!BC34</f>
        <v>138.58750000000001</v>
      </c>
      <c r="BD8" s="280">
        <f>ICGN!BD34</f>
        <v>137.18636363636364</v>
      </c>
      <c r="BE8" s="280">
        <f>ICGN!BE34</f>
        <v>135.84318181818182</v>
      </c>
      <c r="BF8" s="280">
        <f>ICGN!BF34</f>
        <v>123.67249999999999</v>
      </c>
      <c r="BG8" s="280">
        <f>ICGN!BG34</f>
        <v>122.99545454545456</v>
      </c>
      <c r="BH8" s="280">
        <f>ICGN!BH34</f>
        <v>117.61136363636363</v>
      </c>
      <c r="BI8" s="280">
        <f>ICGN!BI34</f>
        <v>114.45499999999997</v>
      </c>
      <c r="BJ8" s="280">
        <f>ICGN!BJ34</f>
        <v>112.79130434782608</v>
      </c>
      <c r="BK8" s="280">
        <f>ICGN!BK34</f>
        <v>105.60249999999999</v>
      </c>
      <c r="BL8" s="280">
        <f>ICGN!BL34</f>
        <v>111.79047619047617</v>
      </c>
      <c r="BM8" s="280">
        <f>ICGN!BM34</f>
        <v>117.62380952380951</v>
      </c>
      <c r="BN8" s="280">
        <f>ICGN!BN34</f>
        <v>154.17894736842109</v>
      </c>
      <c r="BO8" s="280">
        <f>ICGN!BO34</f>
        <v>188.49047619047619</v>
      </c>
      <c r="BP8" s="280">
        <f>ICGN!BP34</f>
        <v>197.02380952380949</v>
      </c>
      <c r="BQ8" s="280">
        <f>ICGN!BQ34</f>
        <v>187.08333333333331</v>
      </c>
      <c r="BR8" s="280">
        <f>ICGN!BR34</f>
        <v>171.60238095238094</v>
      </c>
      <c r="BS8" s="280">
        <f>ICGN!BS34</f>
        <v>171.14318181818183</v>
      </c>
      <c r="BT8" s="280">
        <f>ICGN!BT34</f>
        <v>187.57142857142858</v>
      </c>
      <c r="BU8" s="280">
        <f>ICGN!BU34</f>
        <v>185.80000000000004</v>
      </c>
      <c r="BV8" s="280">
        <f>ICGN!BV34</f>
        <v>205.054347826087</v>
      </c>
      <c r="BW8" s="280">
        <f>ICGN!BW34</f>
        <v>188.17894736842106</v>
      </c>
      <c r="BX8" s="280">
        <f>ICGN!BX34</f>
        <v>174.96818181818182</v>
      </c>
      <c r="BY8" s="280">
        <f>ICGN!BY34</f>
        <v>169.24249999999998</v>
      </c>
      <c r="BZ8" s="280">
        <f>ICGN!BZ34</f>
        <v>154.89736842105265</v>
      </c>
      <c r="CA8" s="280">
        <f>ICGN!CA34</f>
        <v>134.71590909090909</v>
      </c>
      <c r="CB8" s="280">
        <f>ICGN!CB34</f>
        <v>138.41666666666666</v>
      </c>
      <c r="CC8" s="280">
        <f>ICGN!CC34</f>
        <v>131.87500000000003</v>
      </c>
      <c r="CD8" s="280">
        <f>ICGN!CD34</f>
        <v>131.79545454545453</v>
      </c>
      <c r="CE8" s="280">
        <f>ICGN!CE34</f>
        <v>125.09318181818183</v>
      </c>
      <c r="CF8" s="280">
        <f>ICGN!CF34</f>
        <v>127.14047619047621</v>
      </c>
      <c r="CG8" s="280">
        <f>ICGN!CG34</f>
        <v>116.67142857142855</v>
      </c>
      <c r="CH8" s="280">
        <f>ICGN!CH34</f>
        <v>125.12500000000001</v>
      </c>
      <c r="CI8" s="280">
        <f>ICGN!CI34</f>
        <v>118.14250000000001</v>
      </c>
      <c r="CJ8" s="280">
        <f>ICGN!CJ34</f>
        <v>120.27272727272727</v>
      </c>
      <c r="CK8" s="280">
        <f>ICGN!CK34</f>
        <v>117.01052631578949</v>
      </c>
      <c r="CL8" s="280">
        <f>ICGN!CL34</f>
        <v>116.44500000000001</v>
      </c>
      <c r="CM8" s="280">
        <f>ICGN!CM34</f>
        <v>124.69090909090909</v>
      </c>
      <c r="CN8" s="280">
        <f>ICGN!CN34</f>
        <v>122.97380952380954</v>
      </c>
      <c r="CO8" s="280">
        <f>ICGN!CO34</f>
        <v>124.30000000000003</v>
      </c>
      <c r="CP8" s="280">
        <f>ICGN!CP34</f>
        <v>135.73636363636362</v>
      </c>
      <c r="CQ8" s="280">
        <f>ICGN!CQ34</f>
        <v>144.53749999999997</v>
      </c>
      <c r="CR8" s="280">
        <f>ICGN!CR34</f>
        <v>141.08913043478265</v>
      </c>
      <c r="CS8" s="280">
        <f>ICGN!CS34</f>
        <v>151.52142857142857</v>
      </c>
      <c r="CT8" s="280">
        <f>ICGN!CT34</f>
        <v>155.60476190476189</v>
      </c>
      <c r="CU8" s="280">
        <f>ICGN!CU34</f>
        <v>160.46904761904764</v>
      </c>
      <c r="CV8" s="280">
        <f>ICGN!CV34</f>
        <v>138.61666666666665</v>
      </c>
      <c r="CW8" s="280"/>
      <c r="CX8" s="280"/>
      <c r="CY8" s="280"/>
      <c r="CZ8" s="280"/>
      <c r="DA8" s="280"/>
      <c r="DB8" s="280"/>
      <c r="DC8" s="280"/>
      <c r="DD8" s="280"/>
      <c r="DE8" s="280"/>
      <c r="DF8" s="280"/>
      <c r="DG8" s="280"/>
      <c r="DH8" s="280"/>
      <c r="DI8" s="280"/>
      <c r="DJ8" s="280"/>
      <c r="DK8" s="280"/>
      <c r="DL8" s="280"/>
      <c r="DM8" s="280"/>
      <c r="DN8" s="280"/>
      <c r="DO8" s="280"/>
      <c r="DP8" s="280"/>
      <c r="DQ8" s="280"/>
      <c r="DR8" s="280"/>
      <c r="DS8" s="280"/>
      <c r="DT8" s="280"/>
      <c r="DU8" s="280"/>
      <c r="DV8" s="280"/>
      <c r="DW8" s="280"/>
      <c r="DX8" s="280"/>
      <c r="DY8" s="280"/>
      <c r="DZ8" s="280"/>
      <c r="EA8" s="280"/>
      <c r="EB8" s="280"/>
      <c r="EC8" s="280"/>
      <c r="ED8" s="280"/>
      <c r="EE8" s="280"/>
      <c r="EF8" s="280"/>
      <c r="EG8" s="280"/>
      <c r="EH8" s="280"/>
      <c r="EI8" s="280"/>
      <c r="EJ8" s="280"/>
      <c r="EK8" s="280"/>
      <c r="EL8" s="280"/>
      <c r="EM8" s="280"/>
      <c r="EN8" s="280"/>
      <c r="EO8" s="280"/>
      <c r="EP8" s="280"/>
      <c r="EQ8" s="280"/>
      <c r="ER8" s="280"/>
      <c r="ES8" s="280"/>
      <c r="ET8" s="280"/>
      <c r="EU8" s="280"/>
      <c r="EV8" s="280"/>
      <c r="EW8" s="280"/>
      <c r="EX8" s="280"/>
      <c r="EY8" s="280"/>
      <c r="EZ8" s="280"/>
      <c r="FA8" s="280"/>
      <c r="FB8" s="280"/>
      <c r="FC8" s="280"/>
      <c r="FD8" s="280"/>
    </row>
    <row r="9" spans="1:160" s="16" customFormat="1" x14ac:dyDescent="0.3">
      <c r="A9" s="14"/>
      <c r="B9" s="14"/>
      <c r="C9" s="14"/>
      <c r="D9" s="2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160" s="16" customFormat="1" x14ac:dyDescent="0.3">
      <c r="A10" s="18" t="s">
        <v>282</v>
      </c>
      <c r="B10" s="14"/>
      <c r="C10" s="14"/>
      <c r="D10" s="2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160" s="16" customFormat="1" x14ac:dyDescent="0.3">
      <c r="A11" s="14" t="s">
        <v>175</v>
      </c>
      <c r="B11" s="14" t="s">
        <v>26</v>
      </c>
      <c r="C11" s="14" t="s">
        <v>28</v>
      </c>
      <c r="D11" s="22" t="s">
        <v>12</v>
      </c>
      <c r="E11" s="91">
        <f>ICGN!E51</f>
        <v>116.57000000000001</v>
      </c>
      <c r="F11" s="91">
        <f>ICGN!F51</f>
        <v>113.83421052631576</v>
      </c>
      <c r="G11" s="91">
        <f>ICGN!G51</f>
        <v>110.36818181818184</v>
      </c>
      <c r="H11" s="91">
        <f>ICGN!H51</f>
        <v>115.87380952380954</v>
      </c>
      <c r="I11" s="91">
        <f>ICGN!I51</f>
        <v>129.36750000000001</v>
      </c>
      <c r="J11" s="91">
        <f>ICGN!J51</f>
        <v>125.77727272727275</v>
      </c>
      <c r="K11" s="91">
        <f>ICGN!K51</f>
        <v>118.24999999999999</v>
      </c>
      <c r="L11" s="91">
        <f>ICGN!L51</f>
        <v>128.04285714285717</v>
      </c>
      <c r="M11" s="91">
        <f>ICGN!M51</f>
        <v>128.28333333333336</v>
      </c>
      <c r="N11" s="91">
        <f>ICGN!N51</f>
        <v>137.02045454545453</v>
      </c>
      <c r="O11" s="91">
        <f>ICGN!O51</f>
        <v>137.22250000000003</v>
      </c>
      <c r="P11" s="91">
        <f>ICGN!P51</f>
        <v>142.59318181818182</v>
      </c>
      <c r="Q11" s="91">
        <f>ICGN!Q51</f>
        <v>140.15789473684211</v>
      </c>
      <c r="R11" s="91">
        <f>ICGN!R51</f>
        <v>131.63684210526316</v>
      </c>
      <c r="S11" s="91">
        <f>ICGN!S51</f>
        <v>132.09347826086957</v>
      </c>
      <c r="T11" s="91">
        <f>ICGN!T51</f>
        <v>133.20476190476191</v>
      </c>
      <c r="U11" s="91">
        <f>ICGN!U51</f>
        <v>134.55749999999998</v>
      </c>
      <c r="V11" s="91">
        <f>ICGN!V51</f>
        <v>150.45681818181816</v>
      </c>
      <c r="W11" s="91">
        <f>ICGN!W51</f>
        <v>163.41190476190476</v>
      </c>
      <c r="X11" s="91">
        <f>ICGN!X51</f>
        <v>173.22954545454547</v>
      </c>
      <c r="Y11" s="91">
        <f>ICGN!Y51</f>
        <v>186.07857142857142</v>
      </c>
      <c r="Z11" s="91">
        <f>ICGN!Z51</f>
        <v>188.66428571428574</v>
      </c>
      <c r="AA11" s="91">
        <f>ICGN!AA51</f>
        <v>204.66904761904757</v>
      </c>
      <c r="AB11" s="91">
        <f>ICGN!AB51</f>
        <v>220.68181818181819</v>
      </c>
      <c r="AC11" s="91">
        <f>ICGN!AC51</f>
        <v>236.18250000000003</v>
      </c>
      <c r="AD11" s="91">
        <f>ICGN!AD51</f>
        <v>258.90789473684208</v>
      </c>
      <c r="AE11" s="91">
        <f>ICGN!AE51</f>
        <v>272.0695652173913</v>
      </c>
      <c r="AF11" s="91">
        <f>ICGN!AF51</f>
        <v>281.71999999999997</v>
      </c>
      <c r="AG11" s="91">
        <f>ICGN!AG51</f>
        <v>274.53095238095239</v>
      </c>
      <c r="AH11" s="91">
        <f>ICGN!AH51</f>
        <v>257.96590909090907</v>
      </c>
      <c r="AI11" s="91">
        <f>ICGN!AI51</f>
        <v>252.1225</v>
      </c>
      <c r="AJ11" s="91">
        <f>ICGN!AJ51</f>
        <v>256.42608695652171</v>
      </c>
      <c r="AK11" s="91">
        <f>ICGN!AK51</f>
        <v>260.05952380952374</v>
      </c>
      <c r="AL11" s="91">
        <f>ICGN!AL51</f>
        <v>232.79523809523812</v>
      </c>
      <c r="AM11" s="91">
        <f>ICGN!AM51</f>
        <v>230.66666666666666</v>
      </c>
      <c r="AN11" s="91">
        <f>ICGN!AN51</f>
        <v>222.90238095238098</v>
      </c>
      <c r="AO11" s="91">
        <f>ICGN!AO51</f>
        <v>223.24499999999998</v>
      </c>
      <c r="AP11" s="91">
        <f>ICGN!AP51</f>
        <v>208.87000000000003</v>
      </c>
      <c r="AQ11" s="91">
        <f>ICGN!AQ51</f>
        <v>186.04545454545448</v>
      </c>
      <c r="AR11" s="91">
        <f>ICGN!AR51</f>
        <v>178.68999999999997</v>
      </c>
      <c r="AS11" s="91">
        <f>ICGN!AS51</f>
        <v>173.69772727272732</v>
      </c>
      <c r="AT11" s="91">
        <f>ICGN!AT51</f>
        <v>156.80238095238096</v>
      </c>
      <c r="AU11" s="91">
        <f>ICGN!AU51</f>
        <v>180.02619047619046</v>
      </c>
      <c r="AV11" s="91">
        <f>ICGN!AV51</f>
        <v>165.7391304347826</v>
      </c>
      <c r="AW11" s="91">
        <f>ICGN!AW51</f>
        <v>171.84210526315792</v>
      </c>
      <c r="AX11" s="91">
        <f>ICGN!AX51</f>
        <v>164.7391304347826</v>
      </c>
      <c r="AY11" s="91">
        <f>ICGN!AY51</f>
        <v>147.61428571428573</v>
      </c>
      <c r="AZ11" s="91">
        <f>ICGN!AZ51</f>
        <v>141.55000000000001</v>
      </c>
      <c r="BA11" s="91">
        <f>ICGN!BA51</f>
        <v>150.02857142857141</v>
      </c>
      <c r="BB11" s="91">
        <f>ICGN!BB51</f>
        <v>141.43157894736842</v>
      </c>
      <c r="BC11" s="91">
        <f>ICGN!BC51</f>
        <v>138.58750000000001</v>
      </c>
      <c r="BD11" s="91">
        <f>ICGN!BD51</f>
        <v>137.18636363636364</v>
      </c>
      <c r="BE11" s="91">
        <f>ICGN!BE51</f>
        <v>135.84318181818182</v>
      </c>
      <c r="BF11" s="91">
        <f>ICGN!BF51</f>
        <v>123.67249999999999</v>
      </c>
      <c r="BG11" s="91">
        <f>ICGN!BG51</f>
        <v>122.99545454545456</v>
      </c>
      <c r="BH11" s="91">
        <f>ICGN!BH51</f>
        <v>117.61136363636363</v>
      </c>
      <c r="BI11" s="91">
        <f>ICGN!BI51</f>
        <v>114.45499999999997</v>
      </c>
      <c r="BJ11" s="91">
        <f>ICGN!BJ51</f>
        <v>112.79130434782608</v>
      </c>
      <c r="BK11" s="91">
        <f>ICGN!BK51</f>
        <v>105.60249999999999</v>
      </c>
      <c r="BL11" s="91">
        <f>ICGN!BL51</f>
        <v>111.79047619047617</v>
      </c>
      <c r="BM11" s="91">
        <f>ICGN!BM51</f>
        <v>117.62380952380951</v>
      </c>
      <c r="BN11" s="91">
        <f>ICGN!BN51</f>
        <v>154.17894736842109</v>
      </c>
      <c r="BO11" s="91">
        <f>ICGN!BO51</f>
        <v>188.49047619047619</v>
      </c>
      <c r="BP11" s="91">
        <f>ICGN!BP51</f>
        <v>197.02380952380949</v>
      </c>
      <c r="BQ11" s="91">
        <f>ICGN!BQ51</f>
        <v>187.08333333333331</v>
      </c>
      <c r="BR11" s="91">
        <f>ICGN!BR51</f>
        <v>171.60238095238094</v>
      </c>
      <c r="BS11" s="91">
        <f>ICGN!BS51</f>
        <v>171.14318181818183</v>
      </c>
      <c r="BT11" s="91">
        <f>ICGN!BT51</f>
        <v>187.57142857142858</v>
      </c>
      <c r="BU11" s="91">
        <f>ICGN!BU51</f>
        <v>185.80000000000004</v>
      </c>
      <c r="BV11" s="91">
        <f>ICGN!BV51</f>
        <v>205.054347826087</v>
      </c>
      <c r="BW11" s="91">
        <f>ICGN!BW51</f>
        <v>188.17894736842106</v>
      </c>
      <c r="BX11" s="91">
        <f>ICGN!BX51</f>
        <v>174.96818181818182</v>
      </c>
      <c r="BY11" s="91">
        <f>ICGN!BY51</f>
        <v>169.24249999999998</v>
      </c>
      <c r="BZ11" s="91">
        <f>ICGN!BZ51</f>
        <v>154.89736842105265</v>
      </c>
      <c r="CA11" s="91">
        <f>ICGN!CA51</f>
        <v>134.71590909090909</v>
      </c>
      <c r="CB11" s="91">
        <f>ICGN!CB51</f>
        <v>138.41666666666666</v>
      </c>
      <c r="CC11" s="91">
        <f>ICGN!CC51</f>
        <v>131.87500000000003</v>
      </c>
      <c r="CD11" s="91">
        <f>ICGN!CD51</f>
        <v>131.79545454545453</v>
      </c>
      <c r="CE11" s="91">
        <f>ICGN!CE51</f>
        <v>125.09318181818183</v>
      </c>
      <c r="CF11" s="91">
        <f>ICGN!CF51</f>
        <v>127.14047619047621</v>
      </c>
      <c r="CG11" s="91">
        <f>ICGN!CG51</f>
        <v>116.67142857142855</v>
      </c>
      <c r="CH11" s="91">
        <f>ICGN!CH51</f>
        <v>125.12500000000001</v>
      </c>
      <c r="CI11" s="91">
        <f>ICGN!CI51</f>
        <v>118.14250000000001</v>
      </c>
      <c r="CJ11" s="91">
        <f>ICGN!CJ51</f>
        <v>120.27272727272727</v>
      </c>
      <c r="CK11" s="91">
        <f>ICGN!CK51</f>
        <v>117.01052631578949</v>
      </c>
      <c r="CL11" s="91">
        <f>ICGN!CL51</f>
        <v>116.44500000000001</v>
      </c>
      <c r="CM11" s="91">
        <f>ICGN!CM51</f>
        <v>124.69090909090909</v>
      </c>
      <c r="CN11" s="91">
        <f>ICGN!CN51</f>
        <v>122.97380952380954</v>
      </c>
      <c r="CO11" s="91">
        <f>ICGN!CO51</f>
        <v>124.30000000000003</v>
      </c>
      <c r="CP11" s="91">
        <f>ICGN!CP51</f>
        <v>135.73636363636362</v>
      </c>
      <c r="CQ11" s="91">
        <f>ICGN!CQ51</f>
        <v>144.53749999999997</v>
      </c>
      <c r="CR11" s="91">
        <f>ICGN!CR51</f>
        <v>141.08913043478265</v>
      </c>
      <c r="CS11" s="91">
        <f>ICGN!CS51</f>
        <v>151.52142857142857</v>
      </c>
      <c r="CT11" s="91">
        <f>ICGN!CT51</f>
        <v>155.60476190476189</v>
      </c>
      <c r="CU11" s="91">
        <f>ICGN!CU51</f>
        <v>160.46904761904764</v>
      </c>
      <c r="CV11" s="91">
        <f>ICGN!CV51</f>
        <v>138.61666666666665</v>
      </c>
      <c r="CW11" s="91">
        <f>ICGN!CW51</f>
        <v>148.69250000000002</v>
      </c>
      <c r="CX11" s="91">
        <f>ICGN!CX51</f>
        <v>145.32105263157891</v>
      </c>
      <c r="CY11" s="91">
        <f>ICGN!CY51</f>
        <v>140.27391304347827</v>
      </c>
      <c r="CZ11" s="91">
        <f>ICGN!CZ51</f>
        <v>135.63947368421054</v>
      </c>
      <c r="DA11" s="91">
        <f>ICGN!DA51</f>
        <v>131.73181818181817</v>
      </c>
      <c r="DB11" s="91">
        <f>ICGN!DB51</f>
        <v>124.08863636363635</v>
      </c>
      <c r="DC11" s="91">
        <f>ICGN!DC51</f>
        <v>131.08750000000001</v>
      </c>
      <c r="DD11" s="91">
        <f>ICGN!DD51</f>
        <v>133.4304347826087</v>
      </c>
      <c r="DE11" s="91">
        <f>ICGN!DE51</f>
        <v>132.18</v>
      </c>
      <c r="DF11" s="91">
        <f>ICGN!DF51</f>
        <v>126.12045454545454</v>
      </c>
      <c r="DG11" s="91">
        <f>ICGN!DG51</f>
        <v>125.72142857142858</v>
      </c>
      <c r="DH11" s="91">
        <f>ICGN!DH51</f>
        <v>122.07250000000002</v>
      </c>
      <c r="DI11" s="91">
        <f>ICGN!DI51</f>
        <v>124.09047619047617</v>
      </c>
      <c r="DJ11" s="91">
        <f>ICGN!DJ51</f>
        <v>120.77894736842106</v>
      </c>
      <c r="DK11" s="91">
        <f>ICGN!DK51</f>
        <v>118.93333333333332</v>
      </c>
      <c r="DL11" s="91">
        <f>ICGN!DL51</f>
        <v>117.0547619047619</v>
      </c>
      <c r="DM11" s="91">
        <f>ICGN!DM51</f>
        <v>118.26590909090909</v>
      </c>
      <c r="DN11" s="91">
        <f>ICGN!DN51</f>
        <v>115.81666666666669</v>
      </c>
      <c r="DO11" s="91">
        <f>ICGN!DO51</f>
        <v>109.11190476190478</v>
      </c>
      <c r="DP11" s="91">
        <f>ICGN!DP51</f>
        <v>102.85000000000001</v>
      </c>
      <c r="DQ11" s="91">
        <f>ICGN!DQ51</f>
        <v>97.626315789473708</v>
      </c>
      <c r="DR11" s="91">
        <f>ICGN!DR51</f>
        <v>114.85</v>
      </c>
      <c r="DS11" s="91">
        <f>ICGN!DS51</f>
        <v>111.79761904761905</v>
      </c>
      <c r="DT11" s="91">
        <f>ICGN!DT51</f>
        <v>100.00749999999999</v>
      </c>
      <c r="DU11" s="91">
        <f>ICGN!DU51</f>
        <v>103.35000000000002</v>
      </c>
      <c r="DV11" s="91">
        <f>ICGN!DV51</f>
        <v>99.476315789473688</v>
      </c>
      <c r="DW11" s="91">
        <f>ICGN!DW51</f>
        <v>94.488095238095241</v>
      </c>
      <c r="DX11" s="91">
        <f>ICGN!DX51</f>
        <v>91.869047619047606</v>
      </c>
      <c r="DY11" s="91">
        <f>ICGN!DY51</f>
        <v>91.734090909090895</v>
      </c>
      <c r="DZ11" s="91">
        <f>ICGN!DZ51</f>
        <v>100.705</v>
      </c>
      <c r="EA11" s="91">
        <f>ICGN!EA51</f>
        <v>104.85227272727273</v>
      </c>
      <c r="EB11" s="91">
        <f>ICGN!EB51</f>
        <v>94.584090909090904</v>
      </c>
      <c r="EC11" s="91">
        <f>ICGN!EC51</f>
        <v>97.92</v>
      </c>
      <c r="ED11" s="91">
        <f>ICGN!ED51</f>
        <v>97.367391304347834</v>
      </c>
      <c r="EE11" s="91">
        <f>ICGN!EE51</f>
        <v>109.54500000000003</v>
      </c>
      <c r="EF11" s="91">
        <f>ICGN!EF51</f>
        <v>128.81428571428575</v>
      </c>
      <c r="EG11" s="91">
        <f>ICGN!EG51</f>
        <v>113.56904761904764</v>
      </c>
      <c r="EH11" s="91">
        <f>ICGN!EH51</f>
        <v>103.76315789473684</v>
      </c>
      <c r="EI11" s="91">
        <f>ICGN!EI51</f>
        <v>114.84545454545456</v>
      </c>
      <c r="EJ11" s="91">
        <f>ICGN!EJ51</f>
        <v>113.60714285714286</v>
      </c>
      <c r="EK11" s="91">
        <f>ICGN!EK51</f>
        <v>105.16500000000001</v>
      </c>
      <c r="EL11" s="91">
        <f>ICGN!EL51</f>
        <v>96.709090909090932</v>
      </c>
      <c r="EM11" s="91">
        <f>ICGN!EM51</f>
        <v>103.27045454545454</v>
      </c>
      <c r="EN11" s="91">
        <f>ICGN!EN51</f>
        <v>118.94761904761906</v>
      </c>
      <c r="EO11" s="91">
        <f>ICGN!EO51</f>
        <v>121.14761904761905</v>
      </c>
      <c r="EP11" s="91">
        <f>ICGN!EP51</f>
        <v>107.40227272727272</v>
      </c>
      <c r="EQ11" s="91">
        <f>ICGN!EQ51</f>
        <v>111.85</v>
      </c>
      <c r="ER11" s="91">
        <f>ICGN!ER51</f>
        <v>121.54318181818181</v>
      </c>
      <c r="ES11" s="91">
        <f>ICGN!ES51</f>
        <v>124.40000000000002</v>
      </c>
      <c r="ET11" s="91">
        <f>ICGN!ET51</f>
        <v>127.31052631578946</v>
      </c>
      <c r="EU11" s="91">
        <f>ICGN!EU51</f>
        <v>129.15652173913043</v>
      </c>
      <c r="EV11" s="91">
        <f>ICGN!EV51</f>
        <v>132.47142857142859</v>
      </c>
      <c r="EW11" s="91">
        <f>ICGN!EW51</f>
        <v>149.23999999999998</v>
      </c>
      <c r="EX11" s="91">
        <f>ICGN!EX51</f>
        <v>156.29318181818181</v>
      </c>
      <c r="EY11" s="91">
        <f>ICGN!EY51</f>
        <v>169.31666666666666</v>
      </c>
      <c r="EZ11" s="91">
        <f>ICGN!EZ51</f>
        <v>181.92272727272726</v>
      </c>
      <c r="FA11" s="91">
        <f>ICGN!FA51</f>
        <v>189.10714285714286</v>
      </c>
      <c r="FB11" s="91">
        <f>ICGN!FB51</f>
        <v>202.76904761904765</v>
      </c>
      <c r="FC11" s="91">
        <f>ICGN!FC51</f>
        <v>221.3880952380953</v>
      </c>
      <c r="FD11" s="91">
        <f>ICGN!FD51</f>
        <v>234.80000000000007</v>
      </c>
    </row>
    <row r="12" spans="1:160" s="16" customFormat="1" x14ac:dyDescent="0.3">
      <c r="A12" s="14"/>
      <c r="B12" s="14"/>
      <c r="C12" s="14"/>
      <c r="D12" s="22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1"/>
      <c r="DF12" s="91"/>
      <c r="DG12" s="91"/>
      <c r="DH12" s="91"/>
      <c r="DI12" s="91"/>
      <c r="DJ12" s="91"/>
      <c r="DK12" s="91"/>
      <c r="DL12" s="91"/>
      <c r="DM12" s="91"/>
      <c r="DN12" s="91"/>
      <c r="DO12" s="91"/>
      <c r="DP12" s="91"/>
      <c r="DQ12" s="91"/>
      <c r="DR12" s="91"/>
      <c r="DS12" s="91"/>
      <c r="DT12" s="91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1"/>
      <c r="EH12" s="91"/>
      <c r="EI12" s="91"/>
      <c r="EJ12" s="91"/>
      <c r="EK12" s="91"/>
      <c r="EL12" s="91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  <c r="FA12" s="91"/>
      <c r="FB12" s="91"/>
      <c r="FC12" s="91"/>
      <c r="FD12" s="91"/>
    </row>
    <row r="13" spans="1:160" s="16" customFormat="1" x14ac:dyDescent="0.3">
      <c r="A13" s="16" t="s">
        <v>37</v>
      </c>
      <c r="D13" s="22"/>
      <c r="E13" s="253">
        <f>ICGN!E54</f>
        <v>2252.9815000000003</v>
      </c>
      <c r="F13" s="253">
        <f>ICGN!F54</f>
        <v>2513.7445000000007</v>
      </c>
      <c r="G13" s="253">
        <f>ICGN!G54</f>
        <v>2477.2114285714283</v>
      </c>
      <c r="H13" s="253">
        <f>ICGN!H54</f>
        <v>2379.3645000000001</v>
      </c>
      <c r="I13" s="253">
        <f>ICGN!I54</f>
        <v>2229.9499999999998</v>
      </c>
      <c r="J13" s="253">
        <f>ICGN!J54</f>
        <v>2090.0421052631582</v>
      </c>
      <c r="K13" s="253">
        <f>ICGN!K54</f>
        <v>2052.6840909090906</v>
      </c>
      <c r="L13" s="253">
        <f>ICGN!L54</f>
        <v>2018.9652631578945</v>
      </c>
      <c r="M13" s="253">
        <f>ICGN!M54</f>
        <v>1978.0329999999994</v>
      </c>
      <c r="N13" s="253">
        <f>ICGN!N54</f>
        <v>1901.4003225806453</v>
      </c>
      <c r="O13" s="253">
        <f>ICGN!O54</f>
        <v>1976.8793333333335</v>
      </c>
      <c r="P13" s="253">
        <f>ICGN!P54</f>
        <v>2018.0125806451613</v>
      </c>
      <c r="Q13" s="253">
        <f>ICGN!Q54</f>
        <v>1983.4267</v>
      </c>
      <c r="R13" s="253">
        <f>ICGN!R54</f>
        <v>1951.7239285714293</v>
      </c>
      <c r="S13" s="253">
        <f>ICGN!S54</f>
        <v>1908.991935483871</v>
      </c>
      <c r="T13" s="253">
        <f>ICGN!T54</f>
        <v>1937.4490000000003</v>
      </c>
      <c r="U13" s="253">
        <f>ICGN!U54</f>
        <v>1983.5932258064518</v>
      </c>
      <c r="V13" s="253">
        <f>ICGN!V54</f>
        <v>1926.8460000000002</v>
      </c>
      <c r="W13" s="253">
        <f>ICGN!W54</f>
        <v>1874.4112903225807</v>
      </c>
      <c r="X13" s="253">
        <f>ICGN!X54</f>
        <v>1821.2006451612901</v>
      </c>
      <c r="Y13" s="253">
        <f>ICGN!Y54</f>
        <v>1805.7723000000001</v>
      </c>
      <c r="Z13" s="253">
        <f>ICGN!Z54</f>
        <v>1808.6070999999999</v>
      </c>
      <c r="AA13" s="253">
        <f>ICGN!AA54</f>
        <v>1862.9940000000001</v>
      </c>
      <c r="AB13" s="253">
        <f>ICGN!AB54</f>
        <v>1922.3312903225806</v>
      </c>
      <c r="AC13" s="253">
        <f>ICGN!AC54</f>
        <v>1867.0767741935488</v>
      </c>
      <c r="AD13" s="253">
        <f>ICGN!AD54</f>
        <v>1882.3714285714284</v>
      </c>
      <c r="AE13" s="253">
        <f>ICGN!AE54</f>
        <v>1881.8148387096778</v>
      </c>
      <c r="AF13" s="253">
        <f>ICGN!AF54</f>
        <v>1809.8339999999994</v>
      </c>
      <c r="AG13" s="253">
        <f>ICGN!AG54</f>
        <v>1800.5087096774189</v>
      </c>
      <c r="AH13" s="253">
        <f>ICGN!AH54</f>
        <v>1783.159333333334</v>
      </c>
      <c r="AI13" s="253">
        <f>ICGN!AI54</f>
        <v>1761.5938709677416</v>
      </c>
      <c r="AJ13" s="253">
        <f>ICGN!AJ54</f>
        <v>1785.56</v>
      </c>
      <c r="AK13" s="253">
        <f>ICGN!AK54</f>
        <v>1833.3196666666665</v>
      </c>
      <c r="AL13" s="253">
        <f>ICGN!AL54</f>
        <v>1907.609032258064</v>
      </c>
      <c r="AM13" s="253">
        <f>ICGN!AM54</f>
        <v>1919.4749999999999</v>
      </c>
      <c r="AN13" s="253">
        <f>ICGN!AN54</f>
        <v>1933.31064516129</v>
      </c>
      <c r="AO13" s="253">
        <f>ICGN!AO54</f>
        <v>1853.2822580645166</v>
      </c>
      <c r="AP13" s="253">
        <f>ICGN!AP54</f>
        <v>1782.7548275862066</v>
      </c>
      <c r="AQ13" s="253">
        <f>ICGN!AQ54</f>
        <v>1766.3316129032257</v>
      </c>
      <c r="AR13" s="253">
        <f>ICGN!AR54</f>
        <v>1774.2469999999992</v>
      </c>
      <c r="AS13" s="253">
        <f>ICGN!AS54</f>
        <v>1793.2767741935484</v>
      </c>
      <c r="AT13" s="253">
        <f>ICGN!AT54</f>
        <v>1792.5466666666664</v>
      </c>
      <c r="AU13" s="253">
        <f>ICGN!AU54</f>
        <v>1783.8203225806458</v>
      </c>
      <c r="AV13" s="253">
        <f>ICGN!AV54</f>
        <v>1805.5232258064516</v>
      </c>
      <c r="AW13" s="253">
        <f>ICGN!AW54</f>
        <v>1802.7463333333337</v>
      </c>
      <c r="AX13" s="253">
        <f>ICGN!AX54</f>
        <v>1804.4009677419353</v>
      </c>
      <c r="AY13" s="253">
        <f>ICGN!AY54</f>
        <v>1821.0136666666672</v>
      </c>
      <c r="AZ13" s="253">
        <f>ICGN!AZ54</f>
        <v>1792.6996774193553</v>
      </c>
      <c r="BA13" s="253">
        <f>ICGN!BA54</f>
        <v>1769.6725806451611</v>
      </c>
      <c r="BB13" s="253">
        <f>ICGN!BB54</f>
        <v>1790.5478571428569</v>
      </c>
      <c r="BC13" s="253">
        <f>ICGN!BC54</f>
        <v>1813.7487096774191</v>
      </c>
      <c r="BD13" s="253">
        <f>ICGN!BD54</f>
        <v>1830.2313333333329</v>
      </c>
      <c r="BE13" s="253">
        <f>ICGN!BE54</f>
        <v>1847.9212903225805</v>
      </c>
      <c r="BF13" s="253">
        <f>ICGN!BF54</f>
        <v>1909.8493333333331</v>
      </c>
      <c r="BG13" s="253">
        <f>ICGN!BG54</f>
        <v>1901.5425806451615</v>
      </c>
      <c r="BH13" s="253">
        <f>ICGN!BH54</f>
        <v>1902.1041935483875</v>
      </c>
      <c r="BI13" s="253">
        <f>ICGN!BI54</f>
        <v>1919.5123333333338</v>
      </c>
      <c r="BJ13" s="253">
        <f>ICGN!BJ54</f>
        <v>1885.1312903225801</v>
      </c>
      <c r="BK13" s="253">
        <f>ICGN!BK54</f>
        <v>1921.7529999999997</v>
      </c>
      <c r="BL13" s="253">
        <f>ICGN!BL54</f>
        <v>1932.9561290322579</v>
      </c>
      <c r="BM13" s="253">
        <f>ICGN!BM54</f>
        <v>1957.2870967741942</v>
      </c>
      <c r="BN13" s="253">
        <f>ICGN!BN54</f>
        <v>2038.4925000000001</v>
      </c>
      <c r="BO13" s="253">
        <f>ICGN!BO54</f>
        <v>2022.19</v>
      </c>
      <c r="BP13" s="253">
        <f>ICGN!BP54</f>
        <v>1939.27</v>
      </c>
      <c r="BQ13" s="253">
        <f>ICGN!BQ54</f>
        <v>1915.46</v>
      </c>
      <c r="BR13" s="253">
        <f>ICGN!BR54</f>
        <v>1888.1</v>
      </c>
      <c r="BS13" s="253">
        <f>ICGN!BS54</f>
        <v>1858.4</v>
      </c>
      <c r="BT13" s="253">
        <f>ICGN!BT54</f>
        <v>1899.07</v>
      </c>
      <c r="BU13" s="253">
        <f>ICGN!BU54</f>
        <v>1971.34</v>
      </c>
      <c r="BV13" s="253">
        <f>ICGN!BV54</f>
        <v>2047.03</v>
      </c>
      <c r="BW13" s="253">
        <f>ICGN!BW54</f>
        <v>2127.2456000000002</v>
      </c>
      <c r="BX13" s="253">
        <f>ICGN!BX54</f>
        <v>2344.23</v>
      </c>
      <c r="BY13" s="253">
        <f>ICGN!BY54</f>
        <v>2397.69</v>
      </c>
      <c r="BZ13" s="253">
        <f>ICGN!BZ54</f>
        <v>2420.38</v>
      </c>
      <c r="CA13" s="253">
        <f>ICGN!CA54</f>
        <v>2586.58</v>
      </c>
      <c r="CB13" s="253">
        <f>ICGN!CB54</f>
        <v>2495.36</v>
      </c>
      <c r="CC13" s="253">
        <f>ICGN!CC54</f>
        <v>2439.0863157894701</v>
      </c>
      <c r="CD13" s="253">
        <f>ICGN!CD54</f>
        <v>2554.94</v>
      </c>
      <c r="CE13" s="253">
        <f>ICGN!CE54</f>
        <v>2731.9</v>
      </c>
      <c r="CF13" s="253">
        <f>ICGN!CF54</f>
        <v>3023.29</v>
      </c>
      <c r="CG13" s="253">
        <f>ICGN!CG54</f>
        <v>3073.1154545454542</v>
      </c>
      <c r="CH13" s="253">
        <f>ICGN!CH54</f>
        <v>2937.85</v>
      </c>
      <c r="CI13" s="253">
        <f>ICGN!CI54</f>
        <v>2996.67</v>
      </c>
      <c r="CJ13" s="253">
        <f>ICGN!CJ54</f>
        <v>3244.51</v>
      </c>
      <c r="CK13" s="253">
        <f>ICGN!CK54</f>
        <v>3284.03</v>
      </c>
      <c r="CL13" s="253">
        <f>ICGN!CL54</f>
        <v>3357.5</v>
      </c>
      <c r="CM13" s="253">
        <f>ICGN!CM54</f>
        <v>3145.26</v>
      </c>
      <c r="CN13" s="253">
        <f>ICGN!CN54</f>
        <v>2998.71</v>
      </c>
      <c r="CO13" s="253">
        <f>ICGN!CO54</f>
        <v>2988.38</v>
      </c>
      <c r="CP13" s="253">
        <f>ICGN!CP54</f>
        <v>2991.68</v>
      </c>
      <c r="CQ13" s="253">
        <f>ICGN!CQ54</f>
        <v>2963.99</v>
      </c>
      <c r="CR13" s="253">
        <f>ICGN!CR54</f>
        <v>2963.82</v>
      </c>
      <c r="CS13" s="253">
        <f>ICGN!CS54</f>
        <v>2921.15</v>
      </c>
      <c r="CT13" s="253">
        <f>ICGN!CT54</f>
        <v>2932.61</v>
      </c>
      <c r="CU13" s="253">
        <f>ICGN!CU54</f>
        <v>3106.4</v>
      </c>
      <c r="CV13" s="253">
        <f>ICGN!CV54</f>
        <v>3009.53</v>
      </c>
      <c r="CW13" s="253">
        <f>ICGN!CW54</f>
        <v>2944.65</v>
      </c>
      <c r="CX13" s="253">
        <f>ICGN!CX54</f>
        <v>2881.68</v>
      </c>
      <c r="CY13" s="253">
        <f>ICGN!CY54</f>
        <v>2943.4945454545455</v>
      </c>
      <c r="CZ13" s="253">
        <f>ICGN!CZ54</f>
        <v>2873.5461111111113</v>
      </c>
      <c r="DA13" s="253">
        <f>ICGN!DA54</f>
        <v>2924</v>
      </c>
      <c r="DB13" s="253">
        <f>ICGN!DB54</f>
        <v>2958.36</v>
      </c>
      <c r="DC13" s="253">
        <f>ICGN!DC54</f>
        <v>3038.76</v>
      </c>
      <c r="DD13" s="253">
        <f>ICGN!DD54</f>
        <v>2972.62</v>
      </c>
      <c r="DE13" s="253">
        <f>ICGN!DE54</f>
        <v>2918.49</v>
      </c>
      <c r="DF13" s="253">
        <f>ICGN!DF54</f>
        <v>2955.06</v>
      </c>
      <c r="DG13" s="253">
        <f>ICGN!DG54</f>
        <v>3013.17</v>
      </c>
      <c r="DH13" s="253">
        <f>ICGN!DH54</f>
        <v>2991.42</v>
      </c>
      <c r="DI13" s="253">
        <f>ICGN!DI54</f>
        <v>2867.68</v>
      </c>
      <c r="DJ13" s="253">
        <f>ICGN!DJ54</f>
        <v>2859.9960000000001</v>
      </c>
      <c r="DK13" s="253">
        <f>ICGN!DK54</f>
        <v>2852.46</v>
      </c>
      <c r="DL13" s="253">
        <f>ICGN!DL54</f>
        <v>2765.96</v>
      </c>
      <c r="DM13" s="253">
        <f>ICGN!DM54</f>
        <v>2862.95</v>
      </c>
      <c r="DN13" s="253">
        <f>ICGN!DN54</f>
        <v>2893.22</v>
      </c>
      <c r="DO13" s="253">
        <f>ICGN!DO54</f>
        <v>2885.55</v>
      </c>
      <c r="DP13" s="253">
        <f>ICGN!DP54</f>
        <v>2959.57</v>
      </c>
      <c r="DQ13" s="253">
        <f>ICGN!DQ54</f>
        <v>3037.8</v>
      </c>
      <c r="DR13" s="253">
        <f>ICGN!DR54</f>
        <v>3080.48</v>
      </c>
      <c r="DS13" s="253">
        <f>ICGN!DS54</f>
        <v>3198.13</v>
      </c>
      <c r="DT13" s="253">
        <f>ICGN!DT54</f>
        <v>3212.48</v>
      </c>
      <c r="DU13" s="253">
        <f>ICGN!DU54</f>
        <v>3161.9114285714286</v>
      </c>
      <c r="DV13" s="253">
        <f>ICGN!DV54</f>
        <v>3115.15</v>
      </c>
      <c r="DW13" s="253">
        <f>ICGN!DW54</f>
        <v>3125.34</v>
      </c>
      <c r="DX13" s="253">
        <f>ICGN!DX54</f>
        <v>3155.22</v>
      </c>
      <c r="DY13" s="253">
        <f>ICGN!DY54</f>
        <v>3310.49</v>
      </c>
      <c r="DZ13" s="253">
        <f>ICGN!DZ54</f>
        <v>3256.0188888888897</v>
      </c>
      <c r="EA13" s="253">
        <f>ICGN!EA54</f>
        <v>3208.1081818181829</v>
      </c>
      <c r="EB13" s="253">
        <f>ICGN!EB54</f>
        <v>3412.6474999999991</v>
      </c>
      <c r="EC13" s="253">
        <f>ICGN!EC54</f>
        <v>3399.6219047619038</v>
      </c>
      <c r="ED13" s="253">
        <f>ICGN!ED54</f>
        <v>3437.7254545454548</v>
      </c>
      <c r="EE13" s="253">
        <f>ICGN!EE54</f>
        <v>3411.4236842105256</v>
      </c>
      <c r="EF13" s="253">
        <f>ICGN!EF54</f>
        <v>3383.0004761904761</v>
      </c>
      <c r="EG13" s="253">
        <f>ICGN!EG54</f>
        <v>3317.3704761904755</v>
      </c>
      <c r="EH13" s="253">
        <f>ICGN!EH54</f>
        <v>3408.2404999999999</v>
      </c>
      <c r="EI13" s="253">
        <f>ICGN!EI54</f>
        <v>3870.0076190476193</v>
      </c>
      <c r="EJ13" s="253">
        <f>ICGN!EJ54</f>
        <v>3986.5610000000001</v>
      </c>
      <c r="EK13" s="253">
        <f>ICGN!EK54</f>
        <v>3863.3421052631579</v>
      </c>
      <c r="EL13" s="253">
        <f>ICGN!EL54</f>
        <v>3693.0010526315782</v>
      </c>
      <c r="EM13" s="253">
        <f>ICGN!EM54</f>
        <v>3660.599090909091</v>
      </c>
      <c r="EN13" s="253">
        <f>ICGN!EN54</f>
        <v>3788.0989473684212</v>
      </c>
      <c r="EO13" s="253">
        <f>ICGN!EO54</f>
        <v>3749.8572727272726</v>
      </c>
      <c r="EP13" s="253">
        <f>ICGN!EP54</f>
        <v>3833.0595238095243</v>
      </c>
      <c r="EQ13" s="253">
        <f>ICGN!EQ54</f>
        <v>3680.6721052631583</v>
      </c>
      <c r="ER13" s="253">
        <f>ICGN!ER54</f>
        <v>3468.5038095238101</v>
      </c>
      <c r="ES13" s="253">
        <f>ICGN!ES54</f>
        <v>3494.532631578948</v>
      </c>
      <c r="ET13" s="253">
        <f>ICGN!ET54</f>
        <v>3552.4340000000002</v>
      </c>
      <c r="EU13" s="253">
        <f>ICGN!EU54</f>
        <v>3616.9990909090916</v>
      </c>
      <c r="EV13" s="253">
        <f>ICGN!EV54</f>
        <v>3651.8530000000005</v>
      </c>
      <c r="EW13" s="253">
        <f>ICGN!EW54</f>
        <v>3741.96</v>
      </c>
      <c r="EX13" s="253">
        <f>ICGN!EX54</f>
        <v>3693</v>
      </c>
      <c r="EY13" s="253">
        <f>ICGN!EY54</f>
        <v>3832.2439999999997</v>
      </c>
      <c r="EZ13" s="253">
        <f>ICGN!EZ54</f>
        <v>3887.6780952380955</v>
      </c>
      <c r="FA13" s="253">
        <f>ICGN!FA54</f>
        <v>3820.28</v>
      </c>
      <c r="FB13" s="253">
        <f>ICGN!FB54</f>
        <v>3771.68</v>
      </c>
      <c r="FC13" s="253">
        <f>ICGN!FC54</f>
        <v>3900.51</v>
      </c>
      <c r="FD13" s="253">
        <f>ICGN!FD54</f>
        <v>3967.77</v>
      </c>
    </row>
    <row r="14" spans="1:160" x14ac:dyDescent="0.3">
      <c r="D14" s="25"/>
    </row>
    <row r="15" spans="1:160" x14ac:dyDescent="0.3">
      <c r="A15" s="18" t="s">
        <v>39</v>
      </c>
      <c r="B15" s="18" t="s">
        <v>13</v>
      </c>
      <c r="C15" s="18" t="s">
        <v>169</v>
      </c>
      <c r="D15" s="21" t="s">
        <v>35</v>
      </c>
      <c r="E15" s="19">
        <v>39814</v>
      </c>
      <c r="F15" s="19">
        <v>39845</v>
      </c>
      <c r="G15" s="19">
        <v>39873</v>
      </c>
      <c r="H15" s="19">
        <v>39904</v>
      </c>
      <c r="I15" s="19">
        <v>39934</v>
      </c>
      <c r="J15" s="19">
        <v>39965</v>
      </c>
      <c r="K15" s="19">
        <v>39995</v>
      </c>
      <c r="L15" s="19">
        <v>40026</v>
      </c>
      <c r="M15" s="19">
        <v>40057</v>
      </c>
      <c r="N15" s="19">
        <v>40087</v>
      </c>
      <c r="O15" s="19">
        <v>40118</v>
      </c>
      <c r="P15" s="19">
        <v>40148</v>
      </c>
      <c r="Q15" s="19">
        <v>40179</v>
      </c>
      <c r="R15" s="19">
        <v>40210</v>
      </c>
      <c r="S15" s="19">
        <v>40238</v>
      </c>
      <c r="T15" s="19">
        <v>40269</v>
      </c>
      <c r="U15" s="19">
        <v>40299</v>
      </c>
      <c r="V15" s="19">
        <v>40330</v>
      </c>
      <c r="W15" s="19">
        <v>40360</v>
      </c>
      <c r="X15" s="19">
        <v>40391</v>
      </c>
      <c r="Y15" s="19">
        <v>40422</v>
      </c>
      <c r="Z15" s="19">
        <v>40452</v>
      </c>
      <c r="AA15" s="19">
        <v>40483</v>
      </c>
      <c r="AB15" s="19">
        <v>40513</v>
      </c>
      <c r="AC15" s="19">
        <v>40544</v>
      </c>
      <c r="AD15" s="19">
        <v>40575</v>
      </c>
      <c r="AE15" s="19">
        <v>40603</v>
      </c>
      <c r="AF15" s="19">
        <v>40634</v>
      </c>
      <c r="AG15" s="19">
        <v>40664</v>
      </c>
      <c r="AH15" s="19">
        <v>40695</v>
      </c>
      <c r="AI15" s="19">
        <v>40725</v>
      </c>
      <c r="AJ15" s="19">
        <v>40756</v>
      </c>
      <c r="AK15" s="19">
        <v>40787</v>
      </c>
      <c r="AL15" s="19">
        <v>40817</v>
      </c>
      <c r="AM15" s="19">
        <v>40848</v>
      </c>
      <c r="AN15" s="19">
        <v>40878</v>
      </c>
      <c r="AO15" s="19">
        <v>40909</v>
      </c>
      <c r="AP15" s="19">
        <v>40940</v>
      </c>
      <c r="AQ15" s="19">
        <v>40969</v>
      </c>
      <c r="AR15" s="19">
        <v>41000</v>
      </c>
      <c r="AS15" s="19">
        <v>41030</v>
      </c>
      <c r="AT15" s="19">
        <v>41061</v>
      </c>
      <c r="AU15" s="19">
        <v>41091</v>
      </c>
      <c r="AV15" s="19">
        <v>41122</v>
      </c>
      <c r="AW15" s="19">
        <v>41153</v>
      </c>
      <c r="AX15" s="19">
        <v>41183</v>
      </c>
      <c r="AY15" s="19">
        <v>41214</v>
      </c>
      <c r="AZ15" s="19">
        <v>41244</v>
      </c>
      <c r="BA15" s="19">
        <v>41275</v>
      </c>
      <c r="BB15" s="19">
        <v>41306</v>
      </c>
      <c r="BC15" s="19">
        <f t="shared" ref="BC15:BL15" si="0">+BC2</f>
        <v>41334</v>
      </c>
      <c r="BD15" s="19">
        <f t="shared" si="0"/>
        <v>41365</v>
      </c>
      <c r="BE15" s="19">
        <f t="shared" si="0"/>
        <v>41395</v>
      </c>
      <c r="BF15" s="19">
        <f t="shared" si="0"/>
        <v>41426</v>
      </c>
      <c r="BG15" s="19">
        <f t="shared" si="0"/>
        <v>41456</v>
      </c>
      <c r="BH15" s="19">
        <f t="shared" si="0"/>
        <v>41487</v>
      </c>
      <c r="BI15" s="19">
        <f t="shared" si="0"/>
        <v>41518</v>
      </c>
      <c r="BJ15" s="19">
        <f t="shared" si="0"/>
        <v>41548</v>
      </c>
      <c r="BK15" s="19">
        <f t="shared" si="0"/>
        <v>41579</v>
      </c>
      <c r="BL15" s="19">
        <f t="shared" si="0"/>
        <v>41609</v>
      </c>
      <c r="BM15" s="19">
        <v>41640</v>
      </c>
      <c r="BN15" s="19">
        <v>41671</v>
      </c>
      <c r="BO15" s="19">
        <v>41699</v>
      </c>
      <c r="BP15" s="19">
        <v>41730</v>
      </c>
      <c r="BQ15" s="19">
        <v>41760</v>
      </c>
      <c r="BR15" s="19">
        <v>41791</v>
      </c>
      <c r="BS15" s="19">
        <v>41821</v>
      </c>
      <c r="BT15" s="19">
        <v>41852</v>
      </c>
      <c r="BU15" s="19">
        <v>41883</v>
      </c>
      <c r="BV15" s="19">
        <v>41913</v>
      </c>
      <c r="BW15" s="19">
        <v>41944</v>
      </c>
      <c r="BX15" s="19">
        <v>41974</v>
      </c>
      <c r="BY15" s="19">
        <v>42005</v>
      </c>
      <c r="BZ15" s="19">
        <v>42036</v>
      </c>
      <c r="CA15" s="19">
        <v>42064</v>
      </c>
      <c r="CB15" s="19">
        <v>42095</v>
      </c>
      <c r="CC15" s="19">
        <v>42125</v>
      </c>
      <c r="CD15" s="19">
        <v>42156</v>
      </c>
      <c r="CE15" s="19">
        <v>42186</v>
      </c>
      <c r="CF15" s="19">
        <v>42217</v>
      </c>
      <c r="CG15" s="19">
        <v>42248</v>
      </c>
      <c r="CH15" s="19">
        <v>42278</v>
      </c>
      <c r="CI15" s="19">
        <v>42309</v>
      </c>
      <c r="CJ15" s="19">
        <v>42339</v>
      </c>
      <c r="CK15" s="19">
        <v>42370</v>
      </c>
      <c r="CL15" s="19">
        <v>42401</v>
      </c>
      <c r="CM15" s="19">
        <v>42430</v>
      </c>
      <c r="CN15" s="19">
        <v>42461</v>
      </c>
      <c r="CO15" s="19">
        <v>42491</v>
      </c>
      <c r="CP15" s="19">
        <v>42522</v>
      </c>
      <c r="CQ15" s="19">
        <v>42552</v>
      </c>
      <c r="CR15" s="19">
        <v>42583</v>
      </c>
      <c r="CS15" s="19">
        <v>42614</v>
      </c>
      <c r="CT15" s="19">
        <v>42644</v>
      </c>
      <c r="CU15" s="19">
        <v>42675</v>
      </c>
      <c r="CV15" s="19">
        <v>42705</v>
      </c>
      <c r="CW15" s="19">
        <v>42736</v>
      </c>
      <c r="CX15" s="19">
        <v>42767</v>
      </c>
      <c r="CY15" s="19">
        <v>42795</v>
      </c>
      <c r="CZ15" s="19">
        <v>42826</v>
      </c>
      <c r="DA15" s="19">
        <v>42856</v>
      </c>
      <c r="DB15" s="19">
        <v>42887</v>
      </c>
      <c r="DC15" s="19">
        <v>42917</v>
      </c>
      <c r="DD15" s="19">
        <v>42948</v>
      </c>
      <c r="DE15" s="19">
        <v>42979</v>
      </c>
      <c r="DF15" s="19">
        <v>43009</v>
      </c>
      <c r="DG15" s="19">
        <v>43040</v>
      </c>
      <c r="DH15" s="19">
        <v>43070</v>
      </c>
      <c r="DI15" s="19">
        <v>43101</v>
      </c>
      <c r="DJ15" s="19">
        <v>43132</v>
      </c>
      <c r="DK15" s="19">
        <v>43160</v>
      </c>
      <c r="DL15" s="19">
        <v>43191</v>
      </c>
      <c r="DM15" s="19">
        <v>43221</v>
      </c>
      <c r="DN15" s="19">
        <v>43252</v>
      </c>
      <c r="DO15" s="19">
        <v>43282</v>
      </c>
      <c r="DP15" s="19">
        <v>43313</v>
      </c>
      <c r="DQ15" s="19">
        <v>43344</v>
      </c>
      <c r="DR15" s="19">
        <v>43374</v>
      </c>
      <c r="DS15" s="19">
        <v>43405</v>
      </c>
      <c r="DT15" s="19">
        <v>43435</v>
      </c>
      <c r="DU15" s="19">
        <v>43466</v>
      </c>
      <c r="DV15" s="19">
        <v>43497</v>
      </c>
      <c r="DW15" s="19">
        <v>43525</v>
      </c>
      <c r="DX15" s="19">
        <v>43556</v>
      </c>
      <c r="DY15" s="19">
        <v>43586</v>
      </c>
      <c r="DZ15" s="19">
        <v>43617</v>
      </c>
      <c r="EA15" s="19">
        <v>43647</v>
      </c>
      <c r="EB15" s="19">
        <v>43678</v>
      </c>
      <c r="EC15" s="19">
        <v>43709</v>
      </c>
      <c r="ED15" s="19">
        <v>43739</v>
      </c>
      <c r="EE15" s="19">
        <v>43770</v>
      </c>
      <c r="EF15" s="19">
        <v>43800</v>
      </c>
      <c r="EG15" s="19">
        <v>43831</v>
      </c>
      <c r="EH15" s="19">
        <v>43862</v>
      </c>
      <c r="EI15" s="19">
        <v>43891</v>
      </c>
      <c r="EJ15" s="19">
        <v>43922</v>
      </c>
      <c r="EK15" s="19">
        <v>43952</v>
      </c>
      <c r="EL15" s="19">
        <v>43983</v>
      </c>
      <c r="EM15" s="19">
        <v>44013</v>
      </c>
      <c r="EN15" s="19">
        <v>44044</v>
      </c>
      <c r="EO15" s="19">
        <v>44075</v>
      </c>
      <c r="EP15" s="19">
        <v>44105</v>
      </c>
      <c r="EQ15" s="19">
        <v>44136</v>
      </c>
      <c r="ER15" s="19">
        <v>44166</v>
      </c>
      <c r="ES15" s="19">
        <v>44197</v>
      </c>
      <c r="ET15" s="359">
        <v>44228</v>
      </c>
      <c r="EU15" s="359">
        <v>44256</v>
      </c>
      <c r="EV15" s="359">
        <v>44287</v>
      </c>
      <c r="EW15" s="359">
        <v>44317</v>
      </c>
      <c r="EX15" s="359">
        <v>44348</v>
      </c>
      <c r="EY15" s="359">
        <v>44378</v>
      </c>
      <c r="EZ15" s="359">
        <v>44409</v>
      </c>
      <c r="FA15" s="359">
        <v>44440</v>
      </c>
      <c r="FB15" s="359">
        <v>44470</v>
      </c>
      <c r="FC15" s="359">
        <v>44501</v>
      </c>
      <c r="FD15" s="359">
        <v>44531</v>
      </c>
    </row>
    <row r="16" spans="1:160" x14ac:dyDescent="0.3">
      <c r="A16" s="83"/>
      <c r="B16" s="83"/>
      <c r="C16" s="83"/>
      <c r="D16" s="84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</row>
    <row r="17" spans="1:160" x14ac:dyDescent="0.3">
      <c r="A17" s="18" t="s">
        <v>103</v>
      </c>
      <c r="D17" s="25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</row>
    <row r="18" spans="1:160" s="154" customFormat="1" x14ac:dyDescent="0.3">
      <c r="A18" s="155" t="s">
        <v>45</v>
      </c>
      <c r="B18" s="154" t="s">
        <v>26</v>
      </c>
      <c r="C18" s="154" t="s">
        <v>28</v>
      </c>
      <c r="D18" s="162">
        <f>2204.622/100</f>
        <v>22.046219999999998</v>
      </c>
      <c r="E18" s="157">
        <f t="shared" ref="E18:X18" si="1">+$D$18*E5</f>
        <v>2569.9278654</v>
      </c>
      <c r="F18" s="157">
        <f t="shared" si="1"/>
        <v>2509.6140487894727</v>
      </c>
      <c r="G18" s="157">
        <f t="shared" si="1"/>
        <v>2433.2012173636367</v>
      </c>
      <c r="H18" s="157">
        <f t="shared" si="1"/>
        <v>2554.5794970000002</v>
      </c>
      <c r="I18" s="157">
        <f t="shared" si="1"/>
        <v>2852.0643658499998</v>
      </c>
      <c r="J18" s="157">
        <f t="shared" si="1"/>
        <v>2772.9134255454546</v>
      </c>
      <c r="K18" s="157">
        <f t="shared" si="1"/>
        <v>2606.9655149999994</v>
      </c>
      <c r="L18" s="157">
        <f t="shared" si="1"/>
        <v>2822.8609980000006</v>
      </c>
      <c r="M18" s="157">
        <f t="shared" si="1"/>
        <v>2828.1625890000005</v>
      </c>
      <c r="N18" s="157">
        <f t="shared" si="1"/>
        <v>3020.7830854090903</v>
      </c>
      <c r="O18" s="157">
        <f t="shared" si="1"/>
        <v>3025.2374239500004</v>
      </c>
      <c r="P18" s="157">
        <f t="shared" si="1"/>
        <v>3143.6406568636362</v>
      </c>
      <c r="Q18" s="157">
        <f t="shared" si="1"/>
        <v>3089.9517821052632</v>
      </c>
      <c r="R18" s="157">
        <f t="shared" si="1"/>
        <v>2902.0947811578944</v>
      </c>
      <c r="S18" s="157">
        <f t="shared" si="1"/>
        <v>2912.1618823043477</v>
      </c>
      <c r="T18" s="157">
        <f t="shared" si="1"/>
        <v>2936.661486</v>
      </c>
      <c r="U18" s="157">
        <f t="shared" si="1"/>
        <v>2966.4842476499994</v>
      </c>
      <c r="V18" s="157">
        <f t="shared" si="1"/>
        <v>3317.0041141363631</v>
      </c>
      <c r="W18" s="157">
        <f t="shared" si="1"/>
        <v>3602.6148029999999</v>
      </c>
      <c r="X18" s="157">
        <f t="shared" si="1"/>
        <v>3819.0566695909092</v>
      </c>
      <c r="Y18" s="157">
        <f t="shared" ref="Y18:BD18" si="2">+$D$18*Y5</f>
        <v>4102.3291229999995</v>
      </c>
      <c r="Z18" s="157">
        <f t="shared" si="2"/>
        <v>4159.3343490000007</v>
      </c>
      <c r="AA18" s="157">
        <f t="shared" si="2"/>
        <v>4512.1788509999988</v>
      </c>
      <c r="AB18" s="157">
        <f t="shared" si="2"/>
        <v>4865.1999136363629</v>
      </c>
      <c r="AC18" s="157">
        <f t="shared" si="2"/>
        <v>5206.9313551499999</v>
      </c>
      <c r="AD18" s="157">
        <f t="shared" si="2"/>
        <v>5707.9404071052622</v>
      </c>
      <c r="AE18" s="157">
        <f t="shared" si="2"/>
        <v>5998.1054900869558</v>
      </c>
      <c r="AF18" s="157">
        <f t="shared" si="2"/>
        <v>6210.8610983999988</v>
      </c>
      <c r="AG18" s="157">
        <f t="shared" si="2"/>
        <v>6052.3697729999994</v>
      </c>
      <c r="AH18" s="157">
        <f t="shared" si="2"/>
        <v>5687.1731843181806</v>
      </c>
      <c r="AI18" s="157">
        <f t="shared" si="2"/>
        <v>5558.3481019499995</v>
      </c>
      <c r="AJ18" s="157">
        <f t="shared" si="2"/>
        <v>5653.2259267826075</v>
      </c>
      <c r="AK18" s="157">
        <f t="shared" si="2"/>
        <v>5733.3294749999977</v>
      </c>
      <c r="AL18" s="157">
        <f t="shared" si="2"/>
        <v>5132.2550339999998</v>
      </c>
      <c r="AM18" s="157">
        <f t="shared" si="2"/>
        <v>5085.3280799999993</v>
      </c>
      <c r="AN18" s="157">
        <f t="shared" si="2"/>
        <v>4914.1549290000003</v>
      </c>
      <c r="AO18" s="157">
        <f t="shared" si="2"/>
        <v>4921.7083838999988</v>
      </c>
      <c r="AP18" s="157">
        <f t="shared" si="2"/>
        <v>4604.7939714000004</v>
      </c>
      <c r="AQ18" s="157">
        <f t="shared" si="2"/>
        <v>4101.5990209090887</v>
      </c>
      <c r="AR18" s="157">
        <f t="shared" si="2"/>
        <v>3939.4390517999991</v>
      </c>
      <c r="AS18" s="157">
        <f t="shared" si="2"/>
        <v>3829.3783089545464</v>
      </c>
      <c r="AT18" s="157">
        <f t="shared" si="2"/>
        <v>3456.8997869999998</v>
      </c>
      <c r="AU18" s="157">
        <f t="shared" si="2"/>
        <v>3968.8970009999994</v>
      </c>
      <c r="AV18" s="157">
        <f t="shared" si="2"/>
        <v>3653.9213321739126</v>
      </c>
      <c r="AW18" s="157">
        <f t="shared" si="2"/>
        <v>3788.4688578947371</v>
      </c>
      <c r="AX18" s="157">
        <f t="shared" si="2"/>
        <v>3631.8751121739124</v>
      </c>
      <c r="AY18" s="157">
        <f t="shared" si="2"/>
        <v>3254.3370180000002</v>
      </c>
      <c r="AZ18" s="157">
        <f t="shared" si="2"/>
        <v>3120.642441</v>
      </c>
      <c r="BA18" s="157" t="e">
        <f t="shared" si="2"/>
        <v>#REF!</v>
      </c>
      <c r="BB18" s="157" t="e">
        <f t="shared" si="2"/>
        <v>#REF!</v>
      </c>
      <c r="BC18" s="157" t="e">
        <f t="shared" si="2"/>
        <v>#REF!</v>
      </c>
      <c r="BD18" s="157" t="e">
        <f t="shared" si="2"/>
        <v>#REF!</v>
      </c>
      <c r="BE18" s="157" t="e">
        <f t="shared" ref="BE18:BL18" si="3">+$D$18*BE5</f>
        <v>#REF!</v>
      </c>
      <c r="BF18" s="157" t="e">
        <f t="shared" si="3"/>
        <v>#REF!</v>
      </c>
      <c r="BG18" s="157" t="e">
        <f t="shared" si="3"/>
        <v>#REF!</v>
      </c>
      <c r="BH18" s="157" t="e">
        <f t="shared" si="3"/>
        <v>#REF!</v>
      </c>
      <c r="BI18" s="157" t="e">
        <f t="shared" si="3"/>
        <v>#REF!</v>
      </c>
      <c r="BJ18" s="157" t="e">
        <f t="shared" si="3"/>
        <v>#REF!</v>
      </c>
      <c r="BK18" s="157" t="e">
        <f t="shared" si="3"/>
        <v>#REF!</v>
      </c>
      <c r="BL18" s="157" t="e">
        <f t="shared" si="3"/>
        <v>#REF!</v>
      </c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  <c r="DZ18" s="157"/>
      <c r="EA18" s="157"/>
      <c r="EB18" s="157"/>
      <c r="EC18" s="157"/>
      <c r="ED18" s="157"/>
      <c r="EE18" s="157"/>
      <c r="EF18" s="157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  <c r="EQ18" s="157"/>
      <c r="ER18" s="157"/>
      <c r="ES18" s="157"/>
      <c r="ET18" s="157"/>
      <c r="EU18" s="157"/>
      <c r="EV18" s="157"/>
      <c r="EW18" s="157"/>
      <c r="EX18" s="157"/>
      <c r="EY18" s="157"/>
      <c r="EZ18" s="157"/>
      <c r="FA18" s="157"/>
      <c r="FB18" s="157"/>
      <c r="FC18" s="157"/>
      <c r="FD18" s="157"/>
    </row>
    <row r="19" spans="1:160" x14ac:dyDescent="0.3">
      <c r="A19" s="14"/>
      <c r="D19" s="2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160" s="16" customFormat="1" x14ac:dyDescent="0.3">
      <c r="A20" s="18" t="s">
        <v>104</v>
      </c>
      <c r="B20" s="14"/>
      <c r="C20" s="14"/>
      <c r="D20" s="22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160" s="155" customFormat="1" x14ac:dyDescent="0.3">
      <c r="A21" s="155" t="s">
        <v>175</v>
      </c>
      <c r="B21" s="155" t="s">
        <v>26</v>
      </c>
      <c r="C21" s="155" t="s">
        <v>28</v>
      </c>
      <c r="D21" s="156">
        <f>2204.622/100</f>
        <v>22.046219999999998</v>
      </c>
      <c r="E21" s="157">
        <f t="shared" ref="E21:X21" si="4">+E8*$D$21</f>
        <v>2569.9278654</v>
      </c>
      <c r="F21" s="157">
        <f t="shared" si="4"/>
        <v>2509.6140487894727</v>
      </c>
      <c r="G21" s="157">
        <f t="shared" si="4"/>
        <v>2433.2012173636367</v>
      </c>
      <c r="H21" s="157">
        <f t="shared" si="4"/>
        <v>2554.5794970000002</v>
      </c>
      <c r="I21" s="157">
        <f t="shared" si="4"/>
        <v>2852.0643658499998</v>
      </c>
      <c r="J21" s="157">
        <f t="shared" si="4"/>
        <v>2772.9134255454546</v>
      </c>
      <c r="K21" s="157">
        <f t="shared" si="4"/>
        <v>2606.9655149999994</v>
      </c>
      <c r="L21" s="157">
        <f t="shared" si="4"/>
        <v>2822.8609980000006</v>
      </c>
      <c r="M21" s="157">
        <f t="shared" si="4"/>
        <v>2828.1625890000005</v>
      </c>
      <c r="N21" s="157">
        <f t="shared" si="4"/>
        <v>3020.7830854090903</v>
      </c>
      <c r="O21" s="157">
        <f t="shared" si="4"/>
        <v>3025.2374239500004</v>
      </c>
      <c r="P21" s="157">
        <f t="shared" si="4"/>
        <v>3143.6406568636362</v>
      </c>
      <c r="Q21" s="157">
        <f t="shared" si="4"/>
        <v>3089.9517821052632</v>
      </c>
      <c r="R21" s="157">
        <f t="shared" si="4"/>
        <v>2902.0947811578944</v>
      </c>
      <c r="S21" s="157">
        <f t="shared" si="4"/>
        <v>2912.1618823043477</v>
      </c>
      <c r="T21" s="157">
        <f t="shared" si="4"/>
        <v>2936.661486</v>
      </c>
      <c r="U21" s="157">
        <f t="shared" si="4"/>
        <v>2966.4842476499994</v>
      </c>
      <c r="V21" s="157">
        <f t="shared" si="4"/>
        <v>3317.0041141363631</v>
      </c>
      <c r="W21" s="157">
        <f t="shared" si="4"/>
        <v>3602.6148029999999</v>
      </c>
      <c r="X21" s="157">
        <f t="shared" si="4"/>
        <v>3819.0566695909092</v>
      </c>
      <c r="Y21" s="157">
        <f t="shared" ref="Y21:BD21" si="5">+Y8*$D$21</f>
        <v>4102.3291229999995</v>
      </c>
      <c r="Z21" s="157">
        <f t="shared" si="5"/>
        <v>4159.3343490000007</v>
      </c>
      <c r="AA21" s="157">
        <f t="shared" si="5"/>
        <v>4512.1788509999988</v>
      </c>
      <c r="AB21" s="157">
        <f t="shared" si="5"/>
        <v>4865.1999136363629</v>
      </c>
      <c r="AC21" s="157">
        <f t="shared" si="5"/>
        <v>5206.9313551499999</v>
      </c>
      <c r="AD21" s="157">
        <f t="shared" si="5"/>
        <v>5707.9404071052622</v>
      </c>
      <c r="AE21" s="157">
        <f t="shared" si="5"/>
        <v>5998.1054900869558</v>
      </c>
      <c r="AF21" s="157">
        <f t="shared" si="5"/>
        <v>6210.8610983999988</v>
      </c>
      <c r="AG21" s="157">
        <f t="shared" si="5"/>
        <v>6052.3697729999994</v>
      </c>
      <c r="AH21" s="157">
        <f t="shared" si="5"/>
        <v>5687.1731843181806</v>
      </c>
      <c r="AI21" s="157">
        <f t="shared" si="5"/>
        <v>5558.3481019499995</v>
      </c>
      <c r="AJ21" s="157">
        <f t="shared" si="5"/>
        <v>5653.2259267826075</v>
      </c>
      <c r="AK21" s="157">
        <f t="shared" si="5"/>
        <v>5733.3294749999977</v>
      </c>
      <c r="AL21" s="157">
        <f t="shared" si="5"/>
        <v>5132.2550339999998</v>
      </c>
      <c r="AM21" s="157">
        <f t="shared" si="5"/>
        <v>5085.3280799999993</v>
      </c>
      <c r="AN21" s="157">
        <f t="shared" si="5"/>
        <v>4914.1549290000003</v>
      </c>
      <c r="AO21" s="157">
        <f t="shared" si="5"/>
        <v>4921.7083838999988</v>
      </c>
      <c r="AP21" s="157">
        <f t="shared" si="5"/>
        <v>4604.7939714000004</v>
      </c>
      <c r="AQ21" s="157">
        <f t="shared" si="5"/>
        <v>4101.5990209090887</v>
      </c>
      <c r="AR21" s="157">
        <f t="shared" si="5"/>
        <v>3939.4390517999991</v>
      </c>
      <c r="AS21" s="157">
        <f t="shared" si="5"/>
        <v>3829.3783089545464</v>
      </c>
      <c r="AT21" s="157">
        <f t="shared" si="5"/>
        <v>3456.8997869999998</v>
      </c>
      <c r="AU21" s="157">
        <f t="shared" si="5"/>
        <v>3968.8970009999994</v>
      </c>
      <c r="AV21" s="157">
        <f t="shared" si="5"/>
        <v>3653.9213321739126</v>
      </c>
      <c r="AW21" s="157">
        <f t="shared" si="5"/>
        <v>3788.4688578947371</v>
      </c>
      <c r="AX21" s="157">
        <f t="shared" si="5"/>
        <v>3631.8751121739124</v>
      </c>
      <c r="AY21" s="157">
        <f t="shared" si="5"/>
        <v>3254.3370180000002</v>
      </c>
      <c r="AZ21" s="157">
        <f t="shared" si="5"/>
        <v>3120.642441</v>
      </c>
      <c r="BA21" s="157">
        <f t="shared" si="5"/>
        <v>3307.5628919999995</v>
      </c>
      <c r="BB21" s="157">
        <f t="shared" si="5"/>
        <v>3118.0317044210524</v>
      </c>
      <c r="BC21" s="157">
        <f t="shared" si="5"/>
        <v>3055.3305142499999</v>
      </c>
      <c r="BD21" s="157">
        <f t="shared" si="5"/>
        <v>3024.4407537272723</v>
      </c>
      <c r="BE21" s="157">
        <f t="shared" ref="BE21:CJ21" si="6">+BE8*$D$21</f>
        <v>2994.8286718636359</v>
      </c>
      <c r="BF21" s="157">
        <f t="shared" si="6"/>
        <v>2726.5111429499993</v>
      </c>
      <c r="BG21" s="157">
        <f t="shared" si="6"/>
        <v>2711.5848499090912</v>
      </c>
      <c r="BH21" s="157">
        <f t="shared" si="6"/>
        <v>2592.8859972272726</v>
      </c>
      <c r="BI21" s="157">
        <f t="shared" si="6"/>
        <v>2523.3001100999991</v>
      </c>
      <c r="BJ21" s="157">
        <f t="shared" si="6"/>
        <v>2486.6219097391304</v>
      </c>
      <c r="BK21" s="157">
        <f t="shared" si="6"/>
        <v>2328.1359475499999</v>
      </c>
      <c r="BL21" s="157">
        <f t="shared" si="6"/>
        <v>2464.5574319999992</v>
      </c>
      <c r="BM21" s="157">
        <f t="shared" si="6"/>
        <v>2593.1603819999996</v>
      </c>
      <c r="BN21" s="157">
        <f t="shared" si="6"/>
        <v>3399.062993052632</v>
      </c>
      <c r="BO21" s="157">
        <f t="shared" si="6"/>
        <v>4155.5025059999998</v>
      </c>
      <c r="BP21" s="157">
        <f t="shared" si="6"/>
        <v>4343.6302499999993</v>
      </c>
      <c r="BQ21" s="157">
        <f t="shared" si="6"/>
        <v>4124.4803249999995</v>
      </c>
      <c r="BR21" s="157">
        <f t="shared" si="6"/>
        <v>3783.1838429999993</v>
      </c>
      <c r="BS21" s="157">
        <f t="shared" si="6"/>
        <v>3773.0602378636363</v>
      </c>
      <c r="BT21" s="157">
        <f t="shared" si="6"/>
        <v>4135.2409799999996</v>
      </c>
      <c r="BU21" s="157">
        <f t="shared" si="6"/>
        <v>4096.1876760000005</v>
      </c>
      <c r="BV21" s="157">
        <f t="shared" si="6"/>
        <v>4520.6732641304352</v>
      </c>
      <c r="BW21" s="157">
        <f t="shared" si="6"/>
        <v>4148.6344730526316</v>
      </c>
      <c r="BX21" s="157">
        <f t="shared" si="6"/>
        <v>3857.387029363636</v>
      </c>
      <c r="BY21" s="157">
        <f t="shared" si="6"/>
        <v>3731.1573883499991</v>
      </c>
      <c r="BZ21" s="157">
        <f t="shared" si="6"/>
        <v>3414.901461631579</v>
      </c>
      <c r="CA21" s="157">
        <f t="shared" si="6"/>
        <v>2969.9765693181816</v>
      </c>
      <c r="CB21" s="157">
        <f t="shared" si="6"/>
        <v>3051.5642849999995</v>
      </c>
      <c r="CC21" s="157">
        <f t="shared" si="6"/>
        <v>2907.3452625000004</v>
      </c>
      <c r="CD21" s="157">
        <f t="shared" si="6"/>
        <v>2905.5915859090906</v>
      </c>
      <c r="CE21" s="157">
        <f t="shared" si="6"/>
        <v>2757.8318068636363</v>
      </c>
      <c r="CF21" s="157">
        <f t="shared" si="6"/>
        <v>2802.9669090000002</v>
      </c>
      <c r="CG21" s="157">
        <f t="shared" si="6"/>
        <v>2572.1639819999991</v>
      </c>
      <c r="CH21" s="157">
        <f t="shared" si="6"/>
        <v>2758.5332775000002</v>
      </c>
      <c r="CI21" s="157">
        <f t="shared" si="6"/>
        <v>2604.5955463499999</v>
      </c>
      <c r="CJ21" s="157">
        <f t="shared" si="6"/>
        <v>2651.5590054545451</v>
      </c>
      <c r="CK21" s="157">
        <f t="shared" ref="CK21:CV21" si="7">+CK8*$D$21</f>
        <v>2579.6398054736842</v>
      </c>
      <c r="CL21" s="157">
        <f t="shared" si="7"/>
        <v>2567.1720879</v>
      </c>
      <c r="CM21" s="157">
        <f t="shared" si="7"/>
        <v>2748.9632138181814</v>
      </c>
      <c r="CN21" s="157">
        <f t="shared" si="7"/>
        <v>2711.1076590000002</v>
      </c>
      <c r="CO21" s="157">
        <f t="shared" si="7"/>
        <v>2740.3451460000001</v>
      </c>
      <c r="CP21" s="157">
        <f t="shared" si="7"/>
        <v>2992.4737347272721</v>
      </c>
      <c r="CQ21" s="157">
        <f t="shared" si="7"/>
        <v>3186.505523249999</v>
      </c>
      <c r="CR21" s="157">
        <f t="shared" si="7"/>
        <v>3110.4820091739134</v>
      </c>
      <c r="CS21" s="157">
        <f t="shared" si="7"/>
        <v>3340.4747489999995</v>
      </c>
      <c r="CT21" s="157">
        <f t="shared" si="7"/>
        <v>3430.4968139999992</v>
      </c>
      <c r="CU21" s="157">
        <f t="shared" si="7"/>
        <v>3537.7359270000002</v>
      </c>
      <c r="CV21" s="157">
        <f t="shared" si="7"/>
        <v>3055.9735289999994</v>
      </c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  <c r="DZ21" s="157"/>
      <c r="EA21" s="157"/>
      <c r="EB21" s="157"/>
      <c r="EC21" s="157"/>
      <c r="ED21" s="157"/>
      <c r="EE21" s="157"/>
      <c r="EF21" s="157"/>
      <c r="EG21" s="157"/>
      <c r="EH21" s="157"/>
      <c r="EI21" s="157"/>
      <c r="EJ21" s="157"/>
      <c r="EK21" s="157"/>
      <c r="EL21" s="157"/>
      <c r="EM21" s="157"/>
      <c r="EN21" s="157"/>
      <c r="EO21" s="157"/>
      <c r="EP21" s="157"/>
      <c r="EQ21" s="157"/>
      <c r="ER21" s="157"/>
      <c r="ES21" s="157"/>
      <c r="ET21" s="157"/>
      <c r="EU21" s="157"/>
      <c r="EV21" s="157"/>
      <c r="EW21" s="157"/>
      <c r="EX21" s="157"/>
      <c r="EY21" s="157"/>
      <c r="EZ21" s="157"/>
      <c r="FA21" s="157"/>
      <c r="FB21" s="157"/>
      <c r="FC21" s="157"/>
      <c r="FD21" s="157"/>
    </row>
    <row r="22" spans="1:160" x14ac:dyDescent="0.3">
      <c r="A22" s="14"/>
      <c r="D22" s="2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160" s="16" customFormat="1" x14ac:dyDescent="0.3">
      <c r="A23" s="18" t="s">
        <v>282</v>
      </c>
      <c r="B23" s="14"/>
      <c r="C23" s="14"/>
      <c r="D23" s="22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160" s="16" customFormat="1" x14ac:dyDescent="0.3">
      <c r="A24" s="14" t="s">
        <v>175</v>
      </c>
      <c r="B24" s="14" t="s">
        <v>26</v>
      </c>
      <c r="C24" s="14" t="s">
        <v>28</v>
      </c>
      <c r="D24" s="22">
        <f>2204.622/100</f>
        <v>22.046219999999998</v>
      </c>
      <c r="E24" s="91">
        <f>ICGN!E107</f>
        <v>2569.9278654</v>
      </c>
      <c r="F24" s="91">
        <f>ICGN!F107</f>
        <v>2509.6140487894727</v>
      </c>
      <c r="G24" s="91">
        <f>ICGN!G107</f>
        <v>2433.2012173636367</v>
      </c>
      <c r="H24" s="91">
        <f>ICGN!H107</f>
        <v>2554.5794970000002</v>
      </c>
      <c r="I24" s="91">
        <f>ICGN!I107</f>
        <v>2852.0643658499998</v>
      </c>
      <c r="J24" s="91">
        <f>ICGN!J107</f>
        <v>2772.9134255454546</v>
      </c>
      <c r="K24" s="91">
        <f>ICGN!K107</f>
        <v>2606.9655149999994</v>
      </c>
      <c r="L24" s="91">
        <f>ICGN!L107</f>
        <v>2822.8609980000006</v>
      </c>
      <c r="M24" s="91">
        <f>ICGN!M107</f>
        <v>2828.1625890000005</v>
      </c>
      <c r="N24" s="91">
        <f>ICGN!N107</f>
        <v>3020.7830854090903</v>
      </c>
      <c r="O24" s="91">
        <f>ICGN!O107</f>
        <v>3025.2374239500004</v>
      </c>
      <c r="P24" s="91">
        <f>ICGN!P107</f>
        <v>3143.6406568636362</v>
      </c>
      <c r="Q24" s="91">
        <f>ICGN!Q107</f>
        <v>3089.9517821052632</v>
      </c>
      <c r="R24" s="91">
        <f>ICGN!R107</f>
        <v>2902.0947811578944</v>
      </c>
      <c r="S24" s="91">
        <f>ICGN!S107</f>
        <v>2912.1618823043477</v>
      </c>
      <c r="T24" s="91">
        <f>ICGN!T107</f>
        <v>2936.661486</v>
      </c>
      <c r="U24" s="91">
        <f>ICGN!U107</f>
        <v>2966.4842476499994</v>
      </c>
      <c r="V24" s="91">
        <f>ICGN!V107</f>
        <v>3317.0041141363631</v>
      </c>
      <c r="W24" s="91">
        <f>ICGN!W107</f>
        <v>3602.6148029999999</v>
      </c>
      <c r="X24" s="91">
        <f>ICGN!X107</f>
        <v>3819.0566695909092</v>
      </c>
      <c r="Y24" s="91">
        <f>ICGN!Y107</f>
        <v>4102.3291229999995</v>
      </c>
      <c r="Z24" s="91">
        <f>ICGN!Z107</f>
        <v>4159.3343490000007</v>
      </c>
      <c r="AA24" s="91">
        <f>ICGN!AA107</f>
        <v>4512.1788509999988</v>
      </c>
      <c r="AB24" s="91">
        <f>ICGN!AB107</f>
        <v>4865.1999136363629</v>
      </c>
      <c r="AC24" s="91">
        <f>ICGN!AC107</f>
        <v>5206.9313551499999</v>
      </c>
      <c r="AD24" s="91">
        <f>ICGN!AD107</f>
        <v>5707.9404071052622</v>
      </c>
      <c r="AE24" s="91">
        <f>ICGN!AE107</f>
        <v>5998.1054900869558</v>
      </c>
      <c r="AF24" s="91">
        <f>ICGN!AF107</f>
        <v>6210.8610983999988</v>
      </c>
      <c r="AG24" s="91">
        <f>ICGN!AG107</f>
        <v>6052.3697729999994</v>
      </c>
      <c r="AH24" s="91">
        <f>ICGN!AH107</f>
        <v>5687.1731843181806</v>
      </c>
      <c r="AI24" s="91">
        <f>ICGN!AI107</f>
        <v>5558.3481019499995</v>
      </c>
      <c r="AJ24" s="91">
        <f>ICGN!AJ107</f>
        <v>5653.2259267826075</v>
      </c>
      <c r="AK24" s="91">
        <f>ICGN!AK107</f>
        <v>5733.3294749999977</v>
      </c>
      <c r="AL24" s="91">
        <f>ICGN!AL107</f>
        <v>5132.2550339999998</v>
      </c>
      <c r="AM24" s="91">
        <f>ICGN!AM107</f>
        <v>5085.3280799999993</v>
      </c>
      <c r="AN24" s="91">
        <f>ICGN!AN107</f>
        <v>4914.1549290000003</v>
      </c>
      <c r="AO24" s="91">
        <f>ICGN!AO107</f>
        <v>4921.7083838999988</v>
      </c>
      <c r="AP24" s="91">
        <f>ICGN!AP107</f>
        <v>4604.7939714000004</v>
      </c>
      <c r="AQ24" s="91">
        <f>ICGN!AQ107</f>
        <v>4101.5990209090887</v>
      </c>
      <c r="AR24" s="91">
        <f>ICGN!AR107</f>
        <v>3939.4390517999991</v>
      </c>
      <c r="AS24" s="91">
        <f>ICGN!AS107</f>
        <v>3829.3783089545464</v>
      </c>
      <c r="AT24" s="91">
        <f>ICGN!AT107</f>
        <v>3456.8997869999998</v>
      </c>
      <c r="AU24" s="91">
        <f>ICGN!AU107</f>
        <v>3968.8970009999994</v>
      </c>
      <c r="AV24" s="91">
        <f>ICGN!AV107</f>
        <v>3653.9213321739126</v>
      </c>
      <c r="AW24" s="91">
        <f>ICGN!AW107</f>
        <v>3788.4688578947371</v>
      </c>
      <c r="AX24" s="91">
        <f>ICGN!AX107</f>
        <v>3631.8751121739124</v>
      </c>
      <c r="AY24" s="91">
        <f>ICGN!AY107</f>
        <v>3254.3370180000002</v>
      </c>
      <c r="AZ24" s="91">
        <f>ICGN!AZ107</f>
        <v>3120.642441</v>
      </c>
      <c r="BA24" s="91">
        <f>ICGN!BA107</f>
        <v>3307.5628919999995</v>
      </c>
      <c r="BB24" s="91">
        <f>ICGN!BB107</f>
        <v>3118.0317044210524</v>
      </c>
      <c r="BC24" s="91">
        <f>ICGN!BC107</f>
        <v>3055.3305142499999</v>
      </c>
      <c r="BD24" s="91">
        <f>ICGN!BD107</f>
        <v>3024.4407537272723</v>
      </c>
      <c r="BE24" s="91">
        <f>ICGN!BE107</f>
        <v>2994.8286718636359</v>
      </c>
      <c r="BF24" s="91">
        <f>ICGN!BF107</f>
        <v>2726.5111429499993</v>
      </c>
      <c r="BG24" s="91">
        <f>ICGN!BG107</f>
        <v>2711.5848499090912</v>
      </c>
      <c r="BH24" s="91">
        <f>ICGN!BH107</f>
        <v>2592.8859972272726</v>
      </c>
      <c r="BI24" s="91">
        <f>ICGN!BI107</f>
        <v>2523.3001100999991</v>
      </c>
      <c r="BJ24" s="91">
        <f>ICGN!BJ107</f>
        <v>2486.6219097391304</v>
      </c>
      <c r="BK24" s="91">
        <f>ICGN!BK107</f>
        <v>2328.1359475499999</v>
      </c>
      <c r="BL24" s="91">
        <f>ICGN!BL107</f>
        <v>2464.5574319999992</v>
      </c>
      <c r="BM24" s="91">
        <f>ICGN!BM107</f>
        <v>2593.1603819999996</v>
      </c>
      <c r="BN24" s="91">
        <f>ICGN!BN107</f>
        <v>3399.062993052632</v>
      </c>
      <c r="BO24" s="91">
        <f>ICGN!BO107</f>
        <v>4155.5025059999998</v>
      </c>
      <c r="BP24" s="91">
        <f>ICGN!BP107</f>
        <v>4343.6302499999993</v>
      </c>
      <c r="BQ24" s="91">
        <f>ICGN!BQ107</f>
        <v>4124.4803249999995</v>
      </c>
      <c r="BR24" s="91">
        <f>ICGN!BR107</f>
        <v>3783.1838429999993</v>
      </c>
      <c r="BS24" s="91">
        <f>ICGN!BS107</f>
        <v>3773.0602378636363</v>
      </c>
      <c r="BT24" s="91">
        <f>ICGN!BT107</f>
        <v>4135.2409799999996</v>
      </c>
      <c r="BU24" s="91">
        <f>ICGN!BU107</f>
        <v>4096.1876760000005</v>
      </c>
      <c r="BV24" s="91">
        <f>ICGN!BV107</f>
        <v>4520.6732641304352</v>
      </c>
      <c r="BW24" s="91">
        <f>ICGN!BW107</f>
        <v>4148.6344730526316</v>
      </c>
      <c r="BX24" s="91">
        <f>ICGN!BX107</f>
        <v>3857.387029363636</v>
      </c>
      <c r="BY24" s="91">
        <f>ICGN!BY107</f>
        <v>3731.1573883499991</v>
      </c>
      <c r="BZ24" s="91">
        <f>ICGN!BZ107</f>
        <v>3414.901461631579</v>
      </c>
      <c r="CA24" s="91">
        <f>ICGN!CA107</f>
        <v>2969.9765693181816</v>
      </c>
      <c r="CB24" s="91">
        <f>ICGN!CB107</f>
        <v>3051.5642849999995</v>
      </c>
      <c r="CC24" s="91">
        <f>ICGN!CC107</f>
        <v>2907.3452625000004</v>
      </c>
      <c r="CD24" s="91">
        <f>ICGN!CD107</f>
        <v>2905.5915859090906</v>
      </c>
      <c r="CE24" s="91">
        <f>ICGN!CE107</f>
        <v>2757.8318068636363</v>
      </c>
      <c r="CF24" s="91">
        <f>ICGN!CF107</f>
        <v>2802.9669090000002</v>
      </c>
      <c r="CG24" s="91">
        <f>ICGN!CG107</f>
        <v>2572.1639819999991</v>
      </c>
      <c r="CH24" s="91">
        <f>ICGN!CH107</f>
        <v>2758.5332775000002</v>
      </c>
      <c r="CI24" s="91">
        <f>ICGN!CI107</f>
        <v>2604.5955463499999</v>
      </c>
      <c r="CJ24" s="91">
        <f>ICGN!CJ107</f>
        <v>2651.5590054545451</v>
      </c>
      <c r="CK24" s="91">
        <f>ICGN!CK107</f>
        <v>2579.6398054736842</v>
      </c>
      <c r="CL24" s="91">
        <f>ICGN!CL107</f>
        <v>2567.1720879</v>
      </c>
      <c r="CM24" s="91">
        <f>ICGN!CM107</f>
        <v>2748.9632138181814</v>
      </c>
      <c r="CN24" s="91">
        <f>ICGN!CN107</f>
        <v>2711.1076590000002</v>
      </c>
      <c r="CO24" s="91">
        <f>ICGN!CO107</f>
        <v>2740.3451460000001</v>
      </c>
      <c r="CP24" s="91">
        <f>ICGN!CP107</f>
        <v>2992.4737347272721</v>
      </c>
      <c r="CQ24" s="91">
        <f>ICGN!CQ107</f>
        <v>3186.505523249999</v>
      </c>
      <c r="CR24" s="91">
        <f>ICGN!CR107</f>
        <v>3110.4820091739134</v>
      </c>
      <c r="CS24" s="91">
        <f>ICGN!CS107</f>
        <v>3340.4747489999995</v>
      </c>
      <c r="CT24" s="91">
        <f>ICGN!CT107</f>
        <v>3430.4968139999992</v>
      </c>
      <c r="CU24" s="91">
        <f>ICGN!CU107</f>
        <v>3537.7359270000002</v>
      </c>
      <c r="CV24" s="91">
        <f>ICGN!CV107</f>
        <v>3055.9735289999994</v>
      </c>
      <c r="CW24" s="91">
        <f>ICGN!CW107</f>
        <v>3278.1075673500004</v>
      </c>
      <c r="CX24" s="91">
        <f>ICGN!CX107</f>
        <v>3203.7798969473674</v>
      </c>
      <c r="CY24" s="91">
        <f>ICGN!CY107</f>
        <v>3092.5095472173912</v>
      </c>
      <c r="CZ24" s="91">
        <f>ICGN!CZ107</f>
        <v>2990.3376775263159</v>
      </c>
      <c r="DA24" s="91">
        <f>ICGN!DA107</f>
        <v>2904.1886446363633</v>
      </c>
      <c r="DB24" s="91">
        <f>ICGN!DB107</f>
        <v>2735.6853767727266</v>
      </c>
      <c r="DC24" s="91">
        <f>ICGN!DC107</f>
        <v>2889.9838642499999</v>
      </c>
      <c r="DD24" s="91">
        <f>ICGN!DD107</f>
        <v>2941.6367199130432</v>
      </c>
      <c r="DE24" s="91">
        <f>ICGN!DE107</f>
        <v>2914.0693596000001</v>
      </c>
      <c r="DF24" s="91">
        <f>ICGN!DF107</f>
        <v>2780.4792874090904</v>
      </c>
      <c r="DG24" s="91">
        <f>ICGN!DG107</f>
        <v>2771.6822729999999</v>
      </c>
      <c r="DH24" s="91">
        <f>ICGN!DH107</f>
        <v>2691.2371909500002</v>
      </c>
      <c r="DI24" s="91">
        <f>ICGN!DI107</f>
        <v>2735.7259379999991</v>
      </c>
      <c r="DJ24" s="91">
        <f>ICGN!DJ107</f>
        <v>2662.7192450526313</v>
      </c>
      <c r="DK24" s="91">
        <f>ICGN!DK107</f>
        <v>2622.0304319999996</v>
      </c>
      <c r="DL24" s="91">
        <f>ICGN!DL107</f>
        <v>2580.6150329999996</v>
      </c>
      <c r="DM24" s="91">
        <f>ICGN!DM107</f>
        <v>2607.3162503181816</v>
      </c>
      <c r="DN24" s="91">
        <f>ICGN!DN107</f>
        <v>2553.3197130000003</v>
      </c>
      <c r="DO24" s="91">
        <f>ICGN!DO107</f>
        <v>2405.5050570000003</v>
      </c>
      <c r="DP24" s="91">
        <f>ICGN!DP107</f>
        <v>2267.4537270000001</v>
      </c>
      <c r="DQ24" s="91">
        <f>ICGN!DQ107</f>
        <v>2152.2912356842107</v>
      </c>
      <c r="DR24" s="91">
        <f>ICGN!DR107</f>
        <v>2532.0083669999995</v>
      </c>
      <c r="DS24" s="91">
        <f>ICGN!DS107</f>
        <v>2464.7149049999998</v>
      </c>
      <c r="DT24" s="91">
        <f>ICGN!DT107</f>
        <v>2204.7873466499996</v>
      </c>
      <c r="DU24" s="91">
        <f>ICGN!DU107</f>
        <v>2278.4768370000002</v>
      </c>
      <c r="DV24" s="91">
        <f>ICGN!DV107</f>
        <v>2193.0767426842103</v>
      </c>
      <c r="DW24" s="91">
        <f>ICGN!DW107</f>
        <v>2083.1053349999997</v>
      </c>
      <c r="DX24" s="91">
        <f>ICGN!DX107</f>
        <v>2025.3652349999995</v>
      </c>
      <c r="DY24" s="91">
        <f>ICGN!DY107</f>
        <v>2022.3899496818176</v>
      </c>
      <c r="DZ24" s="91">
        <f>ICGN!DZ107</f>
        <v>2220.1645850999998</v>
      </c>
      <c r="EA24" s="91">
        <f>ICGN!EA107</f>
        <v>2311.5962720454545</v>
      </c>
      <c r="EB24" s="91">
        <f>ICGN!EB107</f>
        <v>2085.2216766818178</v>
      </c>
      <c r="EC24" s="91">
        <f>ICGN!EC107</f>
        <v>2158.7658624000001</v>
      </c>
      <c r="ED24" s="91">
        <f>ICGN!ED107</f>
        <v>2146.5829295217391</v>
      </c>
      <c r="EE24" s="91">
        <f>ICGN!EE107</f>
        <v>2415.0531699000003</v>
      </c>
      <c r="EF24" s="91">
        <f>ICGN!EF107</f>
        <v>2839.8680820000004</v>
      </c>
      <c r="EG24" s="91">
        <f>ICGN!EG107</f>
        <v>2503.7682090000003</v>
      </c>
      <c r="EH24" s="91">
        <f>ICGN!EH107</f>
        <v>2287.5854068421049</v>
      </c>
      <c r="EI24" s="91">
        <f>ICGN!EI107</f>
        <v>2531.9081569090908</v>
      </c>
      <c r="EJ24" s="91">
        <f>ICGN!EJ107</f>
        <v>2504.6080649999999</v>
      </c>
      <c r="EK24" s="91">
        <f>ICGN!EK107</f>
        <v>2318.4907263</v>
      </c>
      <c r="EL24" s="91">
        <f>ICGN!EL107</f>
        <v>2132.0698941818187</v>
      </c>
      <c r="EM24" s="91">
        <f>ICGN!EM107</f>
        <v>2276.7231604090907</v>
      </c>
      <c r="EN24" s="91">
        <f>ICGN!EN107</f>
        <v>2622.345378</v>
      </c>
      <c r="EO24" s="91">
        <f>ICGN!EO107</f>
        <v>2670.8470619999998</v>
      </c>
      <c r="EP24" s="91">
        <f>ICGN!EP107</f>
        <v>2367.8141330454541</v>
      </c>
      <c r="EQ24" s="91">
        <f>ICGN!EQ107</f>
        <v>2465.8697069999998</v>
      </c>
      <c r="ER24" s="91">
        <f>ICGN!ER107</f>
        <v>2679.567725863636</v>
      </c>
      <c r="ES24" s="91">
        <f>ICGN!ES107</f>
        <v>2742.5497680000003</v>
      </c>
      <c r="ET24" s="91">
        <f>ICGN!ET107</f>
        <v>2806.7158714736838</v>
      </c>
      <c r="EU24" s="91">
        <f>ICGN!EU107</f>
        <v>2847.4130926956518</v>
      </c>
      <c r="EV24" s="91">
        <f>ICGN!EV107</f>
        <v>2920.4942580000002</v>
      </c>
      <c r="EW24" s="91">
        <f>ICGN!EW107</f>
        <v>3290.1778727999995</v>
      </c>
      <c r="EX24" s="91">
        <f>ICGN!EX107</f>
        <v>3445.6738708636358</v>
      </c>
      <c r="EY24" s="91">
        <f>ICGN!EY107</f>
        <v>3732.7924829999997</v>
      </c>
      <c r="EZ24" s="91">
        <f>ICGN!EZ107</f>
        <v>4010.7084684545448</v>
      </c>
      <c r="FA24" s="91">
        <f>ICGN!FA107</f>
        <v>4169.097675</v>
      </c>
      <c r="FB24" s="91">
        <f>ICGN!FB107</f>
        <v>4470.2910330000004</v>
      </c>
      <c r="FC24" s="91">
        <f>ICGN!FC107</f>
        <v>4880.7706530000014</v>
      </c>
      <c r="FD24" s="91">
        <f>ICGN!FD107</f>
        <v>5176.4524560000009</v>
      </c>
    </row>
    <row r="25" spans="1:160" x14ac:dyDescent="0.3">
      <c r="D25" s="25"/>
    </row>
    <row r="26" spans="1:160" x14ac:dyDescent="0.3">
      <c r="A26" s="18" t="s">
        <v>237</v>
      </c>
      <c r="B26" s="18" t="s">
        <v>13</v>
      </c>
      <c r="C26" s="18" t="s">
        <v>169</v>
      </c>
      <c r="D26" s="21" t="s">
        <v>156</v>
      </c>
      <c r="E26" s="19">
        <v>39814</v>
      </c>
      <c r="F26" s="19">
        <v>39845</v>
      </c>
      <c r="G26" s="19">
        <v>39873</v>
      </c>
      <c r="H26" s="19">
        <v>39904</v>
      </c>
      <c r="I26" s="19">
        <v>39934</v>
      </c>
      <c r="J26" s="19">
        <v>39965</v>
      </c>
      <c r="K26" s="19">
        <v>39995</v>
      </c>
      <c r="L26" s="19">
        <v>40026</v>
      </c>
      <c r="M26" s="19">
        <v>40057</v>
      </c>
      <c r="N26" s="19">
        <v>40087</v>
      </c>
      <c r="O26" s="19">
        <v>40118</v>
      </c>
      <c r="P26" s="19">
        <v>40148</v>
      </c>
      <c r="Q26" s="19">
        <v>40179</v>
      </c>
      <c r="R26" s="19">
        <v>40210</v>
      </c>
      <c r="S26" s="19">
        <v>40238</v>
      </c>
      <c r="T26" s="19">
        <v>40269</v>
      </c>
      <c r="U26" s="19">
        <v>40299</v>
      </c>
      <c r="V26" s="19">
        <v>40330</v>
      </c>
      <c r="W26" s="19">
        <v>40360</v>
      </c>
      <c r="X26" s="19">
        <v>40391</v>
      </c>
      <c r="Y26" s="19">
        <v>40422</v>
      </c>
      <c r="Z26" s="19">
        <v>40452</v>
      </c>
      <c r="AA26" s="19">
        <v>40483</v>
      </c>
      <c r="AB26" s="19">
        <v>40513</v>
      </c>
      <c r="AC26" s="19">
        <v>40544</v>
      </c>
      <c r="AD26" s="19">
        <v>40575</v>
      </c>
      <c r="AE26" s="19">
        <v>40603</v>
      </c>
      <c r="AF26" s="19">
        <v>40634</v>
      </c>
      <c r="AG26" s="19">
        <v>40664</v>
      </c>
      <c r="AH26" s="19">
        <v>40695</v>
      </c>
      <c r="AI26" s="19">
        <v>40725</v>
      </c>
      <c r="AJ26" s="19">
        <v>40756</v>
      </c>
      <c r="AK26" s="19">
        <v>40787</v>
      </c>
      <c r="AL26" s="19">
        <v>40817</v>
      </c>
      <c r="AM26" s="19">
        <v>40848</v>
      </c>
      <c r="AN26" s="19">
        <v>40878</v>
      </c>
      <c r="AO26" s="19">
        <v>40909</v>
      </c>
      <c r="AP26" s="19">
        <v>40940</v>
      </c>
      <c r="AQ26" s="19">
        <v>40969</v>
      </c>
      <c r="AR26" s="19">
        <v>41000</v>
      </c>
      <c r="AS26" s="19">
        <v>41030</v>
      </c>
      <c r="AT26" s="19">
        <v>41061</v>
      </c>
      <c r="AU26" s="19">
        <v>41091</v>
      </c>
      <c r="AV26" s="19">
        <v>41122</v>
      </c>
      <c r="AW26" s="19">
        <v>41153</v>
      </c>
      <c r="AX26" s="19">
        <v>41183</v>
      </c>
      <c r="AY26" s="19">
        <v>41214</v>
      </c>
      <c r="AZ26" s="19">
        <v>41244</v>
      </c>
      <c r="BA26" s="19">
        <v>41275</v>
      </c>
      <c r="BB26" s="19">
        <v>41306</v>
      </c>
      <c r="BC26" s="19">
        <f t="shared" ref="BC26:BL26" si="8">+BC2</f>
        <v>41334</v>
      </c>
      <c r="BD26" s="19">
        <f t="shared" si="8"/>
        <v>41365</v>
      </c>
      <c r="BE26" s="19">
        <f t="shared" si="8"/>
        <v>41395</v>
      </c>
      <c r="BF26" s="19">
        <f t="shared" si="8"/>
        <v>41426</v>
      </c>
      <c r="BG26" s="19">
        <f t="shared" si="8"/>
        <v>41456</v>
      </c>
      <c r="BH26" s="19">
        <f t="shared" si="8"/>
        <v>41487</v>
      </c>
      <c r="BI26" s="19">
        <f t="shared" si="8"/>
        <v>41518</v>
      </c>
      <c r="BJ26" s="19">
        <f t="shared" si="8"/>
        <v>41548</v>
      </c>
      <c r="BK26" s="19">
        <f t="shared" si="8"/>
        <v>41579</v>
      </c>
      <c r="BL26" s="19">
        <f t="shared" si="8"/>
        <v>41609</v>
      </c>
      <c r="BM26" s="19">
        <v>41640</v>
      </c>
      <c r="BN26" s="19">
        <v>41671</v>
      </c>
      <c r="BO26" s="19">
        <v>41699</v>
      </c>
      <c r="BP26" s="19">
        <v>41730</v>
      </c>
      <c r="BQ26" s="19">
        <v>41760</v>
      </c>
      <c r="BR26" s="19">
        <v>41791</v>
      </c>
      <c r="BS26" s="19">
        <v>41821</v>
      </c>
      <c r="BT26" s="19">
        <v>41852</v>
      </c>
      <c r="BU26" s="19">
        <v>41883</v>
      </c>
      <c r="BV26" s="19">
        <v>41913</v>
      </c>
      <c r="BW26" s="19">
        <v>41944</v>
      </c>
      <c r="BX26" s="19">
        <v>41974</v>
      </c>
      <c r="BY26" s="19">
        <v>42005</v>
      </c>
      <c r="BZ26" s="19">
        <v>42036</v>
      </c>
      <c r="CA26" s="19">
        <v>42064</v>
      </c>
      <c r="CB26" s="19">
        <v>42095</v>
      </c>
      <c r="CC26" s="19">
        <v>42125</v>
      </c>
      <c r="CD26" s="19">
        <v>42156</v>
      </c>
      <c r="CE26" s="19">
        <v>42186</v>
      </c>
      <c r="CF26" s="19">
        <v>42217</v>
      </c>
      <c r="CG26" s="19">
        <v>42248</v>
      </c>
      <c r="CH26" s="19">
        <v>42278</v>
      </c>
      <c r="CI26" s="19">
        <v>42309</v>
      </c>
      <c r="CJ26" s="19">
        <v>42339</v>
      </c>
      <c r="CK26" s="19">
        <v>42370</v>
      </c>
      <c r="CL26" s="19">
        <v>42401</v>
      </c>
      <c r="CM26" s="19">
        <v>42430</v>
      </c>
      <c r="CN26" s="19">
        <v>42461</v>
      </c>
      <c r="CO26" s="19">
        <v>42491</v>
      </c>
      <c r="CP26" s="19">
        <v>42522</v>
      </c>
      <c r="CQ26" s="19">
        <v>42552</v>
      </c>
      <c r="CR26" s="19">
        <v>42583</v>
      </c>
      <c r="CS26" s="19">
        <v>42614</v>
      </c>
      <c r="CT26" s="19">
        <v>42644</v>
      </c>
      <c r="CU26" s="19">
        <v>42675</v>
      </c>
      <c r="CV26" s="19">
        <v>42705</v>
      </c>
      <c r="CW26" s="19">
        <v>42736</v>
      </c>
      <c r="CX26" s="19">
        <v>42767</v>
      </c>
      <c r="CY26" s="19">
        <v>42795</v>
      </c>
      <c r="CZ26" s="19">
        <v>42826</v>
      </c>
      <c r="DA26" s="19">
        <v>42856</v>
      </c>
      <c r="DB26" s="19">
        <v>42887</v>
      </c>
      <c r="DC26" s="19">
        <v>42917</v>
      </c>
      <c r="DD26" s="19">
        <v>42948</v>
      </c>
      <c r="DE26" s="19">
        <v>42979</v>
      </c>
      <c r="DF26" s="19">
        <v>43009</v>
      </c>
      <c r="DG26" s="19">
        <v>43040</v>
      </c>
      <c r="DH26" s="19">
        <v>43070</v>
      </c>
      <c r="DI26" s="19">
        <v>43101</v>
      </c>
      <c r="DJ26" s="19">
        <v>43132</v>
      </c>
      <c r="DK26" s="19">
        <v>43160</v>
      </c>
      <c r="DL26" s="19">
        <v>43191</v>
      </c>
      <c r="DM26" s="19">
        <v>43221</v>
      </c>
      <c r="DN26" s="19">
        <v>43252</v>
      </c>
      <c r="DO26" s="19">
        <v>43282</v>
      </c>
      <c r="DP26" s="19">
        <v>43313</v>
      </c>
      <c r="DQ26" s="19">
        <v>43344</v>
      </c>
      <c r="DR26" s="19">
        <v>43374</v>
      </c>
      <c r="DS26" s="19">
        <v>43405</v>
      </c>
      <c r="DT26" s="19">
        <v>43435</v>
      </c>
      <c r="DU26" s="19">
        <v>43466</v>
      </c>
      <c r="DV26" s="19">
        <v>43497</v>
      </c>
      <c r="DW26" s="19">
        <v>43525</v>
      </c>
      <c r="DX26" s="19">
        <v>43556</v>
      </c>
      <c r="DY26" s="19">
        <v>43586</v>
      </c>
      <c r="DZ26" s="19">
        <v>43617</v>
      </c>
      <c r="EA26" s="19">
        <v>43647</v>
      </c>
      <c r="EB26" s="19">
        <v>43678</v>
      </c>
      <c r="EC26" s="19">
        <v>43709</v>
      </c>
      <c r="ED26" s="19">
        <v>43739</v>
      </c>
      <c r="EE26" s="19">
        <v>43770</v>
      </c>
      <c r="EF26" s="19">
        <v>43800</v>
      </c>
      <c r="EG26" s="19">
        <v>43831</v>
      </c>
      <c r="EH26" s="19">
        <v>43862</v>
      </c>
      <c r="EI26" s="19">
        <v>43891</v>
      </c>
      <c r="EJ26" s="19">
        <v>43922</v>
      </c>
      <c r="EK26" s="19">
        <v>43952</v>
      </c>
      <c r="EL26" s="19">
        <v>43983</v>
      </c>
      <c r="EM26" s="19">
        <v>44013</v>
      </c>
      <c r="EN26" s="19">
        <v>44044</v>
      </c>
      <c r="EO26" s="19">
        <v>44075</v>
      </c>
      <c r="EP26" s="19">
        <v>44105</v>
      </c>
      <c r="EQ26" s="19">
        <v>44136</v>
      </c>
      <c r="ER26" s="19">
        <v>44166</v>
      </c>
      <c r="ES26" s="19">
        <v>44197</v>
      </c>
      <c r="ET26" s="359">
        <v>44228</v>
      </c>
      <c r="EU26" s="359">
        <v>44256</v>
      </c>
      <c r="EV26" s="359">
        <v>44287</v>
      </c>
      <c r="EW26" s="359">
        <v>44317</v>
      </c>
      <c r="EX26" s="359">
        <v>44348</v>
      </c>
      <c r="EY26" s="359">
        <v>44378</v>
      </c>
      <c r="EZ26" s="359">
        <v>44409</v>
      </c>
      <c r="FA26" s="359">
        <v>44440</v>
      </c>
      <c r="FB26" s="359">
        <v>44470</v>
      </c>
      <c r="FC26" s="359">
        <v>44501</v>
      </c>
      <c r="FD26" s="359">
        <v>44531</v>
      </c>
    </row>
    <row r="27" spans="1:160" x14ac:dyDescent="0.3">
      <c r="A27" s="83"/>
      <c r="B27" s="83"/>
      <c r="C27" s="83"/>
      <c r="D27" s="84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</row>
    <row r="28" spans="1:160" x14ac:dyDescent="0.3">
      <c r="A28" s="18" t="s">
        <v>103</v>
      </c>
      <c r="B28" s="83"/>
      <c r="C28" s="83"/>
      <c r="D28" s="84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</row>
    <row r="29" spans="1:160" s="154" customFormat="1" x14ac:dyDescent="0.3">
      <c r="A29" s="155" t="s">
        <v>45</v>
      </c>
      <c r="B29" s="154" t="s">
        <v>26</v>
      </c>
      <c r="C29" s="154" t="s">
        <v>28</v>
      </c>
      <c r="D29" s="211">
        <v>1</v>
      </c>
      <c r="E29" s="212">
        <v>1</v>
      </c>
      <c r="F29" s="212">
        <v>1</v>
      </c>
      <c r="G29" s="212">
        <v>1</v>
      </c>
      <c r="H29" s="212">
        <v>1</v>
      </c>
      <c r="I29" s="212">
        <v>1</v>
      </c>
      <c r="J29" s="212">
        <v>1</v>
      </c>
      <c r="K29" s="212">
        <v>1</v>
      </c>
      <c r="L29" s="212">
        <v>1</v>
      </c>
      <c r="M29" s="212">
        <v>1</v>
      </c>
      <c r="N29" s="212">
        <v>1</v>
      </c>
      <c r="O29" s="212">
        <v>1</v>
      </c>
      <c r="P29" s="212">
        <v>1</v>
      </c>
      <c r="Q29" s="212">
        <v>1</v>
      </c>
      <c r="R29" s="212">
        <v>1</v>
      </c>
      <c r="S29" s="212">
        <v>1</v>
      </c>
      <c r="T29" s="212">
        <v>1</v>
      </c>
      <c r="U29" s="212">
        <v>1</v>
      </c>
      <c r="V29" s="212">
        <v>1</v>
      </c>
      <c r="W29" s="212">
        <v>1</v>
      </c>
      <c r="X29" s="212">
        <v>1</v>
      </c>
      <c r="Y29" s="212">
        <v>1</v>
      </c>
      <c r="Z29" s="212">
        <v>1</v>
      </c>
      <c r="AA29" s="212">
        <v>1</v>
      </c>
      <c r="AB29" s="212">
        <v>1</v>
      </c>
      <c r="AC29" s="212">
        <v>1</v>
      </c>
      <c r="AD29" s="212">
        <v>1</v>
      </c>
      <c r="AE29" s="212">
        <v>1</v>
      </c>
      <c r="AF29" s="212">
        <v>1</v>
      </c>
      <c r="AG29" s="212">
        <v>1</v>
      </c>
      <c r="AH29" s="212">
        <v>1</v>
      </c>
      <c r="AI29" s="212">
        <v>1</v>
      </c>
      <c r="AJ29" s="212">
        <v>1</v>
      </c>
      <c r="AK29" s="212">
        <v>1</v>
      </c>
      <c r="AL29" s="212">
        <v>1</v>
      </c>
      <c r="AM29" s="212">
        <v>1</v>
      </c>
      <c r="AN29" s="212">
        <v>1</v>
      </c>
      <c r="AO29" s="212">
        <v>1</v>
      </c>
      <c r="AP29" s="212">
        <v>1</v>
      </c>
      <c r="AQ29" s="212">
        <v>1</v>
      </c>
      <c r="AR29" s="212">
        <v>1</v>
      </c>
      <c r="AS29" s="212">
        <v>1</v>
      </c>
      <c r="AT29" s="212">
        <v>1</v>
      </c>
      <c r="AU29" s="212">
        <v>1</v>
      </c>
      <c r="AV29" s="212">
        <v>1</v>
      </c>
      <c r="AW29" s="212">
        <v>1</v>
      </c>
      <c r="AX29" s="212">
        <v>1</v>
      </c>
      <c r="AY29" s="212">
        <v>1</v>
      </c>
      <c r="AZ29" s="212">
        <v>1</v>
      </c>
      <c r="BA29" s="212">
        <v>1</v>
      </c>
      <c r="BB29" s="212">
        <v>1</v>
      </c>
      <c r="BC29" s="212">
        <v>1</v>
      </c>
      <c r="BD29" s="212">
        <v>1</v>
      </c>
      <c r="BE29" s="212">
        <v>1</v>
      </c>
      <c r="BF29" s="212">
        <v>1</v>
      </c>
      <c r="BG29" s="212">
        <v>1</v>
      </c>
      <c r="BH29" s="212">
        <v>1</v>
      </c>
      <c r="BI29" s="212">
        <v>1</v>
      </c>
      <c r="BJ29" s="212">
        <v>1</v>
      </c>
      <c r="BK29" s="213">
        <v>1</v>
      </c>
      <c r="BL29" s="213">
        <v>1</v>
      </c>
      <c r="BM29" s="164"/>
      <c r="BN29" s="164"/>
      <c r="BO29" s="164"/>
      <c r="BP29" s="164"/>
      <c r="BQ29" s="164"/>
      <c r="BR29" s="164"/>
      <c r="BS29" s="164"/>
      <c r="BT29" s="164"/>
      <c r="BU29" s="164"/>
      <c r="BV29" s="164"/>
      <c r="BW29" s="164"/>
      <c r="BX29" s="164"/>
      <c r="BY29" s="164"/>
      <c r="BZ29" s="164"/>
      <c r="CA29" s="164"/>
      <c r="CB29" s="164"/>
      <c r="CC29" s="164"/>
      <c r="CD29" s="164"/>
      <c r="CE29" s="164"/>
      <c r="CF29" s="164"/>
      <c r="CG29" s="164"/>
      <c r="CH29" s="164"/>
      <c r="CI29" s="164"/>
      <c r="CJ29" s="164"/>
      <c r="CK29" s="164"/>
      <c r="CL29" s="164"/>
      <c r="CM29" s="164"/>
      <c r="CN29" s="164"/>
      <c r="CO29" s="164"/>
      <c r="CP29" s="164"/>
      <c r="CQ29" s="164"/>
      <c r="CR29" s="164"/>
      <c r="CS29" s="164"/>
      <c r="CT29" s="164"/>
      <c r="CU29" s="164"/>
      <c r="CV29" s="164"/>
      <c r="CW29" s="164"/>
      <c r="CX29" s="164"/>
      <c r="CY29" s="164"/>
      <c r="CZ29" s="164"/>
      <c r="DA29" s="164"/>
      <c r="DB29" s="164"/>
      <c r="DC29" s="164"/>
      <c r="DD29" s="164"/>
      <c r="DE29" s="164"/>
      <c r="DF29" s="164"/>
      <c r="DG29" s="164"/>
      <c r="DH29" s="164"/>
      <c r="DI29" s="164"/>
      <c r="DJ29" s="164"/>
      <c r="DK29" s="164"/>
      <c r="DL29" s="164"/>
      <c r="DM29" s="164"/>
      <c r="DN29" s="164"/>
      <c r="DO29" s="164"/>
      <c r="DP29" s="164"/>
      <c r="DQ29" s="164"/>
      <c r="DR29" s="164"/>
      <c r="DS29" s="164"/>
      <c r="DT29" s="164"/>
      <c r="DU29" s="164"/>
      <c r="DV29" s="164"/>
      <c r="DW29" s="164"/>
      <c r="DX29" s="164"/>
      <c r="DY29" s="164"/>
      <c r="DZ29" s="164"/>
      <c r="EA29" s="164"/>
      <c r="EB29" s="164"/>
      <c r="EC29" s="164"/>
      <c r="ED29" s="164"/>
      <c r="EE29" s="164"/>
      <c r="EF29" s="164"/>
      <c r="EG29" s="164"/>
      <c r="EH29" s="164"/>
      <c r="EI29" s="164"/>
      <c r="EJ29" s="164"/>
      <c r="EK29" s="164"/>
      <c r="EL29" s="164"/>
      <c r="EM29" s="164"/>
      <c r="EN29" s="164"/>
      <c r="EO29" s="164"/>
      <c r="EP29" s="164"/>
      <c r="EQ29" s="164"/>
      <c r="ER29" s="164"/>
      <c r="ES29" s="164"/>
      <c r="ET29" s="164"/>
      <c r="EU29" s="164"/>
      <c r="EV29" s="164"/>
      <c r="EW29" s="164"/>
      <c r="EX29" s="164"/>
      <c r="EY29" s="164"/>
      <c r="EZ29" s="164"/>
      <c r="FA29" s="164"/>
      <c r="FB29" s="164"/>
      <c r="FC29" s="164"/>
      <c r="FD29" s="164"/>
    </row>
    <row r="30" spans="1:160" x14ac:dyDescent="0.3">
      <c r="A30" s="14"/>
      <c r="D30" s="23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  <c r="CU30" s="78"/>
      <c r="CV30" s="78"/>
      <c r="CW30" s="78"/>
      <c r="CX30" s="78"/>
      <c r="CY30" s="78"/>
      <c r="CZ30" s="78"/>
      <c r="DA30" s="78"/>
      <c r="DB30" s="78"/>
      <c r="DC30" s="78"/>
      <c r="DD30" s="78"/>
      <c r="DE30" s="78"/>
      <c r="DF30" s="78"/>
      <c r="DG30" s="78"/>
      <c r="DH30" s="78"/>
      <c r="DI30" s="78"/>
      <c r="DJ30" s="78"/>
      <c r="DK30" s="78"/>
      <c r="DL30" s="78"/>
      <c r="DM30" s="78"/>
      <c r="DN30" s="78"/>
      <c r="DO30" s="78"/>
      <c r="DP30" s="78"/>
      <c r="DQ30" s="78"/>
      <c r="DR30" s="78"/>
      <c r="DS30" s="78"/>
      <c r="DT30" s="78"/>
      <c r="DU30" s="78"/>
      <c r="DV30" s="78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78"/>
      <c r="EW30" s="78"/>
      <c r="EX30" s="78"/>
      <c r="EY30" s="78"/>
      <c r="EZ30" s="78"/>
      <c r="FA30" s="78"/>
      <c r="FB30" s="78"/>
      <c r="FC30" s="78"/>
      <c r="FD30" s="78"/>
    </row>
    <row r="31" spans="1:160" x14ac:dyDescent="0.3">
      <c r="A31" s="18" t="s">
        <v>104</v>
      </c>
      <c r="D31" s="23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</row>
    <row r="32" spans="1:160" s="155" customFormat="1" x14ac:dyDescent="0.3">
      <c r="A32" s="155" t="s">
        <v>175</v>
      </c>
      <c r="B32" s="155" t="s">
        <v>26</v>
      </c>
      <c r="C32" s="155" t="s">
        <v>28</v>
      </c>
      <c r="D32" s="217">
        <v>1</v>
      </c>
      <c r="E32" s="287">
        <v>1</v>
      </c>
      <c r="F32" s="287">
        <v>1</v>
      </c>
      <c r="G32" s="287">
        <v>1</v>
      </c>
      <c r="H32" s="287">
        <v>1</v>
      </c>
      <c r="I32" s="287">
        <v>1</v>
      </c>
      <c r="J32" s="287">
        <v>1</v>
      </c>
      <c r="K32" s="287">
        <v>1</v>
      </c>
      <c r="L32" s="287">
        <v>1</v>
      </c>
      <c r="M32" s="287">
        <v>1</v>
      </c>
      <c r="N32" s="287">
        <v>1</v>
      </c>
      <c r="O32" s="287">
        <v>1</v>
      </c>
      <c r="P32" s="287">
        <v>1</v>
      </c>
      <c r="Q32" s="287">
        <v>1</v>
      </c>
      <c r="R32" s="287">
        <v>1</v>
      </c>
      <c r="S32" s="287">
        <v>1</v>
      </c>
      <c r="T32" s="287">
        <v>1</v>
      </c>
      <c r="U32" s="287">
        <v>1</v>
      </c>
      <c r="V32" s="287">
        <v>1</v>
      </c>
      <c r="W32" s="287">
        <v>1</v>
      </c>
      <c r="X32" s="287">
        <v>1</v>
      </c>
      <c r="Y32" s="287">
        <v>1</v>
      </c>
      <c r="Z32" s="287">
        <v>1</v>
      </c>
      <c r="AA32" s="287">
        <v>1</v>
      </c>
      <c r="AB32" s="287">
        <v>1</v>
      </c>
      <c r="AC32" s="287">
        <v>1</v>
      </c>
      <c r="AD32" s="287">
        <v>1</v>
      </c>
      <c r="AE32" s="287">
        <v>1</v>
      </c>
      <c r="AF32" s="287">
        <v>1</v>
      </c>
      <c r="AG32" s="287">
        <v>1</v>
      </c>
      <c r="AH32" s="287">
        <v>1</v>
      </c>
      <c r="AI32" s="287">
        <v>1</v>
      </c>
      <c r="AJ32" s="287">
        <v>1</v>
      </c>
      <c r="AK32" s="287">
        <v>1</v>
      </c>
      <c r="AL32" s="287">
        <v>1</v>
      </c>
      <c r="AM32" s="287">
        <v>1</v>
      </c>
      <c r="AN32" s="287">
        <v>1</v>
      </c>
      <c r="AO32" s="287">
        <v>1</v>
      </c>
      <c r="AP32" s="287">
        <v>1</v>
      </c>
      <c r="AQ32" s="287">
        <v>1</v>
      </c>
      <c r="AR32" s="287">
        <v>1</v>
      </c>
      <c r="AS32" s="287">
        <v>1</v>
      </c>
      <c r="AT32" s="287">
        <v>1</v>
      </c>
      <c r="AU32" s="287">
        <v>1</v>
      </c>
      <c r="AV32" s="287">
        <v>1</v>
      </c>
      <c r="AW32" s="287">
        <v>1</v>
      </c>
      <c r="AX32" s="287">
        <v>1</v>
      </c>
      <c r="AY32" s="287">
        <v>1</v>
      </c>
      <c r="AZ32" s="287">
        <v>1</v>
      </c>
      <c r="BA32" s="287">
        <v>1</v>
      </c>
      <c r="BB32" s="287">
        <v>1</v>
      </c>
      <c r="BC32" s="287">
        <v>1</v>
      </c>
      <c r="BD32" s="287">
        <v>1</v>
      </c>
      <c r="BE32" s="287">
        <v>1</v>
      </c>
      <c r="BF32" s="287">
        <v>1</v>
      </c>
      <c r="BG32" s="287">
        <v>1</v>
      </c>
      <c r="BH32" s="287">
        <v>1</v>
      </c>
      <c r="BI32" s="287">
        <v>1</v>
      </c>
      <c r="BJ32" s="287">
        <v>1</v>
      </c>
      <c r="BK32" s="287">
        <v>1</v>
      </c>
      <c r="BL32" s="287">
        <v>1</v>
      </c>
      <c r="BM32" s="287">
        <v>1</v>
      </c>
      <c r="BN32" s="287">
        <v>1</v>
      </c>
      <c r="BO32" s="287">
        <v>1</v>
      </c>
      <c r="BP32" s="287">
        <v>1</v>
      </c>
      <c r="BQ32" s="287">
        <v>1</v>
      </c>
      <c r="BR32" s="287">
        <v>1</v>
      </c>
      <c r="BS32" s="287">
        <v>1</v>
      </c>
      <c r="BT32" s="287">
        <v>1</v>
      </c>
      <c r="BU32" s="287">
        <v>1</v>
      </c>
      <c r="BV32" s="287">
        <v>1</v>
      </c>
      <c r="BW32" s="287">
        <v>1</v>
      </c>
      <c r="BX32" s="287">
        <v>1</v>
      </c>
      <c r="BY32" s="287">
        <v>1</v>
      </c>
      <c r="BZ32" s="287">
        <v>1</v>
      </c>
      <c r="CA32" s="287">
        <v>1</v>
      </c>
      <c r="CB32" s="287">
        <v>1</v>
      </c>
      <c r="CC32" s="287">
        <v>1</v>
      </c>
      <c r="CD32" s="287">
        <v>1</v>
      </c>
      <c r="CE32" s="287">
        <v>1</v>
      </c>
      <c r="CF32" s="287">
        <v>1</v>
      </c>
      <c r="CG32" s="287">
        <v>1</v>
      </c>
      <c r="CH32" s="287">
        <v>1</v>
      </c>
      <c r="CI32" s="287">
        <v>1</v>
      </c>
      <c r="CJ32" s="287">
        <v>1</v>
      </c>
      <c r="CK32" s="287">
        <v>1</v>
      </c>
      <c r="CL32" s="287">
        <v>1</v>
      </c>
      <c r="CM32" s="287">
        <v>1</v>
      </c>
      <c r="CN32" s="287">
        <v>1</v>
      </c>
      <c r="CO32" s="287">
        <v>1</v>
      </c>
      <c r="CP32" s="287">
        <v>1</v>
      </c>
      <c r="CQ32" s="287">
        <v>1</v>
      </c>
      <c r="CR32" s="287">
        <v>1</v>
      </c>
      <c r="CS32" s="287">
        <v>1</v>
      </c>
      <c r="CT32" s="287">
        <v>1</v>
      </c>
      <c r="CU32" s="287">
        <v>1</v>
      </c>
      <c r="CV32" s="287">
        <v>1</v>
      </c>
      <c r="CW32" s="287"/>
      <c r="CX32" s="287"/>
      <c r="CY32" s="287"/>
      <c r="CZ32" s="287"/>
      <c r="DA32" s="287"/>
      <c r="DB32" s="287"/>
      <c r="DC32" s="287"/>
      <c r="DD32" s="287"/>
      <c r="DE32" s="287"/>
      <c r="DF32" s="287"/>
      <c r="DG32" s="287"/>
      <c r="DH32" s="287"/>
      <c r="DI32" s="287"/>
      <c r="DJ32" s="287"/>
      <c r="DK32" s="287"/>
      <c r="DL32" s="287"/>
      <c r="DM32" s="287"/>
      <c r="DN32" s="287"/>
      <c r="DO32" s="287"/>
      <c r="DP32" s="287"/>
      <c r="DQ32" s="287"/>
      <c r="DR32" s="287"/>
      <c r="DS32" s="287"/>
      <c r="DT32" s="287"/>
      <c r="DU32" s="287"/>
      <c r="DV32" s="287"/>
      <c r="DW32" s="287"/>
      <c r="DX32" s="287"/>
      <c r="DY32" s="287"/>
      <c r="DZ32" s="287"/>
      <c r="EA32" s="287"/>
      <c r="EB32" s="287"/>
      <c r="EC32" s="287"/>
      <c r="ED32" s="287"/>
      <c r="EE32" s="287"/>
      <c r="EF32" s="287"/>
      <c r="EG32" s="287"/>
      <c r="EH32" s="287"/>
      <c r="EI32" s="287"/>
      <c r="EJ32" s="287"/>
      <c r="EK32" s="287"/>
      <c r="EL32" s="287"/>
      <c r="EM32" s="287"/>
      <c r="EN32" s="287"/>
      <c r="EO32" s="287"/>
      <c r="EP32" s="287"/>
      <c r="EQ32" s="287"/>
      <c r="ER32" s="287"/>
      <c r="ES32" s="287"/>
      <c r="ET32" s="287"/>
      <c r="EU32" s="287"/>
      <c r="EV32" s="287"/>
      <c r="EW32" s="287"/>
      <c r="EX32" s="287"/>
      <c r="EY32" s="287"/>
      <c r="EZ32" s="287"/>
      <c r="FA32" s="287"/>
      <c r="FB32" s="287"/>
      <c r="FC32" s="287"/>
      <c r="FD32" s="287"/>
    </row>
    <row r="33" spans="1:160" x14ac:dyDescent="0.3">
      <c r="A33" s="14"/>
      <c r="D33" s="23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78"/>
      <c r="EW33" s="78"/>
      <c r="EX33" s="78"/>
      <c r="EY33" s="78"/>
      <c r="EZ33" s="78"/>
      <c r="FA33" s="78"/>
      <c r="FB33" s="78"/>
      <c r="FC33" s="78"/>
      <c r="FD33" s="78"/>
    </row>
    <row r="34" spans="1:160" x14ac:dyDescent="0.3">
      <c r="A34" s="18" t="s">
        <v>282</v>
      </c>
      <c r="D34" s="23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</row>
    <row r="35" spans="1:160" s="16" customFormat="1" x14ac:dyDescent="0.3">
      <c r="A35" s="14" t="s">
        <v>175</v>
      </c>
      <c r="B35" s="14" t="s">
        <v>26</v>
      </c>
      <c r="C35" s="14" t="s">
        <v>28</v>
      </c>
      <c r="D35" s="167">
        <v>1</v>
      </c>
      <c r="E35" s="88">
        <v>1</v>
      </c>
      <c r="F35" s="88">
        <v>1</v>
      </c>
      <c r="G35" s="88">
        <v>1</v>
      </c>
      <c r="H35" s="88">
        <v>1</v>
      </c>
      <c r="I35" s="88">
        <v>1</v>
      </c>
      <c r="J35" s="88">
        <v>1</v>
      </c>
      <c r="K35" s="88">
        <v>1</v>
      </c>
      <c r="L35" s="88">
        <v>1</v>
      </c>
      <c r="M35" s="88">
        <v>1</v>
      </c>
      <c r="N35" s="88">
        <v>1</v>
      </c>
      <c r="O35" s="88">
        <v>1</v>
      </c>
      <c r="P35" s="88">
        <v>1</v>
      </c>
      <c r="Q35" s="88">
        <v>1</v>
      </c>
      <c r="R35" s="88">
        <v>1</v>
      </c>
      <c r="S35" s="88">
        <v>1</v>
      </c>
      <c r="T35" s="88">
        <v>1</v>
      </c>
      <c r="U35" s="88">
        <v>1</v>
      </c>
      <c r="V35" s="88">
        <v>1</v>
      </c>
      <c r="W35" s="88">
        <v>1</v>
      </c>
      <c r="X35" s="88">
        <v>1</v>
      </c>
      <c r="Y35" s="88">
        <v>1</v>
      </c>
      <c r="Z35" s="88">
        <v>1</v>
      </c>
      <c r="AA35" s="88">
        <v>1</v>
      </c>
      <c r="AB35" s="88">
        <v>1</v>
      </c>
      <c r="AC35" s="88">
        <v>1</v>
      </c>
      <c r="AD35" s="88">
        <v>1</v>
      </c>
      <c r="AE35" s="88">
        <v>1</v>
      </c>
      <c r="AF35" s="88">
        <v>1</v>
      </c>
      <c r="AG35" s="88">
        <v>1</v>
      </c>
      <c r="AH35" s="88">
        <v>1</v>
      </c>
      <c r="AI35" s="88">
        <v>1</v>
      </c>
      <c r="AJ35" s="88">
        <v>1</v>
      </c>
      <c r="AK35" s="88">
        <v>1</v>
      </c>
      <c r="AL35" s="88">
        <v>1</v>
      </c>
      <c r="AM35" s="88">
        <v>1</v>
      </c>
      <c r="AN35" s="88">
        <v>1</v>
      </c>
      <c r="AO35" s="88">
        <v>1</v>
      </c>
      <c r="AP35" s="88">
        <v>1</v>
      </c>
      <c r="AQ35" s="88">
        <v>1</v>
      </c>
      <c r="AR35" s="88">
        <v>1</v>
      </c>
      <c r="AS35" s="88">
        <v>1</v>
      </c>
      <c r="AT35" s="88">
        <v>1</v>
      </c>
      <c r="AU35" s="88">
        <v>1</v>
      </c>
      <c r="AV35" s="88">
        <v>1</v>
      </c>
      <c r="AW35" s="88">
        <v>1</v>
      </c>
      <c r="AX35" s="88">
        <v>1</v>
      </c>
      <c r="AY35" s="88">
        <v>1</v>
      </c>
      <c r="AZ35" s="88">
        <v>1</v>
      </c>
      <c r="BA35" s="88">
        <v>1</v>
      </c>
      <c r="BB35" s="88">
        <v>1</v>
      </c>
      <c r="BC35" s="89">
        <v>1</v>
      </c>
      <c r="BD35" s="89">
        <v>1</v>
      </c>
      <c r="BE35" s="89">
        <v>1</v>
      </c>
      <c r="BF35" s="89">
        <v>1</v>
      </c>
      <c r="BG35" s="89">
        <v>1</v>
      </c>
      <c r="BH35" s="89">
        <v>1</v>
      </c>
      <c r="BI35" s="89">
        <v>1</v>
      </c>
      <c r="BJ35" s="89">
        <v>1</v>
      </c>
      <c r="BK35" s="89">
        <v>1</v>
      </c>
      <c r="BL35" s="89">
        <v>1</v>
      </c>
      <c r="BM35" s="89">
        <v>1</v>
      </c>
      <c r="BN35" s="89">
        <v>1</v>
      </c>
      <c r="BO35" s="89">
        <v>1</v>
      </c>
      <c r="BP35" s="89">
        <v>1</v>
      </c>
      <c r="BQ35" s="89">
        <v>1</v>
      </c>
      <c r="BR35" s="89">
        <v>1</v>
      </c>
      <c r="BS35" s="89">
        <v>1</v>
      </c>
      <c r="BT35" s="89">
        <v>1</v>
      </c>
      <c r="BU35" s="89">
        <v>1</v>
      </c>
      <c r="BV35" s="89">
        <v>1</v>
      </c>
      <c r="BW35" s="89">
        <v>1</v>
      </c>
      <c r="BX35" s="89">
        <v>1</v>
      </c>
      <c r="BY35" s="89">
        <v>1</v>
      </c>
      <c r="BZ35" s="89">
        <v>1</v>
      </c>
      <c r="CA35" s="89">
        <v>1</v>
      </c>
      <c r="CB35" s="89">
        <v>1</v>
      </c>
      <c r="CC35" s="89">
        <v>1</v>
      </c>
      <c r="CD35" s="89">
        <v>1</v>
      </c>
      <c r="CE35" s="89">
        <v>1</v>
      </c>
      <c r="CF35" s="89">
        <v>1</v>
      </c>
      <c r="CG35" s="89">
        <v>1</v>
      </c>
      <c r="CH35" s="89">
        <v>1</v>
      </c>
      <c r="CI35" s="89">
        <v>1</v>
      </c>
      <c r="CJ35" s="89">
        <v>1</v>
      </c>
      <c r="CK35" s="89">
        <v>1</v>
      </c>
      <c r="CL35" s="89">
        <v>1</v>
      </c>
      <c r="CM35" s="89">
        <v>1</v>
      </c>
      <c r="CN35" s="89">
        <v>1</v>
      </c>
      <c r="CO35" s="89">
        <v>1</v>
      </c>
      <c r="CP35" s="89">
        <v>1</v>
      </c>
      <c r="CQ35" s="89">
        <v>1</v>
      </c>
      <c r="CR35" s="89">
        <v>1</v>
      </c>
      <c r="CS35" s="89">
        <v>1</v>
      </c>
      <c r="CT35" s="89">
        <v>1</v>
      </c>
      <c r="CU35" s="89">
        <v>1</v>
      </c>
      <c r="CV35" s="89">
        <v>1</v>
      </c>
      <c r="CW35" s="89">
        <v>1</v>
      </c>
      <c r="CX35" s="89">
        <v>1</v>
      </c>
      <c r="CY35" s="89">
        <v>1</v>
      </c>
      <c r="CZ35" s="89">
        <v>1</v>
      </c>
      <c r="DA35" s="89">
        <v>1</v>
      </c>
      <c r="DB35" s="89">
        <v>1</v>
      </c>
      <c r="DC35" s="89">
        <v>1</v>
      </c>
      <c r="DD35" s="89">
        <v>1</v>
      </c>
      <c r="DE35" s="89">
        <v>1</v>
      </c>
      <c r="DF35" s="89">
        <v>1</v>
      </c>
      <c r="DG35" s="89">
        <v>1</v>
      </c>
      <c r="DH35" s="89">
        <v>1</v>
      </c>
      <c r="DI35" s="89">
        <v>1</v>
      </c>
      <c r="DJ35" s="89">
        <v>1</v>
      </c>
      <c r="DK35" s="89">
        <v>1</v>
      </c>
      <c r="DL35" s="89">
        <v>1</v>
      </c>
      <c r="DM35" s="89">
        <v>1</v>
      </c>
      <c r="DN35" s="89">
        <v>1</v>
      </c>
      <c r="DO35" s="89">
        <v>1</v>
      </c>
      <c r="DP35" s="89">
        <v>1</v>
      </c>
      <c r="DQ35" s="89">
        <v>1</v>
      </c>
      <c r="DR35" s="89">
        <v>1</v>
      </c>
      <c r="DS35" s="89">
        <v>1</v>
      </c>
      <c r="DT35" s="89">
        <v>1</v>
      </c>
      <c r="DU35" s="89">
        <v>1</v>
      </c>
      <c r="DV35" s="89">
        <v>1</v>
      </c>
      <c r="DW35" s="89">
        <v>1</v>
      </c>
      <c r="DX35" s="89">
        <v>1</v>
      </c>
      <c r="DY35" s="89">
        <v>1</v>
      </c>
      <c r="DZ35" s="89">
        <v>1</v>
      </c>
      <c r="EA35" s="89">
        <v>1</v>
      </c>
      <c r="EB35" s="89">
        <v>1</v>
      </c>
      <c r="EC35" s="89">
        <v>1</v>
      </c>
      <c r="ED35" s="89">
        <v>1</v>
      </c>
      <c r="EE35" s="89">
        <v>1</v>
      </c>
      <c r="EF35" s="89">
        <v>1</v>
      </c>
      <c r="EG35" s="89">
        <v>1</v>
      </c>
      <c r="EH35" s="89">
        <v>1</v>
      </c>
      <c r="EI35" s="89">
        <v>1</v>
      </c>
      <c r="EJ35" s="89">
        <v>1</v>
      </c>
      <c r="EK35" s="89">
        <v>1</v>
      </c>
      <c r="EL35" s="89">
        <v>1</v>
      </c>
      <c r="EM35" s="89">
        <v>1</v>
      </c>
      <c r="EN35" s="89">
        <v>1</v>
      </c>
      <c r="EO35" s="89">
        <v>1</v>
      </c>
      <c r="EP35" s="89">
        <v>1</v>
      </c>
      <c r="EQ35" s="89">
        <v>1</v>
      </c>
      <c r="ER35" s="89">
        <v>1</v>
      </c>
      <c r="ES35" s="89">
        <v>1</v>
      </c>
      <c r="ET35" s="89">
        <v>1</v>
      </c>
      <c r="EU35" s="89">
        <v>1</v>
      </c>
      <c r="EV35" s="89">
        <v>1</v>
      </c>
      <c r="EW35" s="89">
        <v>1</v>
      </c>
      <c r="EX35" s="89">
        <v>1</v>
      </c>
      <c r="EY35" s="89">
        <v>1</v>
      </c>
      <c r="EZ35" s="89">
        <v>1</v>
      </c>
      <c r="FA35" s="89">
        <v>1</v>
      </c>
      <c r="FB35" s="89">
        <v>1</v>
      </c>
      <c r="FC35" s="89">
        <v>1</v>
      </c>
      <c r="FD35" s="89">
        <v>1</v>
      </c>
    </row>
    <row r="36" spans="1:160" x14ac:dyDescent="0.3">
      <c r="A36" s="14"/>
      <c r="D36" s="24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</row>
    <row r="37" spans="1:160" x14ac:dyDescent="0.3">
      <c r="A37" s="18"/>
      <c r="B37" s="18"/>
      <c r="C37" s="18"/>
      <c r="D37" s="21"/>
      <c r="E37" s="19">
        <v>39814</v>
      </c>
      <c r="F37" s="19">
        <v>39845</v>
      </c>
      <c r="G37" s="19">
        <v>39873</v>
      </c>
      <c r="H37" s="19">
        <v>39904</v>
      </c>
      <c r="I37" s="19">
        <v>39934</v>
      </c>
      <c r="J37" s="19">
        <v>39965</v>
      </c>
      <c r="K37" s="19">
        <v>39995</v>
      </c>
      <c r="L37" s="19">
        <v>40026</v>
      </c>
      <c r="M37" s="19">
        <v>40057</v>
      </c>
      <c r="N37" s="19">
        <v>40087</v>
      </c>
      <c r="O37" s="19">
        <v>40118</v>
      </c>
      <c r="P37" s="19">
        <v>40148</v>
      </c>
      <c r="Q37" s="19">
        <v>40179</v>
      </c>
      <c r="R37" s="19">
        <v>40210</v>
      </c>
      <c r="S37" s="19">
        <v>40238</v>
      </c>
      <c r="T37" s="19">
        <v>40269</v>
      </c>
      <c r="U37" s="19">
        <v>40299</v>
      </c>
      <c r="V37" s="19">
        <v>40330</v>
      </c>
      <c r="W37" s="19">
        <v>40360</v>
      </c>
      <c r="X37" s="19">
        <v>40391</v>
      </c>
      <c r="Y37" s="19">
        <v>40422</v>
      </c>
      <c r="Z37" s="19">
        <v>40452</v>
      </c>
      <c r="AA37" s="19">
        <v>40483</v>
      </c>
      <c r="AB37" s="19">
        <v>40513</v>
      </c>
      <c r="AC37" s="19">
        <v>40544</v>
      </c>
      <c r="AD37" s="19">
        <v>40575</v>
      </c>
      <c r="AE37" s="19">
        <v>40603</v>
      </c>
      <c r="AF37" s="19">
        <v>40634</v>
      </c>
      <c r="AG37" s="19">
        <v>40664</v>
      </c>
      <c r="AH37" s="19">
        <v>40695</v>
      </c>
      <c r="AI37" s="19">
        <v>40725</v>
      </c>
      <c r="AJ37" s="19">
        <v>40756</v>
      </c>
      <c r="AK37" s="19">
        <v>40787</v>
      </c>
      <c r="AL37" s="19">
        <v>40817</v>
      </c>
      <c r="AM37" s="19">
        <v>40848</v>
      </c>
      <c r="AN37" s="19">
        <v>40878</v>
      </c>
      <c r="AO37" s="19">
        <v>40909</v>
      </c>
      <c r="AP37" s="19">
        <v>40940</v>
      </c>
      <c r="AQ37" s="19">
        <v>40969</v>
      </c>
      <c r="AR37" s="19">
        <v>41000</v>
      </c>
      <c r="AS37" s="19">
        <v>41030</v>
      </c>
      <c r="AT37" s="19">
        <v>41061</v>
      </c>
      <c r="AU37" s="19">
        <v>41091</v>
      </c>
      <c r="AV37" s="19">
        <v>41122</v>
      </c>
      <c r="AW37" s="19">
        <v>41153</v>
      </c>
      <c r="AX37" s="19">
        <v>41183</v>
      </c>
      <c r="AY37" s="19">
        <v>41214</v>
      </c>
      <c r="AZ37" s="19">
        <v>41244</v>
      </c>
      <c r="BA37" s="19">
        <v>41275</v>
      </c>
      <c r="BB37" s="19">
        <v>41306</v>
      </c>
      <c r="BC37" s="19">
        <f t="shared" ref="BC37:BL37" si="9">+BC2</f>
        <v>41334</v>
      </c>
      <c r="BD37" s="19">
        <f t="shared" si="9"/>
        <v>41365</v>
      </c>
      <c r="BE37" s="19">
        <f t="shared" si="9"/>
        <v>41395</v>
      </c>
      <c r="BF37" s="19">
        <f t="shared" si="9"/>
        <v>41426</v>
      </c>
      <c r="BG37" s="19">
        <f t="shared" si="9"/>
        <v>41456</v>
      </c>
      <c r="BH37" s="19">
        <f t="shared" si="9"/>
        <v>41487</v>
      </c>
      <c r="BI37" s="19">
        <f t="shared" si="9"/>
        <v>41518</v>
      </c>
      <c r="BJ37" s="19">
        <f t="shared" si="9"/>
        <v>41548</v>
      </c>
      <c r="BK37" s="19">
        <f t="shared" si="9"/>
        <v>41579</v>
      </c>
      <c r="BL37" s="19">
        <f t="shared" si="9"/>
        <v>41609</v>
      </c>
      <c r="BM37" s="19">
        <v>41640</v>
      </c>
      <c r="BN37" s="19">
        <v>41671</v>
      </c>
      <c r="BO37" s="19">
        <v>41699</v>
      </c>
      <c r="BP37" s="19">
        <v>41730</v>
      </c>
      <c r="BQ37" s="19">
        <v>41760</v>
      </c>
      <c r="BR37" s="19">
        <v>41791</v>
      </c>
      <c r="BS37" s="19">
        <v>41821</v>
      </c>
      <c r="BT37" s="19">
        <v>41852</v>
      </c>
      <c r="BU37" s="19">
        <v>41883</v>
      </c>
      <c r="BV37" s="19">
        <v>41913</v>
      </c>
      <c r="BW37" s="19">
        <v>41944</v>
      </c>
      <c r="BX37" s="19">
        <v>41974</v>
      </c>
      <c r="BY37" s="19">
        <v>42005</v>
      </c>
      <c r="BZ37" s="19">
        <v>42036</v>
      </c>
      <c r="CA37" s="19">
        <v>42064</v>
      </c>
      <c r="CB37" s="19">
        <v>42095</v>
      </c>
      <c r="CC37" s="19">
        <v>42125</v>
      </c>
      <c r="CD37" s="19">
        <v>42156</v>
      </c>
      <c r="CE37" s="19">
        <v>42186</v>
      </c>
      <c r="CF37" s="19">
        <v>42217</v>
      </c>
      <c r="CG37" s="19">
        <v>42248</v>
      </c>
      <c r="CH37" s="19">
        <v>42278</v>
      </c>
      <c r="CI37" s="19">
        <v>42309</v>
      </c>
      <c r="CJ37" s="19">
        <v>42339</v>
      </c>
      <c r="CK37" s="19">
        <v>42370</v>
      </c>
      <c r="CL37" s="19">
        <v>42401</v>
      </c>
      <c r="CM37" s="19">
        <v>42430</v>
      </c>
      <c r="CN37" s="19">
        <v>42461</v>
      </c>
      <c r="CO37" s="19">
        <v>42491</v>
      </c>
      <c r="CP37" s="19">
        <v>42522</v>
      </c>
      <c r="CQ37" s="19">
        <v>42552</v>
      </c>
      <c r="CR37" s="19">
        <v>42583</v>
      </c>
      <c r="CS37" s="19">
        <v>42614</v>
      </c>
      <c r="CT37" s="19">
        <v>42644</v>
      </c>
      <c r="CU37" s="19">
        <v>42675</v>
      </c>
      <c r="CV37" s="19">
        <v>42705</v>
      </c>
      <c r="CW37" s="19">
        <v>42736</v>
      </c>
      <c r="CX37" s="19">
        <v>42767</v>
      </c>
      <c r="CY37" s="19">
        <v>42795</v>
      </c>
      <c r="CZ37" s="19">
        <v>42826</v>
      </c>
      <c r="DA37" s="19">
        <v>42856</v>
      </c>
      <c r="DB37" s="19">
        <v>42887</v>
      </c>
      <c r="DC37" s="19">
        <v>42917</v>
      </c>
      <c r="DD37" s="19">
        <v>42948</v>
      </c>
      <c r="DE37" s="19">
        <v>42979</v>
      </c>
      <c r="DF37" s="19">
        <v>43009</v>
      </c>
      <c r="DG37" s="19">
        <v>43040</v>
      </c>
      <c r="DH37" s="19">
        <v>43070</v>
      </c>
      <c r="DI37" s="19">
        <v>43101</v>
      </c>
      <c r="DJ37" s="19">
        <v>43132</v>
      </c>
      <c r="DK37" s="19">
        <v>43160</v>
      </c>
      <c r="DL37" s="19">
        <v>43191</v>
      </c>
      <c r="DM37" s="19">
        <v>43221</v>
      </c>
      <c r="DN37" s="19">
        <v>43252</v>
      </c>
      <c r="DO37" s="19">
        <v>43282</v>
      </c>
      <c r="DP37" s="19">
        <v>43313</v>
      </c>
      <c r="DQ37" s="19">
        <v>43344</v>
      </c>
      <c r="DR37" s="19">
        <v>43374</v>
      </c>
      <c r="DS37" s="19">
        <v>43405</v>
      </c>
      <c r="DT37" s="19">
        <v>43435</v>
      </c>
      <c r="DU37" s="19">
        <v>43466</v>
      </c>
      <c r="DV37" s="19">
        <v>43497</v>
      </c>
      <c r="DW37" s="19">
        <v>43525</v>
      </c>
      <c r="DX37" s="19">
        <v>43556</v>
      </c>
      <c r="DY37" s="19">
        <v>43586</v>
      </c>
      <c r="DZ37" s="19">
        <v>43617</v>
      </c>
      <c r="EA37" s="19">
        <v>43647</v>
      </c>
      <c r="EB37" s="19">
        <v>43678</v>
      </c>
      <c r="EC37" s="19">
        <v>43709</v>
      </c>
      <c r="ED37" s="19">
        <v>43739</v>
      </c>
      <c r="EE37" s="19">
        <v>43770</v>
      </c>
      <c r="EF37" s="19">
        <v>43800</v>
      </c>
      <c r="EG37" s="19">
        <v>43831</v>
      </c>
      <c r="EH37" s="19">
        <v>43862</v>
      </c>
      <c r="EI37" s="19">
        <v>43891</v>
      </c>
      <c r="EJ37" s="19">
        <v>43922</v>
      </c>
      <c r="EK37" s="19">
        <v>43952</v>
      </c>
      <c r="EL37" s="19">
        <v>43983</v>
      </c>
      <c r="EM37" s="19">
        <v>44013</v>
      </c>
      <c r="EN37" s="19">
        <v>44044</v>
      </c>
      <c r="EO37" s="19">
        <v>44075</v>
      </c>
      <c r="EP37" s="19">
        <v>44105</v>
      </c>
      <c r="EQ37" s="19">
        <v>44136</v>
      </c>
      <c r="ER37" s="19">
        <v>44166</v>
      </c>
      <c r="ES37" s="19">
        <v>44197</v>
      </c>
      <c r="ET37" s="359">
        <v>44228</v>
      </c>
      <c r="EU37" s="359">
        <v>44256</v>
      </c>
      <c r="EV37" s="359">
        <v>44287</v>
      </c>
      <c r="EW37" s="359">
        <v>44317</v>
      </c>
      <c r="EX37" s="359">
        <v>44348</v>
      </c>
      <c r="EY37" s="359">
        <v>44378</v>
      </c>
      <c r="EZ37" s="359">
        <v>44409</v>
      </c>
      <c r="FA37" s="359">
        <v>44440</v>
      </c>
      <c r="FB37" s="359">
        <v>44470</v>
      </c>
      <c r="FC37" s="359">
        <v>44501</v>
      </c>
      <c r="FD37" s="359">
        <v>44531</v>
      </c>
    </row>
    <row r="38" spans="1:160" x14ac:dyDescent="0.3">
      <c r="A38" s="5" t="s">
        <v>105</v>
      </c>
      <c r="E38" s="27">
        <f t="shared" ref="E38:X38" si="10">+SUMPRODUCT(E29:E29,E18:E18)</f>
        <v>2569.9278654</v>
      </c>
      <c r="F38" s="27">
        <f t="shared" si="10"/>
        <v>2509.6140487894727</v>
      </c>
      <c r="G38" s="27">
        <f t="shared" si="10"/>
        <v>2433.2012173636367</v>
      </c>
      <c r="H38" s="27">
        <f t="shared" si="10"/>
        <v>2554.5794970000002</v>
      </c>
      <c r="I38" s="27">
        <f t="shared" si="10"/>
        <v>2852.0643658499998</v>
      </c>
      <c r="J38" s="27">
        <f t="shared" si="10"/>
        <v>2772.9134255454546</v>
      </c>
      <c r="K38" s="27">
        <f t="shared" si="10"/>
        <v>2606.9655149999994</v>
      </c>
      <c r="L38" s="27">
        <f t="shared" si="10"/>
        <v>2822.8609980000006</v>
      </c>
      <c r="M38" s="27">
        <f t="shared" si="10"/>
        <v>2828.1625890000005</v>
      </c>
      <c r="N38" s="27">
        <f t="shared" si="10"/>
        <v>3020.7830854090903</v>
      </c>
      <c r="O38" s="27">
        <f t="shared" si="10"/>
        <v>3025.2374239500004</v>
      </c>
      <c r="P38" s="27">
        <f t="shared" si="10"/>
        <v>3143.6406568636362</v>
      </c>
      <c r="Q38" s="27">
        <f t="shared" si="10"/>
        <v>3089.9517821052632</v>
      </c>
      <c r="R38" s="27">
        <f t="shared" si="10"/>
        <v>2902.0947811578944</v>
      </c>
      <c r="S38" s="27">
        <f t="shared" si="10"/>
        <v>2912.1618823043477</v>
      </c>
      <c r="T38" s="27">
        <f t="shared" si="10"/>
        <v>2936.661486</v>
      </c>
      <c r="U38" s="27">
        <f t="shared" si="10"/>
        <v>2966.4842476499994</v>
      </c>
      <c r="V38" s="27">
        <f t="shared" si="10"/>
        <v>3317.0041141363631</v>
      </c>
      <c r="W38" s="27">
        <f t="shared" si="10"/>
        <v>3602.6148029999999</v>
      </c>
      <c r="X38" s="27">
        <f t="shared" si="10"/>
        <v>3819.0566695909092</v>
      </c>
      <c r="Y38" s="27">
        <f t="shared" ref="Y38:BD38" si="11">+SUMPRODUCT(Y29:Y29,Y18:Y18)</f>
        <v>4102.3291229999995</v>
      </c>
      <c r="Z38" s="27">
        <f t="shared" si="11"/>
        <v>4159.3343490000007</v>
      </c>
      <c r="AA38" s="27">
        <f t="shared" si="11"/>
        <v>4512.1788509999988</v>
      </c>
      <c r="AB38" s="27">
        <f t="shared" si="11"/>
        <v>4865.1999136363629</v>
      </c>
      <c r="AC38" s="27">
        <f t="shared" si="11"/>
        <v>5206.9313551499999</v>
      </c>
      <c r="AD38" s="27">
        <f t="shared" si="11"/>
        <v>5707.9404071052622</v>
      </c>
      <c r="AE38" s="27">
        <f t="shared" si="11"/>
        <v>5998.1054900869558</v>
      </c>
      <c r="AF38" s="27">
        <f t="shared" si="11"/>
        <v>6210.8610983999988</v>
      </c>
      <c r="AG38" s="27">
        <f t="shared" si="11"/>
        <v>6052.3697729999994</v>
      </c>
      <c r="AH38" s="27">
        <f t="shared" si="11"/>
        <v>5687.1731843181806</v>
      </c>
      <c r="AI38" s="27">
        <f t="shared" si="11"/>
        <v>5558.3481019499995</v>
      </c>
      <c r="AJ38" s="27">
        <f t="shared" si="11"/>
        <v>5653.2259267826075</v>
      </c>
      <c r="AK38" s="27">
        <f t="shared" si="11"/>
        <v>5733.3294749999977</v>
      </c>
      <c r="AL38" s="27">
        <f t="shared" si="11"/>
        <v>5132.2550339999998</v>
      </c>
      <c r="AM38" s="27">
        <f t="shared" si="11"/>
        <v>5085.3280799999993</v>
      </c>
      <c r="AN38" s="27">
        <f t="shared" si="11"/>
        <v>4914.1549290000003</v>
      </c>
      <c r="AO38" s="27">
        <f t="shared" si="11"/>
        <v>4921.7083838999988</v>
      </c>
      <c r="AP38" s="27">
        <f t="shared" si="11"/>
        <v>4604.7939714000004</v>
      </c>
      <c r="AQ38" s="27">
        <f t="shared" si="11"/>
        <v>4101.5990209090887</v>
      </c>
      <c r="AR38" s="27">
        <f t="shared" si="11"/>
        <v>3939.4390517999991</v>
      </c>
      <c r="AS38" s="27">
        <f t="shared" si="11"/>
        <v>3829.3783089545464</v>
      </c>
      <c r="AT38" s="27">
        <f t="shared" si="11"/>
        <v>3456.8997869999998</v>
      </c>
      <c r="AU38" s="27">
        <f t="shared" si="11"/>
        <v>3968.8970009999994</v>
      </c>
      <c r="AV38" s="27">
        <f t="shared" si="11"/>
        <v>3653.9213321739126</v>
      </c>
      <c r="AW38" s="27">
        <f t="shared" si="11"/>
        <v>3788.4688578947371</v>
      </c>
      <c r="AX38" s="27">
        <f t="shared" si="11"/>
        <v>3631.8751121739124</v>
      </c>
      <c r="AY38" s="27">
        <f t="shared" si="11"/>
        <v>3254.3370180000002</v>
      </c>
      <c r="AZ38" s="27">
        <f t="shared" si="11"/>
        <v>3120.642441</v>
      </c>
      <c r="BA38" s="27" t="e">
        <f t="shared" si="11"/>
        <v>#REF!</v>
      </c>
      <c r="BB38" s="27" t="e">
        <f t="shared" si="11"/>
        <v>#REF!</v>
      </c>
      <c r="BC38" s="27" t="e">
        <f t="shared" si="11"/>
        <v>#REF!</v>
      </c>
      <c r="BD38" s="27" t="e">
        <f t="shared" si="11"/>
        <v>#REF!</v>
      </c>
      <c r="BE38" s="27" t="e">
        <f t="shared" ref="BE38:BL38" si="12">+SUMPRODUCT(BE29:BE29,BE18:BE18)</f>
        <v>#REF!</v>
      </c>
      <c r="BF38" s="27" t="e">
        <f t="shared" si="12"/>
        <v>#REF!</v>
      </c>
      <c r="BG38" s="27" t="e">
        <f t="shared" si="12"/>
        <v>#REF!</v>
      </c>
      <c r="BH38" s="27" t="e">
        <f t="shared" si="12"/>
        <v>#REF!</v>
      </c>
      <c r="BI38" s="27" t="e">
        <f t="shared" si="12"/>
        <v>#REF!</v>
      </c>
      <c r="BJ38" s="27" t="e">
        <f t="shared" si="12"/>
        <v>#REF!</v>
      </c>
      <c r="BK38" s="27" t="e">
        <f t="shared" si="12"/>
        <v>#REF!</v>
      </c>
      <c r="BL38" s="27" t="e">
        <f t="shared" si="12"/>
        <v>#REF!</v>
      </c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</row>
    <row r="39" spans="1:160" x14ac:dyDescent="0.3">
      <c r="A39" s="5" t="s">
        <v>288</v>
      </c>
      <c r="E39" s="27">
        <f t="shared" ref="E39:X39" si="13">+SUMPRODUCT(E32:E32,E21:E21)</f>
        <v>2569.9278654</v>
      </c>
      <c r="F39" s="27">
        <f t="shared" si="13"/>
        <v>2509.6140487894727</v>
      </c>
      <c r="G39" s="27">
        <f t="shared" si="13"/>
        <v>2433.2012173636367</v>
      </c>
      <c r="H39" s="27">
        <f t="shared" si="13"/>
        <v>2554.5794970000002</v>
      </c>
      <c r="I39" s="27">
        <f t="shared" si="13"/>
        <v>2852.0643658499998</v>
      </c>
      <c r="J39" s="27">
        <f t="shared" si="13"/>
        <v>2772.9134255454546</v>
      </c>
      <c r="K39" s="27">
        <f t="shared" si="13"/>
        <v>2606.9655149999994</v>
      </c>
      <c r="L39" s="27">
        <f t="shared" si="13"/>
        <v>2822.8609980000006</v>
      </c>
      <c r="M39" s="27">
        <f t="shared" si="13"/>
        <v>2828.1625890000005</v>
      </c>
      <c r="N39" s="27">
        <f t="shared" si="13"/>
        <v>3020.7830854090903</v>
      </c>
      <c r="O39" s="27">
        <f t="shared" si="13"/>
        <v>3025.2374239500004</v>
      </c>
      <c r="P39" s="27">
        <f t="shared" si="13"/>
        <v>3143.6406568636362</v>
      </c>
      <c r="Q39" s="27">
        <f t="shared" si="13"/>
        <v>3089.9517821052632</v>
      </c>
      <c r="R39" s="27">
        <f t="shared" si="13"/>
        <v>2902.0947811578944</v>
      </c>
      <c r="S39" s="27">
        <f t="shared" si="13"/>
        <v>2912.1618823043477</v>
      </c>
      <c r="T39" s="27">
        <f t="shared" si="13"/>
        <v>2936.661486</v>
      </c>
      <c r="U39" s="27">
        <f t="shared" si="13"/>
        <v>2966.4842476499994</v>
      </c>
      <c r="V39" s="27">
        <f t="shared" si="13"/>
        <v>3317.0041141363631</v>
      </c>
      <c r="W39" s="27">
        <f t="shared" si="13"/>
        <v>3602.6148029999999</v>
      </c>
      <c r="X39" s="27">
        <f t="shared" si="13"/>
        <v>3819.0566695909092</v>
      </c>
      <c r="Y39" s="27">
        <f t="shared" ref="Y39:BD39" si="14">+SUMPRODUCT(Y32:Y32,Y21:Y21)</f>
        <v>4102.3291229999995</v>
      </c>
      <c r="Z39" s="27">
        <f t="shared" si="14"/>
        <v>4159.3343490000007</v>
      </c>
      <c r="AA39" s="27">
        <f t="shared" si="14"/>
        <v>4512.1788509999988</v>
      </c>
      <c r="AB39" s="27">
        <f t="shared" si="14"/>
        <v>4865.1999136363629</v>
      </c>
      <c r="AC39" s="27">
        <f t="shared" si="14"/>
        <v>5206.9313551499999</v>
      </c>
      <c r="AD39" s="27">
        <f t="shared" si="14"/>
        <v>5707.9404071052622</v>
      </c>
      <c r="AE39" s="27">
        <f t="shared" si="14"/>
        <v>5998.1054900869558</v>
      </c>
      <c r="AF39" s="27">
        <f t="shared" si="14"/>
        <v>6210.8610983999988</v>
      </c>
      <c r="AG39" s="27">
        <f t="shared" si="14"/>
        <v>6052.3697729999994</v>
      </c>
      <c r="AH39" s="27">
        <f t="shared" si="14"/>
        <v>5687.1731843181806</v>
      </c>
      <c r="AI39" s="27">
        <f t="shared" si="14"/>
        <v>5558.3481019499995</v>
      </c>
      <c r="AJ39" s="27">
        <f t="shared" si="14"/>
        <v>5653.2259267826075</v>
      </c>
      <c r="AK39" s="27">
        <f t="shared" si="14"/>
        <v>5733.3294749999977</v>
      </c>
      <c r="AL39" s="27">
        <f t="shared" si="14"/>
        <v>5132.2550339999998</v>
      </c>
      <c r="AM39" s="27">
        <f t="shared" si="14"/>
        <v>5085.3280799999993</v>
      </c>
      <c r="AN39" s="27">
        <f t="shared" si="14"/>
        <v>4914.1549290000003</v>
      </c>
      <c r="AO39" s="27">
        <f t="shared" si="14"/>
        <v>4921.7083838999988</v>
      </c>
      <c r="AP39" s="27">
        <f t="shared" si="14"/>
        <v>4604.7939714000004</v>
      </c>
      <c r="AQ39" s="27">
        <f t="shared" si="14"/>
        <v>4101.5990209090887</v>
      </c>
      <c r="AR39" s="27">
        <f t="shared" si="14"/>
        <v>3939.4390517999991</v>
      </c>
      <c r="AS39" s="27">
        <f t="shared" si="14"/>
        <v>3829.3783089545464</v>
      </c>
      <c r="AT39" s="27">
        <f t="shared" si="14"/>
        <v>3456.8997869999998</v>
      </c>
      <c r="AU39" s="27">
        <f t="shared" si="14"/>
        <v>3968.8970009999994</v>
      </c>
      <c r="AV39" s="27">
        <f t="shared" si="14"/>
        <v>3653.9213321739126</v>
      </c>
      <c r="AW39" s="27">
        <f t="shared" si="14"/>
        <v>3788.4688578947371</v>
      </c>
      <c r="AX39" s="27">
        <f t="shared" si="14"/>
        <v>3631.8751121739124</v>
      </c>
      <c r="AY39" s="27">
        <f t="shared" si="14"/>
        <v>3254.3370180000002</v>
      </c>
      <c r="AZ39" s="27">
        <f t="shared" si="14"/>
        <v>3120.642441</v>
      </c>
      <c r="BA39" s="27">
        <f t="shared" si="14"/>
        <v>3307.5628919999995</v>
      </c>
      <c r="BB39" s="27">
        <f t="shared" si="14"/>
        <v>3118.0317044210524</v>
      </c>
      <c r="BC39" s="27">
        <f t="shared" si="14"/>
        <v>3055.3305142499999</v>
      </c>
      <c r="BD39" s="27">
        <f t="shared" si="14"/>
        <v>3024.4407537272723</v>
      </c>
      <c r="BE39" s="27">
        <f t="shared" ref="BE39:CJ39" si="15">+SUMPRODUCT(BE32:BE32,BE21:BE21)</f>
        <v>2994.8286718636359</v>
      </c>
      <c r="BF39" s="27">
        <f t="shared" si="15"/>
        <v>2726.5111429499993</v>
      </c>
      <c r="BG39" s="27">
        <f t="shared" si="15"/>
        <v>2711.5848499090912</v>
      </c>
      <c r="BH39" s="27">
        <f t="shared" si="15"/>
        <v>2592.8859972272726</v>
      </c>
      <c r="BI39" s="27">
        <f t="shared" si="15"/>
        <v>2523.3001100999991</v>
      </c>
      <c r="BJ39" s="27">
        <f t="shared" si="15"/>
        <v>2486.6219097391304</v>
      </c>
      <c r="BK39" s="27">
        <f t="shared" si="15"/>
        <v>2328.1359475499999</v>
      </c>
      <c r="BL39" s="27">
        <f t="shared" si="15"/>
        <v>2464.5574319999992</v>
      </c>
      <c r="BM39" s="27">
        <f t="shared" si="15"/>
        <v>2593.1603819999996</v>
      </c>
      <c r="BN39" s="27">
        <f t="shared" si="15"/>
        <v>3399.062993052632</v>
      </c>
      <c r="BO39" s="27">
        <f t="shared" si="15"/>
        <v>4155.5025059999998</v>
      </c>
      <c r="BP39" s="27">
        <f t="shared" si="15"/>
        <v>4343.6302499999993</v>
      </c>
      <c r="BQ39" s="27">
        <f t="shared" si="15"/>
        <v>4124.4803249999995</v>
      </c>
      <c r="BR39" s="27">
        <f t="shared" si="15"/>
        <v>3783.1838429999993</v>
      </c>
      <c r="BS39" s="27">
        <f t="shared" si="15"/>
        <v>3773.0602378636363</v>
      </c>
      <c r="BT39" s="27">
        <f t="shared" si="15"/>
        <v>4135.2409799999996</v>
      </c>
      <c r="BU39" s="27">
        <f t="shared" si="15"/>
        <v>4096.1876760000005</v>
      </c>
      <c r="BV39" s="27">
        <f t="shared" si="15"/>
        <v>4520.6732641304352</v>
      </c>
      <c r="BW39" s="27">
        <f t="shared" si="15"/>
        <v>4148.6344730526316</v>
      </c>
      <c r="BX39" s="27">
        <f t="shared" si="15"/>
        <v>3857.387029363636</v>
      </c>
      <c r="BY39" s="27">
        <f t="shared" si="15"/>
        <v>3731.1573883499991</v>
      </c>
      <c r="BZ39" s="27">
        <f t="shared" si="15"/>
        <v>3414.901461631579</v>
      </c>
      <c r="CA39" s="27">
        <f t="shared" si="15"/>
        <v>2969.9765693181816</v>
      </c>
      <c r="CB39" s="27">
        <f t="shared" si="15"/>
        <v>3051.5642849999995</v>
      </c>
      <c r="CC39" s="27">
        <f t="shared" si="15"/>
        <v>2907.3452625000004</v>
      </c>
      <c r="CD39" s="27">
        <f t="shared" si="15"/>
        <v>2905.5915859090906</v>
      </c>
      <c r="CE39" s="27">
        <f t="shared" si="15"/>
        <v>2757.8318068636363</v>
      </c>
      <c r="CF39" s="27">
        <f t="shared" si="15"/>
        <v>2802.9669090000002</v>
      </c>
      <c r="CG39" s="27">
        <f t="shared" si="15"/>
        <v>2572.1639819999991</v>
      </c>
      <c r="CH39" s="27">
        <f t="shared" si="15"/>
        <v>2758.5332775000002</v>
      </c>
      <c r="CI39" s="27">
        <f t="shared" si="15"/>
        <v>2604.5955463499999</v>
      </c>
      <c r="CJ39" s="27">
        <f t="shared" si="15"/>
        <v>2651.5590054545451</v>
      </c>
      <c r="CK39" s="27">
        <f t="shared" ref="CK39:CV39" si="16">+SUMPRODUCT(CK32:CK32,CK21:CK21)</f>
        <v>2579.6398054736842</v>
      </c>
      <c r="CL39" s="27">
        <f t="shared" si="16"/>
        <v>2567.1720879</v>
      </c>
      <c r="CM39" s="27">
        <f t="shared" si="16"/>
        <v>2748.9632138181814</v>
      </c>
      <c r="CN39" s="27">
        <f t="shared" si="16"/>
        <v>2711.1076590000002</v>
      </c>
      <c r="CO39" s="27">
        <f t="shared" si="16"/>
        <v>2740.3451460000001</v>
      </c>
      <c r="CP39" s="27">
        <f t="shared" si="16"/>
        <v>2992.4737347272721</v>
      </c>
      <c r="CQ39" s="27">
        <f t="shared" si="16"/>
        <v>3186.505523249999</v>
      </c>
      <c r="CR39" s="27">
        <f t="shared" si="16"/>
        <v>3110.4820091739134</v>
      </c>
      <c r="CS39" s="27">
        <f t="shared" si="16"/>
        <v>3340.4747489999995</v>
      </c>
      <c r="CT39" s="27">
        <f t="shared" si="16"/>
        <v>3430.4968139999992</v>
      </c>
      <c r="CU39" s="27">
        <f t="shared" si="16"/>
        <v>3537.7359270000002</v>
      </c>
      <c r="CV39" s="27">
        <f t="shared" si="16"/>
        <v>3055.9735289999994</v>
      </c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</row>
    <row r="40" spans="1:160" x14ac:dyDescent="0.3">
      <c r="A40" s="5" t="s">
        <v>287</v>
      </c>
      <c r="E40" s="293">
        <f t="shared" ref="E40:BF40" si="17">+SUMPRODUCT(E35,E24)</f>
        <v>2569.9278654</v>
      </c>
      <c r="F40" s="293">
        <f t="shared" si="17"/>
        <v>2509.6140487894727</v>
      </c>
      <c r="G40" s="293">
        <f t="shared" si="17"/>
        <v>2433.2012173636367</v>
      </c>
      <c r="H40" s="293">
        <f t="shared" si="17"/>
        <v>2554.5794970000002</v>
      </c>
      <c r="I40" s="293">
        <f t="shared" si="17"/>
        <v>2852.0643658499998</v>
      </c>
      <c r="J40" s="293">
        <f t="shared" si="17"/>
        <v>2772.9134255454546</v>
      </c>
      <c r="K40" s="293">
        <f t="shared" si="17"/>
        <v>2606.9655149999994</v>
      </c>
      <c r="L40" s="293">
        <f t="shared" si="17"/>
        <v>2822.8609980000006</v>
      </c>
      <c r="M40" s="293">
        <f t="shared" si="17"/>
        <v>2828.1625890000005</v>
      </c>
      <c r="N40" s="293">
        <f t="shared" si="17"/>
        <v>3020.7830854090903</v>
      </c>
      <c r="O40" s="293">
        <f t="shared" si="17"/>
        <v>3025.2374239500004</v>
      </c>
      <c r="P40" s="293">
        <f t="shared" si="17"/>
        <v>3143.6406568636362</v>
      </c>
      <c r="Q40" s="293">
        <f t="shared" si="17"/>
        <v>3089.9517821052632</v>
      </c>
      <c r="R40" s="293">
        <f t="shared" si="17"/>
        <v>2902.0947811578944</v>
      </c>
      <c r="S40" s="293">
        <f t="shared" si="17"/>
        <v>2912.1618823043477</v>
      </c>
      <c r="T40" s="293">
        <f t="shared" si="17"/>
        <v>2936.661486</v>
      </c>
      <c r="U40" s="293">
        <f t="shared" si="17"/>
        <v>2966.4842476499994</v>
      </c>
      <c r="V40" s="293">
        <f t="shared" si="17"/>
        <v>3317.0041141363631</v>
      </c>
      <c r="W40" s="293">
        <f t="shared" si="17"/>
        <v>3602.6148029999999</v>
      </c>
      <c r="X40" s="293">
        <f t="shared" si="17"/>
        <v>3819.0566695909092</v>
      </c>
      <c r="Y40" s="293">
        <f t="shared" si="17"/>
        <v>4102.3291229999995</v>
      </c>
      <c r="Z40" s="293">
        <f t="shared" si="17"/>
        <v>4159.3343490000007</v>
      </c>
      <c r="AA40" s="293">
        <f t="shared" si="17"/>
        <v>4512.1788509999988</v>
      </c>
      <c r="AB40" s="293">
        <f t="shared" si="17"/>
        <v>4865.1999136363629</v>
      </c>
      <c r="AC40" s="293">
        <f t="shared" si="17"/>
        <v>5206.9313551499999</v>
      </c>
      <c r="AD40" s="293">
        <f t="shared" si="17"/>
        <v>5707.9404071052622</v>
      </c>
      <c r="AE40" s="293">
        <f t="shared" si="17"/>
        <v>5998.1054900869558</v>
      </c>
      <c r="AF40" s="293">
        <f t="shared" si="17"/>
        <v>6210.8610983999988</v>
      </c>
      <c r="AG40" s="293">
        <f t="shared" si="17"/>
        <v>6052.3697729999994</v>
      </c>
      <c r="AH40" s="293">
        <f t="shared" si="17"/>
        <v>5687.1731843181806</v>
      </c>
      <c r="AI40" s="293">
        <f t="shared" si="17"/>
        <v>5558.3481019499995</v>
      </c>
      <c r="AJ40" s="293">
        <f t="shared" si="17"/>
        <v>5653.2259267826075</v>
      </c>
      <c r="AK40" s="293">
        <f t="shared" si="17"/>
        <v>5733.3294749999977</v>
      </c>
      <c r="AL40" s="293">
        <f t="shared" si="17"/>
        <v>5132.2550339999998</v>
      </c>
      <c r="AM40" s="293">
        <f t="shared" si="17"/>
        <v>5085.3280799999993</v>
      </c>
      <c r="AN40" s="293">
        <f t="shared" si="17"/>
        <v>4914.1549290000003</v>
      </c>
      <c r="AO40" s="293">
        <f t="shared" si="17"/>
        <v>4921.7083838999988</v>
      </c>
      <c r="AP40" s="293">
        <f t="shared" si="17"/>
        <v>4604.7939714000004</v>
      </c>
      <c r="AQ40" s="293">
        <f t="shared" si="17"/>
        <v>4101.5990209090887</v>
      </c>
      <c r="AR40" s="293">
        <f t="shared" si="17"/>
        <v>3939.4390517999991</v>
      </c>
      <c r="AS40" s="293">
        <f t="shared" si="17"/>
        <v>3829.3783089545464</v>
      </c>
      <c r="AT40" s="293">
        <f t="shared" si="17"/>
        <v>3456.8997869999998</v>
      </c>
      <c r="AU40" s="293">
        <f t="shared" si="17"/>
        <v>3968.8970009999994</v>
      </c>
      <c r="AV40" s="293">
        <f t="shared" si="17"/>
        <v>3653.9213321739126</v>
      </c>
      <c r="AW40" s="293">
        <f t="shared" si="17"/>
        <v>3788.4688578947371</v>
      </c>
      <c r="AX40" s="293">
        <f t="shared" si="17"/>
        <v>3631.8751121739124</v>
      </c>
      <c r="AY40" s="293">
        <f t="shared" si="17"/>
        <v>3254.3370180000002</v>
      </c>
      <c r="AZ40" s="293">
        <f t="shared" si="17"/>
        <v>3120.642441</v>
      </c>
      <c r="BA40" s="293">
        <f t="shared" si="17"/>
        <v>3307.5628919999995</v>
      </c>
      <c r="BB40" s="293">
        <f t="shared" si="17"/>
        <v>3118.0317044210524</v>
      </c>
      <c r="BC40" s="293">
        <f t="shared" si="17"/>
        <v>3055.3305142499999</v>
      </c>
      <c r="BD40" s="293">
        <f t="shared" si="17"/>
        <v>3024.4407537272723</v>
      </c>
      <c r="BE40" s="293">
        <f t="shared" si="17"/>
        <v>2994.8286718636359</v>
      </c>
      <c r="BF40" s="293">
        <f t="shared" si="17"/>
        <v>2726.5111429499993</v>
      </c>
      <c r="BG40" s="293">
        <f t="shared" ref="BG40:DR40" si="18">+SUMPRODUCT(BG35,BG24)</f>
        <v>2711.5848499090912</v>
      </c>
      <c r="BH40" s="293">
        <f t="shared" si="18"/>
        <v>2592.8859972272726</v>
      </c>
      <c r="BI40" s="293">
        <f t="shared" si="18"/>
        <v>2523.3001100999991</v>
      </c>
      <c r="BJ40" s="293">
        <f t="shared" si="18"/>
        <v>2486.6219097391304</v>
      </c>
      <c r="BK40" s="293">
        <f t="shared" si="18"/>
        <v>2328.1359475499999</v>
      </c>
      <c r="BL40" s="293">
        <f t="shared" si="18"/>
        <v>2464.5574319999992</v>
      </c>
      <c r="BM40" s="293">
        <f t="shared" si="18"/>
        <v>2593.1603819999996</v>
      </c>
      <c r="BN40" s="293">
        <f t="shared" si="18"/>
        <v>3399.062993052632</v>
      </c>
      <c r="BO40" s="293">
        <f t="shared" si="18"/>
        <v>4155.5025059999998</v>
      </c>
      <c r="BP40" s="293">
        <f t="shared" si="18"/>
        <v>4343.6302499999993</v>
      </c>
      <c r="BQ40" s="293">
        <f t="shared" si="18"/>
        <v>4124.4803249999995</v>
      </c>
      <c r="BR40" s="293">
        <f t="shared" si="18"/>
        <v>3783.1838429999993</v>
      </c>
      <c r="BS40" s="293">
        <f t="shared" si="18"/>
        <v>3773.0602378636363</v>
      </c>
      <c r="BT40" s="293">
        <f t="shared" si="18"/>
        <v>4135.2409799999996</v>
      </c>
      <c r="BU40" s="293">
        <f t="shared" si="18"/>
        <v>4096.1876760000005</v>
      </c>
      <c r="BV40" s="293">
        <f t="shared" si="18"/>
        <v>4520.6732641304352</v>
      </c>
      <c r="BW40" s="293">
        <f t="shared" si="18"/>
        <v>4148.6344730526316</v>
      </c>
      <c r="BX40" s="293">
        <f t="shared" si="18"/>
        <v>3857.387029363636</v>
      </c>
      <c r="BY40" s="293">
        <f t="shared" si="18"/>
        <v>3731.1573883499991</v>
      </c>
      <c r="BZ40" s="293">
        <f t="shared" si="18"/>
        <v>3414.901461631579</v>
      </c>
      <c r="CA40" s="293">
        <f t="shared" si="18"/>
        <v>2969.9765693181816</v>
      </c>
      <c r="CB40" s="293">
        <f t="shared" si="18"/>
        <v>3051.5642849999995</v>
      </c>
      <c r="CC40" s="293">
        <f t="shared" si="18"/>
        <v>2907.3452625000004</v>
      </c>
      <c r="CD40" s="293">
        <f t="shared" si="18"/>
        <v>2905.5915859090906</v>
      </c>
      <c r="CE40" s="293">
        <f t="shared" si="18"/>
        <v>2757.8318068636363</v>
      </c>
      <c r="CF40" s="293">
        <f t="shared" si="18"/>
        <v>2802.9669090000002</v>
      </c>
      <c r="CG40" s="293">
        <f t="shared" si="18"/>
        <v>2572.1639819999991</v>
      </c>
      <c r="CH40" s="293">
        <f t="shared" si="18"/>
        <v>2758.5332775000002</v>
      </c>
      <c r="CI40" s="293">
        <f t="shared" si="18"/>
        <v>2604.5955463499999</v>
      </c>
      <c r="CJ40" s="293">
        <f t="shared" si="18"/>
        <v>2651.5590054545451</v>
      </c>
      <c r="CK40" s="293">
        <f t="shared" si="18"/>
        <v>2579.6398054736842</v>
      </c>
      <c r="CL40" s="293">
        <f t="shared" si="18"/>
        <v>2567.1720879</v>
      </c>
      <c r="CM40" s="293">
        <f t="shared" si="18"/>
        <v>2748.9632138181814</v>
      </c>
      <c r="CN40" s="293">
        <f t="shared" si="18"/>
        <v>2711.1076590000002</v>
      </c>
      <c r="CO40" s="293">
        <f t="shared" si="18"/>
        <v>2740.3451460000001</v>
      </c>
      <c r="CP40" s="293">
        <f t="shared" si="18"/>
        <v>2992.4737347272721</v>
      </c>
      <c r="CQ40" s="293">
        <f t="shared" si="18"/>
        <v>3186.505523249999</v>
      </c>
      <c r="CR40" s="293">
        <f t="shared" si="18"/>
        <v>3110.4820091739134</v>
      </c>
      <c r="CS40" s="293">
        <f t="shared" si="18"/>
        <v>3340.4747489999995</v>
      </c>
      <c r="CT40" s="293">
        <f t="shared" si="18"/>
        <v>3430.4968139999992</v>
      </c>
      <c r="CU40" s="293">
        <f t="shared" si="18"/>
        <v>3537.7359270000002</v>
      </c>
      <c r="CV40" s="293">
        <f t="shared" si="18"/>
        <v>3055.9735289999994</v>
      </c>
      <c r="CW40" s="293">
        <f t="shared" si="18"/>
        <v>3278.1075673500004</v>
      </c>
      <c r="CX40" s="293">
        <f t="shared" si="18"/>
        <v>3203.7798969473674</v>
      </c>
      <c r="CY40" s="293">
        <f t="shared" si="18"/>
        <v>3092.5095472173912</v>
      </c>
      <c r="CZ40" s="293">
        <f t="shared" si="18"/>
        <v>2990.3376775263159</v>
      </c>
      <c r="DA40" s="293">
        <f t="shared" si="18"/>
        <v>2904.1886446363633</v>
      </c>
      <c r="DB40" s="293">
        <f t="shared" si="18"/>
        <v>2735.6853767727266</v>
      </c>
      <c r="DC40" s="293">
        <f t="shared" si="18"/>
        <v>2889.9838642499999</v>
      </c>
      <c r="DD40" s="293">
        <f t="shared" si="18"/>
        <v>2941.6367199130432</v>
      </c>
      <c r="DE40" s="293">
        <f t="shared" si="18"/>
        <v>2914.0693596000001</v>
      </c>
      <c r="DF40" s="293">
        <f t="shared" si="18"/>
        <v>2780.4792874090904</v>
      </c>
      <c r="DG40" s="293">
        <f t="shared" si="18"/>
        <v>2771.6822729999999</v>
      </c>
      <c r="DH40" s="293">
        <f t="shared" si="18"/>
        <v>2691.2371909500002</v>
      </c>
      <c r="DI40" s="293">
        <f t="shared" si="18"/>
        <v>2735.7259379999991</v>
      </c>
      <c r="DJ40" s="293">
        <f t="shared" si="18"/>
        <v>2662.7192450526313</v>
      </c>
      <c r="DK40" s="293">
        <f t="shared" si="18"/>
        <v>2622.0304319999996</v>
      </c>
      <c r="DL40" s="293">
        <f t="shared" si="18"/>
        <v>2580.6150329999996</v>
      </c>
      <c r="DM40" s="293">
        <f t="shared" si="18"/>
        <v>2607.3162503181816</v>
      </c>
      <c r="DN40" s="293">
        <f t="shared" si="18"/>
        <v>2553.3197130000003</v>
      </c>
      <c r="DO40" s="293">
        <f t="shared" si="18"/>
        <v>2405.5050570000003</v>
      </c>
      <c r="DP40" s="293">
        <f t="shared" si="18"/>
        <v>2267.4537270000001</v>
      </c>
      <c r="DQ40" s="293">
        <f t="shared" si="18"/>
        <v>2152.2912356842107</v>
      </c>
      <c r="DR40" s="293">
        <f t="shared" si="18"/>
        <v>2532.0083669999995</v>
      </c>
      <c r="DS40" s="293">
        <f>+SUMPRODUCT(DS35,DS24)</f>
        <v>2464.7149049999998</v>
      </c>
      <c r="DT40" s="293">
        <f>+SUMPRODUCT(DT35,DT24)</f>
        <v>2204.7873466499996</v>
      </c>
      <c r="DU40" s="293">
        <f t="shared" ref="DU40:ER40" si="19">+SUMPRODUCT(DU35,DU24)</f>
        <v>2278.4768370000002</v>
      </c>
      <c r="DV40" s="293">
        <f t="shared" si="19"/>
        <v>2193.0767426842103</v>
      </c>
      <c r="DW40" s="293">
        <f t="shared" si="19"/>
        <v>2083.1053349999997</v>
      </c>
      <c r="DX40" s="293">
        <f t="shared" si="19"/>
        <v>2025.3652349999995</v>
      </c>
      <c r="DY40" s="293">
        <f t="shared" si="19"/>
        <v>2022.3899496818176</v>
      </c>
      <c r="DZ40" s="293">
        <f t="shared" si="19"/>
        <v>2220.1645850999998</v>
      </c>
      <c r="EA40" s="293">
        <f t="shared" si="19"/>
        <v>2311.5962720454545</v>
      </c>
      <c r="EB40" s="293">
        <f t="shared" si="19"/>
        <v>2085.2216766818178</v>
      </c>
      <c r="EC40" s="293">
        <f t="shared" si="19"/>
        <v>2158.7658624000001</v>
      </c>
      <c r="ED40" s="293">
        <f t="shared" si="19"/>
        <v>2146.5829295217391</v>
      </c>
      <c r="EE40" s="293">
        <f t="shared" si="19"/>
        <v>2415.0531699000003</v>
      </c>
      <c r="EF40" s="293">
        <f t="shared" si="19"/>
        <v>2839.8680820000004</v>
      </c>
      <c r="EG40" s="293">
        <f t="shared" si="19"/>
        <v>2503.7682090000003</v>
      </c>
      <c r="EH40" s="293">
        <f t="shared" si="19"/>
        <v>2287.5854068421049</v>
      </c>
      <c r="EI40" s="293">
        <f t="shared" si="19"/>
        <v>2531.9081569090908</v>
      </c>
      <c r="EJ40" s="293">
        <f t="shared" si="19"/>
        <v>2504.6080649999999</v>
      </c>
      <c r="EK40" s="293">
        <f t="shared" si="19"/>
        <v>2318.4907263</v>
      </c>
      <c r="EL40" s="293">
        <f t="shared" si="19"/>
        <v>2132.0698941818187</v>
      </c>
      <c r="EM40" s="293">
        <f t="shared" si="19"/>
        <v>2276.7231604090907</v>
      </c>
      <c r="EN40" s="293">
        <f t="shared" si="19"/>
        <v>2622.345378</v>
      </c>
      <c r="EO40" s="293">
        <f t="shared" si="19"/>
        <v>2670.8470619999998</v>
      </c>
      <c r="EP40" s="293">
        <f t="shared" si="19"/>
        <v>2367.8141330454541</v>
      </c>
      <c r="EQ40" s="293">
        <f t="shared" si="19"/>
        <v>2465.8697069999998</v>
      </c>
      <c r="ER40" s="293">
        <f t="shared" si="19"/>
        <v>2679.567725863636</v>
      </c>
      <c r="ES40" s="293">
        <f t="shared" ref="ES40:FD40" si="20">+SUMPRODUCT(ES35,ES24)</f>
        <v>2742.5497680000003</v>
      </c>
      <c r="ET40" s="293">
        <f t="shared" si="20"/>
        <v>2806.7158714736838</v>
      </c>
      <c r="EU40" s="293">
        <f t="shared" si="20"/>
        <v>2847.4130926956518</v>
      </c>
      <c r="EV40" s="293">
        <f t="shared" si="20"/>
        <v>2920.4942580000002</v>
      </c>
      <c r="EW40" s="293">
        <f t="shared" si="20"/>
        <v>3290.1778727999995</v>
      </c>
      <c r="EX40" s="293">
        <f t="shared" si="20"/>
        <v>3445.6738708636358</v>
      </c>
      <c r="EY40" s="293">
        <f t="shared" si="20"/>
        <v>3732.7924829999997</v>
      </c>
      <c r="EZ40" s="293">
        <f t="shared" si="20"/>
        <v>4010.7084684545448</v>
      </c>
      <c r="FA40" s="293">
        <f t="shared" si="20"/>
        <v>4169.097675</v>
      </c>
      <c r="FB40" s="293">
        <f t="shared" si="20"/>
        <v>4470.2910330000004</v>
      </c>
      <c r="FC40" s="293">
        <f t="shared" si="20"/>
        <v>4880.7706530000014</v>
      </c>
      <c r="FD40" s="293">
        <f t="shared" si="20"/>
        <v>5176.4524560000009</v>
      </c>
    </row>
    <row r="41" spans="1:160" x14ac:dyDescent="0.3"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</row>
    <row r="42" spans="1:160" x14ac:dyDescent="0.3">
      <c r="A42" s="18"/>
      <c r="B42" s="18"/>
      <c r="C42" s="18"/>
      <c r="D42" s="21"/>
      <c r="E42" s="29"/>
      <c r="F42" s="29"/>
      <c r="G42" s="29"/>
      <c r="H42" s="29"/>
      <c r="I42" s="29"/>
      <c r="J42" s="29"/>
      <c r="K42" s="29" t="s">
        <v>41</v>
      </c>
      <c r="L42" s="29" t="s">
        <v>41</v>
      </c>
      <c r="M42" s="29" t="s">
        <v>41</v>
      </c>
      <c r="N42" s="29" t="s">
        <v>41</v>
      </c>
      <c r="O42" s="29" t="s">
        <v>41</v>
      </c>
      <c r="P42" s="29" t="s">
        <v>41</v>
      </c>
      <c r="Q42" s="29"/>
      <c r="R42" s="29"/>
      <c r="S42" s="29"/>
      <c r="T42" s="29"/>
      <c r="U42" s="29"/>
      <c r="V42" s="29"/>
      <c r="W42" s="29" t="s">
        <v>42</v>
      </c>
      <c r="X42" s="29" t="s">
        <v>42</v>
      </c>
      <c r="Y42" s="29" t="s">
        <v>42</v>
      </c>
      <c r="Z42" s="29" t="s">
        <v>42</v>
      </c>
      <c r="AA42" s="29" t="s">
        <v>42</v>
      </c>
      <c r="AB42" s="29" t="s">
        <v>42</v>
      </c>
      <c r="AC42" s="29"/>
      <c r="AD42" s="29"/>
      <c r="AE42" s="29"/>
      <c r="AF42" s="29"/>
      <c r="AG42" s="29"/>
      <c r="AH42" s="29"/>
      <c r="AI42" s="29" t="s">
        <v>43</v>
      </c>
      <c r="AJ42" s="29" t="s">
        <v>43</v>
      </c>
      <c r="AK42" s="29" t="s">
        <v>43</v>
      </c>
      <c r="AL42" s="29" t="s">
        <v>43</v>
      </c>
      <c r="AM42" s="29" t="s">
        <v>43</v>
      </c>
      <c r="AN42" s="29" t="s">
        <v>43</v>
      </c>
      <c r="AO42" s="29"/>
      <c r="AP42" s="29"/>
      <c r="AQ42" s="29"/>
      <c r="AR42" s="29"/>
      <c r="AS42" s="29"/>
      <c r="AT42" s="29"/>
      <c r="AU42" s="29" t="s">
        <v>44</v>
      </c>
      <c r="AV42" s="29" t="s">
        <v>44</v>
      </c>
      <c r="AW42" s="29" t="s">
        <v>44</v>
      </c>
      <c r="AX42" s="29" t="s">
        <v>44</v>
      </c>
      <c r="AY42" s="29" t="s">
        <v>44</v>
      </c>
      <c r="AZ42" s="29" t="s">
        <v>44</v>
      </c>
      <c r="BA42" s="29"/>
      <c r="BB42" s="29"/>
      <c r="BC42" s="29"/>
      <c r="BD42" s="29"/>
      <c r="BE42" s="29"/>
      <c r="BF42" s="29"/>
      <c r="BG42" s="29" t="s">
        <v>83</v>
      </c>
      <c r="BH42" s="269" t="s">
        <v>83</v>
      </c>
      <c r="BI42" s="269" t="s">
        <v>83</v>
      </c>
      <c r="BJ42" s="269" t="s">
        <v>83</v>
      </c>
      <c r="BK42" s="269" t="s">
        <v>83</v>
      </c>
      <c r="BL42" s="269" t="s">
        <v>83</v>
      </c>
      <c r="BM42" s="29"/>
      <c r="BN42" s="29"/>
      <c r="BO42" s="29"/>
      <c r="BP42" s="29"/>
      <c r="BQ42" s="29"/>
      <c r="BR42" s="29"/>
      <c r="BS42" s="29" t="s">
        <v>88</v>
      </c>
      <c r="BT42" s="29" t="s">
        <v>88</v>
      </c>
      <c r="BU42" s="29" t="s">
        <v>88</v>
      </c>
      <c r="BV42" s="29" t="s">
        <v>88</v>
      </c>
      <c r="BW42" s="29" t="s">
        <v>88</v>
      </c>
      <c r="BX42" s="29" t="s">
        <v>88</v>
      </c>
      <c r="BY42" s="29"/>
      <c r="BZ42" s="29"/>
      <c r="CA42" s="29"/>
      <c r="CB42" s="29"/>
      <c r="CC42" s="29"/>
      <c r="CD42" s="29"/>
      <c r="CE42" s="29" t="s">
        <v>170</v>
      </c>
      <c r="CF42" s="269" t="s">
        <v>170</v>
      </c>
      <c r="CG42" s="269" t="s">
        <v>170</v>
      </c>
      <c r="CH42" s="269" t="s">
        <v>170</v>
      </c>
      <c r="CI42" s="269" t="s">
        <v>170</v>
      </c>
      <c r="CJ42" s="269" t="s">
        <v>170</v>
      </c>
      <c r="CK42" s="29"/>
      <c r="CL42" s="29"/>
      <c r="CM42" s="29"/>
      <c r="CN42" s="29"/>
      <c r="CO42" s="29"/>
      <c r="CP42" s="29"/>
      <c r="CQ42" s="29" t="s">
        <v>236</v>
      </c>
      <c r="CR42" s="29" t="s">
        <v>236</v>
      </c>
      <c r="CS42" s="29" t="s">
        <v>236</v>
      </c>
      <c r="CT42" s="29" t="s">
        <v>236</v>
      </c>
      <c r="CU42" s="29" t="s">
        <v>236</v>
      </c>
      <c r="CV42" s="29" t="s">
        <v>236</v>
      </c>
      <c r="CW42" s="269"/>
      <c r="CX42" s="269"/>
      <c r="CY42" s="269"/>
      <c r="CZ42" s="269"/>
      <c r="DA42" s="269"/>
      <c r="DB42" s="269"/>
      <c r="DC42" s="269" t="s">
        <v>278</v>
      </c>
      <c r="DD42" s="269" t="s">
        <v>278</v>
      </c>
      <c r="DE42" s="269" t="s">
        <v>278</v>
      </c>
      <c r="DF42" s="269" t="s">
        <v>278</v>
      </c>
      <c r="DG42" s="269" t="s">
        <v>278</v>
      </c>
      <c r="DH42" s="269" t="s">
        <v>278</v>
      </c>
      <c r="DI42" s="269"/>
      <c r="DJ42" s="269"/>
      <c r="DK42" s="269"/>
      <c r="DL42" s="269"/>
      <c r="DM42" s="269"/>
      <c r="DN42" s="269"/>
      <c r="DO42" s="269" t="s">
        <v>362</v>
      </c>
      <c r="DP42" s="269" t="s">
        <v>362</v>
      </c>
      <c r="DQ42" s="269" t="s">
        <v>362</v>
      </c>
      <c r="DR42" s="269" t="s">
        <v>362</v>
      </c>
      <c r="DS42" s="269" t="s">
        <v>362</v>
      </c>
      <c r="DT42" s="269" t="s">
        <v>362</v>
      </c>
      <c r="DU42" s="269"/>
      <c r="DV42" s="269"/>
      <c r="DW42" s="269"/>
      <c r="DX42" s="269"/>
      <c r="DY42" s="269"/>
      <c r="DZ42" s="269"/>
      <c r="EA42" s="269" t="s">
        <v>365</v>
      </c>
      <c r="EB42" s="269" t="s">
        <v>365</v>
      </c>
      <c r="EC42" s="269" t="s">
        <v>365</v>
      </c>
      <c r="ED42" s="269" t="s">
        <v>365</v>
      </c>
      <c r="EE42" s="269" t="s">
        <v>365</v>
      </c>
      <c r="EF42" s="269" t="s">
        <v>365</v>
      </c>
      <c r="EG42" s="269"/>
      <c r="EH42" s="269"/>
      <c r="EI42" s="269"/>
      <c r="EJ42" s="269"/>
      <c r="EK42" s="269"/>
      <c r="EL42" s="269"/>
      <c r="EM42" s="269" t="s">
        <v>382</v>
      </c>
      <c r="EN42" s="269"/>
      <c r="EO42" s="269"/>
      <c r="EP42" s="269"/>
      <c r="EQ42" s="269"/>
      <c r="ER42" s="269"/>
      <c r="ES42" s="269">
        <v>2021</v>
      </c>
      <c r="ET42" s="360"/>
      <c r="EU42" s="360"/>
      <c r="EV42" s="360"/>
      <c r="EW42" s="360"/>
      <c r="EX42" s="360"/>
      <c r="EY42" s="360"/>
      <c r="EZ42" s="360"/>
      <c r="FA42" s="360"/>
      <c r="FB42" s="360"/>
      <c r="FC42" s="360"/>
      <c r="FD42" s="360"/>
    </row>
    <row r="43" spans="1:160" s="66" customFormat="1" x14ac:dyDescent="0.3">
      <c r="A43" s="34" t="s">
        <v>106</v>
      </c>
      <c r="B43" s="34"/>
      <c r="C43" s="34"/>
      <c r="D43" s="35"/>
      <c r="E43" s="37">
        <f t="shared" ref="E43:AJ43" si="21">+E38/$AZ$38*100</f>
        <v>82.352525609325326</v>
      </c>
      <c r="F43" s="37">
        <f t="shared" si="21"/>
        <v>80.419788432579125</v>
      </c>
      <c r="G43" s="37">
        <f t="shared" si="21"/>
        <v>77.971163418001993</v>
      </c>
      <c r="H43" s="37">
        <f t="shared" si="21"/>
        <v>81.860691998452523</v>
      </c>
      <c r="I43" s="37">
        <f t="shared" si="21"/>
        <v>91.393500529848097</v>
      </c>
      <c r="J43" s="37">
        <f t="shared" si="21"/>
        <v>88.857133682283802</v>
      </c>
      <c r="K43" s="37">
        <f t="shared" si="21"/>
        <v>83.539385376192143</v>
      </c>
      <c r="L43" s="37">
        <f t="shared" si="21"/>
        <v>90.457687843770515</v>
      </c>
      <c r="M43" s="37">
        <f t="shared" si="21"/>
        <v>90.627575650535746</v>
      </c>
      <c r="N43" s="37">
        <f t="shared" si="21"/>
        <v>96.800038534407989</v>
      </c>
      <c r="O43" s="37">
        <f t="shared" si="21"/>
        <v>96.942776404097515</v>
      </c>
      <c r="P43" s="37">
        <f t="shared" si="21"/>
        <v>100.73697055328988</v>
      </c>
      <c r="Q43" s="37">
        <f t="shared" si="21"/>
        <v>99.016527542806159</v>
      </c>
      <c r="R43" s="37">
        <f t="shared" si="21"/>
        <v>92.996709364368172</v>
      </c>
      <c r="S43" s="37">
        <f t="shared" si="21"/>
        <v>93.319306436502686</v>
      </c>
      <c r="T43" s="37">
        <f t="shared" si="21"/>
        <v>94.10438848799852</v>
      </c>
      <c r="U43" s="37">
        <f t="shared" si="21"/>
        <v>95.060049452490276</v>
      </c>
      <c r="V43" s="37">
        <f t="shared" si="21"/>
        <v>106.29234770880831</v>
      </c>
      <c r="W43" s="37">
        <f t="shared" si="21"/>
        <v>115.44465189820188</v>
      </c>
      <c r="X43" s="37">
        <f t="shared" si="21"/>
        <v>122.38046305513632</v>
      </c>
      <c r="Y43" s="37">
        <f t="shared" si="21"/>
        <v>131.45783922894483</v>
      </c>
      <c r="Z43" s="37">
        <f t="shared" si="21"/>
        <v>133.28455366604433</v>
      </c>
      <c r="AA43" s="37">
        <f t="shared" si="21"/>
        <v>144.59134413214241</v>
      </c>
      <c r="AB43" s="37">
        <f t="shared" si="21"/>
        <v>155.9037924279888</v>
      </c>
      <c r="AC43" s="37">
        <f t="shared" si="21"/>
        <v>166.8544683857294</v>
      </c>
      <c r="AD43" s="37">
        <f t="shared" si="21"/>
        <v>182.90914499247054</v>
      </c>
      <c r="AE43" s="37">
        <f t="shared" si="21"/>
        <v>192.2073933008769</v>
      </c>
      <c r="AF43" s="37">
        <f t="shared" si="21"/>
        <v>199.02507947721651</v>
      </c>
      <c r="AG43" s="37">
        <f t="shared" si="21"/>
        <v>193.94627508368234</v>
      </c>
      <c r="AH43" s="37">
        <f t="shared" si="21"/>
        <v>182.24366590668245</v>
      </c>
      <c r="AI43" s="37">
        <f t="shared" si="21"/>
        <v>178.11550688802541</v>
      </c>
      <c r="AJ43" s="37">
        <f t="shared" si="21"/>
        <v>181.1558367760662</v>
      </c>
      <c r="AK43" s="37">
        <f t="shared" ref="AK43:BE43" si="22">+AK38/$AZ$38*100</f>
        <v>183.72272964289914</v>
      </c>
      <c r="AL43" s="37">
        <f t="shared" si="22"/>
        <v>164.46148929370406</v>
      </c>
      <c r="AM43" s="37">
        <f t="shared" si="22"/>
        <v>162.95772989520779</v>
      </c>
      <c r="AN43" s="37">
        <f t="shared" si="22"/>
        <v>157.47254041143128</v>
      </c>
      <c r="AO43" s="37">
        <f t="shared" si="22"/>
        <v>157.71458848463439</v>
      </c>
      <c r="AP43" s="37">
        <f t="shared" si="22"/>
        <v>147.55916637230661</v>
      </c>
      <c r="AQ43" s="37">
        <f t="shared" si="22"/>
        <v>131.43444333836413</v>
      </c>
      <c r="AR43" s="37">
        <f t="shared" si="22"/>
        <v>126.23807841752028</v>
      </c>
      <c r="AS43" s="37">
        <f t="shared" si="22"/>
        <v>122.71121672393311</v>
      </c>
      <c r="AT43" s="37">
        <f t="shared" si="22"/>
        <v>110.775260298397</v>
      </c>
      <c r="AU43" s="37">
        <f t="shared" si="22"/>
        <v>127.18204908243762</v>
      </c>
      <c r="AV43" s="37">
        <f t="shared" si="22"/>
        <v>117.08875339793896</v>
      </c>
      <c r="AW43" s="37">
        <f t="shared" si="22"/>
        <v>121.40028630389115</v>
      </c>
      <c r="AX43" s="37">
        <f t="shared" si="22"/>
        <v>116.3822892509944</v>
      </c>
      <c r="AY43" s="37">
        <f t="shared" si="22"/>
        <v>104.28420043397084</v>
      </c>
      <c r="AZ43" s="37">
        <f t="shared" si="22"/>
        <v>100</v>
      </c>
      <c r="BA43" s="37" t="e">
        <f t="shared" si="22"/>
        <v>#REF!</v>
      </c>
      <c r="BB43" s="37" t="e">
        <f t="shared" si="22"/>
        <v>#REF!</v>
      </c>
      <c r="BC43" s="37" t="e">
        <f t="shared" si="22"/>
        <v>#REF!</v>
      </c>
      <c r="BD43" s="37" t="e">
        <f t="shared" si="22"/>
        <v>#REF!</v>
      </c>
      <c r="BE43" s="37" t="e">
        <f t="shared" si="22"/>
        <v>#REF!</v>
      </c>
      <c r="BF43" s="37" t="e">
        <f t="shared" ref="BF43:BL43" si="23">+BF38/$AZ$38*100</f>
        <v>#REF!</v>
      </c>
      <c r="BG43" s="37" t="e">
        <f t="shared" si="23"/>
        <v>#REF!</v>
      </c>
      <c r="BH43" s="37" t="e">
        <f t="shared" si="23"/>
        <v>#REF!</v>
      </c>
      <c r="BI43" s="37" t="e">
        <f t="shared" si="23"/>
        <v>#REF!</v>
      </c>
      <c r="BJ43" s="37" t="e">
        <f t="shared" si="23"/>
        <v>#REF!</v>
      </c>
      <c r="BK43" s="37" t="e">
        <f t="shared" si="23"/>
        <v>#REF!</v>
      </c>
      <c r="BL43" s="37" t="e">
        <f t="shared" si="23"/>
        <v>#REF!</v>
      </c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</row>
    <row r="44" spans="1:160" s="66" customFormat="1" x14ac:dyDescent="0.3">
      <c r="A44" s="34" t="s">
        <v>107</v>
      </c>
      <c r="B44" s="34"/>
      <c r="C44" s="34"/>
      <c r="D44" s="35"/>
      <c r="E44" s="37">
        <f t="shared" ref="E44:AJ44" si="24">+E39/$AZ$39*100</f>
        <v>82.352525609325326</v>
      </c>
      <c r="F44" s="37">
        <f t="shared" si="24"/>
        <v>80.419788432579125</v>
      </c>
      <c r="G44" s="37">
        <f t="shared" si="24"/>
        <v>77.971163418001993</v>
      </c>
      <c r="H44" s="37">
        <f t="shared" si="24"/>
        <v>81.860691998452523</v>
      </c>
      <c r="I44" s="37">
        <f t="shared" si="24"/>
        <v>91.393500529848097</v>
      </c>
      <c r="J44" s="37">
        <f t="shared" si="24"/>
        <v>88.857133682283802</v>
      </c>
      <c r="K44" s="37">
        <f t="shared" si="24"/>
        <v>83.539385376192143</v>
      </c>
      <c r="L44" s="37">
        <f t="shared" si="24"/>
        <v>90.457687843770515</v>
      </c>
      <c r="M44" s="37">
        <f t="shared" si="24"/>
        <v>90.627575650535746</v>
      </c>
      <c r="N44" s="37">
        <f t="shared" si="24"/>
        <v>96.800038534407989</v>
      </c>
      <c r="O44" s="37">
        <f t="shared" si="24"/>
        <v>96.942776404097515</v>
      </c>
      <c r="P44" s="37">
        <f t="shared" si="24"/>
        <v>100.73697055328988</v>
      </c>
      <c r="Q44" s="37">
        <f t="shared" si="24"/>
        <v>99.016527542806159</v>
      </c>
      <c r="R44" s="37">
        <f t="shared" si="24"/>
        <v>92.996709364368172</v>
      </c>
      <c r="S44" s="37">
        <f t="shared" si="24"/>
        <v>93.319306436502686</v>
      </c>
      <c r="T44" s="37">
        <f t="shared" si="24"/>
        <v>94.10438848799852</v>
      </c>
      <c r="U44" s="37">
        <f t="shared" si="24"/>
        <v>95.060049452490276</v>
      </c>
      <c r="V44" s="37">
        <f t="shared" si="24"/>
        <v>106.29234770880831</v>
      </c>
      <c r="W44" s="37">
        <f t="shared" si="24"/>
        <v>115.44465189820188</v>
      </c>
      <c r="X44" s="37">
        <f t="shared" si="24"/>
        <v>122.38046305513632</v>
      </c>
      <c r="Y44" s="37">
        <f t="shared" si="24"/>
        <v>131.45783922894483</v>
      </c>
      <c r="Z44" s="37">
        <f t="shared" si="24"/>
        <v>133.28455366604433</v>
      </c>
      <c r="AA44" s="37">
        <f t="shared" si="24"/>
        <v>144.59134413214241</v>
      </c>
      <c r="AB44" s="37">
        <f t="shared" si="24"/>
        <v>155.9037924279888</v>
      </c>
      <c r="AC44" s="37">
        <f t="shared" si="24"/>
        <v>166.8544683857294</v>
      </c>
      <c r="AD44" s="37">
        <f t="shared" si="24"/>
        <v>182.90914499247054</v>
      </c>
      <c r="AE44" s="37">
        <f t="shared" si="24"/>
        <v>192.2073933008769</v>
      </c>
      <c r="AF44" s="37">
        <f t="shared" si="24"/>
        <v>199.02507947721651</v>
      </c>
      <c r="AG44" s="37">
        <f t="shared" si="24"/>
        <v>193.94627508368234</v>
      </c>
      <c r="AH44" s="37">
        <f t="shared" si="24"/>
        <v>182.24366590668245</v>
      </c>
      <c r="AI44" s="37">
        <f t="shared" si="24"/>
        <v>178.11550688802541</v>
      </c>
      <c r="AJ44" s="37">
        <f t="shared" si="24"/>
        <v>181.1558367760662</v>
      </c>
      <c r="AK44" s="37">
        <f t="shared" ref="AK44:BD44" si="25">+AK39/$AZ$39*100</f>
        <v>183.72272964289914</v>
      </c>
      <c r="AL44" s="37">
        <f t="shared" si="25"/>
        <v>164.46148929370406</v>
      </c>
      <c r="AM44" s="37">
        <f t="shared" si="25"/>
        <v>162.95772989520779</v>
      </c>
      <c r="AN44" s="37">
        <f t="shared" si="25"/>
        <v>157.47254041143128</v>
      </c>
      <c r="AO44" s="37">
        <f t="shared" si="25"/>
        <v>157.71458848463439</v>
      </c>
      <c r="AP44" s="37">
        <f t="shared" si="25"/>
        <v>147.55916637230661</v>
      </c>
      <c r="AQ44" s="37">
        <f t="shared" si="25"/>
        <v>131.43444333836413</v>
      </c>
      <c r="AR44" s="37">
        <f t="shared" si="25"/>
        <v>126.23807841752028</v>
      </c>
      <c r="AS44" s="37">
        <f t="shared" si="25"/>
        <v>122.71121672393311</v>
      </c>
      <c r="AT44" s="37">
        <f t="shared" si="25"/>
        <v>110.775260298397</v>
      </c>
      <c r="AU44" s="37">
        <f t="shared" si="25"/>
        <v>127.18204908243762</v>
      </c>
      <c r="AV44" s="37">
        <f t="shared" si="25"/>
        <v>117.08875339793896</v>
      </c>
      <c r="AW44" s="37">
        <f t="shared" si="25"/>
        <v>121.40028630389115</v>
      </c>
      <c r="AX44" s="37">
        <f t="shared" si="25"/>
        <v>116.3822892509944</v>
      </c>
      <c r="AY44" s="37">
        <f t="shared" si="25"/>
        <v>104.28420043397084</v>
      </c>
      <c r="AZ44" s="37">
        <f t="shared" si="25"/>
        <v>100</v>
      </c>
      <c r="BA44" s="37">
        <f t="shared" si="25"/>
        <v>105.98980673159406</v>
      </c>
      <c r="BB44" s="37">
        <f t="shared" si="25"/>
        <v>99.916339772072348</v>
      </c>
      <c r="BC44" s="37">
        <f t="shared" si="25"/>
        <v>97.907099964676789</v>
      </c>
      <c r="BD44" s="37">
        <f t="shared" si="25"/>
        <v>96.917247358787435</v>
      </c>
      <c r="BE44" s="37">
        <f t="shared" ref="BE44:BK44" si="26">+BE39/$AZ$39*100</f>
        <v>95.968337561414202</v>
      </c>
      <c r="BF44" s="37">
        <f t="shared" si="26"/>
        <v>87.370187212998914</v>
      </c>
      <c r="BG44" s="37">
        <f t="shared" si="26"/>
        <v>86.891878873510819</v>
      </c>
      <c r="BH44" s="37">
        <f t="shared" si="26"/>
        <v>83.088211682348017</v>
      </c>
      <c r="BI44" s="37">
        <f t="shared" si="26"/>
        <v>80.85835393853759</v>
      </c>
      <c r="BJ44" s="37">
        <f t="shared" si="26"/>
        <v>79.683012608849239</v>
      </c>
      <c r="BK44" s="37">
        <f t="shared" si="26"/>
        <v>74.604380077711056</v>
      </c>
      <c r="BL44" s="37">
        <f>+BL39/$AZ$39*100</f>
        <v>78.975963398428931</v>
      </c>
      <c r="BM44" s="37">
        <f>+BM39/$AZ$39*100</f>
        <v>83.097004255605441</v>
      </c>
      <c r="BN44" s="37">
        <f>+BN39/$AZ$39*100</f>
        <v>108.92189852943912</v>
      </c>
      <c r="BO44" s="37">
        <f>+BO39/$AZ$39*100</f>
        <v>133.16176346907537</v>
      </c>
      <c r="BP44" s="37">
        <f t="shared" ref="BP44:CJ44" si="27">+BP39/$AZ$39*100</f>
        <v>139.19025752300212</v>
      </c>
      <c r="BQ44" s="37">
        <f t="shared" si="27"/>
        <v>132.16766749087483</v>
      </c>
      <c r="BR44" s="37">
        <f t="shared" si="27"/>
        <v>121.23092967317621</v>
      </c>
      <c r="BS44" s="37">
        <f t="shared" si="27"/>
        <v>120.90652194855656</v>
      </c>
      <c r="BT44" s="37">
        <f t="shared" si="27"/>
        <v>132.51248927688349</v>
      </c>
      <c r="BU44" s="37">
        <f t="shared" si="27"/>
        <v>131.26103850229603</v>
      </c>
      <c r="BV44" s="37">
        <f t="shared" si="27"/>
        <v>144.86354491422605</v>
      </c>
      <c r="BW44" s="37">
        <f t="shared" si="27"/>
        <v>132.94167952555355</v>
      </c>
      <c r="BX44" s="37">
        <f>+BX39/$AZ$39*100</f>
        <v>123.60874731061944</v>
      </c>
      <c r="BY44" s="37">
        <f>+BY39/$AZ$39*100</f>
        <v>119.56375838926172</v>
      </c>
      <c r="BZ44" s="37">
        <f t="shared" si="27"/>
        <v>109.42943724553346</v>
      </c>
      <c r="CA44" s="37">
        <f t="shared" si="27"/>
        <v>95.171959795767634</v>
      </c>
      <c r="CB44" s="37">
        <f t="shared" si="27"/>
        <v>97.786412339573744</v>
      </c>
      <c r="CC44" s="37">
        <f t="shared" si="27"/>
        <v>93.164959378311565</v>
      </c>
      <c r="CD44" s="37">
        <f t="shared" si="27"/>
        <v>93.108763366622767</v>
      </c>
      <c r="CE44" s="37">
        <f t="shared" si="27"/>
        <v>88.373847981760377</v>
      </c>
      <c r="CF44" s="37">
        <f t="shared" si="27"/>
        <v>89.820188054027696</v>
      </c>
      <c r="CG44" s="37">
        <f t="shared" si="27"/>
        <v>82.424181258515389</v>
      </c>
      <c r="CH44" s="37">
        <f t="shared" si="27"/>
        <v>88.396326386435902</v>
      </c>
      <c r="CI44" s="37">
        <f t="shared" si="27"/>
        <v>83.463440480395619</v>
      </c>
      <c r="CJ44" s="37">
        <f t="shared" si="27"/>
        <v>84.968369673420881</v>
      </c>
      <c r="CK44" s="37">
        <f t="shared" ref="CK44:CV44" si="28">+CK39/$AZ$39*100</f>
        <v>82.663741657216164</v>
      </c>
      <c r="CL44" s="37">
        <f t="shared" si="28"/>
        <v>82.264217590957259</v>
      </c>
      <c r="CM44" s="37">
        <f t="shared" si="28"/>
        <v>88.089656722648584</v>
      </c>
      <c r="CN44" s="37">
        <f t="shared" si="28"/>
        <v>86.876587441758772</v>
      </c>
      <c r="CO44" s="37">
        <f t="shared" si="28"/>
        <v>87.813493465206648</v>
      </c>
      <c r="CP44" s="37">
        <f t="shared" si="28"/>
        <v>95.892874345717843</v>
      </c>
      <c r="CQ44" s="37">
        <f t="shared" si="28"/>
        <v>102.11056163899678</v>
      </c>
      <c r="CR44" s="37">
        <f t="shared" si="28"/>
        <v>99.674412175756004</v>
      </c>
      <c r="CS44" s="37">
        <f t="shared" si="28"/>
        <v>107.04445677953271</v>
      </c>
      <c r="CT44" s="37">
        <f t="shared" si="28"/>
        <v>109.92918537955624</v>
      </c>
      <c r="CU44" s="37">
        <f t="shared" si="28"/>
        <v>113.36562883719365</v>
      </c>
      <c r="CV44" s="37">
        <f t="shared" si="28"/>
        <v>97.92770516896266</v>
      </c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</row>
    <row r="45" spans="1:160" s="66" customFormat="1" x14ac:dyDescent="0.3">
      <c r="A45" s="34" t="s">
        <v>289</v>
      </c>
      <c r="B45" s="34"/>
      <c r="C45" s="34"/>
      <c r="D45" s="35"/>
      <c r="E45" s="36">
        <f t="shared" ref="E45:AJ45" si="29">E40/$AZ$40*100</f>
        <v>82.352525609325326</v>
      </c>
      <c r="F45" s="36">
        <f t="shared" si="29"/>
        <v>80.419788432579125</v>
      </c>
      <c r="G45" s="36">
        <f t="shared" si="29"/>
        <v>77.971163418001993</v>
      </c>
      <c r="H45" s="36">
        <f t="shared" si="29"/>
        <v>81.860691998452523</v>
      </c>
      <c r="I45" s="36">
        <f t="shared" si="29"/>
        <v>91.393500529848097</v>
      </c>
      <c r="J45" s="36">
        <f t="shared" si="29"/>
        <v>88.857133682283802</v>
      </c>
      <c r="K45" s="36">
        <f t="shared" si="29"/>
        <v>83.539385376192143</v>
      </c>
      <c r="L45" s="36">
        <f t="shared" si="29"/>
        <v>90.457687843770515</v>
      </c>
      <c r="M45" s="36">
        <f t="shared" si="29"/>
        <v>90.627575650535746</v>
      </c>
      <c r="N45" s="36">
        <f t="shared" si="29"/>
        <v>96.800038534407989</v>
      </c>
      <c r="O45" s="36">
        <f t="shared" si="29"/>
        <v>96.942776404097515</v>
      </c>
      <c r="P45" s="36">
        <f t="shared" si="29"/>
        <v>100.73697055328988</v>
      </c>
      <c r="Q45" s="36">
        <f t="shared" si="29"/>
        <v>99.016527542806159</v>
      </c>
      <c r="R45" s="36">
        <f t="shared" si="29"/>
        <v>92.996709364368172</v>
      </c>
      <c r="S45" s="36">
        <f t="shared" si="29"/>
        <v>93.319306436502686</v>
      </c>
      <c r="T45" s="36">
        <f t="shared" si="29"/>
        <v>94.10438848799852</v>
      </c>
      <c r="U45" s="36">
        <f t="shared" si="29"/>
        <v>95.060049452490276</v>
      </c>
      <c r="V45" s="36">
        <f t="shared" si="29"/>
        <v>106.29234770880831</v>
      </c>
      <c r="W45" s="36">
        <f t="shared" si="29"/>
        <v>115.44465189820188</v>
      </c>
      <c r="X45" s="36">
        <f t="shared" si="29"/>
        <v>122.38046305513632</v>
      </c>
      <c r="Y45" s="36">
        <f t="shared" si="29"/>
        <v>131.45783922894483</v>
      </c>
      <c r="Z45" s="36">
        <f t="shared" si="29"/>
        <v>133.28455366604433</v>
      </c>
      <c r="AA45" s="36">
        <f t="shared" si="29"/>
        <v>144.59134413214241</v>
      </c>
      <c r="AB45" s="36">
        <f t="shared" si="29"/>
        <v>155.9037924279888</v>
      </c>
      <c r="AC45" s="36">
        <f t="shared" si="29"/>
        <v>166.8544683857294</v>
      </c>
      <c r="AD45" s="36">
        <f t="shared" si="29"/>
        <v>182.90914499247054</v>
      </c>
      <c r="AE45" s="36">
        <f t="shared" si="29"/>
        <v>192.2073933008769</v>
      </c>
      <c r="AF45" s="36">
        <f t="shared" si="29"/>
        <v>199.02507947721651</v>
      </c>
      <c r="AG45" s="36">
        <f t="shared" si="29"/>
        <v>193.94627508368234</v>
      </c>
      <c r="AH45" s="36">
        <f t="shared" si="29"/>
        <v>182.24366590668245</v>
      </c>
      <c r="AI45" s="36">
        <f t="shared" si="29"/>
        <v>178.11550688802541</v>
      </c>
      <c r="AJ45" s="36">
        <f t="shared" si="29"/>
        <v>181.1558367760662</v>
      </c>
      <c r="AK45" s="36">
        <f t="shared" ref="AK45:BF45" si="30">AK40/$AZ$40*100</f>
        <v>183.72272964289914</v>
      </c>
      <c r="AL45" s="36">
        <f t="shared" si="30"/>
        <v>164.46148929370406</v>
      </c>
      <c r="AM45" s="36">
        <f t="shared" si="30"/>
        <v>162.95772989520779</v>
      </c>
      <c r="AN45" s="36">
        <f t="shared" si="30"/>
        <v>157.47254041143128</v>
      </c>
      <c r="AO45" s="36">
        <f t="shared" si="30"/>
        <v>157.71458848463439</v>
      </c>
      <c r="AP45" s="36">
        <f t="shared" si="30"/>
        <v>147.55916637230661</v>
      </c>
      <c r="AQ45" s="36">
        <f t="shared" si="30"/>
        <v>131.43444333836413</v>
      </c>
      <c r="AR45" s="36">
        <f t="shared" si="30"/>
        <v>126.23807841752028</v>
      </c>
      <c r="AS45" s="36">
        <f t="shared" si="30"/>
        <v>122.71121672393311</v>
      </c>
      <c r="AT45" s="36">
        <f t="shared" si="30"/>
        <v>110.775260298397</v>
      </c>
      <c r="AU45" s="36">
        <f t="shared" si="30"/>
        <v>127.18204908243762</v>
      </c>
      <c r="AV45" s="36">
        <f t="shared" si="30"/>
        <v>117.08875339793896</v>
      </c>
      <c r="AW45" s="36">
        <f t="shared" si="30"/>
        <v>121.40028630389115</v>
      </c>
      <c r="AX45" s="36">
        <f t="shared" si="30"/>
        <v>116.3822892509944</v>
      </c>
      <c r="AY45" s="36">
        <f t="shared" si="30"/>
        <v>104.28420043397084</v>
      </c>
      <c r="AZ45" s="36">
        <f t="shared" si="30"/>
        <v>100</v>
      </c>
      <c r="BA45" s="36">
        <f t="shared" si="30"/>
        <v>105.98980673159406</v>
      </c>
      <c r="BB45" s="36">
        <f t="shared" si="30"/>
        <v>99.916339772072348</v>
      </c>
      <c r="BC45" s="36">
        <f t="shared" si="30"/>
        <v>97.907099964676789</v>
      </c>
      <c r="BD45" s="36">
        <f t="shared" si="30"/>
        <v>96.917247358787435</v>
      </c>
      <c r="BE45" s="36">
        <f t="shared" si="30"/>
        <v>95.968337561414202</v>
      </c>
      <c r="BF45" s="36">
        <f t="shared" si="30"/>
        <v>87.370187212998914</v>
      </c>
      <c r="BG45" s="36">
        <f t="shared" ref="BG45:CV45" si="31">BG40/$AZ$40*100</f>
        <v>86.891878873510819</v>
      </c>
      <c r="BH45" s="36">
        <f t="shared" si="31"/>
        <v>83.088211682348017</v>
      </c>
      <c r="BI45" s="36">
        <f t="shared" si="31"/>
        <v>80.85835393853759</v>
      </c>
      <c r="BJ45" s="36">
        <f t="shared" si="31"/>
        <v>79.683012608849239</v>
      </c>
      <c r="BK45" s="36">
        <f t="shared" si="31"/>
        <v>74.604380077711056</v>
      </c>
      <c r="BL45" s="36">
        <f t="shared" si="31"/>
        <v>78.975963398428931</v>
      </c>
      <c r="BM45" s="36">
        <f t="shared" si="31"/>
        <v>83.097004255605441</v>
      </c>
      <c r="BN45" s="36">
        <f t="shared" si="31"/>
        <v>108.92189852943912</v>
      </c>
      <c r="BO45" s="36">
        <f t="shared" si="31"/>
        <v>133.16176346907537</v>
      </c>
      <c r="BP45" s="36">
        <f t="shared" si="31"/>
        <v>139.19025752300212</v>
      </c>
      <c r="BQ45" s="36">
        <f t="shared" si="31"/>
        <v>132.16766749087483</v>
      </c>
      <c r="BR45" s="36">
        <f t="shared" si="31"/>
        <v>121.23092967317621</v>
      </c>
      <c r="BS45" s="36">
        <f t="shared" si="31"/>
        <v>120.90652194855656</v>
      </c>
      <c r="BT45" s="36">
        <f t="shared" si="31"/>
        <v>132.51248927688349</v>
      </c>
      <c r="BU45" s="36">
        <f t="shared" si="31"/>
        <v>131.26103850229603</v>
      </c>
      <c r="BV45" s="36">
        <f t="shared" si="31"/>
        <v>144.86354491422605</v>
      </c>
      <c r="BW45" s="36">
        <f t="shared" si="31"/>
        <v>132.94167952555355</v>
      </c>
      <c r="BX45" s="36">
        <f t="shared" si="31"/>
        <v>123.60874731061944</v>
      </c>
      <c r="BY45" s="36">
        <f t="shared" si="31"/>
        <v>119.56375838926172</v>
      </c>
      <c r="BZ45" s="36">
        <f t="shared" si="31"/>
        <v>109.42943724553346</v>
      </c>
      <c r="CA45" s="36">
        <f t="shared" si="31"/>
        <v>95.171959795767634</v>
      </c>
      <c r="CB45" s="36">
        <f t="shared" si="31"/>
        <v>97.786412339573744</v>
      </c>
      <c r="CC45" s="36">
        <f t="shared" si="31"/>
        <v>93.164959378311565</v>
      </c>
      <c r="CD45" s="36">
        <f t="shared" si="31"/>
        <v>93.108763366622767</v>
      </c>
      <c r="CE45" s="36">
        <f t="shared" si="31"/>
        <v>88.373847981760377</v>
      </c>
      <c r="CF45" s="36">
        <f t="shared" si="31"/>
        <v>89.820188054027696</v>
      </c>
      <c r="CG45" s="36">
        <f t="shared" si="31"/>
        <v>82.424181258515389</v>
      </c>
      <c r="CH45" s="36">
        <f t="shared" si="31"/>
        <v>88.396326386435902</v>
      </c>
      <c r="CI45" s="36">
        <f t="shared" si="31"/>
        <v>83.463440480395619</v>
      </c>
      <c r="CJ45" s="36">
        <f t="shared" si="31"/>
        <v>84.968369673420881</v>
      </c>
      <c r="CK45" s="36">
        <f t="shared" si="31"/>
        <v>82.663741657216164</v>
      </c>
      <c r="CL45" s="36">
        <f t="shared" si="31"/>
        <v>82.264217590957259</v>
      </c>
      <c r="CM45" s="36">
        <f t="shared" si="31"/>
        <v>88.089656722648584</v>
      </c>
      <c r="CN45" s="36">
        <f t="shared" si="31"/>
        <v>86.876587441758772</v>
      </c>
      <c r="CO45" s="36">
        <f t="shared" si="31"/>
        <v>87.813493465206648</v>
      </c>
      <c r="CP45" s="36">
        <f t="shared" si="31"/>
        <v>95.892874345717843</v>
      </c>
      <c r="CQ45" s="36">
        <f t="shared" si="31"/>
        <v>102.11056163899678</v>
      </c>
      <c r="CR45" s="36">
        <f t="shared" si="31"/>
        <v>99.674412175756004</v>
      </c>
      <c r="CS45" s="36">
        <f t="shared" si="31"/>
        <v>107.04445677953271</v>
      </c>
      <c r="CT45" s="36">
        <f t="shared" si="31"/>
        <v>109.92918537955624</v>
      </c>
      <c r="CU45" s="36">
        <f t="shared" si="31"/>
        <v>113.36562883719365</v>
      </c>
      <c r="CV45" s="36">
        <f t="shared" si="31"/>
        <v>97.92770516896266</v>
      </c>
      <c r="CW45" s="36">
        <f>CW40/$AZ$40*100</f>
        <v>105.04592016955141</v>
      </c>
      <c r="CX45" s="36">
        <f>CX40/$AZ$40*100</f>
        <v>102.66411348045136</v>
      </c>
      <c r="CY45" s="36">
        <f t="shared" ref="CY45:DT45" si="32">CY40/$AZ$40*100</f>
        <v>99.098490316833804</v>
      </c>
      <c r="CZ45" s="36">
        <f t="shared" si="32"/>
        <v>95.824425068322526</v>
      </c>
      <c r="DA45" s="36">
        <f t="shared" si="32"/>
        <v>93.063806557271761</v>
      </c>
      <c r="DB45" s="36">
        <f t="shared" si="32"/>
        <v>87.664172634147889</v>
      </c>
      <c r="DC45" s="36">
        <f t="shared" si="32"/>
        <v>92.608618862592721</v>
      </c>
      <c r="DD45" s="36">
        <f t="shared" si="32"/>
        <v>94.263818285135059</v>
      </c>
      <c r="DE45" s="36">
        <f t="shared" si="32"/>
        <v>93.380430943129639</v>
      </c>
      <c r="DF45" s="36">
        <f t="shared" si="32"/>
        <v>89.09957933271248</v>
      </c>
      <c r="DG45" s="36">
        <f t="shared" si="32"/>
        <v>88.817681788363529</v>
      </c>
      <c r="DH45" s="36">
        <f t="shared" si="32"/>
        <v>86.239844577887681</v>
      </c>
      <c r="DI45" s="36">
        <f t="shared" si="32"/>
        <v>87.665472405846799</v>
      </c>
      <c r="DJ45" s="36">
        <f t="shared" si="32"/>
        <v>85.325996021491378</v>
      </c>
      <c r="DK45" s="36">
        <f t="shared" si="32"/>
        <v>84.022135876604253</v>
      </c>
      <c r="DL45" s="36">
        <f t="shared" si="32"/>
        <v>82.694992514844145</v>
      </c>
      <c r="DM45" s="36">
        <f t="shared" si="32"/>
        <v>83.550624578529906</v>
      </c>
      <c r="DN45" s="36">
        <f t="shared" si="32"/>
        <v>81.820322618627117</v>
      </c>
      <c r="DO45" s="36">
        <f t="shared" si="32"/>
        <v>77.083648719113228</v>
      </c>
      <c r="DP45" s="36">
        <f t="shared" si="32"/>
        <v>72.659837513246202</v>
      </c>
      <c r="DQ45" s="36">
        <f t="shared" si="32"/>
        <v>68.969491903549056</v>
      </c>
      <c r="DR45" s="36">
        <f t="shared" si="32"/>
        <v>81.137407276580703</v>
      </c>
      <c r="DS45" s="36">
        <f t="shared" si="32"/>
        <v>78.981009570907119</v>
      </c>
      <c r="DT45" s="36">
        <f t="shared" si="32"/>
        <v>70.651713175556324</v>
      </c>
      <c r="DU45" s="36">
        <f>DU40/$AZ$40*100</f>
        <v>73.013069586718487</v>
      </c>
      <c r="DV45" s="36">
        <f>DV40/$AZ$40*100</f>
        <v>70.276450575396453</v>
      </c>
      <c r="DW45" s="36">
        <f>DW40/$AZ$40*100</f>
        <v>66.752451598795631</v>
      </c>
      <c r="DX45" s="36">
        <f t="shared" ref="DX45:EF45" si="33">DX40/$AZ$40*100</f>
        <v>64.902188356798021</v>
      </c>
      <c r="DY45" s="36">
        <f t="shared" si="33"/>
        <v>64.806846279824001</v>
      </c>
      <c r="DZ45" s="36">
        <f t="shared" si="33"/>
        <v>71.144471918050158</v>
      </c>
      <c r="EA45" s="36">
        <f t="shared" si="33"/>
        <v>74.074371407469258</v>
      </c>
      <c r="EB45" s="36">
        <f t="shared" si="33"/>
        <v>66.820269098615952</v>
      </c>
      <c r="EC45" s="36">
        <f t="shared" si="33"/>
        <v>69.176969268809614</v>
      </c>
      <c r="ED45" s="36">
        <f t="shared" si="33"/>
        <v>68.786571038041558</v>
      </c>
      <c r="EE45" s="36">
        <f t="shared" si="33"/>
        <v>77.389614977039926</v>
      </c>
      <c r="EF45" s="36">
        <f t="shared" si="33"/>
        <v>91.002674471413442</v>
      </c>
      <c r="EG45" s="36">
        <f t="shared" ref="EG45:ER45" si="34">EG40/$AZ$40*100</f>
        <v>80.232460345494616</v>
      </c>
      <c r="EH45" s="36">
        <f>EH40/$AZ$40*100</f>
        <v>73.304950826377137</v>
      </c>
      <c r="EI45" s="36">
        <f t="shared" si="34"/>
        <v>81.134196075912783</v>
      </c>
      <c r="EJ45" s="36">
        <f t="shared" si="34"/>
        <v>80.259373265378215</v>
      </c>
      <c r="EK45" s="36">
        <f t="shared" si="34"/>
        <v>74.295302013422813</v>
      </c>
      <c r="EL45" s="36">
        <f>EL40/$AZ$40*100</f>
        <v>68.321505410873144</v>
      </c>
      <c r="EM45" s="36">
        <f t="shared" si="34"/>
        <v>72.956873575029704</v>
      </c>
      <c r="EN45" s="36">
        <f t="shared" si="34"/>
        <v>84.032228221560615</v>
      </c>
      <c r="EO45" s="36">
        <f t="shared" si="34"/>
        <v>85.586449344838599</v>
      </c>
      <c r="EP45" s="36">
        <f t="shared" si="34"/>
        <v>75.875854982177827</v>
      </c>
      <c r="EQ45" s="36">
        <f t="shared" si="34"/>
        <v>79.018014835747081</v>
      </c>
      <c r="ER45" s="36">
        <f t="shared" si="34"/>
        <v>85.865900260107239</v>
      </c>
      <c r="ES45" s="36">
        <f t="shared" ref="ES45:FD45" si="35">ES40/$AZ$40*100</f>
        <v>87.884139879901099</v>
      </c>
      <c r="ET45" s="361">
        <f t="shared" si="35"/>
        <v>89.940322370744937</v>
      </c>
      <c r="EU45" s="361">
        <f t="shared" si="35"/>
        <v>91.244451952759036</v>
      </c>
      <c r="EV45" s="361">
        <f t="shared" si="35"/>
        <v>93.586314780239206</v>
      </c>
      <c r="EW45" s="361">
        <f t="shared" si="35"/>
        <v>105.43270929000353</v>
      </c>
      <c r="EX45" s="361">
        <f t="shared" si="35"/>
        <v>110.41552936643009</v>
      </c>
      <c r="EY45" s="361">
        <f t="shared" si="35"/>
        <v>119.61615448016012</v>
      </c>
      <c r="EZ45" s="361">
        <f t="shared" si="35"/>
        <v>128.52188433255191</v>
      </c>
      <c r="FA45" s="361">
        <f t="shared" si="35"/>
        <v>133.59741635969118</v>
      </c>
      <c r="FB45" s="361">
        <f t="shared" si="35"/>
        <v>143.24906225294782</v>
      </c>
      <c r="FC45" s="361">
        <f t="shared" si="35"/>
        <v>156.40275184605815</v>
      </c>
      <c r="FD45" s="361">
        <f t="shared" si="35"/>
        <v>165.87778170257863</v>
      </c>
    </row>
    <row r="46" spans="1:160" s="66" customFormat="1" x14ac:dyDescent="0.3">
      <c r="A46" s="34" t="s">
        <v>108</v>
      </c>
      <c r="B46" s="34"/>
      <c r="C46" s="34"/>
      <c r="D46" s="35"/>
      <c r="E46" s="37">
        <f t="shared" ref="E46:BD46" si="36">+E43</f>
        <v>82.352525609325326</v>
      </c>
      <c r="F46" s="37">
        <f t="shared" si="36"/>
        <v>80.419788432579125</v>
      </c>
      <c r="G46" s="37">
        <f t="shared" si="36"/>
        <v>77.971163418001993</v>
      </c>
      <c r="H46" s="37">
        <f t="shared" si="36"/>
        <v>81.860691998452523</v>
      </c>
      <c r="I46" s="37">
        <f t="shared" si="36"/>
        <v>91.393500529848097</v>
      </c>
      <c r="J46" s="37">
        <f t="shared" si="36"/>
        <v>88.857133682283802</v>
      </c>
      <c r="K46" s="37">
        <f t="shared" si="36"/>
        <v>83.539385376192143</v>
      </c>
      <c r="L46" s="37">
        <f t="shared" si="36"/>
        <v>90.457687843770515</v>
      </c>
      <c r="M46" s="37">
        <f t="shared" si="36"/>
        <v>90.627575650535746</v>
      </c>
      <c r="N46" s="37">
        <f t="shared" si="36"/>
        <v>96.800038534407989</v>
      </c>
      <c r="O46" s="37">
        <f t="shared" si="36"/>
        <v>96.942776404097515</v>
      </c>
      <c r="P46" s="37">
        <f t="shared" si="36"/>
        <v>100.73697055328988</v>
      </c>
      <c r="Q46" s="37">
        <f t="shared" si="36"/>
        <v>99.016527542806159</v>
      </c>
      <c r="R46" s="37">
        <f t="shared" si="36"/>
        <v>92.996709364368172</v>
      </c>
      <c r="S46" s="37">
        <f t="shared" si="36"/>
        <v>93.319306436502686</v>
      </c>
      <c r="T46" s="37">
        <f t="shared" si="36"/>
        <v>94.10438848799852</v>
      </c>
      <c r="U46" s="37">
        <f t="shared" si="36"/>
        <v>95.060049452490276</v>
      </c>
      <c r="V46" s="37">
        <f t="shared" si="36"/>
        <v>106.29234770880831</v>
      </c>
      <c r="W46" s="37">
        <f t="shared" si="36"/>
        <v>115.44465189820188</v>
      </c>
      <c r="X46" s="37">
        <f t="shared" si="36"/>
        <v>122.38046305513632</v>
      </c>
      <c r="Y46" s="37">
        <f t="shared" si="36"/>
        <v>131.45783922894483</v>
      </c>
      <c r="Z46" s="37">
        <f t="shared" si="36"/>
        <v>133.28455366604433</v>
      </c>
      <c r="AA46" s="37">
        <f t="shared" si="36"/>
        <v>144.59134413214241</v>
      </c>
      <c r="AB46" s="37">
        <f t="shared" si="36"/>
        <v>155.9037924279888</v>
      </c>
      <c r="AC46" s="37">
        <f t="shared" si="36"/>
        <v>166.8544683857294</v>
      </c>
      <c r="AD46" s="37">
        <f t="shared" si="36"/>
        <v>182.90914499247054</v>
      </c>
      <c r="AE46" s="37">
        <f t="shared" si="36"/>
        <v>192.2073933008769</v>
      </c>
      <c r="AF46" s="37">
        <f t="shared" si="36"/>
        <v>199.02507947721651</v>
      </c>
      <c r="AG46" s="37">
        <f t="shared" si="36"/>
        <v>193.94627508368234</v>
      </c>
      <c r="AH46" s="37">
        <f t="shared" si="36"/>
        <v>182.24366590668245</v>
      </c>
      <c r="AI46" s="37">
        <f t="shared" si="36"/>
        <v>178.11550688802541</v>
      </c>
      <c r="AJ46" s="37">
        <f t="shared" si="36"/>
        <v>181.1558367760662</v>
      </c>
      <c r="AK46" s="37">
        <f t="shared" si="36"/>
        <v>183.72272964289914</v>
      </c>
      <c r="AL46" s="37">
        <f t="shared" si="36"/>
        <v>164.46148929370406</v>
      </c>
      <c r="AM46" s="37">
        <f t="shared" si="36"/>
        <v>162.95772989520779</v>
      </c>
      <c r="AN46" s="37">
        <f t="shared" si="36"/>
        <v>157.47254041143128</v>
      </c>
      <c r="AO46" s="37">
        <f t="shared" si="36"/>
        <v>157.71458848463439</v>
      </c>
      <c r="AP46" s="37">
        <f t="shared" si="36"/>
        <v>147.55916637230661</v>
      </c>
      <c r="AQ46" s="37">
        <f t="shared" si="36"/>
        <v>131.43444333836413</v>
      </c>
      <c r="AR46" s="37">
        <f t="shared" si="36"/>
        <v>126.23807841752028</v>
      </c>
      <c r="AS46" s="37">
        <f t="shared" si="36"/>
        <v>122.71121672393311</v>
      </c>
      <c r="AT46" s="37">
        <f t="shared" si="36"/>
        <v>110.775260298397</v>
      </c>
      <c r="AU46" s="37">
        <f t="shared" si="36"/>
        <v>127.18204908243762</v>
      </c>
      <c r="AV46" s="37">
        <f t="shared" si="36"/>
        <v>117.08875339793896</v>
      </c>
      <c r="AW46" s="37">
        <f t="shared" si="36"/>
        <v>121.40028630389115</v>
      </c>
      <c r="AX46" s="37">
        <f t="shared" si="36"/>
        <v>116.3822892509944</v>
      </c>
      <c r="AY46" s="37">
        <f t="shared" si="36"/>
        <v>104.28420043397084</v>
      </c>
      <c r="AZ46" s="37">
        <f t="shared" si="36"/>
        <v>100</v>
      </c>
      <c r="BA46" s="37" t="e">
        <f t="shared" si="36"/>
        <v>#REF!</v>
      </c>
      <c r="BB46" s="37" t="e">
        <f t="shared" si="36"/>
        <v>#REF!</v>
      </c>
      <c r="BC46" s="37" t="e">
        <f t="shared" si="36"/>
        <v>#REF!</v>
      </c>
      <c r="BD46" s="37" t="e">
        <f t="shared" si="36"/>
        <v>#REF!</v>
      </c>
      <c r="BE46" s="37" t="e">
        <f t="shared" ref="BE46:BK46" si="37">+BE43</f>
        <v>#REF!</v>
      </c>
      <c r="BF46" s="37" t="e">
        <f t="shared" si="37"/>
        <v>#REF!</v>
      </c>
      <c r="BG46" s="37" t="e">
        <f t="shared" si="37"/>
        <v>#REF!</v>
      </c>
      <c r="BH46" s="37" t="e">
        <f t="shared" si="37"/>
        <v>#REF!</v>
      </c>
      <c r="BI46" s="37" t="e">
        <f t="shared" si="37"/>
        <v>#REF!</v>
      </c>
      <c r="BJ46" s="37" t="e">
        <f t="shared" si="37"/>
        <v>#REF!</v>
      </c>
      <c r="BK46" s="37" t="e">
        <f t="shared" si="37"/>
        <v>#REF!</v>
      </c>
      <c r="BL46" s="37" t="e">
        <f>+BL43</f>
        <v>#REF!</v>
      </c>
      <c r="BM46" s="37">
        <f t="shared" ref="BM46:BX46" si="38">+BM44</f>
        <v>83.097004255605441</v>
      </c>
      <c r="BN46" s="37">
        <f t="shared" si="38"/>
        <v>108.92189852943912</v>
      </c>
      <c r="BO46" s="37">
        <f t="shared" si="38"/>
        <v>133.16176346907537</v>
      </c>
      <c r="BP46" s="37">
        <f t="shared" si="38"/>
        <v>139.19025752300212</v>
      </c>
      <c r="BQ46" s="37">
        <f t="shared" si="38"/>
        <v>132.16766749087483</v>
      </c>
      <c r="BR46" s="37">
        <f t="shared" si="38"/>
        <v>121.23092967317621</v>
      </c>
      <c r="BS46" s="37">
        <f t="shared" si="38"/>
        <v>120.90652194855656</v>
      </c>
      <c r="BT46" s="37">
        <f t="shared" si="38"/>
        <v>132.51248927688349</v>
      </c>
      <c r="BU46" s="37">
        <f t="shared" si="38"/>
        <v>131.26103850229603</v>
      </c>
      <c r="BV46" s="37">
        <f t="shared" si="38"/>
        <v>144.86354491422605</v>
      </c>
      <c r="BW46" s="37">
        <f t="shared" si="38"/>
        <v>132.94167952555355</v>
      </c>
      <c r="BX46" s="37">
        <f t="shared" si="38"/>
        <v>123.60874731061944</v>
      </c>
      <c r="BY46" s="37">
        <f t="shared" ref="BY46:CJ46" si="39">+BY44</f>
        <v>119.56375838926172</v>
      </c>
      <c r="BZ46" s="37">
        <f t="shared" si="39"/>
        <v>109.42943724553346</v>
      </c>
      <c r="CA46" s="37">
        <f t="shared" si="39"/>
        <v>95.171959795767634</v>
      </c>
      <c r="CB46" s="37">
        <f t="shared" si="39"/>
        <v>97.786412339573744</v>
      </c>
      <c r="CC46" s="37">
        <f>+CC44</f>
        <v>93.164959378311565</v>
      </c>
      <c r="CD46" s="37">
        <f t="shared" si="39"/>
        <v>93.108763366622767</v>
      </c>
      <c r="CE46" s="37">
        <f t="shared" si="39"/>
        <v>88.373847981760377</v>
      </c>
      <c r="CF46" s="37">
        <f t="shared" si="39"/>
        <v>89.820188054027696</v>
      </c>
      <c r="CG46" s="37">
        <f t="shared" si="39"/>
        <v>82.424181258515389</v>
      </c>
      <c r="CH46" s="37">
        <f t="shared" si="39"/>
        <v>88.396326386435902</v>
      </c>
      <c r="CI46" s="37">
        <f t="shared" si="39"/>
        <v>83.463440480395619</v>
      </c>
      <c r="CJ46" s="37">
        <f t="shared" si="39"/>
        <v>84.968369673420881</v>
      </c>
      <c r="CK46" s="37">
        <f t="shared" ref="CK46:CU46" si="40">+CK44</f>
        <v>82.663741657216164</v>
      </c>
      <c r="CL46" s="37">
        <f t="shared" si="40"/>
        <v>82.264217590957259</v>
      </c>
      <c r="CM46" s="37">
        <f t="shared" si="40"/>
        <v>88.089656722648584</v>
      </c>
      <c r="CN46" s="37">
        <f t="shared" si="40"/>
        <v>86.876587441758772</v>
      </c>
      <c r="CO46" s="37">
        <f t="shared" si="40"/>
        <v>87.813493465206648</v>
      </c>
      <c r="CP46" s="37">
        <f t="shared" si="40"/>
        <v>95.892874345717843</v>
      </c>
      <c r="CQ46" s="37">
        <f t="shared" si="40"/>
        <v>102.11056163899678</v>
      </c>
      <c r="CR46" s="37">
        <f t="shared" si="40"/>
        <v>99.674412175756004</v>
      </c>
      <c r="CS46" s="37">
        <f t="shared" si="40"/>
        <v>107.04445677953271</v>
      </c>
      <c r="CT46" s="37">
        <f t="shared" si="40"/>
        <v>109.92918537955624</v>
      </c>
      <c r="CU46" s="37">
        <f t="shared" si="40"/>
        <v>113.36562883719365</v>
      </c>
      <c r="CV46" s="37">
        <f>+CV44</f>
        <v>97.92770516896266</v>
      </c>
      <c r="CW46" s="37">
        <f>+CW45</f>
        <v>105.04592016955141</v>
      </c>
      <c r="CX46" s="37">
        <f>+CX45</f>
        <v>102.66411348045136</v>
      </c>
      <c r="CY46" s="37">
        <f t="shared" ref="CY46:DT46" si="41">+CY45</f>
        <v>99.098490316833804</v>
      </c>
      <c r="CZ46" s="37">
        <f t="shared" si="41"/>
        <v>95.824425068322526</v>
      </c>
      <c r="DA46" s="37">
        <f t="shared" si="41"/>
        <v>93.063806557271761</v>
      </c>
      <c r="DB46" s="37">
        <f t="shared" si="41"/>
        <v>87.664172634147889</v>
      </c>
      <c r="DC46" s="37">
        <f t="shared" si="41"/>
        <v>92.608618862592721</v>
      </c>
      <c r="DD46" s="37">
        <f t="shared" si="41"/>
        <v>94.263818285135059</v>
      </c>
      <c r="DE46" s="37">
        <f t="shared" si="41"/>
        <v>93.380430943129639</v>
      </c>
      <c r="DF46" s="37">
        <f t="shared" si="41"/>
        <v>89.09957933271248</v>
      </c>
      <c r="DG46" s="37">
        <f t="shared" si="41"/>
        <v>88.817681788363529</v>
      </c>
      <c r="DH46" s="37">
        <f t="shared" si="41"/>
        <v>86.239844577887681</v>
      </c>
      <c r="DI46" s="37">
        <f t="shared" si="41"/>
        <v>87.665472405846799</v>
      </c>
      <c r="DJ46" s="37">
        <f t="shared" si="41"/>
        <v>85.325996021491378</v>
      </c>
      <c r="DK46" s="37">
        <f t="shared" si="41"/>
        <v>84.022135876604253</v>
      </c>
      <c r="DL46" s="37">
        <f t="shared" si="41"/>
        <v>82.694992514844145</v>
      </c>
      <c r="DM46" s="37">
        <f t="shared" si="41"/>
        <v>83.550624578529906</v>
      </c>
      <c r="DN46" s="37">
        <f t="shared" si="41"/>
        <v>81.820322618627117</v>
      </c>
      <c r="DO46" s="37">
        <f t="shared" si="41"/>
        <v>77.083648719113228</v>
      </c>
      <c r="DP46" s="37">
        <f t="shared" si="41"/>
        <v>72.659837513246202</v>
      </c>
      <c r="DQ46" s="37">
        <f t="shared" si="41"/>
        <v>68.969491903549056</v>
      </c>
      <c r="DR46" s="37">
        <f t="shared" si="41"/>
        <v>81.137407276580703</v>
      </c>
      <c r="DS46" s="37">
        <f t="shared" si="41"/>
        <v>78.981009570907119</v>
      </c>
      <c r="DT46" s="37">
        <f t="shared" si="41"/>
        <v>70.651713175556324</v>
      </c>
      <c r="DU46" s="37">
        <f>+DU45</f>
        <v>73.013069586718487</v>
      </c>
      <c r="DV46" s="37">
        <f>+DV45</f>
        <v>70.276450575396453</v>
      </c>
      <c r="DW46" s="37">
        <f>+DW45</f>
        <v>66.752451598795631</v>
      </c>
      <c r="DX46" s="37">
        <f t="shared" ref="DX46:EF46" si="42">+DX45</f>
        <v>64.902188356798021</v>
      </c>
      <c r="DY46" s="37">
        <f t="shared" si="42"/>
        <v>64.806846279824001</v>
      </c>
      <c r="DZ46" s="37">
        <f t="shared" si="42"/>
        <v>71.144471918050158</v>
      </c>
      <c r="EA46" s="37">
        <f t="shared" si="42"/>
        <v>74.074371407469258</v>
      </c>
      <c r="EB46" s="37">
        <f t="shared" si="42"/>
        <v>66.820269098615952</v>
      </c>
      <c r="EC46" s="37">
        <f t="shared" si="42"/>
        <v>69.176969268809614</v>
      </c>
      <c r="ED46" s="37">
        <f t="shared" si="42"/>
        <v>68.786571038041558</v>
      </c>
      <c r="EE46" s="37">
        <f t="shared" si="42"/>
        <v>77.389614977039926</v>
      </c>
      <c r="EF46" s="37">
        <f t="shared" si="42"/>
        <v>91.002674471413442</v>
      </c>
      <c r="EG46" s="37">
        <f t="shared" ref="EG46:ER46" si="43">+EG45</f>
        <v>80.232460345494616</v>
      </c>
      <c r="EH46" s="37">
        <f>+EH45</f>
        <v>73.304950826377137</v>
      </c>
      <c r="EI46" s="37">
        <f t="shared" si="43"/>
        <v>81.134196075912783</v>
      </c>
      <c r="EJ46" s="37">
        <f t="shared" si="43"/>
        <v>80.259373265378215</v>
      </c>
      <c r="EK46" s="37">
        <f t="shared" si="43"/>
        <v>74.295302013422813</v>
      </c>
      <c r="EL46" s="37">
        <f t="shared" si="43"/>
        <v>68.321505410873144</v>
      </c>
      <c r="EM46" s="37">
        <f t="shared" si="43"/>
        <v>72.956873575029704</v>
      </c>
      <c r="EN46" s="37">
        <f t="shared" si="43"/>
        <v>84.032228221560615</v>
      </c>
      <c r="EO46" s="37">
        <f t="shared" si="43"/>
        <v>85.586449344838599</v>
      </c>
      <c r="EP46" s="37">
        <f t="shared" si="43"/>
        <v>75.875854982177827</v>
      </c>
      <c r="EQ46" s="37">
        <f t="shared" si="43"/>
        <v>79.018014835747081</v>
      </c>
      <c r="ER46" s="37">
        <f t="shared" si="43"/>
        <v>85.865900260107239</v>
      </c>
      <c r="ES46" s="37">
        <f t="shared" ref="ES46:FD46" si="44">+ES45</f>
        <v>87.884139879901099</v>
      </c>
      <c r="ET46" s="76">
        <f t="shared" si="44"/>
        <v>89.940322370744937</v>
      </c>
      <c r="EU46" s="76">
        <f t="shared" si="44"/>
        <v>91.244451952759036</v>
      </c>
      <c r="EV46" s="76">
        <f t="shared" si="44"/>
        <v>93.586314780239206</v>
      </c>
      <c r="EW46" s="76">
        <f t="shared" si="44"/>
        <v>105.43270929000353</v>
      </c>
      <c r="EX46" s="76">
        <f t="shared" si="44"/>
        <v>110.41552936643009</v>
      </c>
      <c r="EY46" s="76">
        <f t="shared" si="44"/>
        <v>119.61615448016012</v>
      </c>
      <c r="EZ46" s="76">
        <f t="shared" si="44"/>
        <v>128.52188433255191</v>
      </c>
      <c r="FA46" s="76">
        <f t="shared" si="44"/>
        <v>133.59741635969118</v>
      </c>
      <c r="FB46" s="76">
        <f t="shared" si="44"/>
        <v>143.24906225294782</v>
      </c>
      <c r="FC46" s="76">
        <f t="shared" si="44"/>
        <v>156.40275184605815</v>
      </c>
      <c r="FD46" s="76">
        <f t="shared" si="44"/>
        <v>165.87778170257863</v>
      </c>
    </row>
    <row r="47" spans="1:160" x14ac:dyDescent="0.3">
      <c r="A47" s="38" t="s">
        <v>234</v>
      </c>
      <c r="B47" s="38"/>
      <c r="C47" s="38"/>
      <c r="D47" s="39"/>
      <c r="E47" s="260">
        <f>ICGN!E169</f>
        <v>12.2</v>
      </c>
      <c r="F47" s="260">
        <f>ICGN!F169</f>
        <v>10.5</v>
      </c>
      <c r="G47" s="260">
        <f>ICGN!G169</f>
        <v>13.3</v>
      </c>
      <c r="H47" s="260">
        <f>ICGN!H169</f>
        <v>10.5</v>
      </c>
      <c r="I47" s="260">
        <f>ICGN!I169</f>
        <v>10.5</v>
      </c>
      <c r="J47" s="260">
        <f>ICGN!J169</f>
        <v>17.399999999999999</v>
      </c>
      <c r="K47" s="260">
        <f>ICGN!K169</f>
        <v>9.9</v>
      </c>
      <c r="L47" s="260">
        <f>ICGN!L169</f>
        <v>10.6</v>
      </c>
      <c r="M47" s="260">
        <f>ICGN!M169</f>
        <v>15</v>
      </c>
      <c r="N47" s="260">
        <f>ICGN!N169</f>
        <v>17.399999999999999</v>
      </c>
      <c r="O47" s="260">
        <f>ICGN!O169</f>
        <v>15.4</v>
      </c>
      <c r="P47" s="260">
        <f>ICGN!P169</f>
        <v>11.1</v>
      </c>
      <c r="Q47" s="260">
        <f>ICGN!Q169</f>
        <v>14.8</v>
      </c>
      <c r="R47" s="260">
        <f>ICGN!R169</f>
        <v>13.8</v>
      </c>
      <c r="S47" s="260">
        <f>ICGN!S169</f>
        <v>13.9</v>
      </c>
      <c r="T47" s="260">
        <f>ICGN!T169</f>
        <v>11.3</v>
      </c>
      <c r="U47" s="260">
        <f>ICGN!U169</f>
        <v>11.8</v>
      </c>
      <c r="V47" s="260">
        <f>ICGN!V169</f>
        <v>12.1</v>
      </c>
      <c r="W47" s="260">
        <f>ICGN!W169</f>
        <v>11.4</v>
      </c>
      <c r="X47" s="260">
        <f>ICGN!X169</f>
        <v>11.3</v>
      </c>
      <c r="Y47" s="260">
        <f>ICGN!Y169</f>
        <v>13.1</v>
      </c>
      <c r="Z47" s="260">
        <f>ICGN!Z169</f>
        <v>13.8</v>
      </c>
      <c r="AA47" s="260">
        <f>ICGN!AA169</f>
        <v>12.3</v>
      </c>
      <c r="AB47" s="260">
        <f>ICGN!AB169</f>
        <v>8.9</v>
      </c>
      <c r="AC47" s="260">
        <f>ICGN!AC169</f>
        <v>14.4</v>
      </c>
      <c r="AD47" s="260">
        <f>ICGN!AD169</f>
        <v>10.7</v>
      </c>
      <c r="AE47" s="260">
        <f>ICGN!AE169</f>
        <v>11.3</v>
      </c>
      <c r="AF47" s="260">
        <f>ICGN!AF169</f>
        <v>9.5</v>
      </c>
      <c r="AG47" s="260">
        <f>ICGN!AG169</f>
        <v>9.3000000000000007</v>
      </c>
      <c r="AH47" s="260">
        <f>ICGN!AH169</f>
        <v>15.3</v>
      </c>
      <c r="AI47" s="260">
        <f>ICGN!AI169</f>
        <v>7.3</v>
      </c>
      <c r="AJ47" s="260">
        <f>ICGN!AJ169</f>
        <v>11.3</v>
      </c>
      <c r="AK47" s="260">
        <f>ICGN!AK169</f>
        <v>13.5</v>
      </c>
      <c r="AL47" s="260">
        <f>ICGN!AL169</f>
        <v>9.3000000000000007</v>
      </c>
      <c r="AM47" s="260">
        <f>ICGN!AM169</f>
        <v>11.7</v>
      </c>
      <c r="AN47" s="260">
        <f>ICGN!AN169</f>
        <v>10.5</v>
      </c>
      <c r="AO47" s="260">
        <f>ICGN!AO169</f>
        <v>14.7</v>
      </c>
      <c r="AP47" s="260">
        <f>ICGN!AP169</f>
        <v>11.9</v>
      </c>
      <c r="AQ47" s="260">
        <f>ICGN!AQ169</f>
        <v>9.9</v>
      </c>
      <c r="AR47" s="260">
        <f>ICGN!AR169</f>
        <v>12.3</v>
      </c>
      <c r="AS47" s="260">
        <f>ICGN!AS169</f>
        <v>12.8</v>
      </c>
      <c r="AT47" s="260">
        <f>ICGN!AT169</f>
        <v>13.1</v>
      </c>
      <c r="AU47" s="260">
        <f>ICGN!AU169</f>
        <v>12.1</v>
      </c>
      <c r="AV47" s="260">
        <f>ICGN!AV169</f>
        <v>13.9</v>
      </c>
      <c r="AW47" s="260">
        <f>ICGN!AW169</f>
        <v>13.6</v>
      </c>
      <c r="AX47" s="260">
        <f>ICGN!AX169</f>
        <v>14.4</v>
      </c>
      <c r="AY47" s="260">
        <f>ICGN!AY169</f>
        <v>13.7</v>
      </c>
      <c r="AZ47" s="260">
        <f>ICGN!AZ169</f>
        <v>9.1</v>
      </c>
      <c r="BA47" s="260">
        <v>20.519099103759999</v>
      </c>
      <c r="BB47" s="260">
        <f>ICGN!BB169</f>
        <v>13.6</v>
      </c>
      <c r="BC47" s="260">
        <v>4.3361515564887902</v>
      </c>
      <c r="BD47" s="260">
        <v>21.9691475899923</v>
      </c>
      <c r="BE47" s="260">
        <v>16.9008581319037</v>
      </c>
      <c r="BF47" s="260">
        <v>17.830844438088</v>
      </c>
      <c r="BG47" s="260">
        <v>22.8066458094514</v>
      </c>
      <c r="BH47" s="260">
        <v>19.126141362502299</v>
      </c>
      <c r="BI47" s="260">
        <f>ICGN!BI169</f>
        <v>13.1</v>
      </c>
      <c r="BJ47" s="260">
        <f>ICGN!BJ169</f>
        <v>15.2</v>
      </c>
      <c r="BK47" s="260">
        <f>ICGN!BK169</f>
        <v>15.5</v>
      </c>
      <c r="BL47" s="260">
        <v>14.0328811166065</v>
      </c>
      <c r="BM47" s="260">
        <v>24.516665391182698</v>
      </c>
      <c r="BN47" s="260">
        <v>24.623392447599201</v>
      </c>
      <c r="BO47" s="260">
        <v>27.179195182449899</v>
      </c>
      <c r="BP47" s="260">
        <v>21.505224126894898</v>
      </c>
      <c r="BQ47" s="260">
        <v>18.827827134332999</v>
      </c>
      <c r="BR47" s="260">
        <v>16.840747605567501</v>
      </c>
      <c r="BS47" s="260">
        <v>13.337360667083701</v>
      </c>
      <c r="BT47" s="260">
        <v>14.1418165564512</v>
      </c>
      <c r="BU47" s="260">
        <v>19.802836882622302</v>
      </c>
      <c r="BV47" s="260">
        <v>16.481981467499899</v>
      </c>
      <c r="BW47" s="260">
        <v>18.2973706117691</v>
      </c>
      <c r="BX47" s="260">
        <v>14.0264646034384</v>
      </c>
      <c r="BY47" s="260">
        <v>22.7325521224958</v>
      </c>
      <c r="BZ47" s="260">
        <v>17.633697409726299</v>
      </c>
      <c r="CA47" s="260">
        <v>24.340169743287198</v>
      </c>
      <c r="CB47" s="260">
        <v>14.8498486554109</v>
      </c>
      <c r="CC47" s="40">
        <v>12.3956122762304</v>
      </c>
      <c r="CD47" s="40">
        <v>17.038605729654599</v>
      </c>
      <c r="CE47" s="40">
        <v>18.351434375853199</v>
      </c>
      <c r="CF47" s="40">
        <v>19.077450382704502</v>
      </c>
      <c r="CG47" s="40">
        <v>25.065224306758999</v>
      </c>
      <c r="CH47" s="40">
        <v>11.573200260797799</v>
      </c>
      <c r="CI47" s="40">
        <v>17.169997127213101</v>
      </c>
      <c r="CJ47" s="40">
        <v>8.1140153155994401</v>
      </c>
      <c r="CK47" s="40">
        <v>28.353259073871499</v>
      </c>
      <c r="CL47" s="40">
        <v>21.984176870130899</v>
      </c>
      <c r="CM47" s="40">
        <v>9.7205878113800903</v>
      </c>
      <c r="CN47" s="40">
        <v>15.512037599518701</v>
      </c>
      <c r="CO47" s="40">
        <v>17.319504061967901</v>
      </c>
      <c r="CP47" s="40">
        <v>18.244838200646701</v>
      </c>
      <c r="CQ47" s="40">
        <v>13.9593682738147</v>
      </c>
      <c r="CR47" s="40">
        <v>18.095387473909</v>
      </c>
      <c r="CS47" s="40">
        <v>17.144911609480801</v>
      </c>
      <c r="CT47" s="40">
        <v>13.0214994088266</v>
      </c>
      <c r="CU47" s="40">
        <v>13.8174172639307</v>
      </c>
      <c r="CV47" s="40">
        <v>6.3553638110430297</v>
      </c>
      <c r="CW47" s="40">
        <v>17.006017217710401</v>
      </c>
      <c r="CX47" s="40">
        <v>12.119466640521599</v>
      </c>
      <c r="CY47" s="40">
        <v>14.224278360591599</v>
      </c>
      <c r="CZ47" s="40">
        <v>12.294718153572999</v>
      </c>
      <c r="DA47" s="40">
        <v>14.147720715522199</v>
      </c>
      <c r="DB47" s="40">
        <v>14.6252329731639</v>
      </c>
      <c r="DC47" s="40">
        <v>13.4850107696472</v>
      </c>
      <c r="DD47" s="40">
        <v>12.3836147369359</v>
      </c>
      <c r="DE47" s="40">
        <v>10.1267580738833</v>
      </c>
      <c r="DF47" s="40">
        <v>6.1741259834314599</v>
      </c>
      <c r="DG47" s="40">
        <v>8.8326828397234802</v>
      </c>
      <c r="DH47" s="40">
        <v>8.6039334899359794</v>
      </c>
      <c r="DI47" s="40">
        <v>13.5668807289094</v>
      </c>
      <c r="DJ47" s="40">
        <v>7.1724101465942303</v>
      </c>
      <c r="DK47" s="40">
        <v>10.2994026972539</v>
      </c>
      <c r="DL47" s="40">
        <v>10.281398465099301</v>
      </c>
      <c r="DM47" s="40">
        <v>11.548016689053499</v>
      </c>
      <c r="DN47" s="40">
        <v>13.3557081369133</v>
      </c>
      <c r="DO47" s="40">
        <v>12.352502033494201</v>
      </c>
      <c r="DP47" s="40">
        <v>10.7995267456941</v>
      </c>
      <c r="DQ47" s="40">
        <v>9.0800046431841892</v>
      </c>
      <c r="DR47" s="40">
        <v>9.2454970597768202</v>
      </c>
      <c r="DS47" s="40">
        <v>9.6463928641442802</v>
      </c>
      <c r="DT47" s="40">
        <v>2.5467558889133999</v>
      </c>
      <c r="DU47" s="40">
        <v>13.7279947977147</v>
      </c>
      <c r="DV47" s="40">
        <v>8.4154908435905096</v>
      </c>
      <c r="DW47" s="40">
        <v>7.4088586693245304</v>
      </c>
      <c r="DX47" s="40">
        <v>11.559611452406457</v>
      </c>
      <c r="DY47" s="40">
        <v>13.172120984591</v>
      </c>
      <c r="DZ47" s="40">
        <v>13.532005217406899</v>
      </c>
      <c r="EA47" s="40">
        <v>12.7491955332193</v>
      </c>
      <c r="EB47" s="40">
        <v>14.057024079732001</v>
      </c>
      <c r="EC47" s="40">
        <v>15.010227030544399</v>
      </c>
      <c r="ED47" s="40">
        <v>7.0220015184476701</v>
      </c>
      <c r="EE47" s="40">
        <v>10.6547199451743</v>
      </c>
      <c r="EF47" s="40">
        <v>12.9947873179767</v>
      </c>
      <c r="EG47" s="40">
        <v>14.864325762241</v>
      </c>
      <c r="EH47" s="40">
        <v>14.5979949703096</v>
      </c>
      <c r="EI47" s="40">
        <v>20.190857122115801</v>
      </c>
      <c r="EJ47" s="40">
        <v>23.300110114013101</v>
      </c>
      <c r="EK47" s="40">
        <v>15.486027323861901</v>
      </c>
      <c r="EL47" s="40">
        <v>11.301857260850401</v>
      </c>
      <c r="EM47" s="40">
        <v>14.1086484696034</v>
      </c>
      <c r="EN47" s="40">
        <v>11.906917899710599</v>
      </c>
      <c r="EO47" s="40">
        <v>12.1382890306247</v>
      </c>
      <c r="EP47" s="40">
        <v>12.6830910173014</v>
      </c>
      <c r="EQ47" s="40">
        <v>9.5018995101532298</v>
      </c>
      <c r="ER47" s="40">
        <v>0.91642493303116901</v>
      </c>
      <c r="ES47" s="40">
        <v>14.870122927389399</v>
      </c>
    </row>
    <row r="48" spans="1:160" x14ac:dyDescent="0.3"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</row>
    <row r="49" spans="1:160" x14ac:dyDescent="0.3">
      <c r="A49" s="18"/>
      <c r="B49" s="18"/>
      <c r="C49" s="18"/>
      <c r="D49" s="21"/>
      <c r="E49" s="269"/>
      <c r="F49" s="269"/>
      <c r="G49" s="269"/>
      <c r="H49" s="269"/>
      <c r="I49" s="269"/>
      <c r="J49" s="269"/>
      <c r="K49" s="269" t="s">
        <v>41</v>
      </c>
      <c r="L49" s="269" t="s">
        <v>41</v>
      </c>
      <c r="M49" s="269" t="s">
        <v>41</v>
      </c>
      <c r="N49" s="269" t="s">
        <v>41</v>
      </c>
      <c r="O49" s="269" t="s">
        <v>41</v>
      </c>
      <c r="P49" s="269" t="s">
        <v>41</v>
      </c>
      <c r="Q49" s="269"/>
      <c r="R49" s="269"/>
      <c r="S49" s="269"/>
      <c r="T49" s="269"/>
      <c r="U49" s="269"/>
      <c r="V49" s="269"/>
      <c r="W49" s="269" t="s">
        <v>42</v>
      </c>
      <c r="X49" s="269" t="s">
        <v>42</v>
      </c>
      <c r="Y49" s="269" t="s">
        <v>42</v>
      </c>
      <c r="Z49" s="269" t="s">
        <v>42</v>
      </c>
      <c r="AA49" s="269" t="s">
        <v>42</v>
      </c>
      <c r="AB49" s="269" t="s">
        <v>42</v>
      </c>
      <c r="AC49" s="269"/>
      <c r="AD49" s="269"/>
      <c r="AE49" s="269"/>
      <c r="AF49" s="269"/>
      <c r="AG49" s="269"/>
      <c r="AH49" s="269"/>
      <c r="AI49" s="269" t="s">
        <v>43</v>
      </c>
      <c r="AJ49" s="269" t="s">
        <v>43</v>
      </c>
      <c r="AK49" s="269" t="s">
        <v>43</v>
      </c>
      <c r="AL49" s="269" t="s">
        <v>43</v>
      </c>
      <c r="AM49" s="269" t="s">
        <v>43</v>
      </c>
      <c r="AN49" s="269" t="s">
        <v>43</v>
      </c>
      <c r="AO49" s="269"/>
      <c r="AP49" s="269"/>
      <c r="AQ49" s="269"/>
      <c r="AR49" s="269"/>
      <c r="AS49" s="269"/>
      <c r="AT49" s="269"/>
      <c r="AU49" s="269" t="s">
        <v>44</v>
      </c>
      <c r="AV49" s="269" t="s">
        <v>44</v>
      </c>
      <c r="AW49" s="269" t="s">
        <v>44</v>
      </c>
      <c r="AX49" s="269" t="s">
        <v>44</v>
      </c>
      <c r="AY49" s="269" t="s">
        <v>44</v>
      </c>
      <c r="AZ49" s="269" t="s">
        <v>44</v>
      </c>
      <c r="BA49" s="269"/>
      <c r="BB49" s="269"/>
      <c r="BC49" s="269"/>
      <c r="BD49" s="269"/>
      <c r="BE49" s="269"/>
      <c r="BF49" s="269"/>
      <c r="BG49" s="269" t="s">
        <v>83</v>
      </c>
      <c r="BH49" s="269" t="s">
        <v>83</v>
      </c>
      <c r="BI49" s="269" t="s">
        <v>83</v>
      </c>
      <c r="BJ49" s="269" t="s">
        <v>83</v>
      </c>
      <c r="BK49" s="269" t="s">
        <v>83</v>
      </c>
      <c r="BL49" s="269" t="s">
        <v>83</v>
      </c>
      <c r="BM49" s="269"/>
      <c r="BN49" s="269"/>
      <c r="BO49" s="269"/>
      <c r="BP49" s="269"/>
      <c r="BQ49" s="269"/>
      <c r="BR49" s="269"/>
      <c r="BS49" s="269" t="s">
        <v>88</v>
      </c>
      <c r="BT49" s="269" t="s">
        <v>88</v>
      </c>
      <c r="BU49" s="269" t="s">
        <v>88</v>
      </c>
      <c r="BV49" s="269" t="s">
        <v>88</v>
      </c>
      <c r="BW49" s="269" t="s">
        <v>88</v>
      </c>
      <c r="BX49" s="269" t="s">
        <v>88</v>
      </c>
      <c r="BY49" s="269"/>
      <c r="BZ49" s="269"/>
      <c r="CA49" s="269"/>
      <c r="CB49" s="269"/>
      <c r="CC49" s="269"/>
      <c r="CD49" s="269"/>
      <c r="CE49" s="269" t="s">
        <v>170</v>
      </c>
      <c r="CF49" s="269" t="s">
        <v>170</v>
      </c>
      <c r="CG49" s="269" t="s">
        <v>170</v>
      </c>
      <c r="CH49" s="269" t="s">
        <v>170</v>
      </c>
      <c r="CI49" s="269" t="s">
        <v>170</v>
      </c>
      <c r="CJ49" s="269" t="s">
        <v>170</v>
      </c>
      <c r="CK49" s="29"/>
      <c r="CL49" s="29"/>
      <c r="CM49" s="29"/>
      <c r="CN49" s="29"/>
      <c r="CO49" s="29"/>
      <c r="CP49" s="29"/>
      <c r="CQ49" s="29" t="s">
        <v>236</v>
      </c>
      <c r="CR49" s="29" t="s">
        <v>236</v>
      </c>
      <c r="CS49" s="29" t="s">
        <v>236</v>
      </c>
      <c r="CT49" s="29" t="s">
        <v>236</v>
      </c>
      <c r="CU49" s="29" t="s">
        <v>236</v>
      </c>
      <c r="CV49" s="29" t="s">
        <v>236</v>
      </c>
      <c r="CW49" s="269"/>
      <c r="CX49" s="269"/>
      <c r="CY49" s="269"/>
      <c r="CZ49" s="269"/>
      <c r="DA49" s="269"/>
      <c r="DB49" s="269"/>
      <c r="DC49" s="269" t="s">
        <v>278</v>
      </c>
      <c r="DD49" s="269" t="s">
        <v>278</v>
      </c>
      <c r="DE49" s="269" t="s">
        <v>278</v>
      </c>
      <c r="DF49" s="269" t="s">
        <v>278</v>
      </c>
      <c r="DG49" s="269" t="s">
        <v>278</v>
      </c>
      <c r="DH49" s="269" t="s">
        <v>278</v>
      </c>
      <c r="DI49" s="269"/>
      <c r="DJ49" s="269"/>
      <c r="DK49" s="269"/>
      <c r="DL49" s="269"/>
      <c r="DM49" s="269"/>
      <c r="DN49" s="269"/>
      <c r="DO49" s="269" t="s">
        <v>362</v>
      </c>
      <c r="DP49" s="269" t="s">
        <v>362</v>
      </c>
      <c r="DQ49" s="269" t="s">
        <v>362</v>
      </c>
      <c r="DR49" s="269" t="s">
        <v>362</v>
      </c>
      <c r="DS49" s="269" t="s">
        <v>362</v>
      </c>
      <c r="DT49" s="269" t="s">
        <v>362</v>
      </c>
      <c r="DU49" s="269"/>
      <c r="DV49" s="269" t="s">
        <v>365</v>
      </c>
      <c r="DW49" s="269" t="s">
        <v>365</v>
      </c>
      <c r="DX49" s="269" t="s">
        <v>365</v>
      </c>
      <c r="DY49" s="269" t="s">
        <v>365</v>
      </c>
      <c r="DZ49" s="269" t="s">
        <v>365</v>
      </c>
      <c r="EA49" s="269" t="s">
        <v>365</v>
      </c>
      <c r="EB49" s="269" t="s">
        <v>365</v>
      </c>
      <c r="EC49" s="269" t="s">
        <v>365</v>
      </c>
      <c r="ED49" s="269" t="s">
        <v>365</v>
      </c>
      <c r="EE49" s="269" t="s">
        <v>365</v>
      </c>
      <c r="EF49" s="269" t="s">
        <v>365</v>
      </c>
      <c r="EG49" s="269"/>
      <c r="EH49" s="269"/>
      <c r="EI49" s="269"/>
      <c r="EJ49" s="269"/>
      <c r="EK49" s="269"/>
      <c r="EL49" s="269"/>
      <c r="EM49" s="269">
        <v>2020</v>
      </c>
      <c r="EN49" s="269">
        <v>2020</v>
      </c>
      <c r="EO49" s="269">
        <v>2020</v>
      </c>
      <c r="EP49" s="269">
        <v>2020</v>
      </c>
      <c r="EQ49" s="269">
        <v>2020</v>
      </c>
      <c r="ER49" s="269">
        <v>2020</v>
      </c>
      <c r="ES49" s="269"/>
      <c r="ET49" s="362"/>
      <c r="EU49" s="362"/>
      <c r="EV49" s="362"/>
      <c r="EW49" s="362"/>
      <c r="EX49" s="362"/>
      <c r="EY49" s="362">
        <v>2021</v>
      </c>
      <c r="EZ49" s="362">
        <v>2021</v>
      </c>
      <c r="FA49" s="362">
        <v>2021</v>
      </c>
      <c r="FB49" s="362">
        <v>2021</v>
      </c>
      <c r="FC49" s="362">
        <v>2021</v>
      </c>
      <c r="FD49" s="362">
        <v>2021</v>
      </c>
    </row>
    <row r="50" spans="1:160" s="66" customFormat="1" x14ac:dyDescent="0.3">
      <c r="A50" s="34" t="s">
        <v>227</v>
      </c>
      <c r="B50" s="34"/>
      <c r="C50" s="34"/>
      <c r="D50" s="35"/>
      <c r="E50" s="36">
        <f t="shared" ref="E50:BE50" si="45">E45</f>
        <v>82.352525609325326</v>
      </c>
      <c r="F50" s="36">
        <f t="shared" si="45"/>
        <v>80.419788432579125</v>
      </c>
      <c r="G50" s="36">
        <f t="shared" si="45"/>
        <v>77.971163418001993</v>
      </c>
      <c r="H50" s="36">
        <f t="shared" si="45"/>
        <v>81.860691998452523</v>
      </c>
      <c r="I50" s="36">
        <f t="shared" si="45"/>
        <v>91.393500529848097</v>
      </c>
      <c r="J50" s="36">
        <f t="shared" si="45"/>
        <v>88.857133682283802</v>
      </c>
      <c r="K50" s="36">
        <f t="shared" si="45"/>
        <v>83.539385376192143</v>
      </c>
      <c r="L50" s="36">
        <f t="shared" si="45"/>
        <v>90.457687843770515</v>
      </c>
      <c r="M50" s="36">
        <f t="shared" si="45"/>
        <v>90.627575650535746</v>
      </c>
      <c r="N50" s="36">
        <f t="shared" si="45"/>
        <v>96.800038534407989</v>
      </c>
      <c r="O50" s="36">
        <f t="shared" si="45"/>
        <v>96.942776404097515</v>
      </c>
      <c r="P50" s="36">
        <f t="shared" si="45"/>
        <v>100.73697055328988</v>
      </c>
      <c r="Q50" s="36">
        <f t="shared" si="45"/>
        <v>99.016527542806159</v>
      </c>
      <c r="R50" s="36">
        <f t="shared" si="45"/>
        <v>92.996709364368172</v>
      </c>
      <c r="S50" s="36">
        <f t="shared" si="45"/>
        <v>93.319306436502686</v>
      </c>
      <c r="T50" s="36">
        <f t="shared" si="45"/>
        <v>94.10438848799852</v>
      </c>
      <c r="U50" s="36">
        <f t="shared" si="45"/>
        <v>95.060049452490276</v>
      </c>
      <c r="V50" s="36">
        <f t="shared" si="45"/>
        <v>106.29234770880831</v>
      </c>
      <c r="W50" s="36">
        <f t="shared" si="45"/>
        <v>115.44465189820188</v>
      </c>
      <c r="X50" s="36">
        <f t="shared" si="45"/>
        <v>122.38046305513632</v>
      </c>
      <c r="Y50" s="36">
        <f t="shared" si="45"/>
        <v>131.45783922894483</v>
      </c>
      <c r="Z50" s="36">
        <f t="shared" si="45"/>
        <v>133.28455366604433</v>
      </c>
      <c r="AA50" s="36">
        <f t="shared" si="45"/>
        <v>144.59134413214241</v>
      </c>
      <c r="AB50" s="36">
        <f t="shared" si="45"/>
        <v>155.9037924279888</v>
      </c>
      <c r="AC50" s="36">
        <f t="shared" si="45"/>
        <v>166.8544683857294</v>
      </c>
      <c r="AD50" s="36">
        <f t="shared" si="45"/>
        <v>182.90914499247054</v>
      </c>
      <c r="AE50" s="36">
        <f t="shared" si="45"/>
        <v>192.2073933008769</v>
      </c>
      <c r="AF50" s="36">
        <f t="shared" si="45"/>
        <v>199.02507947721651</v>
      </c>
      <c r="AG50" s="36">
        <f t="shared" si="45"/>
        <v>193.94627508368234</v>
      </c>
      <c r="AH50" s="36">
        <f t="shared" si="45"/>
        <v>182.24366590668245</v>
      </c>
      <c r="AI50" s="36">
        <f t="shared" si="45"/>
        <v>178.11550688802541</v>
      </c>
      <c r="AJ50" s="36">
        <f t="shared" si="45"/>
        <v>181.1558367760662</v>
      </c>
      <c r="AK50" s="36">
        <f t="shared" si="45"/>
        <v>183.72272964289914</v>
      </c>
      <c r="AL50" s="36">
        <f t="shared" si="45"/>
        <v>164.46148929370406</v>
      </c>
      <c r="AM50" s="36">
        <f t="shared" si="45"/>
        <v>162.95772989520779</v>
      </c>
      <c r="AN50" s="36">
        <f t="shared" si="45"/>
        <v>157.47254041143128</v>
      </c>
      <c r="AO50" s="36">
        <f t="shared" si="45"/>
        <v>157.71458848463439</v>
      </c>
      <c r="AP50" s="36">
        <f t="shared" si="45"/>
        <v>147.55916637230661</v>
      </c>
      <c r="AQ50" s="36">
        <f t="shared" si="45"/>
        <v>131.43444333836413</v>
      </c>
      <c r="AR50" s="36">
        <f t="shared" si="45"/>
        <v>126.23807841752028</v>
      </c>
      <c r="AS50" s="36">
        <f t="shared" si="45"/>
        <v>122.71121672393311</v>
      </c>
      <c r="AT50" s="36">
        <f t="shared" si="45"/>
        <v>110.775260298397</v>
      </c>
      <c r="AU50" s="36">
        <f t="shared" si="45"/>
        <v>127.18204908243762</v>
      </c>
      <c r="AV50" s="36">
        <f t="shared" si="45"/>
        <v>117.08875339793896</v>
      </c>
      <c r="AW50" s="36">
        <f t="shared" si="45"/>
        <v>121.40028630389115</v>
      </c>
      <c r="AX50" s="36">
        <f t="shared" si="45"/>
        <v>116.3822892509944</v>
      </c>
      <c r="AY50" s="36">
        <f t="shared" si="45"/>
        <v>104.28420043397084</v>
      </c>
      <c r="AZ50" s="36">
        <f t="shared" si="45"/>
        <v>100</v>
      </c>
      <c r="BA50" s="36">
        <f t="shared" si="45"/>
        <v>105.98980673159406</v>
      </c>
      <c r="BB50" s="36">
        <f t="shared" si="45"/>
        <v>99.916339772072348</v>
      </c>
      <c r="BC50" s="36">
        <f t="shared" si="45"/>
        <v>97.907099964676789</v>
      </c>
      <c r="BD50" s="36">
        <f t="shared" si="45"/>
        <v>96.917247358787435</v>
      </c>
      <c r="BE50" s="36">
        <f t="shared" si="45"/>
        <v>95.968337561414202</v>
      </c>
      <c r="BF50" s="36">
        <f t="shared" ref="BF50:CX50" si="46">BF45</f>
        <v>87.370187212998914</v>
      </c>
      <c r="BG50" s="36">
        <f t="shared" si="46"/>
        <v>86.891878873510819</v>
      </c>
      <c r="BH50" s="36">
        <f t="shared" si="46"/>
        <v>83.088211682348017</v>
      </c>
      <c r="BI50" s="36">
        <f t="shared" si="46"/>
        <v>80.85835393853759</v>
      </c>
      <c r="BJ50" s="36">
        <f t="shared" si="46"/>
        <v>79.683012608849239</v>
      </c>
      <c r="BK50" s="36">
        <f t="shared" si="46"/>
        <v>74.604380077711056</v>
      </c>
      <c r="BL50" s="36">
        <f t="shared" si="46"/>
        <v>78.975963398428931</v>
      </c>
      <c r="BM50" s="36">
        <f t="shared" si="46"/>
        <v>83.097004255605441</v>
      </c>
      <c r="BN50" s="36">
        <f t="shared" si="46"/>
        <v>108.92189852943912</v>
      </c>
      <c r="BO50" s="36">
        <f t="shared" si="46"/>
        <v>133.16176346907537</v>
      </c>
      <c r="BP50" s="36">
        <f t="shared" si="46"/>
        <v>139.19025752300212</v>
      </c>
      <c r="BQ50" s="36">
        <f t="shared" si="46"/>
        <v>132.16766749087483</v>
      </c>
      <c r="BR50" s="36">
        <f t="shared" si="46"/>
        <v>121.23092967317621</v>
      </c>
      <c r="BS50" s="36">
        <f t="shared" si="46"/>
        <v>120.90652194855656</v>
      </c>
      <c r="BT50" s="36">
        <f t="shared" si="46"/>
        <v>132.51248927688349</v>
      </c>
      <c r="BU50" s="36">
        <f t="shared" si="46"/>
        <v>131.26103850229603</v>
      </c>
      <c r="BV50" s="36">
        <f t="shared" si="46"/>
        <v>144.86354491422605</v>
      </c>
      <c r="BW50" s="36">
        <f t="shared" si="46"/>
        <v>132.94167952555355</v>
      </c>
      <c r="BX50" s="36">
        <f t="shared" si="46"/>
        <v>123.60874731061944</v>
      </c>
      <c r="BY50" s="36">
        <f t="shared" si="46"/>
        <v>119.56375838926172</v>
      </c>
      <c r="BZ50" s="36">
        <f t="shared" si="46"/>
        <v>109.42943724553346</v>
      </c>
      <c r="CA50" s="36">
        <f t="shared" si="46"/>
        <v>95.171959795767634</v>
      </c>
      <c r="CB50" s="36">
        <f t="shared" si="46"/>
        <v>97.786412339573744</v>
      </c>
      <c r="CC50" s="36">
        <f t="shared" si="46"/>
        <v>93.164959378311565</v>
      </c>
      <c r="CD50" s="36">
        <f t="shared" si="46"/>
        <v>93.108763366622767</v>
      </c>
      <c r="CE50" s="36">
        <f t="shared" si="46"/>
        <v>88.373847981760377</v>
      </c>
      <c r="CF50" s="36">
        <f t="shared" si="46"/>
        <v>89.820188054027696</v>
      </c>
      <c r="CG50" s="36">
        <f t="shared" si="46"/>
        <v>82.424181258515389</v>
      </c>
      <c r="CH50" s="36">
        <f t="shared" si="46"/>
        <v>88.396326386435902</v>
      </c>
      <c r="CI50" s="36">
        <f t="shared" si="46"/>
        <v>83.463440480395619</v>
      </c>
      <c r="CJ50" s="36">
        <f t="shared" si="46"/>
        <v>84.968369673420881</v>
      </c>
      <c r="CK50" s="36">
        <f t="shared" si="46"/>
        <v>82.663741657216164</v>
      </c>
      <c r="CL50" s="36">
        <f t="shared" si="46"/>
        <v>82.264217590957259</v>
      </c>
      <c r="CM50" s="36">
        <f t="shared" si="46"/>
        <v>88.089656722648584</v>
      </c>
      <c r="CN50" s="36">
        <f t="shared" si="46"/>
        <v>86.876587441758772</v>
      </c>
      <c r="CO50" s="36">
        <f t="shared" si="46"/>
        <v>87.813493465206648</v>
      </c>
      <c r="CP50" s="36">
        <f t="shared" si="46"/>
        <v>95.892874345717843</v>
      </c>
      <c r="CQ50" s="36">
        <f t="shared" si="46"/>
        <v>102.11056163899678</v>
      </c>
      <c r="CR50" s="36">
        <f t="shared" si="46"/>
        <v>99.674412175756004</v>
      </c>
      <c r="CS50" s="36">
        <f t="shared" si="46"/>
        <v>107.04445677953271</v>
      </c>
      <c r="CT50" s="36">
        <f t="shared" si="46"/>
        <v>109.92918537955624</v>
      </c>
      <c r="CU50" s="36">
        <f t="shared" si="46"/>
        <v>113.36562883719365</v>
      </c>
      <c r="CV50" s="36">
        <f t="shared" si="46"/>
        <v>97.92770516896266</v>
      </c>
      <c r="CW50" s="36">
        <f t="shared" si="46"/>
        <v>105.04592016955141</v>
      </c>
      <c r="CX50" s="36">
        <f t="shared" si="46"/>
        <v>102.66411348045136</v>
      </c>
      <c r="CY50" s="36">
        <f t="shared" ref="CY50:DJ50" si="47">CY45</f>
        <v>99.098490316833804</v>
      </c>
      <c r="CZ50" s="36">
        <f t="shared" si="47"/>
        <v>95.824425068322526</v>
      </c>
      <c r="DA50" s="36">
        <f t="shared" si="47"/>
        <v>93.063806557271761</v>
      </c>
      <c r="DB50" s="36">
        <f t="shared" si="47"/>
        <v>87.664172634147889</v>
      </c>
      <c r="DC50" s="36">
        <f t="shared" si="47"/>
        <v>92.608618862592721</v>
      </c>
      <c r="DD50" s="36">
        <f t="shared" si="47"/>
        <v>94.263818285135059</v>
      </c>
      <c r="DE50" s="36">
        <f t="shared" si="47"/>
        <v>93.380430943129639</v>
      </c>
      <c r="DF50" s="36">
        <f t="shared" si="47"/>
        <v>89.09957933271248</v>
      </c>
      <c r="DG50" s="36">
        <f t="shared" si="47"/>
        <v>88.817681788363529</v>
      </c>
      <c r="DH50" s="36">
        <f t="shared" si="47"/>
        <v>86.239844577887681</v>
      </c>
      <c r="DI50" s="36">
        <f t="shared" si="47"/>
        <v>87.665472405846799</v>
      </c>
      <c r="DJ50" s="36">
        <f t="shared" si="47"/>
        <v>85.325996021491378</v>
      </c>
      <c r="DK50" s="36">
        <f t="shared" ref="DK50:DW50" si="48">DK45</f>
        <v>84.022135876604253</v>
      </c>
      <c r="DL50" s="36">
        <f t="shared" si="48"/>
        <v>82.694992514844145</v>
      </c>
      <c r="DM50" s="36">
        <f t="shared" si="48"/>
        <v>83.550624578529906</v>
      </c>
      <c r="DN50" s="36">
        <f t="shared" si="48"/>
        <v>81.820322618627117</v>
      </c>
      <c r="DO50" s="36">
        <f t="shared" si="48"/>
        <v>77.083648719113228</v>
      </c>
      <c r="DP50" s="36">
        <f t="shared" si="48"/>
        <v>72.659837513246202</v>
      </c>
      <c r="DQ50" s="36">
        <f t="shared" si="48"/>
        <v>68.969491903549056</v>
      </c>
      <c r="DR50" s="36">
        <f t="shared" si="48"/>
        <v>81.137407276580703</v>
      </c>
      <c r="DS50" s="36">
        <f t="shared" si="48"/>
        <v>78.981009570907119</v>
      </c>
      <c r="DT50" s="36">
        <f t="shared" si="48"/>
        <v>70.651713175556324</v>
      </c>
      <c r="DU50" s="36">
        <f t="shared" si="48"/>
        <v>73.013069586718487</v>
      </c>
      <c r="DV50" s="36">
        <f t="shared" si="48"/>
        <v>70.276450575396453</v>
      </c>
      <c r="DW50" s="36">
        <f t="shared" si="48"/>
        <v>66.752451598795631</v>
      </c>
      <c r="DX50" s="36">
        <f t="shared" ref="DX50:EF50" si="49">DX45</f>
        <v>64.902188356798021</v>
      </c>
      <c r="DY50" s="36">
        <f t="shared" si="49"/>
        <v>64.806846279824001</v>
      </c>
      <c r="DZ50" s="36">
        <f t="shared" si="49"/>
        <v>71.144471918050158</v>
      </c>
      <c r="EA50" s="36">
        <f t="shared" si="49"/>
        <v>74.074371407469258</v>
      </c>
      <c r="EB50" s="36">
        <f t="shared" si="49"/>
        <v>66.820269098615952</v>
      </c>
      <c r="EC50" s="36">
        <f t="shared" si="49"/>
        <v>69.176969268809614</v>
      </c>
      <c r="ED50" s="36">
        <f t="shared" si="49"/>
        <v>68.786571038041558</v>
      </c>
      <c r="EE50" s="36">
        <f t="shared" si="49"/>
        <v>77.389614977039926</v>
      </c>
      <c r="EF50" s="36">
        <f t="shared" si="49"/>
        <v>91.002674471413442</v>
      </c>
      <c r="EG50" s="36">
        <f t="shared" ref="EG50:EL50" si="50">EG45</f>
        <v>80.232460345494616</v>
      </c>
      <c r="EH50" s="36">
        <f t="shared" si="50"/>
        <v>73.304950826377137</v>
      </c>
      <c r="EI50" s="36">
        <f t="shared" si="50"/>
        <v>81.134196075912783</v>
      </c>
      <c r="EJ50" s="36">
        <f t="shared" si="50"/>
        <v>80.259373265378215</v>
      </c>
      <c r="EK50" s="36">
        <f t="shared" si="50"/>
        <v>74.295302013422813</v>
      </c>
      <c r="EL50" s="36">
        <f t="shared" si="50"/>
        <v>68.321505410873144</v>
      </c>
      <c r="EM50" s="36">
        <f t="shared" ref="EM50:ER50" si="51">EM45</f>
        <v>72.956873575029704</v>
      </c>
      <c r="EN50" s="36">
        <f t="shared" si="51"/>
        <v>84.032228221560615</v>
      </c>
      <c r="EO50" s="36">
        <f t="shared" si="51"/>
        <v>85.586449344838599</v>
      </c>
      <c r="EP50" s="36">
        <f t="shared" si="51"/>
        <v>75.875854982177827</v>
      </c>
      <c r="EQ50" s="36">
        <f t="shared" si="51"/>
        <v>79.018014835747081</v>
      </c>
      <c r="ER50" s="36">
        <f t="shared" si="51"/>
        <v>85.865900260107239</v>
      </c>
      <c r="ES50" s="36">
        <f t="shared" ref="ES50" si="52">ES45</f>
        <v>87.884139879901099</v>
      </c>
    </row>
    <row r="51" spans="1:160" s="66" customFormat="1" x14ac:dyDescent="0.3">
      <c r="A51" s="261" t="s">
        <v>226</v>
      </c>
      <c r="B51" s="261"/>
      <c r="C51" s="261"/>
      <c r="D51" s="262"/>
      <c r="E51" s="263">
        <f t="shared" ref="E51:BE51" si="53">E164</f>
        <v>103.49682047311725</v>
      </c>
      <c r="F51" s="263">
        <f t="shared" si="53"/>
        <v>112.76556994452484</v>
      </c>
      <c r="G51" s="263">
        <f t="shared" si="53"/>
        <v>107.74312036254268</v>
      </c>
      <c r="H51" s="263">
        <f t="shared" si="53"/>
        <v>108.64977940250343</v>
      </c>
      <c r="I51" s="263">
        <f t="shared" si="53"/>
        <v>113.68492953594725</v>
      </c>
      <c r="J51" s="263">
        <f t="shared" si="53"/>
        <v>103.5952385601546</v>
      </c>
      <c r="K51" s="263">
        <f t="shared" si="53"/>
        <v>95.654598193984</v>
      </c>
      <c r="L51" s="263">
        <f t="shared" si="53"/>
        <v>101.87480471076755</v>
      </c>
      <c r="M51" s="263">
        <f t="shared" si="53"/>
        <v>99.996858149052898</v>
      </c>
      <c r="N51" s="263">
        <f t="shared" si="53"/>
        <v>102.66952508191211</v>
      </c>
      <c r="O51" s="263">
        <f t="shared" si="53"/>
        <v>106.90255239242983</v>
      </c>
      <c r="P51" s="263">
        <f t="shared" si="53"/>
        <v>113.3979530833965</v>
      </c>
      <c r="Q51" s="263">
        <f t="shared" si="53"/>
        <v>109.55099001992308</v>
      </c>
      <c r="R51" s="263">
        <f t="shared" si="53"/>
        <v>101.24612908176587</v>
      </c>
      <c r="S51" s="263">
        <f t="shared" si="53"/>
        <v>99.372920995154061</v>
      </c>
      <c r="T51" s="263">
        <f t="shared" si="53"/>
        <v>101.70273117588937</v>
      </c>
      <c r="U51" s="263">
        <f t="shared" si="53"/>
        <v>105.18240869559614</v>
      </c>
      <c r="V51" s="263">
        <f t="shared" si="53"/>
        <v>114.24612141848272</v>
      </c>
      <c r="W51" s="263">
        <f t="shared" si="53"/>
        <v>120.706642418127</v>
      </c>
      <c r="X51" s="263">
        <f t="shared" si="53"/>
        <v>124.3261105462981</v>
      </c>
      <c r="Y51" s="263">
        <f t="shared" si="53"/>
        <v>132.41644860404156</v>
      </c>
      <c r="Z51" s="263">
        <f t="shared" si="53"/>
        <v>134.46724686633013</v>
      </c>
      <c r="AA51" s="263">
        <f t="shared" si="53"/>
        <v>150.26097787772613</v>
      </c>
      <c r="AB51" s="263">
        <f t="shared" si="53"/>
        <v>167.17732604030181</v>
      </c>
      <c r="AC51" s="263">
        <f t="shared" si="53"/>
        <v>173.77707293497369</v>
      </c>
      <c r="AD51" s="263">
        <f t="shared" si="53"/>
        <v>192.05835360772178</v>
      </c>
      <c r="AE51" s="263">
        <f t="shared" si="53"/>
        <v>201.76202928979907</v>
      </c>
      <c r="AF51" s="263">
        <f t="shared" si="53"/>
        <v>200.92732777700419</v>
      </c>
      <c r="AG51" s="263">
        <f t="shared" si="53"/>
        <v>194.7911085700363</v>
      </c>
      <c r="AH51" s="263">
        <f t="shared" si="53"/>
        <v>181.27380614592738</v>
      </c>
      <c r="AI51" s="263">
        <f t="shared" si="53"/>
        <v>175.02495772740662</v>
      </c>
      <c r="AJ51" s="263">
        <f t="shared" si="53"/>
        <v>180.43435829670571</v>
      </c>
      <c r="AK51" s="263">
        <f t="shared" si="53"/>
        <v>187.88562173050423</v>
      </c>
      <c r="AL51" s="263">
        <f t="shared" si="53"/>
        <v>175.00322356665109</v>
      </c>
      <c r="AM51" s="263">
        <f t="shared" si="53"/>
        <v>174.481700716809</v>
      </c>
      <c r="AN51" s="263">
        <f t="shared" si="53"/>
        <v>169.82394906003819</v>
      </c>
      <c r="AO51" s="263">
        <f t="shared" si="53"/>
        <v>163.04440300746796</v>
      </c>
      <c r="AP51" s="263">
        <f t="shared" si="53"/>
        <v>146.7405943774761</v>
      </c>
      <c r="AQ51" s="263">
        <f t="shared" si="53"/>
        <v>129.50122946810981</v>
      </c>
      <c r="AR51" s="263">
        <f t="shared" si="53"/>
        <v>124.93868032623978</v>
      </c>
      <c r="AS51" s="263">
        <f t="shared" si="53"/>
        <v>122.75071929551309</v>
      </c>
      <c r="AT51" s="263">
        <f t="shared" si="53"/>
        <v>110.76580539294292</v>
      </c>
      <c r="AU51" s="263">
        <f t="shared" si="53"/>
        <v>126.55210835274285</v>
      </c>
      <c r="AV51" s="263">
        <f t="shared" si="53"/>
        <v>117.92631326013779</v>
      </c>
      <c r="AW51" s="263">
        <f t="shared" si="53"/>
        <v>122.08063835600362</v>
      </c>
      <c r="AX51" s="263">
        <f t="shared" si="53"/>
        <v>117.14193849514038</v>
      </c>
      <c r="AY51" s="263">
        <f t="shared" si="53"/>
        <v>105.93127036260634</v>
      </c>
      <c r="AZ51" s="263">
        <f t="shared" si="53"/>
        <v>100</v>
      </c>
      <c r="BA51" s="263">
        <f t="shared" si="53"/>
        <v>104.6283753845433</v>
      </c>
      <c r="BB51" s="263">
        <f t="shared" si="53"/>
        <v>99.796407800988078</v>
      </c>
      <c r="BC51" s="263">
        <f t="shared" si="53"/>
        <v>99.056678854776564</v>
      </c>
      <c r="BD51" s="263">
        <f t="shared" si="53"/>
        <v>98.94629038580247</v>
      </c>
      <c r="BE51" s="263">
        <f t="shared" si="53"/>
        <v>98.924508332533705</v>
      </c>
      <c r="BF51" s="263">
        <f t="shared" ref="BF51:CB51" si="54">BF164</f>
        <v>93.079669675715039</v>
      </c>
      <c r="BG51" s="263">
        <f t="shared" si="54"/>
        <v>92.167477727275582</v>
      </c>
      <c r="BH51" s="263">
        <f t="shared" si="54"/>
        <v>88.158902389572077</v>
      </c>
      <c r="BI51" s="263">
        <f t="shared" si="54"/>
        <v>86.578142224849543</v>
      </c>
      <c r="BJ51" s="263">
        <f t="shared" si="54"/>
        <v>83.791469518389363</v>
      </c>
      <c r="BK51" s="263">
        <f t="shared" si="54"/>
        <v>79.975019259148041</v>
      </c>
      <c r="BL51" s="263">
        <f t="shared" si="54"/>
        <v>85.154850207244337</v>
      </c>
      <c r="BM51" s="263">
        <f t="shared" si="54"/>
        <v>90.726124547653583</v>
      </c>
      <c r="BN51" s="263">
        <f t="shared" si="54"/>
        <v>123.85592301642561</v>
      </c>
      <c r="BO51" s="263">
        <f t="shared" si="54"/>
        <v>150.20830865388666</v>
      </c>
      <c r="BP51" s="263">
        <f t="shared" si="54"/>
        <v>150.57039062739219</v>
      </c>
      <c r="BQ51" s="263">
        <f t="shared" si="54"/>
        <v>141.21823279206765</v>
      </c>
      <c r="BR51" s="263">
        <f t="shared" si="54"/>
        <v>127.68235594565778</v>
      </c>
      <c r="BS51" s="263">
        <f t="shared" si="54"/>
        <v>125.33760295681502</v>
      </c>
      <c r="BT51" s="263">
        <f t="shared" si="54"/>
        <v>140.37515384244924</v>
      </c>
      <c r="BU51" s="263">
        <f t="shared" si="54"/>
        <v>144.34103988550339</v>
      </c>
      <c r="BV51" s="263">
        <f t="shared" si="54"/>
        <v>165.41533759444101</v>
      </c>
      <c r="BW51" s="263">
        <f t="shared" si="54"/>
        <v>157.7506853989299</v>
      </c>
      <c r="BX51" s="263">
        <f t="shared" si="54"/>
        <v>161.63741052550537</v>
      </c>
      <c r="BY51" s="263">
        <f t="shared" si="54"/>
        <v>159.91347098641128</v>
      </c>
      <c r="BZ51" s="263">
        <f t="shared" si="54"/>
        <v>147.74411166382279</v>
      </c>
      <c r="CA51" s="263">
        <f t="shared" si="54"/>
        <v>137.31797404175671</v>
      </c>
      <c r="CB51" s="263">
        <f t="shared" si="54"/>
        <v>136.11443398424757</v>
      </c>
      <c r="CC51" s="263">
        <f t="shared" ref="CC51:CW51" si="55">CC164</f>
        <v>126.75708061588797</v>
      </c>
      <c r="CD51" s="263">
        <f t="shared" si="55"/>
        <v>132.69780034677368</v>
      </c>
      <c r="CE51" s="263">
        <f t="shared" si="55"/>
        <v>134.67315152804332</v>
      </c>
      <c r="CF51" s="263">
        <f t="shared" si="55"/>
        <v>151.47683672971331</v>
      </c>
      <c r="CG51" s="263">
        <f t="shared" si="55"/>
        <v>141.29473466433092</v>
      </c>
      <c r="CH51" s="263">
        <f t="shared" si="55"/>
        <v>144.86260623878152</v>
      </c>
      <c r="CI51" s="263">
        <f t="shared" si="55"/>
        <v>139.51717141179577</v>
      </c>
      <c r="CJ51" s="263">
        <f t="shared" si="55"/>
        <v>153.77964784707353</v>
      </c>
      <c r="CK51" s="263">
        <f t="shared" si="55"/>
        <v>151.43094570382087</v>
      </c>
      <c r="CL51" s="263">
        <f t="shared" si="55"/>
        <v>154.07048600535268</v>
      </c>
      <c r="CM51" s="263">
        <f t="shared" si="55"/>
        <v>154.55175074406267</v>
      </c>
      <c r="CN51" s="263">
        <f t="shared" si="55"/>
        <v>145.32143604917664</v>
      </c>
      <c r="CO51" s="263">
        <f t="shared" si="55"/>
        <v>146.38262666467136</v>
      </c>
      <c r="CP51" s="263">
        <f t="shared" si="55"/>
        <v>160.02724713799839</v>
      </c>
      <c r="CQ51" s="263">
        <f t="shared" si="55"/>
        <v>168.8262051946428</v>
      </c>
      <c r="CR51" s="263">
        <f t="shared" si="55"/>
        <v>164.78890469819839</v>
      </c>
      <c r="CS51" s="263">
        <f t="shared" si="55"/>
        <v>174.42571048579802</v>
      </c>
      <c r="CT51" s="263">
        <f t="shared" si="55"/>
        <v>179.82902122234734</v>
      </c>
      <c r="CU51" s="263">
        <f t="shared" si="55"/>
        <v>196.44059395760129</v>
      </c>
      <c r="CV51" s="263">
        <f t="shared" si="55"/>
        <v>164.39806970981397</v>
      </c>
      <c r="CW51" s="263">
        <f t="shared" si="55"/>
        <v>172.54617308379835</v>
      </c>
      <c r="CX51" s="263">
        <f t="shared" ref="CX51:DC51" si="56">CX164</f>
        <v>165.02771002905791</v>
      </c>
      <c r="CY51" s="263">
        <f t="shared" si="56"/>
        <v>162.7131802301015</v>
      </c>
      <c r="CZ51" s="263">
        <f t="shared" si="56"/>
        <v>153.59845682625394</v>
      </c>
      <c r="DA51" s="263">
        <f t="shared" si="56"/>
        <v>151.79261412328998</v>
      </c>
      <c r="DB51" s="263">
        <f t="shared" si="56"/>
        <v>144.66571563581056</v>
      </c>
      <c r="DC51" s="263">
        <f t="shared" si="56"/>
        <v>156.97853366047241</v>
      </c>
      <c r="DD51" s="263">
        <f t="shared" ref="DD51:DJ51" si="57">DD164</f>
        <v>156.30644387359379</v>
      </c>
      <c r="DE51" s="263">
        <f t="shared" si="57"/>
        <v>152.02203544518355</v>
      </c>
      <c r="DF51" s="263">
        <f t="shared" si="57"/>
        <v>146.87044696853283</v>
      </c>
      <c r="DG51" s="263">
        <f t="shared" si="57"/>
        <v>149.28477848531455</v>
      </c>
      <c r="DH51" s="263">
        <f t="shared" si="57"/>
        <v>143.90564081461437</v>
      </c>
      <c r="DI51" s="263">
        <f t="shared" si="57"/>
        <v>140.23348421119343</v>
      </c>
      <c r="DJ51" s="263">
        <f t="shared" si="57"/>
        <v>136.12542602159255</v>
      </c>
      <c r="DK51" s="263">
        <f t="shared" ref="DK51:DW51" si="58">DK164</f>
        <v>133.6920984152741</v>
      </c>
      <c r="DL51" s="263">
        <f t="shared" si="58"/>
        <v>127.59027313801019</v>
      </c>
      <c r="DM51" s="263">
        <f t="shared" si="58"/>
        <v>133.43074897042408</v>
      </c>
      <c r="DN51" s="263">
        <f t="shared" si="58"/>
        <v>132.04899671061239</v>
      </c>
      <c r="DO51" s="263">
        <f t="shared" si="58"/>
        <v>124.07472671698696</v>
      </c>
      <c r="DP51" s="263">
        <f t="shared" si="58"/>
        <v>119.95421096892107</v>
      </c>
      <c r="DQ51" s="263">
        <f t="shared" si="58"/>
        <v>116.87151235850344</v>
      </c>
      <c r="DR51" s="263">
        <f t="shared" si="58"/>
        <v>139.4222152854741</v>
      </c>
      <c r="DS51" s="263">
        <f t="shared" si="58"/>
        <v>140.90008455996281</v>
      </c>
      <c r="DT51" s="263">
        <f t="shared" si="58"/>
        <v>126.60637941818413</v>
      </c>
      <c r="DU51" s="263">
        <f t="shared" si="58"/>
        <v>128.77832359163318</v>
      </c>
      <c r="DV51" s="263">
        <f t="shared" si="58"/>
        <v>122.1184383349087</v>
      </c>
      <c r="DW51" s="263">
        <f t="shared" si="58"/>
        <v>116.37426486298061</v>
      </c>
      <c r="DX51" s="263">
        <f t="shared" ref="DX51:EN51" si="59">DX164</f>
        <v>114.23033390730797</v>
      </c>
      <c r="DY51" s="263">
        <f t="shared" si="59"/>
        <v>119.67560391918784</v>
      </c>
      <c r="DZ51" s="263">
        <f t="shared" si="59"/>
        <v>129.21726227934639</v>
      </c>
      <c r="EA51" s="263">
        <f t="shared" si="59"/>
        <v>132.55906718153082</v>
      </c>
      <c r="EB51" s="263">
        <f t="shared" si="59"/>
        <v>127.20146445107903</v>
      </c>
      <c r="EC51" s="263">
        <f t="shared" si="59"/>
        <v>131.18512988735984</v>
      </c>
      <c r="ED51" s="263">
        <f t="shared" si="59"/>
        <v>131.90683814300635</v>
      </c>
      <c r="EE51" s="263">
        <f t="shared" si="59"/>
        <v>147.26881962998738</v>
      </c>
      <c r="EF51" s="263">
        <f t="shared" si="59"/>
        <v>171.73099038795792</v>
      </c>
      <c r="EG51" s="263">
        <f t="shared" si="59"/>
        <v>148.46926037573306</v>
      </c>
      <c r="EH51" s="263">
        <f t="shared" si="59"/>
        <v>139.3657316972469</v>
      </c>
      <c r="EI51" s="263">
        <f t="shared" si="59"/>
        <v>175.14922378470209</v>
      </c>
      <c r="EJ51" s="263">
        <f t="shared" si="59"/>
        <v>178.47880008813846</v>
      </c>
      <c r="EK51" s="263">
        <f t="shared" si="59"/>
        <v>160.10945509003759</v>
      </c>
      <c r="EL51" s="263">
        <f t="shared" si="59"/>
        <v>140.74381480501984</v>
      </c>
      <c r="EM51" s="263">
        <f t="shared" si="59"/>
        <v>148.97412458330581</v>
      </c>
      <c r="EN51" s="263">
        <f t="shared" si="59"/>
        <v>177.56593548862088</v>
      </c>
      <c r="EO51" s="263">
        <f>EO164</f>
        <v>179.02439185164894</v>
      </c>
      <c r="EP51" s="263">
        <f>EP164</f>
        <v>162.23390466901577</v>
      </c>
      <c r="EQ51" s="263">
        <f>EQ164</f>
        <v>162.235429995657</v>
      </c>
      <c r="ER51" s="263">
        <f>ER164</f>
        <v>166.13279173960873</v>
      </c>
      <c r="ES51" s="263">
        <f>ES164</f>
        <v>171.31368877728752</v>
      </c>
    </row>
    <row r="52" spans="1:160" s="66" customFormat="1" x14ac:dyDescent="0.3">
      <c r="A52" s="73" t="s">
        <v>280</v>
      </c>
      <c r="B52" s="74"/>
      <c r="C52" s="74"/>
      <c r="D52" s="75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>
        <f>ES45</f>
        <v>87.884139879901099</v>
      </c>
      <c r="ET52" s="72">
        <f t="shared" ref="ET52:FD52" si="60">ET45</f>
        <v>89.940322370744937</v>
      </c>
      <c r="EU52" s="72">
        <f t="shared" si="60"/>
        <v>91.244451952759036</v>
      </c>
      <c r="EV52" s="72">
        <f t="shared" si="60"/>
        <v>93.586314780239206</v>
      </c>
      <c r="EW52" s="72">
        <f t="shared" si="60"/>
        <v>105.43270929000353</v>
      </c>
      <c r="EX52" s="72">
        <f t="shared" si="60"/>
        <v>110.41552936643009</v>
      </c>
      <c r="EY52" s="72">
        <f t="shared" si="60"/>
        <v>119.61615448016012</v>
      </c>
      <c r="EZ52" s="72">
        <f t="shared" si="60"/>
        <v>128.52188433255191</v>
      </c>
      <c r="FA52" s="72">
        <f t="shared" si="60"/>
        <v>133.59741635969118</v>
      </c>
      <c r="FB52" s="72">
        <f t="shared" si="60"/>
        <v>143.24906225294782</v>
      </c>
      <c r="FC52" s="72">
        <f t="shared" si="60"/>
        <v>156.40275184605815</v>
      </c>
      <c r="FD52" s="72">
        <f t="shared" si="60"/>
        <v>165.87778170257863</v>
      </c>
    </row>
    <row r="53" spans="1:160" s="66" customFormat="1" x14ac:dyDescent="0.3">
      <c r="A53" s="73" t="s">
        <v>281</v>
      </c>
      <c r="B53" s="74"/>
      <c r="C53" s="74"/>
      <c r="D53" s="75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>
        <f>ES164</f>
        <v>171.31368877728752</v>
      </c>
      <c r="ET53" s="72">
        <f t="shared" ref="ET53:FD53" si="61">ET164</f>
        <v>178.22676223199576</v>
      </c>
      <c r="EU53" s="72">
        <f t="shared" si="61"/>
        <v>184.09726064028604</v>
      </c>
      <c r="EV53" s="72">
        <f t="shared" si="61"/>
        <v>190.64178383807129</v>
      </c>
      <c r="EW53" s="72">
        <f t="shared" si="61"/>
        <v>220.07310305469127</v>
      </c>
      <c r="EX53" s="72">
        <f t="shared" si="61"/>
        <v>227.45837191046721</v>
      </c>
      <c r="EY53" s="72">
        <f t="shared" si="61"/>
        <v>255.70277949151233</v>
      </c>
      <c r="EZ53" s="72">
        <f t="shared" si="61"/>
        <v>278.71467863353996</v>
      </c>
      <c r="FA53" s="72">
        <f t="shared" si="61"/>
        <v>284.69885067715728</v>
      </c>
      <c r="FB53" s="72">
        <f t="shared" si="61"/>
        <v>301.38323218530462</v>
      </c>
      <c r="FC53" s="72">
        <f t="shared" si="61"/>
        <v>340.29709788382075</v>
      </c>
      <c r="FD53" s="72">
        <f t="shared" si="61"/>
        <v>367.13616574834685</v>
      </c>
    </row>
    <row r="54" spans="1:160" x14ac:dyDescent="0.3">
      <c r="A54" s="12" t="s">
        <v>52</v>
      </c>
      <c r="B54" s="12"/>
      <c r="C54" s="12"/>
      <c r="D54" s="30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</row>
    <row r="55" spans="1:160" x14ac:dyDescent="0.3">
      <c r="A55" s="12" t="s">
        <v>51</v>
      </c>
      <c r="B55" s="12"/>
      <c r="C55" s="12"/>
      <c r="D55" s="30"/>
      <c r="E55" s="11">
        <f>+AVERAGE(E50:P50)</f>
        <v>88.496603169398725</v>
      </c>
      <c r="F55" s="11">
        <f>+E55</f>
        <v>88.496603169398725</v>
      </c>
      <c r="G55" s="11">
        <f t="shared" ref="G55:P55" si="62">+F55</f>
        <v>88.496603169398725</v>
      </c>
      <c r="H55" s="11">
        <f t="shared" si="62"/>
        <v>88.496603169398725</v>
      </c>
      <c r="I55" s="11">
        <f t="shared" si="62"/>
        <v>88.496603169398725</v>
      </c>
      <c r="J55" s="11">
        <f t="shared" si="62"/>
        <v>88.496603169398725</v>
      </c>
      <c r="K55" s="11">
        <f t="shared" si="62"/>
        <v>88.496603169398725</v>
      </c>
      <c r="L55" s="11">
        <f t="shared" si="62"/>
        <v>88.496603169398725</v>
      </c>
      <c r="M55" s="11">
        <f t="shared" si="62"/>
        <v>88.496603169398725</v>
      </c>
      <c r="N55" s="11">
        <f t="shared" si="62"/>
        <v>88.496603169398725</v>
      </c>
      <c r="O55" s="11">
        <f t="shared" si="62"/>
        <v>88.496603169398725</v>
      </c>
      <c r="P55" s="11">
        <f t="shared" si="62"/>
        <v>88.496603169398725</v>
      </c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</row>
    <row r="56" spans="1:160" x14ac:dyDescent="0.3">
      <c r="A56" s="12" t="s">
        <v>50</v>
      </c>
      <c r="B56" s="12"/>
      <c r="C56" s="12"/>
      <c r="D56" s="30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>
        <f>+AVERAGE(Q50:AB50)</f>
        <v>115.32099778345274</v>
      </c>
      <c r="R56" s="11">
        <f t="shared" ref="R56:AB56" si="63">+Q56</f>
        <v>115.32099778345274</v>
      </c>
      <c r="S56" s="11">
        <f t="shared" si="63"/>
        <v>115.32099778345274</v>
      </c>
      <c r="T56" s="11">
        <f t="shared" si="63"/>
        <v>115.32099778345274</v>
      </c>
      <c r="U56" s="11">
        <f t="shared" si="63"/>
        <v>115.32099778345274</v>
      </c>
      <c r="V56" s="11">
        <f t="shared" si="63"/>
        <v>115.32099778345274</v>
      </c>
      <c r="W56" s="11">
        <f t="shared" si="63"/>
        <v>115.32099778345274</v>
      </c>
      <c r="X56" s="11">
        <f t="shared" si="63"/>
        <v>115.32099778345274</v>
      </c>
      <c r="Y56" s="11">
        <f t="shared" si="63"/>
        <v>115.32099778345274</v>
      </c>
      <c r="Z56" s="11">
        <f t="shared" si="63"/>
        <v>115.32099778345274</v>
      </c>
      <c r="AA56" s="11">
        <f t="shared" si="63"/>
        <v>115.32099778345274</v>
      </c>
      <c r="AB56" s="11">
        <f t="shared" si="63"/>
        <v>115.32099778345274</v>
      </c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</row>
    <row r="57" spans="1:160" x14ac:dyDescent="0.3">
      <c r="A57" s="12" t="s">
        <v>49</v>
      </c>
      <c r="B57" s="12"/>
      <c r="C57" s="12"/>
      <c r="D57" s="30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>
        <f>+AVERAGE(AC50:AN50)</f>
        <v>178.75598833783269</v>
      </c>
      <c r="AD57" s="11">
        <f t="shared" ref="AD57:AN57" si="64">+AC57</f>
        <v>178.75598833783269</v>
      </c>
      <c r="AE57" s="11">
        <f t="shared" si="64"/>
        <v>178.75598833783269</v>
      </c>
      <c r="AF57" s="11">
        <f t="shared" si="64"/>
        <v>178.75598833783269</v>
      </c>
      <c r="AG57" s="11">
        <f t="shared" si="64"/>
        <v>178.75598833783269</v>
      </c>
      <c r="AH57" s="11">
        <f t="shared" si="64"/>
        <v>178.75598833783269</v>
      </c>
      <c r="AI57" s="11">
        <f t="shared" si="64"/>
        <v>178.75598833783269</v>
      </c>
      <c r="AJ57" s="11">
        <f t="shared" si="64"/>
        <v>178.75598833783269</v>
      </c>
      <c r="AK57" s="11">
        <f t="shared" si="64"/>
        <v>178.75598833783269</v>
      </c>
      <c r="AL57" s="11">
        <f t="shared" si="64"/>
        <v>178.75598833783269</v>
      </c>
      <c r="AM57" s="11">
        <f t="shared" si="64"/>
        <v>178.75598833783269</v>
      </c>
      <c r="AN57" s="11">
        <f t="shared" si="64"/>
        <v>178.75598833783269</v>
      </c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</row>
    <row r="58" spans="1:160" x14ac:dyDescent="0.3">
      <c r="A58" s="12" t="s">
        <v>48</v>
      </c>
      <c r="B58" s="12"/>
      <c r="C58" s="12"/>
      <c r="D58" s="30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>
        <f>+AVERAGE(AO50:AZ50)</f>
        <v>123.56419434203239</v>
      </c>
      <c r="AP58" s="11">
        <f t="shared" ref="AP58:AU58" si="65">+AO58</f>
        <v>123.56419434203239</v>
      </c>
      <c r="AQ58" s="11">
        <f t="shared" si="65"/>
        <v>123.56419434203239</v>
      </c>
      <c r="AR58" s="11">
        <f t="shared" si="65"/>
        <v>123.56419434203239</v>
      </c>
      <c r="AS58" s="11">
        <f t="shared" si="65"/>
        <v>123.56419434203239</v>
      </c>
      <c r="AT58" s="11">
        <f t="shared" si="65"/>
        <v>123.56419434203239</v>
      </c>
      <c r="AU58" s="11">
        <f t="shared" si="65"/>
        <v>123.56419434203239</v>
      </c>
      <c r="AV58" s="11">
        <f>+AU58</f>
        <v>123.56419434203239</v>
      </c>
      <c r="AW58" s="11">
        <f>+AV58</f>
        <v>123.56419434203239</v>
      </c>
      <c r="AX58" s="11">
        <f>+AW58</f>
        <v>123.56419434203239</v>
      </c>
      <c r="AY58" s="11">
        <f>+AX58</f>
        <v>123.56419434203239</v>
      </c>
      <c r="AZ58" s="11">
        <f>+AY58</f>
        <v>123.56419434203239</v>
      </c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</row>
    <row r="59" spans="1:160" x14ac:dyDescent="0.3">
      <c r="A59" s="12" t="s">
        <v>86</v>
      </c>
      <c r="B59" s="12"/>
      <c r="C59" s="12"/>
      <c r="D59" s="30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>
        <f>+AVERAGE(BA50:BL50)</f>
        <v>89.014234931744127</v>
      </c>
      <c r="BB59" s="11">
        <f>+BA59</f>
        <v>89.014234931744127</v>
      </c>
      <c r="BC59" s="11">
        <f t="shared" ref="BC59:BI59" si="66">+BA59</f>
        <v>89.014234931744127</v>
      </c>
      <c r="BD59" s="11">
        <f t="shared" si="66"/>
        <v>89.014234931744127</v>
      </c>
      <c r="BE59" s="11">
        <f t="shared" si="66"/>
        <v>89.014234931744127</v>
      </c>
      <c r="BF59" s="11">
        <f t="shared" si="66"/>
        <v>89.014234931744127</v>
      </c>
      <c r="BG59" s="11">
        <f>+BE59</f>
        <v>89.014234931744127</v>
      </c>
      <c r="BH59" s="11">
        <f t="shared" si="66"/>
        <v>89.014234931744127</v>
      </c>
      <c r="BI59" s="11">
        <f t="shared" si="66"/>
        <v>89.014234931744127</v>
      </c>
      <c r="BJ59" s="11">
        <f>+BH59</f>
        <v>89.014234931744127</v>
      </c>
      <c r="BK59" s="11">
        <f>+BH59</f>
        <v>89.014234931744127</v>
      </c>
      <c r="BL59" s="11">
        <f>+BI59</f>
        <v>89.014234931744127</v>
      </c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</row>
    <row r="60" spans="1:160" x14ac:dyDescent="0.3">
      <c r="A60" s="12" t="s">
        <v>158</v>
      </c>
      <c r="B60" s="12"/>
      <c r="C60" s="12"/>
      <c r="D60" s="30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52">
        <f>AVERAGE(BM50:BX50)</f>
        <v>125.32196186827569</v>
      </c>
      <c r="BN60" s="152">
        <f t="shared" ref="BN60:BV60" si="67">BM60</f>
        <v>125.32196186827569</v>
      </c>
      <c r="BO60" s="152">
        <f t="shared" si="67"/>
        <v>125.32196186827569</v>
      </c>
      <c r="BP60" s="152">
        <f t="shared" si="67"/>
        <v>125.32196186827569</v>
      </c>
      <c r="BQ60" s="152">
        <f t="shared" si="67"/>
        <v>125.32196186827569</v>
      </c>
      <c r="BR60" s="152">
        <f t="shared" si="67"/>
        <v>125.32196186827569</v>
      </c>
      <c r="BS60" s="152">
        <f t="shared" si="67"/>
        <v>125.32196186827569</v>
      </c>
      <c r="BT60" s="152">
        <f t="shared" si="67"/>
        <v>125.32196186827569</v>
      </c>
      <c r="BU60" s="152">
        <f t="shared" si="67"/>
        <v>125.32196186827569</v>
      </c>
      <c r="BV60" s="152">
        <f t="shared" si="67"/>
        <v>125.32196186827569</v>
      </c>
      <c r="BW60" s="152">
        <f>BV60</f>
        <v>125.32196186827569</v>
      </c>
      <c r="BX60" s="152">
        <f>BW60</f>
        <v>125.32196186827569</v>
      </c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</row>
    <row r="61" spans="1:160" x14ac:dyDescent="0.3">
      <c r="A61" s="12" t="s">
        <v>178</v>
      </c>
      <c r="B61" s="12"/>
      <c r="C61" s="12"/>
      <c r="D61" s="30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74"/>
      <c r="BN61" s="174"/>
      <c r="BO61" s="174"/>
      <c r="BP61" s="174"/>
      <c r="BQ61" s="174"/>
      <c r="BR61" s="174"/>
      <c r="BS61" s="174"/>
      <c r="BT61" s="174"/>
      <c r="BU61" s="174"/>
      <c r="BV61" s="174"/>
      <c r="BW61" s="174"/>
      <c r="BX61" s="174"/>
      <c r="BY61" s="174">
        <f>AVERAGE(BY50:CJ50)</f>
        <v>93.805970362468898</v>
      </c>
      <c r="BZ61" s="174">
        <f t="shared" ref="BZ61:CJ61" si="68">BY61</f>
        <v>93.805970362468898</v>
      </c>
      <c r="CA61" s="174">
        <f t="shared" si="68"/>
        <v>93.805970362468898</v>
      </c>
      <c r="CB61" s="174">
        <f t="shared" si="68"/>
        <v>93.805970362468898</v>
      </c>
      <c r="CC61" s="174">
        <f t="shared" si="68"/>
        <v>93.805970362468898</v>
      </c>
      <c r="CD61" s="174">
        <f t="shared" si="68"/>
        <v>93.805970362468898</v>
      </c>
      <c r="CE61" s="174">
        <f t="shared" si="68"/>
        <v>93.805970362468898</v>
      </c>
      <c r="CF61" s="174">
        <f t="shared" si="68"/>
        <v>93.805970362468898</v>
      </c>
      <c r="CG61" s="174">
        <f t="shared" si="68"/>
        <v>93.805970362468898</v>
      </c>
      <c r="CH61" s="174">
        <f t="shared" si="68"/>
        <v>93.805970362468898</v>
      </c>
      <c r="CI61" s="174">
        <f t="shared" si="68"/>
        <v>93.805970362468898</v>
      </c>
      <c r="CJ61" s="174">
        <f t="shared" si="68"/>
        <v>93.805970362468898</v>
      </c>
      <c r="CK61" s="174"/>
      <c r="CL61" s="174"/>
      <c r="CM61" s="174"/>
      <c r="CN61" s="174"/>
      <c r="CO61" s="174"/>
      <c r="CP61" s="174"/>
      <c r="CQ61" s="174"/>
      <c r="CR61" s="174"/>
      <c r="CS61" s="174"/>
      <c r="CT61" s="174"/>
      <c r="CU61" s="174"/>
      <c r="CV61" s="174"/>
      <c r="CW61" s="174"/>
      <c r="CX61" s="174"/>
      <c r="CY61" s="174"/>
      <c r="CZ61" s="174"/>
      <c r="DA61" s="174"/>
      <c r="DB61" s="174"/>
      <c r="DC61" s="174"/>
      <c r="DD61" s="174"/>
      <c r="DE61" s="174"/>
      <c r="DF61" s="174"/>
      <c r="DG61" s="174"/>
      <c r="DH61" s="174"/>
      <c r="DI61" s="174"/>
      <c r="DJ61" s="174"/>
      <c r="DK61" s="174"/>
      <c r="DL61" s="174"/>
      <c r="DM61" s="174"/>
      <c r="DN61" s="174"/>
      <c r="DO61" s="174"/>
      <c r="DP61" s="174"/>
      <c r="DQ61" s="174"/>
      <c r="DR61" s="174"/>
      <c r="DS61" s="174"/>
      <c r="DT61" s="174"/>
      <c r="DU61" s="174"/>
      <c r="DV61" s="174"/>
      <c r="DW61" s="174"/>
      <c r="DX61" s="174"/>
      <c r="DY61" s="174"/>
      <c r="DZ61" s="174"/>
      <c r="EA61" s="174"/>
      <c r="EB61" s="174"/>
      <c r="EC61" s="174"/>
      <c r="ED61" s="174"/>
      <c r="EE61" s="174"/>
      <c r="EF61" s="174"/>
      <c r="EG61" s="174"/>
      <c r="EH61" s="174"/>
      <c r="EI61" s="174"/>
      <c r="EJ61" s="174"/>
      <c r="EK61" s="174"/>
      <c r="EL61" s="174"/>
      <c r="EM61" s="174"/>
      <c r="EN61" s="174"/>
      <c r="EO61" s="174"/>
      <c r="EP61" s="174"/>
      <c r="EQ61" s="174"/>
      <c r="ER61" s="174"/>
      <c r="ES61" s="174"/>
    </row>
    <row r="62" spans="1:160" x14ac:dyDescent="0.3">
      <c r="A62" s="12" t="s">
        <v>238</v>
      </c>
      <c r="B62" s="12"/>
      <c r="C62" s="12"/>
      <c r="D62" s="30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  <c r="BX62" s="174"/>
      <c r="BY62" s="174"/>
      <c r="BZ62" s="174"/>
      <c r="CA62" s="174"/>
      <c r="CB62" s="174"/>
      <c r="CC62" s="174"/>
      <c r="CD62" s="174"/>
      <c r="CE62" s="174"/>
      <c r="CF62" s="174"/>
      <c r="CG62" s="174"/>
      <c r="CH62" s="174"/>
      <c r="CI62" s="174"/>
      <c r="CJ62" s="174"/>
      <c r="CK62" s="174">
        <f>AVERAGE(CK50:CV50)</f>
        <v>96.13771010029194</v>
      </c>
      <c r="CL62" s="174">
        <f t="shared" ref="CL62:CV62" si="69">CK62</f>
        <v>96.13771010029194</v>
      </c>
      <c r="CM62" s="174">
        <f t="shared" si="69"/>
        <v>96.13771010029194</v>
      </c>
      <c r="CN62" s="174">
        <f t="shared" si="69"/>
        <v>96.13771010029194</v>
      </c>
      <c r="CO62" s="174">
        <f t="shared" si="69"/>
        <v>96.13771010029194</v>
      </c>
      <c r="CP62" s="174">
        <f t="shared" si="69"/>
        <v>96.13771010029194</v>
      </c>
      <c r="CQ62" s="174">
        <f t="shared" si="69"/>
        <v>96.13771010029194</v>
      </c>
      <c r="CR62" s="174">
        <f t="shared" si="69"/>
        <v>96.13771010029194</v>
      </c>
      <c r="CS62" s="174">
        <f t="shared" si="69"/>
        <v>96.13771010029194</v>
      </c>
      <c r="CT62" s="174">
        <f t="shared" si="69"/>
        <v>96.13771010029194</v>
      </c>
      <c r="CU62" s="174">
        <f t="shared" si="69"/>
        <v>96.13771010029194</v>
      </c>
      <c r="CV62" s="174">
        <f t="shared" si="69"/>
        <v>96.13771010029194</v>
      </c>
      <c r="CW62" s="174"/>
      <c r="CX62" s="174"/>
      <c r="CY62" s="174"/>
      <c r="CZ62" s="174"/>
      <c r="DA62" s="174"/>
      <c r="DB62" s="174"/>
      <c r="DC62" s="174"/>
      <c r="DD62" s="174"/>
      <c r="DE62" s="174"/>
      <c r="DF62" s="174"/>
      <c r="DG62" s="174"/>
      <c r="DH62" s="174"/>
      <c r="DI62" s="174"/>
      <c r="DJ62" s="174"/>
      <c r="DK62" s="174"/>
      <c r="DL62" s="174"/>
      <c r="DM62" s="174"/>
      <c r="DN62" s="174"/>
      <c r="DO62" s="174"/>
      <c r="DP62" s="174"/>
      <c r="DQ62" s="174"/>
      <c r="DR62" s="174"/>
      <c r="DS62" s="174"/>
      <c r="DT62" s="174"/>
      <c r="DU62" s="174"/>
      <c r="DV62" s="174"/>
      <c r="DW62" s="174"/>
      <c r="DX62" s="174"/>
      <c r="DY62" s="174"/>
      <c r="DZ62" s="174"/>
      <c r="EA62" s="174"/>
      <c r="EB62" s="174"/>
      <c r="EC62" s="174"/>
      <c r="ED62" s="174"/>
      <c r="EE62" s="174"/>
      <c r="EF62" s="174"/>
      <c r="EG62" s="174"/>
      <c r="EH62" s="174"/>
      <c r="EI62" s="174"/>
      <c r="EJ62" s="174"/>
      <c r="EK62" s="174"/>
      <c r="EL62" s="174"/>
      <c r="EM62" s="174"/>
      <c r="EN62" s="174"/>
      <c r="EO62" s="174"/>
      <c r="EP62" s="174"/>
      <c r="EQ62" s="174"/>
      <c r="ER62" s="174"/>
      <c r="ES62" s="174"/>
    </row>
    <row r="63" spans="1:160" x14ac:dyDescent="0.3">
      <c r="A63" s="12" t="s">
        <v>279</v>
      </c>
      <c r="B63" s="12"/>
      <c r="C63" s="12"/>
      <c r="D63" s="30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74"/>
      <c r="BN63" s="174"/>
      <c r="BO63" s="174"/>
      <c r="BP63" s="174"/>
      <c r="BQ63" s="174"/>
      <c r="BR63" s="174"/>
      <c r="BS63" s="174"/>
      <c r="BT63" s="174"/>
      <c r="BU63" s="174"/>
      <c r="BV63" s="174"/>
      <c r="BW63" s="174"/>
      <c r="BX63" s="174"/>
      <c r="BY63" s="174"/>
      <c r="BZ63" s="174"/>
      <c r="CA63" s="174"/>
      <c r="CB63" s="174"/>
      <c r="CC63" s="174"/>
      <c r="CD63" s="174"/>
      <c r="CE63" s="174"/>
      <c r="CF63" s="174"/>
      <c r="CG63" s="174"/>
      <c r="CH63" s="174"/>
      <c r="CI63" s="174"/>
      <c r="CJ63" s="174"/>
      <c r="CK63" s="174"/>
      <c r="CL63" s="174"/>
      <c r="CM63" s="174"/>
      <c r="CN63" s="174"/>
      <c r="CO63" s="174"/>
      <c r="CP63" s="174"/>
      <c r="CQ63" s="174"/>
      <c r="CR63" s="174"/>
      <c r="CS63" s="174"/>
      <c r="CT63" s="174"/>
      <c r="CU63" s="174"/>
      <c r="CV63" s="174"/>
      <c r="CW63" s="174">
        <f>AVERAGE(CW50:DH50)</f>
        <v>93.980908501366642</v>
      </c>
      <c r="CX63" s="174">
        <f>CW63</f>
        <v>93.980908501366642</v>
      </c>
      <c r="CY63" s="174">
        <f t="shared" ref="CY63:DH64" si="70">CX63</f>
        <v>93.980908501366642</v>
      </c>
      <c r="CZ63" s="174">
        <f t="shared" si="70"/>
        <v>93.980908501366642</v>
      </c>
      <c r="DA63" s="174">
        <f t="shared" si="70"/>
        <v>93.980908501366642</v>
      </c>
      <c r="DB63" s="174">
        <f t="shared" si="70"/>
        <v>93.980908501366642</v>
      </c>
      <c r="DC63" s="174">
        <f t="shared" si="70"/>
        <v>93.980908501366642</v>
      </c>
      <c r="DD63" s="174">
        <f t="shared" si="70"/>
        <v>93.980908501366642</v>
      </c>
      <c r="DE63" s="174">
        <f t="shared" si="70"/>
        <v>93.980908501366642</v>
      </c>
      <c r="DF63" s="174">
        <f t="shared" si="70"/>
        <v>93.980908501366642</v>
      </c>
      <c r="DG63" s="174">
        <f t="shared" si="70"/>
        <v>93.980908501366642</v>
      </c>
      <c r="DH63" s="174">
        <f t="shared" si="70"/>
        <v>93.980908501366642</v>
      </c>
      <c r="DI63" s="174"/>
      <c r="DJ63" s="174"/>
      <c r="DK63" s="174"/>
      <c r="DL63" s="174"/>
      <c r="DM63" s="174"/>
      <c r="DN63" s="174"/>
      <c r="DO63" s="174"/>
      <c r="DP63" s="174"/>
      <c r="DQ63" s="174"/>
      <c r="DR63" s="174"/>
      <c r="DS63" s="174"/>
      <c r="DT63" s="174"/>
      <c r="DU63" s="174"/>
      <c r="DV63" s="174"/>
      <c r="DW63" s="174"/>
      <c r="DX63" s="174"/>
      <c r="DY63" s="174"/>
      <c r="DZ63" s="174"/>
      <c r="EA63" s="174"/>
      <c r="EB63" s="174"/>
      <c r="EC63" s="174"/>
      <c r="ED63" s="174"/>
      <c r="EE63" s="174"/>
      <c r="EF63" s="174"/>
      <c r="EG63" s="174"/>
      <c r="EH63" s="174"/>
      <c r="EI63" s="174"/>
      <c r="EJ63" s="174"/>
      <c r="EK63" s="174"/>
      <c r="EL63" s="174"/>
      <c r="EM63" s="174"/>
      <c r="EN63" s="174"/>
      <c r="EO63" s="174"/>
      <c r="EP63" s="174"/>
      <c r="EQ63" s="174"/>
      <c r="ER63" s="174"/>
      <c r="ES63" s="174"/>
    </row>
    <row r="64" spans="1:160" x14ac:dyDescent="0.3">
      <c r="A64" s="12" t="s">
        <v>279</v>
      </c>
      <c r="B64" s="12"/>
      <c r="C64" s="12"/>
      <c r="D64" s="30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74"/>
      <c r="BN64" s="174"/>
      <c r="BO64" s="174"/>
      <c r="BP64" s="174"/>
      <c r="BQ64" s="174"/>
      <c r="BR64" s="174"/>
      <c r="BS64" s="174"/>
      <c r="BT64" s="174"/>
      <c r="BU64" s="174"/>
      <c r="BV64" s="174"/>
      <c r="BW64" s="174"/>
      <c r="BX64" s="174"/>
      <c r="BY64" s="174"/>
      <c r="BZ64" s="174"/>
      <c r="CA64" s="174"/>
      <c r="CB64" s="174"/>
      <c r="CC64" s="174"/>
      <c r="CD64" s="174"/>
      <c r="CE64" s="174"/>
      <c r="CF64" s="174"/>
      <c r="CG64" s="174"/>
      <c r="CH64" s="174"/>
      <c r="CI64" s="174"/>
      <c r="CJ64" s="174"/>
      <c r="CK64" s="174"/>
      <c r="CL64" s="174"/>
      <c r="CM64" s="174"/>
      <c r="CN64" s="174"/>
      <c r="CO64" s="174"/>
      <c r="CP64" s="174"/>
      <c r="CQ64" s="174"/>
      <c r="CR64" s="174"/>
      <c r="CS64" s="174"/>
      <c r="CT64" s="174"/>
      <c r="CU64" s="174"/>
      <c r="CV64" s="174"/>
      <c r="CW64" s="174">
        <f>AVERAGE(CW50:DH50)</f>
        <v>93.980908501366642</v>
      </c>
      <c r="CX64" s="174">
        <f>CW64</f>
        <v>93.980908501366642</v>
      </c>
      <c r="CY64" s="174">
        <f t="shared" si="70"/>
        <v>93.980908501366642</v>
      </c>
      <c r="CZ64" s="174">
        <f t="shared" si="70"/>
        <v>93.980908501366642</v>
      </c>
      <c r="DA64" s="174">
        <f t="shared" si="70"/>
        <v>93.980908501366642</v>
      </c>
      <c r="DB64" s="174">
        <f t="shared" si="70"/>
        <v>93.980908501366642</v>
      </c>
      <c r="DC64" s="174">
        <f t="shared" si="70"/>
        <v>93.980908501366642</v>
      </c>
      <c r="DD64" s="174">
        <f t="shared" si="70"/>
        <v>93.980908501366642</v>
      </c>
      <c r="DE64" s="174">
        <f t="shared" si="70"/>
        <v>93.980908501366642</v>
      </c>
      <c r="DF64" s="174">
        <f t="shared" si="70"/>
        <v>93.980908501366642</v>
      </c>
      <c r="DG64" s="174">
        <f t="shared" si="70"/>
        <v>93.980908501366642</v>
      </c>
      <c r="DH64" s="174">
        <f t="shared" si="70"/>
        <v>93.980908501366642</v>
      </c>
      <c r="DI64" s="174"/>
      <c r="DJ64" s="174"/>
      <c r="DK64" s="174"/>
      <c r="DL64" s="174"/>
      <c r="DM64" s="174"/>
      <c r="DN64" s="174"/>
      <c r="DO64" s="174"/>
      <c r="DP64" s="174"/>
      <c r="DQ64" s="174"/>
      <c r="DR64" s="174"/>
      <c r="DS64" s="174"/>
      <c r="DT64" s="174"/>
      <c r="DU64" s="174"/>
      <c r="DV64" s="174"/>
      <c r="DW64" s="174"/>
      <c r="DX64" s="174"/>
      <c r="DY64" s="174"/>
      <c r="DZ64" s="174"/>
      <c r="EA64" s="174"/>
      <c r="EB64" s="174"/>
      <c r="EC64" s="174"/>
      <c r="ED64" s="174"/>
      <c r="EE64" s="174"/>
      <c r="EF64" s="174"/>
      <c r="EG64" s="174"/>
      <c r="EH64" s="174"/>
      <c r="EI64" s="174"/>
      <c r="EJ64" s="174"/>
      <c r="EK64" s="174"/>
      <c r="EL64" s="174"/>
      <c r="EM64" s="174"/>
      <c r="EN64" s="174"/>
      <c r="EO64" s="174"/>
      <c r="EP64" s="174"/>
      <c r="EQ64" s="174"/>
      <c r="ER64" s="174"/>
      <c r="ES64" s="174"/>
    </row>
    <row r="65" spans="1:160" x14ac:dyDescent="0.3">
      <c r="A65" s="12" t="s">
        <v>363</v>
      </c>
      <c r="B65" s="12"/>
      <c r="C65" s="12"/>
      <c r="D65" s="30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74"/>
      <c r="BN65" s="174"/>
      <c r="BO65" s="174"/>
      <c r="BP65" s="174"/>
      <c r="BQ65" s="174"/>
      <c r="BR65" s="174"/>
      <c r="BS65" s="174"/>
      <c r="BT65" s="174"/>
      <c r="BU65" s="174"/>
      <c r="BV65" s="174"/>
      <c r="BW65" s="174"/>
      <c r="BX65" s="174"/>
      <c r="BY65" s="174"/>
      <c r="BZ65" s="174"/>
      <c r="CA65" s="174"/>
      <c r="CB65" s="174"/>
      <c r="CC65" s="174"/>
      <c r="CD65" s="174"/>
      <c r="CE65" s="174"/>
      <c r="CF65" s="174"/>
      <c r="CG65" s="174"/>
      <c r="CH65" s="174"/>
      <c r="CI65" s="174"/>
      <c r="CJ65" s="174"/>
      <c r="CK65" s="174"/>
      <c r="CL65" s="174"/>
      <c r="CM65" s="174"/>
      <c r="CN65" s="174"/>
      <c r="CO65" s="174"/>
      <c r="CP65" s="174"/>
      <c r="CQ65" s="174"/>
      <c r="CR65" s="174"/>
      <c r="CS65" s="174"/>
      <c r="CT65" s="174"/>
      <c r="CU65" s="174"/>
      <c r="CV65" s="174"/>
      <c r="CW65" s="174"/>
      <c r="CX65" s="174"/>
      <c r="CY65" s="174"/>
      <c r="CZ65" s="174"/>
      <c r="DA65" s="174"/>
      <c r="DB65" s="174"/>
      <c r="DC65" s="174"/>
      <c r="DD65" s="174"/>
      <c r="DE65" s="174"/>
      <c r="DF65" s="174"/>
      <c r="DG65" s="174"/>
      <c r="DH65" s="174"/>
      <c r="DI65" s="174">
        <f>AVERAGE(DI50:DT50)</f>
        <v>79.546887681241344</v>
      </c>
      <c r="DJ65" s="174">
        <f>DI65</f>
        <v>79.546887681241344</v>
      </c>
      <c r="DK65" s="174">
        <f t="shared" ref="DK65:DT65" si="71">DJ65</f>
        <v>79.546887681241344</v>
      </c>
      <c r="DL65" s="174">
        <f t="shared" si="71"/>
        <v>79.546887681241344</v>
      </c>
      <c r="DM65" s="174">
        <f t="shared" si="71"/>
        <v>79.546887681241344</v>
      </c>
      <c r="DN65" s="174">
        <f t="shared" si="71"/>
        <v>79.546887681241344</v>
      </c>
      <c r="DO65" s="174">
        <f t="shared" si="71"/>
        <v>79.546887681241344</v>
      </c>
      <c r="DP65" s="174">
        <f t="shared" si="71"/>
        <v>79.546887681241344</v>
      </c>
      <c r="DQ65" s="174">
        <f t="shared" si="71"/>
        <v>79.546887681241344</v>
      </c>
      <c r="DR65" s="174">
        <f t="shared" si="71"/>
        <v>79.546887681241344</v>
      </c>
      <c r="DS65" s="174">
        <f t="shared" si="71"/>
        <v>79.546887681241344</v>
      </c>
      <c r="DT65" s="174">
        <f t="shared" si="71"/>
        <v>79.546887681241344</v>
      </c>
      <c r="DU65" s="174"/>
      <c r="DV65" s="174"/>
      <c r="DW65" s="174"/>
      <c r="DX65" s="174"/>
      <c r="DY65" s="174"/>
      <c r="DZ65" s="174"/>
      <c r="EA65" s="174"/>
      <c r="EB65" s="174"/>
      <c r="EC65" s="174"/>
      <c r="ED65" s="174"/>
      <c r="EE65" s="174"/>
      <c r="EF65" s="174"/>
      <c r="EG65" s="174"/>
      <c r="EH65" s="174"/>
      <c r="EI65" s="174"/>
      <c r="EJ65" s="174"/>
      <c r="EK65" s="174"/>
      <c r="EL65" s="174"/>
      <c r="EM65" s="174"/>
      <c r="EN65" s="174"/>
      <c r="EO65" s="174"/>
      <c r="EP65" s="174"/>
      <c r="EQ65" s="174"/>
      <c r="ER65" s="174"/>
      <c r="ES65" s="174"/>
    </row>
    <row r="66" spans="1:160" x14ac:dyDescent="0.3">
      <c r="A66" s="12" t="s">
        <v>366</v>
      </c>
      <c r="B66" s="12"/>
      <c r="C66" s="12"/>
      <c r="D66" s="30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74"/>
      <c r="BN66" s="174"/>
      <c r="BO66" s="174"/>
      <c r="BP66" s="174"/>
      <c r="BQ66" s="174"/>
      <c r="BR66" s="174"/>
      <c r="BS66" s="174"/>
      <c r="BT66" s="174"/>
      <c r="BU66" s="174"/>
      <c r="BV66" s="174"/>
      <c r="BW66" s="174"/>
      <c r="BX66" s="174"/>
      <c r="BY66" s="174"/>
      <c r="BZ66" s="174"/>
      <c r="CA66" s="174"/>
      <c r="CB66" s="174"/>
      <c r="CC66" s="174"/>
      <c r="CD66" s="174"/>
      <c r="CE66" s="174"/>
      <c r="CF66" s="174"/>
      <c r="CG66" s="174"/>
      <c r="CH66" s="174"/>
      <c r="CI66" s="174"/>
      <c r="CJ66" s="174"/>
      <c r="CK66" s="174"/>
      <c r="CL66" s="174"/>
      <c r="CM66" s="174"/>
      <c r="CN66" s="174"/>
      <c r="CO66" s="174"/>
      <c r="CP66" s="174"/>
      <c r="CQ66" s="174"/>
      <c r="CR66" s="174"/>
      <c r="CS66" s="174"/>
      <c r="CT66" s="174"/>
      <c r="CU66" s="174"/>
      <c r="CV66" s="174"/>
      <c r="CW66" s="174"/>
      <c r="CX66" s="174"/>
      <c r="CY66" s="174"/>
      <c r="CZ66" s="174"/>
      <c r="DA66" s="174"/>
      <c r="DB66" s="174"/>
      <c r="DC66" s="174"/>
      <c r="DD66" s="174"/>
      <c r="DE66" s="174"/>
      <c r="DF66" s="174"/>
      <c r="DG66" s="174"/>
      <c r="DH66" s="174"/>
      <c r="DI66" s="174"/>
      <c r="DJ66" s="174"/>
      <c r="DK66" s="174"/>
      <c r="DL66" s="174"/>
      <c r="DM66" s="174"/>
      <c r="DN66" s="174"/>
      <c r="DO66" s="174"/>
      <c r="DP66" s="174"/>
      <c r="DQ66" s="174"/>
      <c r="DR66" s="174"/>
      <c r="DS66" s="174"/>
      <c r="DT66" s="174"/>
      <c r="DU66" s="174">
        <f>AVERAGE(DU50:EF50)</f>
        <v>71.51216238141437</v>
      </c>
      <c r="DV66" s="174">
        <f>DU66</f>
        <v>71.51216238141437</v>
      </c>
      <c r="DW66" s="174">
        <f>DV66</f>
        <v>71.51216238141437</v>
      </c>
      <c r="DX66" s="174">
        <f>DW66</f>
        <v>71.51216238141437</v>
      </c>
      <c r="DY66" s="174">
        <f t="shared" ref="DY66:EF66" si="72">DX66</f>
        <v>71.51216238141437</v>
      </c>
      <c r="DZ66" s="174">
        <f t="shared" si="72"/>
        <v>71.51216238141437</v>
      </c>
      <c r="EA66" s="174">
        <f t="shared" si="72"/>
        <v>71.51216238141437</v>
      </c>
      <c r="EB66" s="174">
        <f t="shared" si="72"/>
        <v>71.51216238141437</v>
      </c>
      <c r="EC66" s="174">
        <f t="shared" si="72"/>
        <v>71.51216238141437</v>
      </c>
      <c r="ED66" s="174">
        <f t="shared" si="72"/>
        <v>71.51216238141437</v>
      </c>
      <c r="EE66" s="174">
        <f t="shared" si="72"/>
        <v>71.51216238141437</v>
      </c>
      <c r="EF66" s="174">
        <f t="shared" si="72"/>
        <v>71.51216238141437</v>
      </c>
      <c r="EG66" s="174"/>
      <c r="EH66" s="174"/>
      <c r="EI66" s="174"/>
      <c r="EJ66" s="174"/>
      <c r="EK66" s="174"/>
      <c r="EL66" s="174"/>
      <c r="EM66" s="174"/>
      <c r="EN66" s="174"/>
      <c r="EO66" s="174"/>
      <c r="EP66" s="174"/>
      <c r="EQ66" s="174"/>
      <c r="ER66" s="174"/>
      <c r="ES66" s="174"/>
    </row>
    <row r="67" spans="1:160" x14ac:dyDescent="0.3">
      <c r="A67" s="12" t="s">
        <v>383</v>
      </c>
      <c r="B67" s="12"/>
      <c r="C67" s="12"/>
      <c r="D67" s="30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74"/>
      <c r="BN67" s="174"/>
      <c r="BO67" s="174"/>
      <c r="BP67" s="174"/>
      <c r="BQ67" s="174"/>
      <c r="BR67" s="174"/>
      <c r="BS67" s="174"/>
      <c r="BT67" s="174"/>
      <c r="BU67" s="174"/>
      <c r="BV67" s="174"/>
      <c r="BW67" s="174"/>
      <c r="BX67" s="174"/>
      <c r="BY67" s="174"/>
      <c r="BZ67" s="174"/>
      <c r="CA67" s="174"/>
      <c r="CB67" s="174"/>
      <c r="CC67" s="174"/>
      <c r="CD67" s="174"/>
      <c r="CE67" s="174"/>
      <c r="CF67" s="174"/>
      <c r="CG67" s="174"/>
      <c r="CH67" s="174"/>
      <c r="CI67" s="174"/>
      <c r="CJ67" s="174"/>
      <c r="CK67" s="174"/>
      <c r="CL67" s="174"/>
      <c r="CM67" s="174"/>
      <c r="CN67" s="174"/>
      <c r="CO67" s="174"/>
      <c r="CP67" s="174"/>
      <c r="CQ67" s="174"/>
      <c r="CR67" s="174"/>
      <c r="CS67" s="174"/>
      <c r="CT67" s="174"/>
      <c r="CU67" s="174"/>
      <c r="CV67" s="174"/>
      <c r="CW67" s="174"/>
      <c r="CX67" s="174"/>
      <c r="CY67" s="174"/>
      <c r="CZ67" s="174"/>
      <c r="DA67" s="174"/>
      <c r="DB67" s="174"/>
      <c r="DC67" s="174"/>
      <c r="DD67" s="174"/>
      <c r="DE67" s="174"/>
      <c r="DF67" s="174"/>
      <c r="DG67" s="174"/>
      <c r="DH67" s="174"/>
      <c r="DI67" s="174"/>
      <c r="DJ67" s="174"/>
      <c r="DK67" s="174"/>
      <c r="DL67" s="174"/>
      <c r="DM67" s="174"/>
      <c r="DN67" s="174"/>
      <c r="DO67" s="174"/>
      <c r="DP67" s="174"/>
      <c r="DQ67" s="174"/>
      <c r="DR67" s="174"/>
      <c r="DS67" s="174"/>
      <c r="DT67" s="174"/>
      <c r="DU67" s="174"/>
      <c r="DV67" s="174"/>
      <c r="DW67" s="174"/>
      <c r="DX67" s="174"/>
      <c r="DY67" s="174"/>
      <c r="DZ67" s="174"/>
      <c r="EA67" s="174"/>
      <c r="EB67" s="174"/>
      <c r="EC67" s="174"/>
      <c r="ED67" s="174"/>
      <c r="EE67" s="174"/>
      <c r="EF67" s="174"/>
      <c r="EG67" s="174">
        <f>AVERAGE(EG50:ER50)</f>
        <v>78.406925763076643</v>
      </c>
      <c r="EH67" s="174">
        <f>EG67</f>
        <v>78.406925763076643</v>
      </c>
      <c r="EI67" s="174">
        <f t="shared" ref="EI67:ER67" si="73">EH67</f>
        <v>78.406925763076643</v>
      </c>
      <c r="EJ67" s="174">
        <f t="shared" si="73"/>
        <v>78.406925763076643</v>
      </c>
      <c r="EK67" s="174">
        <f t="shared" si="73"/>
        <v>78.406925763076643</v>
      </c>
      <c r="EL67" s="174">
        <f t="shared" si="73"/>
        <v>78.406925763076643</v>
      </c>
      <c r="EM67" s="174">
        <f t="shared" si="73"/>
        <v>78.406925763076643</v>
      </c>
      <c r="EN67" s="174">
        <f t="shared" si="73"/>
        <v>78.406925763076643</v>
      </c>
      <c r="EO67" s="174">
        <f t="shared" si="73"/>
        <v>78.406925763076643</v>
      </c>
      <c r="EP67" s="174">
        <f t="shared" si="73"/>
        <v>78.406925763076643</v>
      </c>
      <c r="EQ67" s="174">
        <f t="shared" si="73"/>
        <v>78.406925763076643</v>
      </c>
      <c r="ER67" s="174">
        <f t="shared" si="73"/>
        <v>78.406925763076643</v>
      </c>
      <c r="ES67" s="174"/>
    </row>
    <row r="68" spans="1:160" x14ac:dyDescent="0.3">
      <c r="A68" s="12" t="s">
        <v>437</v>
      </c>
      <c r="B68" s="12"/>
      <c r="C68" s="12"/>
      <c r="D68" s="30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74"/>
      <c r="BN68" s="174"/>
      <c r="BO68" s="174"/>
      <c r="BP68" s="174"/>
      <c r="BQ68" s="174"/>
      <c r="BR68" s="174"/>
      <c r="BS68" s="174"/>
      <c r="BT68" s="174"/>
      <c r="BU68" s="174"/>
      <c r="BV68" s="174"/>
      <c r="BW68" s="174"/>
      <c r="BX68" s="174"/>
      <c r="BY68" s="174"/>
      <c r="BZ68" s="174"/>
      <c r="CA68" s="174"/>
      <c r="CB68" s="174"/>
      <c r="CC68" s="174"/>
      <c r="CD68" s="174"/>
      <c r="CE68" s="174"/>
      <c r="CF68" s="174"/>
      <c r="CG68" s="174"/>
      <c r="CH68" s="174"/>
      <c r="CI68" s="174"/>
      <c r="CJ68" s="174"/>
      <c r="CK68" s="174"/>
      <c r="CL68" s="174"/>
      <c r="CM68" s="174"/>
      <c r="CN68" s="174"/>
      <c r="CO68" s="174"/>
      <c r="CP68" s="174"/>
      <c r="CQ68" s="174"/>
      <c r="CR68" s="174"/>
      <c r="CS68" s="174"/>
      <c r="CT68" s="174"/>
      <c r="CU68" s="174"/>
      <c r="CV68" s="174"/>
      <c r="CW68" s="174"/>
      <c r="CX68" s="174"/>
      <c r="CY68" s="174"/>
      <c r="CZ68" s="174"/>
      <c r="DA68" s="174"/>
      <c r="DB68" s="174"/>
      <c r="DC68" s="174"/>
      <c r="DD68" s="174"/>
      <c r="DE68" s="174"/>
      <c r="DF68" s="174"/>
      <c r="DG68" s="174"/>
      <c r="DH68" s="174"/>
      <c r="DI68" s="174"/>
      <c r="DJ68" s="174"/>
      <c r="DK68" s="174"/>
      <c r="DL68" s="174"/>
      <c r="DM68" s="174"/>
      <c r="DN68" s="174"/>
      <c r="DO68" s="174"/>
      <c r="DP68" s="174"/>
      <c r="DQ68" s="174"/>
      <c r="DR68" s="174"/>
      <c r="DS68" s="174"/>
      <c r="DT68" s="174"/>
      <c r="DU68" s="174"/>
      <c r="DV68" s="174"/>
      <c r="DW68" s="174"/>
      <c r="DX68" s="174"/>
      <c r="DY68" s="174"/>
      <c r="DZ68" s="174"/>
      <c r="EA68" s="174"/>
      <c r="EB68" s="174"/>
      <c r="EC68" s="174"/>
      <c r="ED68" s="174"/>
      <c r="EE68" s="174"/>
      <c r="EF68" s="174"/>
      <c r="EG68" s="174"/>
      <c r="EH68" s="174"/>
      <c r="EI68" s="174"/>
      <c r="EJ68" s="174"/>
      <c r="EK68" s="174"/>
      <c r="EL68" s="174"/>
      <c r="EM68" s="174"/>
      <c r="EN68" s="174"/>
      <c r="EO68" s="174"/>
      <c r="EP68" s="174"/>
      <c r="EQ68" s="174"/>
      <c r="ER68" s="174"/>
      <c r="ES68" s="174">
        <f>AVERAGE(ES50)</f>
        <v>87.884139879901099</v>
      </c>
      <c r="ET68" s="72">
        <f>ES68</f>
        <v>87.884139879901099</v>
      </c>
      <c r="EU68" s="72">
        <f t="shared" ref="EU68:FD69" si="74">ET68</f>
        <v>87.884139879901099</v>
      </c>
      <c r="EV68" s="72">
        <f t="shared" si="74"/>
        <v>87.884139879901099</v>
      </c>
      <c r="EW68" s="72">
        <f t="shared" si="74"/>
        <v>87.884139879901099</v>
      </c>
      <c r="EX68" s="72">
        <f t="shared" si="74"/>
        <v>87.884139879901099</v>
      </c>
      <c r="EY68" s="72">
        <f t="shared" si="74"/>
        <v>87.884139879901099</v>
      </c>
      <c r="EZ68" s="72">
        <f t="shared" si="74"/>
        <v>87.884139879901099</v>
      </c>
      <c r="FA68" s="72">
        <f t="shared" si="74"/>
        <v>87.884139879901099</v>
      </c>
      <c r="FB68" s="72">
        <f t="shared" si="74"/>
        <v>87.884139879901099</v>
      </c>
      <c r="FC68" s="72">
        <f t="shared" si="74"/>
        <v>87.884139879901099</v>
      </c>
      <c r="FD68" s="72">
        <f t="shared" si="74"/>
        <v>87.884139879901099</v>
      </c>
    </row>
    <row r="69" spans="1:160" x14ac:dyDescent="0.3">
      <c r="A69" s="12" t="s">
        <v>436</v>
      </c>
      <c r="B69" s="12"/>
      <c r="C69" s="12"/>
      <c r="D69" s="30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74"/>
      <c r="BN69" s="174"/>
      <c r="BO69" s="174"/>
      <c r="BP69" s="174"/>
      <c r="BQ69" s="174"/>
      <c r="BR69" s="174"/>
      <c r="BS69" s="174"/>
      <c r="BT69" s="174"/>
      <c r="BU69" s="174"/>
      <c r="BV69" s="174"/>
      <c r="BW69" s="174"/>
      <c r="BX69" s="174"/>
      <c r="BY69" s="174"/>
      <c r="BZ69" s="174"/>
      <c r="CA69" s="174"/>
      <c r="CB69" s="174"/>
      <c r="CC69" s="174"/>
      <c r="CD69" s="174"/>
      <c r="CE69" s="174"/>
      <c r="CF69" s="174"/>
      <c r="CG69" s="174"/>
      <c r="CH69" s="174"/>
      <c r="CI69" s="174"/>
      <c r="CJ69" s="174"/>
      <c r="CK69" s="174"/>
      <c r="CL69" s="174"/>
      <c r="CM69" s="174"/>
      <c r="CN69" s="174"/>
      <c r="CO69" s="174"/>
      <c r="CP69" s="174"/>
      <c r="CQ69" s="174"/>
      <c r="CR69" s="174"/>
      <c r="CS69" s="174"/>
      <c r="CT69" s="174"/>
      <c r="CU69" s="174"/>
      <c r="CV69" s="174"/>
      <c r="CW69" s="174"/>
      <c r="CX69" s="174"/>
      <c r="CY69" s="174"/>
      <c r="CZ69" s="174"/>
      <c r="DA69" s="174"/>
      <c r="DB69" s="174"/>
      <c r="DC69" s="174"/>
      <c r="DD69" s="174"/>
      <c r="DE69" s="174"/>
      <c r="DF69" s="174"/>
      <c r="DG69" s="174"/>
      <c r="DH69" s="174"/>
      <c r="DI69" s="174"/>
      <c r="DJ69" s="174"/>
      <c r="DK69" s="174"/>
      <c r="DL69" s="174"/>
      <c r="DM69" s="174"/>
      <c r="DN69" s="174"/>
      <c r="DO69" s="174"/>
      <c r="DP69" s="174"/>
      <c r="DQ69" s="174"/>
      <c r="DR69" s="174"/>
      <c r="DS69" s="174"/>
      <c r="DT69" s="174"/>
      <c r="DU69" s="174"/>
      <c r="DV69" s="174"/>
      <c r="DW69" s="174"/>
      <c r="DX69" s="174"/>
      <c r="DY69" s="174"/>
      <c r="DZ69" s="174"/>
      <c r="EA69" s="174"/>
      <c r="EB69" s="174"/>
      <c r="EC69" s="174"/>
      <c r="ED69" s="174"/>
      <c r="EE69" s="174"/>
      <c r="EF69" s="174"/>
      <c r="EG69" s="174"/>
      <c r="EH69" s="174"/>
      <c r="EI69" s="174"/>
      <c r="EJ69" s="174"/>
      <c r="EK69" s="174"/>
      <c r="EL69" s="174"/>
      <c r="EM69" s="174"/>
      <c r="EN69" s="174"/>
      <c r="EO69" s="174"/>
      <c r="EP69" s="174"/>
      <c r="EQ69" s="174"/>
      <c r="ER69" s="174"/>
      <c r="ES69" s="174">
        <f>AVERAGE(ES50,ET52:FD52)</f>
        <v>118.81404321783883</v>
      </c>
      <c r="ET69" s="72">
        <f>ES69</f>
        <v>118.81404321783883</v>
      </c>
      <c r="EU69" s="72">
        <f t="shared" si="74"/>
        <v>118.81404321783883</v>
      </c>
      <c r="EV69" s="72">
        <f t="shared" si="74"/>
        <v>118.81404321783883</v>
      </c>
      <c r="EW69" s="72">
        <f t="shared" si="74"/>
        <v>118.81404321783883</v>
      </c>
      <c r="EX69" s="72">
        <f t="shared" si="74"/>
        <v>118.81404321783883</v>
      </c>
      <c r="EY69" s="72">
        <f t="shared" si="74"/>
        <v>118.81404321783883</v>
      </c>
      <c r="EZ69" s="72">
        <f t="shared" si="74"/>
        <v>118.81404321783883</v>
      </c>
      <c r="FA69" s="72">
        <f t="shared" si="74"/>
        <v>118.81404321783883</v>
      </c>
      <c r="FB69" s="72">
        <f t="shared" si="74"/>
        <v>118.81404321783883</v>
      </c>
      <c r="FC69" s="72">
        <f t="shared" si="74"/>
        <v>118.81404321783883</v>
      </c>
      <c r="FD69" s="72">
        <f t="shared" si="74"/>
        <v>118.81404321783883</v>
      </c>
    </row>
    <row r="70" spans="1:160" s="170" customFormat="1" ht="14.4" thickBot="1" x14ac:dyDescent="0.35"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3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</row>
    <row r="71" spans="1:160" ht="14.4" thickTop="1" x14ac:dyDescent="0.3">
      <c r="A71" s="7"/>
      <c r="B71" s="7"/>
      <c r="C71" s="7"/>
      <c r="D71" s="25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67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</row>
    <row r="73" spans="1:160" x14ac:dyDescent="0.3">
      <c r="BJ73" s="77"/>
      <c r="BO73" s="208"/>
      <c r="BP73" s="256"/>
      <c r="BQ73" s="256"/>
      <c r="BR73" s="256"/>
      <c r="BS73" s="256"/>
      <c r="BT73" s="256"/>
      <c r="BU73" s="256"/>
      <c r="BV73" s="256"/>
      <c r="BW73" s="256"/>
      <c r="BX73" s="256"/>
      <c r="BY73" s="256"/>
      <c r="BZ73" s="256"/>
      <c r="CA73" s="256"/>
      <c r="CB73" s="256"/>
      <c r="CC73" s="256"/>
      <c r="CD73" s="256"/>
      <c r="CE73" s="256"/>
      <c r="CF73" s="256"/>
      <c r="CG73" s="256"/>
      <c r="CH73" s="256"/>
      <c r="CI73" s="256"/>
      <c r="CJ73" s="256"/>
    </row>
    <row r="74" spans="1:160" x14ac:dyDescent="0.3">
      <c r="BO74" s="257"/>
      <c r="BP74" s="258"/>
      <c r="BQ74" s="259"/>
      <c r="BR74" s="259"/>
      <c r="BS74" s="258"/>
      <c r="BT74" s="259"/>
      <c r="BU74" s="259"/>
      <c r="BV74" s="258"/>
      <c r="BW74" s="259"/>
      <c r="BX74" s="259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</row>
    <row r="75" spans="1:160" x14ac:dyDescent="0.3">
      <c r="BO75" s="208"/>
      <c r="BP75" s="209"/>
      <c r="BQ75" s="210"/>
      <c r="BR75" s="210"/>
      <c r="BS75" s="209"/>
      <c r="BT75" s="210"/>
      <c r="BU75" s="210"/>
      <c r="BV75" s="209"/>
      <c r="BW75" s="210"/>
      <c r="BX75" s="210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  <c r="CI75" s="209"/>
      <c r="CJ75" s="209"/>
    </row>
    <row r="76" spans="1:160" x14ac:dyDescent="0.3">
      <c r="BO76" s="208"/>
      <c r="BP76" s="209"/>
      <c r="BQ76" s="210"/>
      <c r="BR76" s="210"/>
      <c r="BS76" s="209"/>
      <c r="BT76" s="210"/>
      <c r="BU76" s="210"/>
      <c r="BV76" s="209"/>
      <c r="BW76" s="210"/>
      <c r="BX76" s="210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  <c r="CI76" s="209"/>
      <c r="CJ76" s="209"/>
      <c r="DK76" s="10"/>
    </row>
    <row r="77" spans="1:160" x14ac:dyDescent="0.3">
      <c r="BO77" s="208"/>
      <c r="BP77" s="209"/>
      <c r="BQ77" s="210"/>
      <c r="BR77" s="210"/>
      <c r="BS77" s="209"/>
      <c r="BT77" s="210"/>
      <c r="BU77" s="210"/>
      <c r="BV77" s="209"/>
      <c r="BW77" s="210"/>
      <c r="BX77" s="210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  <c r="CI77" s="209"/>
      <c r="CJ77" s="209"/>
    </row>
    <row r="78" spans="1:160" x14ac:dyDescent="0.3">
      <c r="BO78" s="208"/>
      <c r="BP78" s="209"/>
      <c r="BQ78" s="210"/>
      <c r="BR78" s="210"/>
      <c r="BS78" s="209"/>
      <c r="BT78" s="210"/>
      <c r="BU78" s="210"/>
      <c r="BV78" s="209"/>
      <c r="BW78" s="210"/>
      <c r="BX78" s="210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  <c r="CI78" s="209"/>
      <c r="CJ78" s="209"/>
    </row>
    <row r="79" spans="1:160" x14ac:dyDescent="0.3">
      <c r="BO79" s="208"/>
      <c r="BP79" s="209"/>
      <c r="BQ79" s="210"/>
      <c r="BR79" s="210"/>
      <c r="BS79" s="209"/>
      <c r="BT79" s="210"/>
      <c r="BU79" s="210"/>
      <c r="BV79" s="209"/>
      <c r="BW79" s="210"/>
      <c r="BX79" s="210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  <c r="CI79" s="209"/>
      <c r="CJ79" s="209"/>
    </row>
    <row r="80" spans="1:160" x14ac:dyDescent="0.3">
      <c r="BO80" s="208"/>
      <c r="BP80" s="209"/>
      <c r="BQ80" s="210"/>
      <c r="BR80" s="210"/>
      <c r="BS80" s="209"/>
      <c r="BT80" s="210"/>
      <c r="BU80" s="210"/>
      <c r="BV80" s="209"/>
      <c r="BW80" s="210"/>
      <c r="BX80" s="210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  <c r="CI80" s="209"/>
      <c r="CJ80" s="209"/>
    </row>
    <row r="81" spans="67:88" x14ac:dyDescent="0.3">
      <c r="BO81" s="208"/>
      <c r="BP81" s="209"/>
      <c r="BQ81" s="210"/>
      <c r="BR81" s="210"/>
      <c r="BS81" s="209"/>
      <c r="BT81" s="210"/>
      <c r="BU81" s="210"/>
      <c r="BV81" s="209"/>
      <c r="BW81" s="210"/>
      <c r="BX81" s="210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  <c r="CI81" s="209"/>
      <c r="CJ81" s="209"/>
    </row>
    <row r="82" spans="67:88" x14ac:dyDescent="0.3">
      <c r="BO82" s="208"/>
      <c r="BP82" s="209"/>
      <c r="BQ82" s="210"/>
      <c r="BR82" s="210"/>
      <c r="BS82" s="209"/>
      <c r="BT82" s="210"/>
      <c r="BU82" s="210"/>
      <c r="BV82" s="209"/>
      <c r="BW82" s="210"/>
      <c r="BX82" s="210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  <c r="CI82" s="209"/>
      <c r="CJ82" s="209"/>
    </row>
    <row r="83" spans="67:88" x14ac:dyDescent="0.3">
      <c r="BO83" s="208"/>
      <c r="BP83" s="209"/>
      <c r="BQ83" s="210"/>
      <c r="BR83" s="210"/>
      <c r="BS83" s="209"/>
      <c r="BT83" s="210"/>
      <c r="BU83" s="210"/>
      <c r="BV83" s="209"/>
      <c r="BW83" s="210"/>
      <c r="BX83" s="210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  <c r="CI83" s="209"/>
      <c r="CJ83" s="209"/>
    </row>
    <row r="84" spans="67:88" x14ac:dyDescent="0.3">
      <c r="BO84" s="208"/>
      <c r="BP84" s="209"/>
      <c r="BQ84" s="210"/>
      <c r="BR84" s="210"/>
      <c r="BS84" s="209"/>
      <c r="BT84" s="210"/>
      <c r="BU84" s="210"/>
      <c r="BV84" s="209"/>
      <c r="BW84" s="210"/>
      <c r="BX84" s="210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  <c r="CI84" s="209"/>
      <c r="CJ84" s="209"/>
    </row>
    <row r="85" spans="67:88" x14ac:dyDescent="0.3">
      <c r="BO85" s="208"/>
      <c r="BP85" s="209"/>
      <c r="BQ85" s="210"/>
      <c r="BR85" s="210"/>
      <c r="BS85" s="209"/>
      <c r="BT85" s="210"/>
      <c r="BU85" s="210"/>
      <c r="BV85" s="209"/>
      <c r="BW85" s="210"/>
      <c r="BX85" s="210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  <c r="CI85" s="209"/>
      <c r="CJ85" s="209"/>
    </row>
    <row r="86" spans="67:88" x14ac:dyDescent="0.3">
      <c r="BO86" s="208"/>
      <c r="BP86" s="209"/>
      <c r="BQ86" s="210"/>
      <c r="BR86" s="210"/>
      <c r="BS86" s="209"/>
      <c r="BT86" s="210"/>
      <c r="BU86" s="210"/>
      <c r="BV86" s="209"/>
      <c r="BW86" s="210"/>
      <c r="BX86" s="210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  <c r="CI86" s="209"/>
      <c r="CJ86" s="209"/>
    </row>
    <row r="87" spans="67:88" x14ac:dyDescent="0.3">
      <c r="BO87" s="208"/>
      <c r="BP87" s="209"/>
      <c r="BQ87" s="210"/>
      <c r="BR87" s="210"/>
      <c r="BS87" s="209"/>
      <c r="BT87" s="210"/>
      <c r="BU87" s="210"/>
      <c r="BV87" s="209"/>
      <c r="BW87" s="210"/>
      <c r="BX87" s="210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  <c r="CI87" s="209"/>
      <c r="CJ87" s="209"/>
    </row>
    <row r="89" spans="67:88" x14ac:dyDescent="0.3">
      <c r="BO89" s="208"/>
      <c r="BP89" s="209"/>
      <c r="BQ89" s="210"/>
      <c r="BR89" s="210"/>
      <c r="BS89" s="209"/>
      <c r="BT89" s="210"/>
      <c r="BU89" s="210"/>
      <c r="BV89" s="209"/>
      <c r="BW89" s="210"/>
      <c r="BX89" s="210"/>
      <c r="BY89" s="209"/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  <c r="CJ89" s="209"/>
    </row>
    <row r="135" spans="1:64" s="170" customFormat="1" ht="14.4" thickBot="1" x14ac:dyDescent="0.35">
      <c r="A135" s="168"/>
      <c r="B135" s="168"/>
      <c r="C135" s="168"/>
      <c r="D135" s="169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8"/>
    </row>
    <row r="136" spans="1:64" ht="14.4" thickTop="1" x14ac:dyDescent="0.3"/>
    <row r="157" spans="1:160" s="170" customFormat="1" ht="14.4" thickBot="1" x14ac:dyDescent="0.35">
      <c r="A157" s="168"/>
      <c r="B157" s="168"/>
      <c r="C157" s="168"/>
      <c r="D157" s="169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</row>
    <row r="158" spans="1:160" ht="14.4" thickTop="1" x14ac:dyDescent="0.3"/>
    <row r="159" spans="1:160" x14ac:dyDescent="0.3">
      <c r="A159" s="18" t="s">
        <v>282</v>
      </c>
    </row>
    <row r="160" spans="1:160" x14ac:dyDescent="0.3">
      <c r="A160" s="14" t="s">
        <v>175</v>
      </c>
      <c r="B160" s="14" t="s">
        <v>26</v>
      </c>
      <c r="C160" s="14" t="s">
        <v>28</v>
      </c>
      <c r="D160" s="22">
        <f>2204.622/100</f>
        <v>22.046219999999998</v>
      </c>
      <c r="E160" s="266">
        <f>ICGN!E911</f>
        <v>5789.9999370806909</v>
      </c>
      <c r="F160" s="266">
        <f>ICGN!F911</f>
        <v>6308.5285122672703</v>
      </c>
      <c r="G160" s="266">
        <f>ICGN!G911</f>
        <v>6027.5538636671126</v>
      </c>
      <c r="H160" s="266">
        <f>ICGN!H911</f>
        <v>6078.2757675896573</v>
      </c>
      <c r="I160" s="266">
        <f>ICGN!I911</f>
        <v>6359.9609326272066</v>
      </c>
      <c r="J160" s="266">
        <f>ICGN!J911</f>
        <v>5795.5058136394973</v>
      </c>
      <c r="K160" s="266">
        <f>ICGN!K911</f>
        <v>5351.2766381891233</v>
      </c>
      <c r="L160" s="266">
        <f>ICGN!L911</f>
        <v>5699.2582976852273</v>
      </c>
      <c r="M160" s="266">
        <f>ICGN!M911</f>
        <v>5594.1989304074368</v>
      </c>
      <c r="N160" s="266">
        <f>ICGN!N911</f>
        <v>5743.7179330430008</v>
      </c>
      <c r="O160" s="266">
        <f>ICGN!O911</f>
        <v>5980.5293418333276</v>
      </c>
      <c r="P160" s="266">
        <f>ICGN!P911</f>
        <v>6343.9063945784364</v>
      </c>
      <c r="Q160" s="266">
        <f>ICGN!Q911</f>
        <v>6128.6928663401613</v>
      </c>
      <c r="R160" s="266">
        <f>ICGN!R911</f>
        <v>5664.0878273681283</v>
      </c>
      <c r="S160" s="266">
        <f>ICGN!S911</f>
        <v>5559.2935481425302</v>
      </c>
      <c r="T160" s="266">
        <f>ICGN!T911</f>
        <v>5689.6318593892147</v>
      </c>
      <c r="U160" s="266">
        <f>ICGN!U911</f>
        <v>5884.2980581000875</v>
      </c>
      <c r="V160" s="266">
        <f>ICGN!V911</f>
        <v>6391.3561093071949</v>
      </c>
      <c r="W160" s="266">
        <f>ICGN!W911</f>
        <v>6752.7818614264597</v>
      </c>
      <c r="X160" s="266">
        <f>ICGN!X911</f>
        <v>6955.2684705664915</v>
      </c>
      <c r="Y160" s="266">
        <f>ICGN!Y911</f>
        <v>7407.872295796692</v>
      </c>
      <c r="Z160" s="266">
        <f>ICGN!Z911</f>
        <v>7522.6016348752792</v>
      </c>
      <c r="AA160" s="266">
        <f>ICGN!AA911</f>
        <v>8406.162126339892</v>
      </c>
      <c r="AB160" s="266">
        <f>ICGN!AB911</f>
        <v>9352.5260276578956</v>
      </c>
      <c r="AC160" s="266">
        <f>ICGN!AC911</f>
        <v>9721.7405980207041</v>
      </c>
      <c r="AD160" s="266">
        <f>ICGN!AD911</f>
        <v>10744.463938323313</v>
      </c>
      <c r="AE160" s="266">
        <f>ICGN!AE911</f>
        <v>11287.323915391618</v>
      </c>
      <c r="AF160" s="266">
        <f>ICGN!AF911</f>
        <v>11240.627585161659</v>
      </c>
      <c r="AG160" s="266">
        <f>ICGN!AG911</f>
        <v>10897.344490474843</v>
      </c>
      <c r="AH160" s="266">
        <f>ICGN!AH911</f>
        <v>10141.135943900021</v>
      </c>
      <c r="AI160" s="266">
        <f>ICGN!AI911</f>
        <v>9791.5519491002997</v>
      </c>
      <c r="AJ160" s="266">
        <f>ICGN!AJ911</f>
        <v>10094.174085825951</v>
      </c>
      <c r="AK160" s="266">
        <f>ICGN!AK911</f>
        <v>10511.025681997171</v>
      </c>
      <c r="AL160" s="266">
        <f>ICGN!AL911</f>
        <v>9790.3360587103161</v>
      </c>
      <c r="AM160" s="266">
        <f>ICGN!AM911</f>
        <v>9761.160116357998</v>
      </c>
      <c r="AN160" s="266">
        <f>ICGN!AN911</f>
        <v>9500.5880362075241</v>
      </c>
      <c r="AO160" s="266">
        <f>ICGN!AO911</f>
        <v>9121.3148272492526</v>
      </c>
      <c r="AP160" s="266">
        <f>ICGN!AP911</f>
        <v>8209.2186825532117</v>
      </c>
      <c r="AQ160" s="266">
        <f>ICGN!AQ911</f>
        <v>7244.784014084642</v>
      </c>
      <c r="AR160" s="266">
        <f>ICGN!AR911</f>
        <v>6989.5379193389899</v>
      </c>
      <c r="AS160" s="266">
        <f>ICGN!AS911</f>
        <v>6867.135181048754</v>
      </c>
      <c r="AT160" s="266">
        <f>ICGN!AT911</f>
        <v>6196.6541901875589</v>
      </c>
      <c r="AU160" s="266">
        <f>ICGN!AU911</f>
        <v>7079.7991286131764</v>
      </c>
      <c r="AV160" s="266">
        <f>ICGN!AV911</f>
        <v>6597.2398305096494</v>
      </c>
      <c r="AW160" s="266">
        <f>ICGN!AW911</f>
        <v>6829.6483425172592</v>
      </c>
      <c r="AX160" s="266">
        <f>ICGN!AX911</f>
        <v>6553.3589671244572</v>
      </c>
      <c r="AY160" s="266">
        <f>ICGN!AY911</f>
        <v>5926.1921857172483</v>
      </c>
      <c r="AZ160" s="266">
        <f>ICGN!AZ911</f>
        <v>5594.3746973218495</v>
      </c>
      <c r="BA160" s="266">
        <f>ICGN!BA911</f>
        <v>5853.3033587318123</v>
      </c>
      <c r="BB160" s="266">
        <f>ICGN!BB911</f>
        <v>5582.9849868546053</v>
      </c>
      <c r="BC160" s="266">
        <f>ICGN!BC911</f>
        <v>5541.601777858983</v>
      </c>
      <c r="BD160" s="266">
        <f>ICGN!BD911</f>
        <v>5535.4262332819353</v>
      </c>
      <c r="BE160" s="266">
        <f>ICGN!BE911</f>
        <v>5534.2076636053098</v>
      </c>
      <c r="BF160" s="266">
        <f>ICGN!BF911</f>
        <v>5207.2254886889605</v>
      </c>
      <c r="BG160" s="266">
        <f>ICGN!BG911</f>
        <v>5156.1940531344562</v>
      </c>
      <c r="BH160" s="266">
        <f>ICGN!BH911</f>
        <v>4931.9393287188877</v>
      </c>
      <c r="BI160" s="266">
        <f>ICGN!BI911</f>
        <v>4843.505682038307</v>
      </c>
      <c r="BJ160" s="266">
        <f>ICGN!BJ911</f>
        <v>4687.6087692509245</v>
      </c>
      <c r="BK160" s="266">
        <f>ICGN!BK911</f>
        <v>4474.1022416120541</v>
      </c>
      <c r="BL160" s="266">
        <f>ICGN!BL911</f>
        <v>4763.8813935363996</v>
      </c>
      <c r="BM160" s="266">
        <f>ICGN!BM911</f>
        <v>5075.5593555546393</v>
      </c>
      <c r="BN160" s="266">
        <f>ICGN!BN911</f>
        <v>6928.9644183653427</v>
      </c>
      <c r="BO160" s="266">
        <f>ICGN!BO911</f>
        <v>8403.2156126081409</v>
      </c>
      <c r="BP160" s="266">
        <f>ICGN!BP911</f>
        <v>8423.4718349174982</v>
      </c>
      <c r="BQ160" s="266">
        <f>ICGN!BQ911</f>
        <v>7900.2770833244995</v>
      </c>
      <c r="BR160" s="266">
        <f>ICGN!BR911</f>
        <v>7143.0294139682983</v>
      </c>
      <c r="BS160" s="266">
        <f>ICGN!BS911</f>
        <v>7011.855146045782</v>
      </c>
      <c r="BT160" s="266">
        <f>ICGN!BT911</f>
        <v>7853.1120878885995</v>
      </c>
      <c r="BU160" s="266">
        <f>ICGN!BU911</f>
        <v>8074.9786132058407</v>
      </c>
      <c r="BV160" s="266">
        <f>ICGN!BV911</f>
        <v>9253.9537918729238</v>
      </c>
      <c r="BW160" s="266">
        <f>ICGN!BW911</f>
        <v>8825.1644288095285</v>
      </c>
      <c r="BX160" s="266">
        <f>ICGN!BX911</f>
        <v>9042.6023958451169</v>
      </c>
      <c r="BY160" s="266">
        <f>ICGN!BY911</f>
        <v>8946.1587584729095</v>
      </c>
      <c r="BZ160" s="266">
        <f>ICGN!BZ911</f>
        <v>8265.359199703842</v>
      </c>
      <c r="CA160" s="266">
        <f>ICGN!CA911</f>
        <v>7682.0819946670226</v>
      </c>
      <c r="CB160" s="266">
        <f>ICGN!CB911</f>
        <v>7614.7514542175986</v>
      </c>
      <c r="CC160" s="266">
        <f>ICGN!CC911</f>
        <v>7091.2660450390958</v>
      </c>
      <c r="CD160" s="266">
        <f>ICGN!CD911</f>
        <v>7423.6121665025721</v>
      </c>
      <c r="CE160" s="266">
        <f>ICGN!CE911</f>
        <v>7534.1207131707688</v>
      </c>
      <c r="CF160" s="266">
        <f>ICGN!CF911</f>
        <v>8474.1818263106106</v>
      </c>
      <c r="CG160" s="266">
        <f>ICGN!CG911</f>
        <v>7904.5568847093728</v>
      </c>
      <c r="CH160" s="266">
        <f>ICGN!CH911</f>
        <v>8104.1569893033757</v>
      </c>
      <c r="CI160" s="266">
        <f>ICGN!CI911</f>
        <v>7805.1133358806546</v>
      </c>
      <c r="CJ160" s="266">
        <f>ICGN!CJ911</f>
        <v>8603.0097087873255</v>
      </c>
      <c r="CK160" s="266">
        <f>ICGN!CK911</f>
        <v>8471.6145103697436</v>
      </c>
      <c r="CL160" s="266">
        <f>ICGN!CL911</f>
        <v>8619.2802851242504</v>
      </c>
      <c r="CM160" s="266">
        <f>ICGN!CM911</f>
        <v>8646.2040378937745</v>
      </c>
      <c r="CN160" s="266">
        <f>ICGN!CN911</f>
        <v>8129.8256481198914</v>
      </c>
      <c r="CO160" s="266">
        <f>ICGN!CO911</f>
        <v>8189.1926274034813</v>
      </c>
      <c r="CP160" s="266">
        <f>ICGN!CP911</f>
        <v>8952.5238227088848</v>
      </c>
      <c r="CQ160" s="266">
        <f>ICGN!CQ911</f>
        <v>9444.7705058577631</v>
      </c>
      <c r="CR160" s="266">
        <f>ICGN!CR911</f>
        <v>9218.9087884298278</v>
      </c>
      <c r="CS160" s="266">
        <f>ICGN!CS911</f>
        <v>9758.0278130413481</v>
      </c>
      <c r="CT160" s="266">
        <f>ICGN!CT911</f>
        <v>10060.309261704539</v>
      </c>
      <c r="CU160" s="266">
        <f>ICGN!CU911</f>
        <v>10989.622883632801</v>
      </c>
      <c r="CV160" s="266">
        <f>ICGN!CV911</f>
        <v>9197.0440147313675</v>
      </c>
      <c r="CW160" s="266">
        <f>ICGN!CW911</f>
        <v>9652.8794481971781</v>
      </c>
      <c r="CX160" s="266">
        <f>ICGN!CX911</f>
        <v>9232.2684534352884</v>
      </c>
      <c r="CY160" s="266">
        <f>ICGN!CY911</f>
        <v>9102.7849840004965</v>
      </c>
      <c r="CZ160" s="266">
        <f>ICGN!CZ911</f>
        <v>8592.8732041647763</v>
      </c>
      <c r="DA160" s="266">
        <f>ICGN!DA911</f>
        <v>8491.8475969167266</v>
      </c>
      <c r="DB160" s="266">
        <f>ICGN!DB911</f>
        <v>8093.1421912293636</v>
      </c>
      <c r="DC160" s="266">
        <f>ICGN!DC911</f>
        <v>8781.9673673283305</v>
      </c>
      <c r="DD160" s="266">
        <f>ICGN!DD911</f>
        <v>8744.3681463479097</v>
      </c>
      <c r="DE160" s="266">
        <f>ICGN!DE911</f>
        <v>8504.6822852990026</v>
      </c>
      <c r="DF160" s="266">
        <f>ICGN!DF911</f>
        <v>8216.4831230511063</v>
      </c>
      <c r="DG160" s="266">
        <f>ICGN!DG911</f>
        <v>8351.5498745354089</v>
      </c>
      <c r="DH160" s="266">
        <f>ICGN!DH911</f>
        <v>8050.6207577516498</v>
      </c>
      <c r="DI160" s="266">
        <f>ICGN!DI911</f>
        <v>7845.1865578838369</v>
      </c>
      <c r="DJ160" s="266">
        <f>ICGN!DJ911</f>
        <v>7615.3663899735457</v>
      </c>
      <c r="DK160" s="266">
        <f>ICGN!DK911</f>
        <v>7479.2369260627192</v>
      </c>
      <c r="DL160" s="266">
        <f>ICGN!DL911</f>
        <v>7137.8779566766789</v>
      </c>
      <c r="DM160" s="266">
        <f>ICGN!DM911</f>
        <v>7464.6160588484381</v>
      </c>
      <c r="DN160" s="266">
        <f>ICGN!DN911</f>
        <v>7387.3156600458606</v>
      </c>
      <c r="DO160" s="266">
        <f>ICGN!DO911</f>
        <v>6941.2051172263509</v>
      </c>
      <c r="DP160" s="266">
        <f>ICGN!DP911</f>
        <v>6710.6880268173909</v>
      </c>
      <c r="DQ160" s="266">
        <f>ICGN!DQ911</f>
        <v>6538.2303157614951</v>
      </c>
      <c r="DR160" s="266">
        <f>ICGN!DR911</f>
        <v>7799.8011343761582</v>
      </c>
      <c r="DS160" s="266">
        <f>ICGN!DS911</f>
        <v>7882.4786791276492</v>
      </c>
      <c r="DT160" s="266">
        <f>ICGN!DT911</f>
        <v>7082.8352553661907</v>
      </c>
      <c r="DU160" s="266">
        <f>ICGN!DU911</f>
        <v>7204.3419506455812</v>
      </c>
      <c r="DV160" s="266">
        <f>ICGN!DV911</f>
        <v>6831.7630149727183</v>
      </c>
      <c r="DW160" s="266">
        <f>ICGN!DW911</f>
        <v>6510.4124276888997</v>
      </c>
      <c r="DX160" s="266">
        <f>ICGN!DX911</f>
        <v>6390.4728967766987</v>
      </c>
      <c r="DY160" s="266">
        <f>ICGN!DY911</f>
        <v>6695.1017045221597</v>
      </c>
      <c r="DZ160" s="266">
        <f>ICGN!DZ911</f>
        <v>7228.8978255277643</v>
      </c>
      <c r="EA160" s="266">
        <f>ICGN!EA911</f>
        <v>7415.850913409432</v>
      </c>
      <c r="EB160" s="266">
        <f>ICGN!EB911</f>
        <v>7116.1265418740122</v>
      </c>
      <c r="EC160" s="266">
        <f>ICGN!EC911</f>
        <v>7338.9877130672621</v>
      </c>
      <c r="ED160" s="266">
        <f>ICGN!ED911</f>
        <v>7379.3627771096344</v>
      </c>
      <c r="EE160" s="266">
        <f>ICGN!EE911</f>
        <v>8238.7695824245675</v>
      </c>
      <c r="EF160" s="266">
        <f>ICGN!EF911</f>
        <v>9607.2750737241349</v>
      </c>
      <c r="EG160" s="266">
        <f>ICGN!EG911</f>
        <v>8305.9267357609042</v>
      </c>
      <c r="EH160" s="266">
        <f>ICGN!EH911</f>
        <v>7796.6412308082381</v>
      </c>
      <c r="EI160" s="266">
        <f>ICGN!EI911</f>
        <v>9798.5038579669963</v>
      </c>
      <c r="EJ160" s="266">
        <f>ICGN!EJ911</f>
        <v>9984.7728322144649</v>
      </c>
      <c r="EK160" s="266">
        <f>ICGN!EK911</f>
        <v>8957.1228435769517</v>
      </c>
      <c r="EL160" s="266">
        <f>ICGN!EL911</f>
        <v>7873.7363634975536</v>
      </c>
      <c r="EM160" s="266">
        <f>ICGN!EM911</f>
        <v>8334.170731245189</v>
      </c>
      <c r="EN160" s="266">
        <f>ICGN!EN911</f>
        <v>9933.7037660382448</v>
      </c>
      <c r="EO160" s="266">
        <f>ICGN!EO911</f>
        <v>10015.295279782968</v>
      </c>
      <c r="EP160" s="266">
        <f>ICGN!EP911</f>
        <v>9075.9725132806689</v>
      </c>
      <c r="EQ160" s="266">
        <f>ICGN!EQ911</f>
        <v>9076.0578457683368</v>
      </c>
      <c r="ER160" s="266">
        <f>ICGN!ER911</f>
        <v>9294.0908650350739</v>
      </c>
      <c r="ES160" s="266">
        <f>ICGN!ES911</f>
        <v>9583.9296580052742</v>
      </c>
      <c r="ET160" s="266">
        <f>ICGN!ET911</f>
        <v>9970.6728901627448</v>
      </c>
      <c r="EU160" s="266">
        <f>ICGN!EU911</f>
        <v>10299.090567722818</v>
      </c>
      <c r="EV160" s="266">
        <f>ICGN!EV911</f>
        <v>10665.215717560075</v>
      </c>
      <c r="EW160" s="266">
        <f>ICGN!EW911</f>
        <v>12311.713992902687</v>
      </c>
      <c r="EX160" s="266">
        <f>ICGN!EX911</f>
        <v>12724.873605099407</v>
      </c>
      <c r="EY160" s="266">
        <f>ICGN!EY911</f>
        <v>14304.971596221849</v>
      </c>
      <c r="EZ160" s="266">
        <f>ICGN!EZ911</f>
        <v>15592.343459196665</v>
      </c>
      <c r="FA160" s="266">
        <f>ICGN!FA911</f>
        <v>15927.120465849001</v>
      </c>
      <c r="FB160" s="266">
        <f>ICGN!FB911</f>
        <v>16860.507283345443</v>
      </c>
      <c r="FC160" s="266">
        <f>ICGN!FC911</f>
        <v>19037.494739733036</v>
      </c>
      <c r="FD160" s="266">
        <f>ICGN!FD911</f>
        <v>20538.972761343124</v>
      </c>
    </row>
    <row r="162" spans="1:160" x14ac:dyDescent="0.3">
      <c r="A162" s="5" t="s">
        <v>233</v>
      </c>
      <c r="E162" s="266">
        <f t="shared" ref="E162:BE162" si="75">SUMPRODUCT(E160,E35)</f>
        <v>5789.9999370806909</v>
      </c>
      <c r="F162" s="266">
        <f t="shared" si="75"/>
        <v>6308.5285122672703</v>
      </c>
      <c r="G162" s="266">
        <f t="shared" si="75"/>
        <v>6027.5538636671126</v>
      </c>
      <c r="H162" s="266">
        <f t="shared" si="75"/>
        <v>6078.2757675896573</v>
      </c>
      <c r="I162" s="266">
        <f t="shared" si="75"/>
        <v>6359.9609326272066</v>
      </c>
      <c r="J162" s="266">
        <f t="shared" si="75"/>
        <v>5795.5058136394973</v>
      </c>
      <c r="K162" s="266">
        <f t="shared" si="75"/>
        <v>5351.2766381891233</v>
      </c>
      <c r="L162" s="266">
        <f t="shared" si="75"/>
        <v>5699.2582976852273</v>
      </c>
      <c r="M162" s="266">
        <f t="shared" si="75"/>
        <v>5594.1989304074368</v>
      </c>
      <c r="N162" s="266">
        <f t="shared" si="75"/>
        <v>5743.7179330430008</v>
      </c>
      <c r="O162" s="266">
        <f t="shared" si="75"/>
        <v>5980.5293418333276</v>
      </c>
      <c r="P162" s="266">
        <f t="shared" si="75"/>
        <v>6343.9063945784364</v>
      </c>
      <c r="Q162" s="266">
        <f t="shared" si="75"/>
        <v>6128.6928663401613</v>
      </c>
      <c r="R162" s="266">
        <f t="shared" si="75"/>
        <v>5664.0878273681283</v>
      </c>
      <c r="S162" s="266">
        <f t="shared" si="75"/>
        <v>5559.2935481425302</v>
      </c>
      <c r="T162" s="266">
        <f t="shared" si="75"/>
        <v>5689.6318593892147</v>
      </c>
      <c r="U162" s="266">
        <f t="shared" si="75"/>
        <v>5884.2980581000875</v>
      </c>
      <c r="V162" s="266">
        <f t="shared" si="75"/>
        <v>6391.3561093071949</v>
      </c>
      <c r="W162" s="266">
        <f t="shared" si="75"/>
        <v>6752.7818614264597</v>
      </c>
      <c r="X162" s="266">
        <f t="shared" si="75"/>
        <v>6955.2684705664915</v>
      </c>
      <c r="Y162" s="266">
        <f t="shared" si="75"/>
        <v>7407.872295796692</v>
      </c>
      <c r="Z162" s="266">
        <f t="shared" si="75"/>
        <v>7522.6016348752792</v>
      </c>
      <c r="AA162" s="266">
        <f t="shared" si="75"/>
        <v>8406.162126339892</v>
      </c>
      <c r="AB162" s="266">
        <f t="shared" si="75"/>
        <v>9352.5260276578956</v>
      </c>
      <c r="AC162" s="266">
        <f t="shared" si="75"/>
        <v>9721.7405980207041</v>
      </c>
      <c r="AD162" s="266">
        <f t="shared" si="75"/>
        <v>10744.463938323313</v>
      </c>
      <c r="AE162" s="266">
        <f t="shared" si="75"/>
        <v>11287.323915391618</v>
      </c>
      <c r="AF162" s="266">
        <f t="shared" si="75"/>
        <v>11240.627585161659</v>
      </c>
      <c r="AG162" s="266">
        <f t="shared" si="75"/>
        <v>10897.344490474843</v>
      </c>
      <c r="AH162" s="266">
        <f t="shared" si="75"/>
        <v>10141.135943900021</v>
      </c>
      <c r="AI162" s="266">
        <f t="shared" si="75"/>
        <v>9791.5519491002997</v>
      </c>
      <c r="AJ162" s="266">
        <f t="shared" si="75"/>
        <v>10094.174085825951</v>
      </c>
      <c r="AK162" s="266">
        <f t="shared" si="75"/>
        <v>10511.025681997171</v>
      </c>
      <c r="AL162" s="266">
        <f t="shared" si="75"/>
        <v>9790.3360587103161</v>
      </c>
      <c r="AM162" s="266">
        <f t="shared" si="75"/>
        <v>9761.160116357998</v>
      </c>
      <c r="AN162" s="266">
        <f t="shared" si="75"/>
        <v>9500.5880362075241</v>
      </c>
      <c r="AO162" s="266">
        <f t="shared" si="75"/>
        <v>9121.3148272492526</v>
      </c>
      <c r="AP162" s="266">
        <f t="shared" si="75"/>
        <v>8209.2186825532117</v>
      </c>
      <c r="AQ162" s="266">
        <f t="shared" si="75"/>
        <v>7244.784014084642</v>
      </c>
      <c r="AR162" s="266">
        <f t="shared" si="75"/>
        <v>6989.5379193389899</v>
      </c>
      <c r="AS162" s="266">
        <f t="shared" si="75"/>
        <v>6867.135181048754</v>
      </c>
      <c r="AT162" s="266">
        <f t="shared" si="75"/>
        <v>6196.6541901875589</v>
      </c>
      <c r="AU162" s="266">
        <f t="shared" si="75"/>
        <v>7079.7991286131764</v>
      </c>
      <c r="AV162" s="266">
        <f t="shared" si="75"/>
        <v>6597.2398305096494</v>
      </c>
      <c r="AW162" s="266">
        <f t="shared" si="75"/>
        <v>6829.6483425172592</v>
      </c>
      <c r="AX162" s="266">
        <f t="shared" si="75"/>
        <v>6553.3589671244572</v>
      </c>
      <c r="AY162" s="266">
        <f t="shared" si="75"/>
        <v>5926.1921857172483</v>
      </c>
      <c r="AZ162" s="266">
        <f t="shared" si="75"/>
        <v>5594.3746973218495</v>
      </c>
      <c r="BA162" s="266">
        <f t="shared" si="75"/>
        <v>5853.3033587318123</v>
      </c>
      <c r="BB162" s="266">
        <f t="shared" si="75"/>
        <v>5582.9849868546053</v>
      </c>
      <c r="BC162" s="266">
        <f t="shared" si="75"/>
        <v>5541.601777858983</v>
      </c>
      <c r="BD162" s="266">
        <f t="shared" si="75"/>
        <v>5535.4262332819353</v>
      </c>
      <c r="BE162" s="266">
        <f t="shared" si="75"/>
        <v>5534.2076636053098</v>
      </c>
      <c r="BF162" s="266">
        <f t="shared" ref="BF162:DH162" si="76">SUMPRODUCT(BF160,BF35)</f>
        <v>5207.2254886889605</v>
      </c>
      <c r="BG162" s="266">
        <f t="shared" si="76"/>
        <v>5156.1940531344562</v>
      </c>
      <c r="BH162" s="266">
        <f t="shared" si="76"/>
        <v>4931.9393287188877</v>
      </c>
      <c r="BI162" s="266">
        <f t="shared" si="76"/>
        <v>4843.505682038307</v>
      </c>
      <c r="BJ162" s="266">
        <f t="shared" si="76"/>
        <v>4687.6087692509245</v>
      </c>
      <c r="BK162" s="266">
        <f t="shared" si="76"/>
        <v>4474.1022416120541</v>
      </c>
      <c r="BL162" s="266">
        <f t="shared" si="76"/>
        <v>4763.8813935363996</v>
      </c>
      <c r="BM162" s="266">
        <f t="shared" si="76"/>
        <v>5075.5593555546393</v>
      </c>
      <c r="BN162" s="266">
        <f t="shared" si="76"/>
        <v>6928.9644183653427</v>
      </c>
      <c r="BO162" s="266">
        <f t="shared" si="76"/>
        <v>8403.2156126081409</v>
      </c>
      <c r="BP162" s="266">
        <f t="shared" si="76"/>
        <v>8423.4718349174982</v>
      </c>
      <c r="BQ162" s="266">
        <f t="shared" si="76"/>
        <v>7900.2770833244995</v>
      </c>
      <c r="BR162" s="266">
        <f t="shared" si="76"/>
        <v>7143.0294139682983</v>
      </c>
      <c r="BS162" s="266">
        <f t="shared" si="76"/>
        <v>7011.855146045782</v>
      </c>
      <c r="BT162" s="266">
        <f t="shared" si="76"/>
        <v>7853.1120878885995</v>
      </c>
      <c r="BU162" s="266">
        <f t="shared" si="76"/>
        <v>8074.9786132058407</v>
      </c>
      <c r="BV162" s="266">
        <f t="shared" si="76"/>
        <v>9253.9537918729238</v>
      </c>
      <c r="BW162" s="266">
        <f t="shared" si="76"/>
        <v>8825.1644288095285</v>
      </c>
      <c r="BX162" s="266">
        <f t="shared" si="76"/>
        <v>9042.6023958451169</v>
      </c>
      <c r="BY162" s="266">
        <f t="shared" si="76"/>
        <v>8946.1587584729095</v>
      </c>
      <c r="BZ162" s="266">
        <f t="shared" si="76"/>
        <v>8265.359199703842</v>
      </c>
      <c r="CA162" s="266">
        <f t="shared" si="76"/>
        <v>7682.0819946670226</v>
      </c>
      <c r="CB162" s="266">
        <f t="shared" si="76"/>
        <v>7614.7514542175986</v>
      </c>
      <c r="CC162" s="266">
        <f t="shared" si="76"/>
        <v>7091.2660450390958</v>
      </c>
      <c r="CD162" s="266">
        <f t="shared" si="76"/>
        <v>7423.6121665025721</v>
      </c>
      <c r="CE162" s="266">
        <f t="shared" si="76"/>
        <v>7534.1207131707688</v>
      </c>
      <c r="CF162" s="266">
        <f t="shared" si="76"/>
        <v>8474.1818263106106</v>
      </c>
      <c r="CG162" s="266">
        <f t="shared" si="76"/>
        <v>7904.5568847093728</v>
      </c>
      <c r="CH162" s="266">
        <f t="shared" si="76"/>
        <v>8104.1569893033757</v>
      </c>
      <c r="CI162" s="266">
        <f t="shared" si="76"/>
        <v>7805.1133358806546</v>
      </c>
      <c r="CJ162" s="266">
        <f t="shared" si="76"/>
        <v>8603.0097087873255</v>
      </c>
      <c r="CK162" s="266">
        <f t="shared" si="76"/>
        <v>8471.6145103697436</v>
      </c>
      <c r="CL162" s="266">
        <f t="shared" si="76"/>
        <v>8619.2802851242504</v>
      </c>
      <c r="CM162" s="266">
        <f t="shared" si="76"/>
        <v>8646.2040378937745</v>
      </c>
      <c r="CN162" s="266">
        <f t="shared" si="76"/>
        <v>8129.8256481198914</v>
      </c>
      <c r="CO162" s="266">
        <f t="shared" si="76"/>
        <v>8189.1926274034813</v>
      </c>
      <c r="CP162" s="266">
        <f t="shared" si="76"/>
        <v>8952.5238227088848</v>
      </c>
      <c r="CQ162" s="266">
        <f t="shared" si="76"/>
        <v>9444.7705058577631</v>
      </c>
      <c r="CR162" s="266">
        <f t="shared" si="76"/>
        <v>9218.9087884298278</v>
      </c>
      <c r="CS162" s="266">
        <f t="shared" si="76"/>
        <v>9758.0278130413481</v>
      </c>
      <c r="CT162" s="266">
        <f t="shared" si="76"/>
        <v>10060.309261704539</v>
      </c>
      <c r="CU162" s="266">
        <f t="shared" si="76"/>
        <v>10989.622883632801</v>
      </c>
      <c r="CV162" s="266">
        <f t="shared" si="76"/>
        <v>9197.0440147313675</v>
      </c>
      <c r="CW162" s="266">
        <f t="shared" si="76"/>
        <v>9652.8794481971781</v>
      </c>
      <c r="CX162" s="266">
        <f t="shared" si="76"/>
        <v>9232.2684534352884</v>
      </c>
      <c r="CY162" s="266">
        <f t="shared" si="76"/>
        <v>9102.7849840004965</v>
      </c>
      <c r="CZ162" s="266">
        <f t="shared" si="76"/>
        <v>8592.8732041647763</v>
      </c>
      <c r="DA162" s="266">
        <f t="shared" si="76"/>
        <v>8491.8475969167266</v>
      </c>
      <c r="DB162" s="266">
        <f t="shared" si="76"/>
        <v>8093.1421912293636</v>
      </c>
      <c r="DC162" s="266">
        <f t="shared" si="76"/>
        <v>8781.9673673283305</v>
      </c>
      <c r="DD162" s="266">
        <f t="shared" si="76"/>
        <v>8744.3681463479097</v>
      </c>
      <c r="DE162" s="266">
        <f t="shared" si="76"/>
        <v>8504.6822852990026</v>
      </c>
      <c r="DF162" s="266">
        <f t="shared" si="76"/>
        <v>8216.4831230511063</v>
      </c>
      <c r="DG162" s="266">
        <f t="shared" si="76"/>
        <v>8351.5498745354089</v>
      </c>
      <c r="DH162" s="266">
        <f t="shared" si="76"/>
        <v>8050.6207577516498</v>
      </c>
      <c r="DI162" s="266">
        <f t="shared" ref="DI162:DT162" si="77">SUMPRODUCT(DI160,DI35)</f>
        <v>7845.1865578838369</v>
      </c>
      <c r="DJ162" s="266">
        <f t="shared" si="77"/>
        <v>7615.3663899735457</v>
      </c>
      <c r="DK162" s="266">
        <f t="shared" si="77"/>
        <v>7479.2369260627192</v>
      </c>
      <c r="DL162" s="266">
        <f t="shared" si="77"/>
        <v>7137.8779566766789</v>
      </c>
      <c r="DM162" s="266">
        <f t="shared" si="77"/>
        <v>7464.6160588484381</v>
      </c>
      <c r="DN162" s="266">
        <f t="shared" si="77"/>
        <v>7387.3156600458606</v>
      </c>
      <c r="DO162" s="266">
        <f t="shared" si="77"/>
        <v>6941.2051172263509</v>
      </c>
      <c r="DP162" s="266">
        <f t="shared" si="77"/>
        <v>6710.6880268173909</v>
      </c>
      <c r="DQ162" s="266">
        <f t="shared" si="77"/>
        <v>6538.2303157614951</v>
      </c>
      <c r="DR162" s="266">
        <f t="shared" si="77"/>
        <v>7799.8011343761582</v>
      </c>
      <c r="DS162" s="266">
        <f t="shared" si="77"/>
        <v>7882.4786791276492</v>
      </c>
      <c r="DT162" s="266">
        <f t="shared" si="77"/>
        <v>7082.8352553661907</v>
      </c>
      <c r="DU162" s="266">
        <f t="shared" ref="DU162:EF162" si="78">SUMPRODUCT(DU160,DU35)</f>
        <v>7204.3419506455812</v>
      </c>
      <c r="DV162" s="266">
        <f t="shared" si="78"/>
        <v>6831.7630149727183</v>
      </c>
      <c r="DW162" s="266">
        <f t="shared" si="78"/>
        <v>6510.4124276888997</v>
      </c>
      <c r="DX162" s="266">
        <f t="shared" si="78"/>
        <v>6390.4728967766987</v>
      </c>
      <c r="DY162" s="266">
        <f t="shared" si="78"/>
        <v>6695.1017045221597</v>
      </c>
      <c r="DZ162" s="266">
        <f t="shared" si="78"/>
        <v>7228.8978255277643</v>
      </c>
      <c r="EA162" s="266">
        <f t="shared" si="78"/>
        <v>7415.850913409432</v>
      </c>
      <c r="EB162" s="266">
        <f t="shared" si="78"/>
        <v>7116.1265418740122</v>
      </c>
      <c r="EC162" s="266">
        <f t="shared" si="78"/>
        <v>7338.9877130672621</v>
      </c>
      <c r="ED162" s="266">
        <f t="shared" si="78"/>
        <v>7379.3627771096344</v>
      </c>
      <c r="EE162" s="266">
        <f t="shared" si="78"/>
        <v>8238.7695824245675</v>
      </c>
      <c r="EF162" s="266">
        <f t="shared" si="78"/>
        <v>9607.2750737241349</v>
      </c>
      <c r="EG162" s="266">
        <f t="shared" ref="EG162:ER162" si="79">SUMPRODUCT(EG160,EG35)</f>
        <v>8305.9267357609042</v>
      </c>
      <c r="EH162" s="266">
        <f t="shared" si="79"/>
        <v>7796.6412308082381</v>
      </c>
      <c r="EI162" s="266">
        <f t="shared" si="79"/>
        <v>9798.5038579669963</v>
      </c>
      <c r="EJ162" s="266">
        <f t="shared" si="79"/>
        <v>9984.7728322144649</v>
      </c>
      <c r="EK162" s="266">
        <f t="shared" si="79"/>
        <v>8957.1228435769517</v>
      </c>
      <c r="EL162" s="266">
        <f t="shared" si="79"/>
        <v>7873.7363634975536</v>
      </c>
      <c r="EM162" s="266">
        <f t="shared" si="79"/>
        <v>8334.170731245189</v>
      </c>
      <c r="EN162" s="266">
        <f t="shared" si="79"/>
        <v>9933.7037660382448</v>
      </c>
      <c r="EO162" s="266">
        <f t="shared" si="79"/>
        <v>10015.295279782968</v>
      </c>
      <c r="EP162" s="266">
        <f t="shared" si="79"/>
        <v>9075.9725132806689</v>
      </c>
      <c r="EQ162" s="266">
        <f t="shared" si="79"/>
        <v>9076.0578457683368</v>
      </c>
      <c r="ER162" s="266">
        <f t="shared" si="79"/>
        <v>9294.0908650350739</v>
      </c>
      <c r="ES162" s="266">
        <f t="shared" ref="ES162:FD162" si="80">SUMPRODUCT(ES160,ES35)</f>
        <v>9583.9296580052742</v>
      </c>
      <c r="ET162" s="266">
        <f t="shared" si="80"/>
        <v>9970.6728901627448</v>
      </c>
      <c r="EU162" s="266">
        <f t="shared" si="80"/>
        <v>10299.090567722818</v>
      </c>
      <c r="EV162" s="266">
        <f t="shared" si="80"/>
        <v>10665.215717560075</v>
      </c>
      <c r="EW162" s="266">
        <f t="shared" si="80"/>
        <v>12311.713992902687</v>
      </c>
      <c r="EX162" s="266">
        <f t="shared" si="80"/>
        <v>12724.873605099407</v>
      </c>
      <c r="EY162" s="266">
        <f t="shared" si="80"/>
        <v>14304.971596221849</v>
      </c>
      <c r="EZ162" s="266">
        <f t="shared" si="80"/>
        <v>15592.343459196665</v>
      </c>
      <c r="FA162" s="266">
        <f t="shared" si="80"/>
        <v>15927.120465849001</v>
      </c>
      <c r="FB162" s="266">
        <f t="shared" si="80"/>
        <v>16860.507283345443</v>
      </c>
      <c r="FC162" s="266">
        <f t="shared" si="80"/>
        <v>19037.494739733036</v>
      </c>
      <c r="FD162" s="266">
        <f t="shared" si="80"/>
        <v>20538.972761343124</v>
      </c>
    </row>
    <row r="164" spans="1:160" x14ac:dyDescent="0.3">
      <c r="A164" s="5" t="s">
        <v>232</v>
      </c>
      <c r="E164" s="266">
        <f t="shared" ref="E164:AJ164" si="81">E162/$AZ$162*100</f>
        <v>103.49682047311725</v>
      </c>
      <c r="F164" s="266">
        <f t="shared" si="81"/>
        <v>112.76556994452484</v>
      </c>
      <c r="G164" s="266">
        <f t="shared" si="81"/>
        <v>107.74312036254268</v>
      </c>
      <c r="H164" s="266">
        <f t="shared" si="81"/>
        <v>108.64977940250343</v>
      </c>
      <c r="I164" s="266">
        <f t="shared" si="81"/>
        <v>113.68492953594725</v>
      </c>
      <c r="J164" s="266">
        <f t="shared" si="81"/>
        <v>103.5952385601546</v>
      </c>
      <c r="K164" s="266">
        <f t="shared" si="81"/>
        <v>95.654598193984</v>
      </c>
      <c r="L164" s="266">
        <f t="shared" si="81"/>
        <v>101.87480471076755</v>
      </c>
      <c r="M164" s="266">
        <f t="shared" si="81"/>
        <v>99.996858149052898</v>
      </c>
      <c r="N164" s="266">
        <f t="shared" si="81"/>
        <v>102.66952508191211</v>
      </c>
      <c r="O164" s="266">
        <f t="shared" si="81"/>
        <v>106.90255239242983</v>
      </c>
      <c r="P164" s="266">
        <f t="shared" si="81"/>
        <v>113.3979530833965</v>
      </c>
      <c r="Q164" s="266">
        <f t="shared" si="81"/>
        <v>109.55099001992308</v>
      </c>
      <c r="R164" s="266">
        <f t="shared" si="81"/>
        <v>101.24612908176587</v>
      </c>
      <c r="S164" s="266">
        <f t="shared" si="81"/>
        <v>99.372920995154061</v>
      </c>
      <c r="T164" s="266">
        <f t="shared" si="81"/>
        <v>101.70273117588937</v>
      </c>
      <c r="U164" s="266">
        <f t="shared" si="81"/>
        <v>105.18240869559614</v>
      </c>
      <c r="V164" s="266">
        <f t="shared" si="81"/>
        <v>114.24612141848272</v>
      </c>
      <c r="W164" s="266">
        <f t="shared" si="81"/>
        <v>120.706642418127</v>
      </c>
      <c r="X164" s="266">
        <f t="shared" si="81"/>
        <v>124.3261105462981</v>
      </c>
      <c r="Y164" s="266">
        <f t="shared" si="81"/>
        <v>132.41644860404156</v>
      </c>
      <c r="Z164" s="266">
        <f t="shared" si="81"/>
        <v>134.46724686633013</v>
      </c>
      <c r="AA164" s="266">
        <f t="shared" si="81"/>
        <v>150.26097787772613</v>
      </c>
      <c r="AB164" s="266">
        <f t="shared" si="81"/>
        <v>167.17732604030181</v>
      </c>
      <c r="AC164" s="266">
        <f t="shared" si="81"/>
        <v>173.77707293497369</v>
      </c>
      <c r="AD164" s="266">
        <f t="shared" si="81"/>
        <v>192.05835360772178</v>
      </c>
      <c r="AE164" s="266">
        <f t="shared" si="81"/>
        <v>201.76202928979907</v>
      </c>
      <c r="AF164" s="266">
        <f t="shared" si="81"/>
        <v>200.92732777700419</v>
      </c>
      <c r="AG164" s="266">
        <f t="shared" si="81"/>
        <v>194.7911085700363</v>
      </c>
      <c r="AH164" s="266">
        <f t="shared" si="81"/>
        <v>181.27380614592738</v>
      </c>
      <c r="AI164" s="266">
        <f t="shared" si="81"/>
        <v>175.02495772740662</v>
      </c>
      <c r="AJ164" s="266">
        <f t="shared" si="81"/>
        <v>180.43435829670571</v>
      </c>
      <c r="AK164" s="266">
        <f t="shared" ref="AK164:BF164" si="82">AK162/$AZ$162*100</f>
        <v>187.88562173050423</v>
      </c>
      <c r="AL164" s="266">
        <f t="shared" si="82"/>
        <v>175.00322356665109</v>
      </c>
      <c r="AM164" s="266">
        <f t="shared" si="82"/>
        <v>174.481700716809</v>
      </c>
      <c r="AN164" s="266">
        <f t="shared" si="82"/>
        <v>169.82394906003819</v>
      </c>
      <c r="AO164" s="266">
        <f t="shared" si="82"/>
        <v>163.04440300746796</v>
      </c>
      <c r="AP164" s="266">
        <f t="shared" si="82"/>
        <v>146.7405943774761</v>
      </c>
      <c r="AQ164" s="266">
        <f t="shared" si="82"/>
        <v>129.50122946810981</v>
      </c>
      <c r="AR164" s="266">
        <f t="shared" si="82"/>
        <v>124.93868032623978</v>
      </c>
      <c r="AS164" s="266">
        <f t="shared" si="82"/>
        <v>122.75071929551309</v>
      </c>
      <c r="AT164" s="266">
        <f t="shared" si="82"/>
        <v>110.76580539294292</v>
      </c>
      <c r="AU164" s="266">
        <f t="shared" si="82"/>
        <v>126.55210835274285</v>
      </c>
      <c r="AV164" s="266">
        <f t="shared" si="82"/>
        <v>117.92631326013779</v>
      </c>
      <c r="AW164" s="266">
        <f t="shared" si="82"/>
        <v>122.08063835600362</v>
      </c>
      <c r="AX164" s="266">
        <f t="shared" si="82"/>
        <v>117.14193849514038</v>
      </c>
      <c r="AY164" s="266">
        <f t="shared" si="82"/>
        <v>105.93127036260634</v>
      </c>
      <c r="AZ164" s="266">
        <f t="shared" si="82"/>
        <v>100</v>
      </c>
      <c r="BA164" s="266">
        <f t="shared" si="82"/>
        <v>104.6283753845433</v>
      </c>
      <c r="BB164" s="266">
        <f t="shared" si="82"/>
        <v>99.796407800988078</v>
      </c>
      <c r="BC164" s="266">
        <f t="shared" si="82"/>
        <v>99.056678854776564</v>
      </c>
      <c r="BD164" s="266">
        <f t="shared" si="82"/>
        <v>98.94629038580247</v>
      </c>
      <c r="BE164" s="266">
        <f t="shared" si="82"/>
        <v>98.924508332533705</v>
      </c>
      <c r="BF164" s="266">
        <f t="shared" si="82"/>
        <v>93.079669675715039</v>
      </c>
      <c r="BG164" s="266">
        <f t="shared" ref="BG164:CJ164" si="83">BG162/$AZ$162*100</f>
        <v>92.167477727275582</v>
      </c>
      <c r="BH164" s="266">
        <f t="shared" si="83"/>
        <v>88.158902389572077</v>
      </c>
      <c r="BI164" s="266">
        <f t="shared" si="83"/>
        <v>86.578142224849543</v>
      </c>
      <c r="BJ164" s="266">
        <f t="shared" si="83"/>
        <v>83.791469518389363</v>
      </c>
      <c r="BK164" s="266">
        <f t="shared" si="83"/>
        <v>79.975019259148041</v>
      </c>
      <c r="BL164" s="266">
        <f t="shared" si="83"/>
        <v>85.154850207244337</v>
      </c>
      <c r="BM164" s="266">
        <f t="shared" si="83"/>
        <v>90.726124547653583</v>
      </c>
      <c r="BN164" s="266">
        <f t="shared" si="83"/>
        <v>123.85592301642561</v>
      </c>
      <c r="BO164" s="266">
        <f t="shared" si="83"/>
        <v>150.20830865388666</v>
      </c>
      <c r="BP164" s="266">
        <f t="shared" si="83"/>
        <v>150.57039062739219</v>
      </c>
      <c r="BQ164" s="266">
        <f t="shared" si="83"/>
        <v>141.21823279206765</v>
      </c>
      <c r="BR164" s="266">
        <f t="shared" si="83"/>
        <v>127.68235594565778</v>
      </c>
      <c r="BS164" s="266">
        <f t="shared" si="83"/>
        <v>125.33760295681502</v>
      </c>
      <c r="BT164" s="266">
        <f t="shared" si="83"/>
        <v>140.37515384244924</v>
      </c>
      <c r="BU164" s="266">
        <f t="shared" si="83"/>
        <v>144.34103988550339</v>
      </c>
      <c r="BV164" s="266">
        <f t="shared" si="83"/>
        <v>165.41533759444101</v>
      </c>
      <c r="BW164" s="266">
        <f t="shared" si="83"/>
        <v>157.7506853989299</v>
      </c>
      <c r="BX164" s="266">
        <f t="shared" si="83"/>
        <v>161.63741052550537</v>
      </c>
      <c r="BY164" s="266">
        <f t="shared" si="83"/>
        <v>159.91347098641128</v>
      </c>
      <c r="BZ164" s="266">
        <f t="shared" si="83"/>
        <v>147.74411166382279</v>
      </c>
      <c r="CA164" s="266">
        <f t="shared" si="83"/>
        <v>137.31797404175671</v>
      </c>
      <c r="CB164" s="266">
        <f t="shared" si="83"/>
        <v>136.11443398424757</v>
      </c>
      <c r="CC164" s="266">
        <f t="shared" si="83"/>
        <v>126.75708061588797</v>
      </c>
      <c r="CD164" s="266">
        <f t="shared" si="83"/>
        <v>132.69780034677368</v>
      </c>
      <c r="CE164" s="266">
        <f t="shared" si="83"/>
        <v>134.67315152804332</v>
      </c>
      <c r="CF164" s="266">
        <f t="shared" si="83"/>
        <v>151.47683672971331</v>
      </c>
      <c r="CG164" s="266">
        <f t="shared" si="83"/>
        <v>141.29473466433092</v>
      </c>
      <c r="CH164" s="266">
        <f t="shared" si="83"/>
        <v>144.86260623878152</v>
      </c>
      <c r="CI164" s="266">
        <f t="shared" si="83"/>
        <v>139.51717141179577</v>
      </c>
      <c r="CJ164" s="266">
        <f t="shared" si="83"/>
        <v>153.77964784707353</v>
      </c>
      <c r="CK164" s="266">
        <f t="shared" ref="CK164:CV164" si="84">CK162/$AZ$162*100</f>
        <v>151.43094570382087</v>
      </c>
      <c r="CL164" s="266">
        <f t="shared" si="84"/>
        <v>154.07048600535268</v>
      </c>
      <c r="CM164" s="266">
        <f t="shared" si="84"/>
        <v>154.55175074406267</v>
      </c>
      <c r="CN164" s="266">
        <f t="shared" si="84"/>
        <v>145.32143604917664</v>
      </c>
      <c r="CO164" s="266">
        <f t="shared" si="84"/>
        <v>146.38262666467136</v>
      </c>
      <c r="CP164" s="266">
        <f t="shared" si="84"/>
        <v>160.02724713799839</v>
      </c>
      <c r="CQ164" s="266">
        <f t="shared" si="84"/>
        <v>168.8262051946428</v>
      </c>
      <c r="CR164" s="266">
        <f t="shared" si="84"/>
        <v>164.78890469819839</v>
      </c>
      <c r="CS164" s="266">
        <f t="shared" si="84"/>
        <v>174.42571048579802</v>
      </c>
      <c r="CT164" s="266">
        <f t="shared" si="84"/>
        <v>179.82902122234734</v>
      </c>
      <c r="CU164" s="266">
        <f t="shared" si="84"/>
        <v>196.44059395760129</v>
      </c>
      <c r="CV164" s="266">
        <f t="shared" si="84"/>
        <v>164.39806970981397</v>
      </c>
      <c r="CW164" s="266">
        <f t="shared" ref="CW164:DH164" si="85">CW162/$AZ$162*100</f>
        <v>172.54617308379835</v>
      </c>
      <c r="CX164" s="266">
        <f t="shared" si="85"/>
        <v>165.02771002905791</v>
      </c>
      <c r="CY164" s="266">
        <f t="shared" si="85"/>
        <v>162.7131802301015</v>
      </c>
      <c r="CZ164" s="266">
        <f t="shared" si="85"/>
        <v>153.59845682625394</v>
      </c>
      <c r="DA164" s="266">
        <f t="shared" si="85"/>
        <v>151.79261412328998</v>
      </c>
      <c r="DB164" s="266">
        <f t="shared" si="85"/>
        <v>144.66571563581056</v>
      </c>
      <c r="DC164" s="266">
        <f t="shared" si="85"/>
        <v>156.97853366047241</v>
      </c>
      <c r="DD164" s="266">
        <f t="shared" si="85"/>
        <v>156.30644387359379</v>
      </c>
      <c r="DE164" s="266">
        <f t="shared" si="85"/>
        <v>152.02203544518355</v>
      </c>
      <c r="DF164" s="266">
        <f t="shared" si="85"/>
        <v>146.87044696853283</v>
      </c>
      <c r="DG164" s="266">
        <f t="shared" si="85"/>
        <v>149.28477848531455</v>
      </c>
      <c r="DH164" s="266">
        <f t="shared" si="85"/>
        <v>143.90564081461437</v>
      </c>
      <c r="DI164" s="266">
        <f t="shared" ref="DI164:DT164" si="86">DI162/$AZ$162*100</f>
        <v>140.23348421119343</v>
      </c>
      <c r="DJ164" s="266">
        <f t="shared" si="86"/>
        <v>136.12542602159255</v>
      </c>
      <c r="DK164" s="266">
        <f t="shared" si="86"/>
        <v>133.6920984152741</v>
      </c>
      <c r="DL164" s="266">
        <f t="shared" si="86"/>
        <v>127.59027313801019</v>
      </c>
      <c r="DM164" s="266">
        <f t="shared" si="86"/>
        <v>133.43074897042408</v>
      </c>
      <c r="DN164" s="266">
        <f t="shared" si="86"/>
        <v>132.04899671061239</v>
      </c>
      <c r="DO164" s="266">
        <f t="shared" si="86"/>
        <v>124.07472671698696</v>
      </c>
      <c r="DP164" s="266">
        <f t="shared" si="86"/>
        <v>119.95421096892107</v>
      </c>
      <c r="DQ164" s="266">
        <f t="shared" si="86"/>
        <v>116.87151235850344</v>
      </c>
      <c r="DR164" s="266">
        <f t="shared" si="86"/>
        <v>139.4222152854741</v>
      </c>
      <c r="DS164" s="266">
        <f t="shared" si="86"/>
        <v>140.90008455996281</v>
      </c>
      <c r="DT164" s="266">
        <f t="shared" si="86"/>
        <v>126.60637941818413</v>
      </c>
      <c r="DU164" s="266">
        <f t="shared" ref="DU164:EF164" si="87">DU162/$AZ$162*100</f>
        <v>128.77832359163318</v>
      </c>
      <c r="DV164" s="266">
        <f t="shared" si="87"/>
        <v>122.1184383349087</v>
      </c>
      <c r="DW164" s="266">
        <f t="shared" si="87"/>
        <v>116.37426486298061</v>
      </c>
      <c r="DX164" s="266">
        <f t="shared" si="87"/>
        <v>114.23033390730797</v>
      </c>
      <c r="DY164" s="266">
        <f t="shared" si="87"/>
        <v>119.67560391918784</v>
      </c>
      <c r="DZ164" s="266">
        <f t="shared" si="87"/>
        <v>129.21726227934639</v>
      </c>
      <c r="EA164" s="266">
        <f t="shared" si="87"/>
        <v>132.55906718153082</v>
      </c>
      <c r="EB164" s="266">
        <f t="shared" si="87"/>
        <v>127.20146445107903</v>
      </c>
      <c r="EC164" s="266">
        <f t="shared" si="87"/>
        <v>131.18512988735984</v>
      </c>
      <c r="ED164" s="266">
        <f t="shared" si="87"/>
        <v>131.90683814300635</v>
      </c>
      <c r="EE164" s="266">
        <f t="shared" si="87"/>
        <v>147.26881962998738</v>
      </c>
      <c r="EF164" s="266">
        <f t="shared" si="87"/>
        <v>171.73099038795792</v>
      </c>
      <c r="EG164" s="266">
        <f t="shared" ref="EG164:ER164" si="88">EG162/$AZ$162*100</f>
        <v>148.46926037573306</v>
      </c>
      <c r="EH164" s="266">
        <f t="shared" si="88"/>
        <v>139.3657316972469</v>
      </c>
      <c r="EI164" s="266">
        <f t="shared" si="88"/>
        <v>175.14922378470209</v>
      </c>
      <c r="EJ164" s="266">
        <f t="shared" si="88"/>
        <v>178.47880008813846</v>
      </c>
      <c r="EK164" s="266">
        <f t="shared" si="88"/>
        <v>160.10945509003759</v>
      </c>
      <c r="EL164" s="266">
        <f t="shared" si="88"/>
        <v>140.74381480501984</v>
      </c>
      <c r="EM164" s="266">
        <f t="shared" si="88"/>
        <v>148.97412458330581</v>
      </c>
      <c r="EN164" s="266">
        <f t="shared" si="88"/>
        <v>177.56593548862088</v>
      </c>
      <c r="EO164" s="266">
        <f t="shared" si="88"/>
        <v>179.02439185164894</v>
      </c>
      <c r="EP164" s="266">
        <f t="shared" si="88"/>
        <v>162.23390466901577</v>
      </c>
      <c r="EQ164" s="266">
        <f t="shared" si="88"/>
        <v>162.235429995657</v>
      </c>
      <c r="ER164" s="266">
        <f t="shared" si="88"/>
        <v>166.13279173960873</v>
      </c>
      <c r="ES164" s="266">
        <f t="shared" ref="ES164:FD164" si="89">ES162/$AZ$162*100</f>
        <v>171.31368877728752</v>
      </c>
      <c r="ET164" s="266">
        <f t="shared" si="89"/>
        <v>178.22676223199576</v>
      </c>
      <c r="EU164" s="266">
        <f t="shared" si="89"/>
        <v>184.09726064028604</v>
      </c>
      <c r="EV164" s="266">
        <f t="shared" si="89"/>
        <v>190.64178383807129</v>
      </c>
      <c r="EW164" s="266">
        <f t="shared" si="89"/>
        <v>220.07310305469127</v>
      </c>
      <c r="EX164" s="266">
        <f t="shared" si="89"/>
        <v>227.45837191046721</v>
      </c>
      <c r="EY164" s="266">
        <f t="shared" si="89"/>
        <v>255.70277949151233</v>
      </c>
      <c r="EZ164" s="266">
        <f t="shared" si="89"/>
        <v>278.71467863353996</v>
      </c>
      <c r="FA164" s="266">
        <f t="shared" si="89"/>
        <v>284.69885067715728</v>
      </c>
      <c r="FB164" s="266">
        <f t="shared" si="89"/>
        <v>301.38323218530462</v>
      </c>
      <c r="FC164" s="266">
        <f t="shared" si="89"/>
        <v>340.29709788382075</v>
      </c>
      <c r="FD164" s="266">
        <f t="shared" si="89"/>
        <v>367.13616574834685</v>
      </c>
    </row>
  </sheetData>
  <pageMargins left="0.7" right="0.7" top="0.75" bottom="0.75" header="0.3" footer="0.3"/>
  <pageSetup orientation="portrait" r:id="rId1"/>
  <ignoredErrors>
    <ignoredError sqref="CR49:CV49 DC42:DH42 DC49:DH49 CQ42 DO42:DT42 DO49:DT49" numberStoredAsText="1"/>
  </ignoredError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D178"/>
  <sheetViews>
    <sheetView zoomScale="90" zoomScaleNormal="90" workbookViewId="0">
      <pane xSplit="4" ySplit="3" topLeftCell="EJ62" activePane="bottomRight" state="frozen"/>
      <selection activeCell="A853" sqref="A853"/>
      <selection pane="topRight" activeCell="A853" sqref="A853"/>
      <selection pane="bottomLeft" activeCell="A853" sqref="A853"/>
      <selection pane="bottomRight" activeCell="A853" sqref="A853"/>
    </sheetView>
  </sheetViews>
  <sheetFormatPr baseColWidth="10" defaultColWidth="11.44140625" defaultRowHeight="13.8" x14ac:dyDescent="0.3"/>
  <cols>
    <col min="1" max="1" width="33.77734375" style="5" customWidth="1"/>
    <col min="2" max="2" width="9.44140625" style="5" bestFit="1" customWidth="1"/>
    <col min="3" max="3" width="34" style="5" customWidth="1"/>
    <col min="4" max="4" width="14.77734375" style="20" customWidth="1"/>
    <col min="5" max="5" width="9" style="5" bestFit="1" customWidth="1"/>
    <col min="6" max="17" width="11.44140625" style="5"/>
    <col min="18" max="19" width="9" style="5" bestFit="1" customWidth="1"/>
    <col min="20" max="21" width="12" style="5" bestFit="1" customWidth="1"/>
    <col min="22" max="22" width="9" style="5" bestFit="1" customWidth="1"/>
    <col min="23" max="23" width="12" style="5" bestFit="1" customWidth="1"/>
    <col min="24" max="24" width="9" style="5" bestFit="1" customWidth="1"/>
    <col min="25" max="25" width="12" style="5" bestFit="1" customWidth="1"/>
    <col min="26" max="26" width="9" style="5" bestFit="1" customWidth="1"/>
    <col min="27" max="28" width="12" style="5" bestFit="1" customWidth="1"/>
    <col min="29" max="64" width="11.44140625" style="5"/>
    <col min="65" max="88" width="12.5546875" style="7" bestFit="1" customWidth="1"/>
    <col min="89" max="16384" width="11.44140625" style="7"/>
  </cols>
  <sheetData>
    <row r="1" spans="1:160" x14ac:dyDescent="0.3">
      <c r="E1" s="5">
        <v>2009</v>
      </c>
      <c r="F1" s="5">
        <v>2010</v>
      </c>
      <c r="G1" s="5">
        <v>2011</v>
      </c>
      <c r="H1" s="5">
        <v>2012</v>
      </c>
    </row>
    <row r="2" spans="1:160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</row>
    <row r="3" spans="1:160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0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0" s="155" customFormat="1" x14ac:dyDescent="0.3">
      <c r="A5" s="155" t="s">
        <v>174</v>
      </c>
      <c r="B5" s="155" t="s">
        <v>15</v>
      </c>
      <c r="C5" s="155" t="s">
        <v>23</v>
      </c>
      <c r="D5" s="156" t="s">
        <v>10</v>
      </c>
      <c r="E5" s="157">
        <v>6.1615000000000011</v>
      </c>
      <c r="F5" s="157">
        <v>5.6934210526315789</v>
      </c>
      <c r="G5" s="157">
        <v>5.7244318181818183</v>
      </c>
      <c r="H5" s="157">
        <v>5.7533333333333339</v>
      </c>
      <c r="I5" s="157">
        <v>6.3733750000000011</v>
      </c>
      <c r="J5" s="157">
        <v>6.3542045454545448</v>
      </c>
      <c r="K5" s="157">
        <v>5.5347727272727276</v>
      </c>
      <c r="L5" s="157">
        <v>5.1765476190476178</v>
      </c>
      <c r="M5" s="157">
        <v>4.736071428571428</v>
      </c>
      <c r="N5" s="157">
        <v>5.0743181818181808</v>
      </c>
      <c r="O5" s="157">
        <v>5.3968750000000005</v>
      </c>
      <c r="P5" s="157">
        <v>5.293636363636363</v>
      </c>
      <c r="Q5" s="157">
        <v>5.2271052631578954</v>
      </c>
      <c r="R5" s="157">
        <v>4.9767105263157889</v>
      </c>
      <c r="S5" s="157">
        <v>4.8886956521739133</v>
      </c>
      <c r="T5" s="157">
        <v>4.9204761904761911</v>
      </c>
      <c r="U5" s="157">
        <v>4.9653749999999999</v>
      </c>
      <c r="V5" s="157">
        <v>4.7912500000000007</v>
      </c>
      <c r="W5" s="157">
        <v>5.8269047619047623</v>
      </c>
      <c r="X5" s="157">
        <v>7.0669318181818177</v>
      </c>
      <c r="Y5" s="157">
        <v>7.4105952380952367</v>
      </c>
      <c r="Z5" s="157">
        <v>7.2973809523809523</v>
      </c>
      <c r="AA5" s="157">
        <v>7.3883333333333345</v>
      </c>
      <c r="AB5" s="157">
        <v>8.2544318181818159</v>
      </c>
      <c r="AC5" s="157">
        <v>8.8126250000000006</v>
      </c>
      <c r="AD5" s="157">
        <v>9.3471052631578946</v>
      </c>
      <c r="AE5" s="157">
        <v>8.5441304347826108</v>
      </c>
      <c r="AF5" s="157">
        <v>9.1440000000000001</v>
      </c>
      <c r="AG5" s="157">
        <v>9.0388095238095243</v>
      </c>
      <c r="AH5" s="157">
        <v>8.2604545454545431</v>
      </c>
      <c r="AI5" s="157">
        <v>7.5737499999999986</v>
      </c>
      <c r="AJ5" s="157">
        <v>8.141521739130436</v>
      </c>
      <c r="AK5" s="157">
        <v>7.7938095238095242</v>
      </c>
      <c r="AL5" s="157">
        <v>7.1288095238095215</v>
      </c>
      <c r="AM5" s="157">
        <v>6.8734523809523811</v>
      </c>
      <c r="AN5" s="157">
        <v>6.6567857142857125</v>
      </c>
      <c r="AO5" s="157">
        <v>6.8813750000000011</v>
      </c>
      <c r="AP5" s="157">
        <v>6.9333749999999998</v>
      </c>
      <c r="AQ5" s="157">
        <v>6.8731818181818172</v>
      </c>
      <c r="AR5" s="157">
        <v>6.469875</v>
      </c>
      <c r="AS5" s="157">
        <v>6.5177272727272717</v>
      </c>
      <c r="AT5" s="157">
        <v>6.753333333333333</v>
      </c>
      <c r="AU5" s="157">
        <v>8.6458333333333321</v>
      </c>
      <c r="AV5" s="157">
        <v>8.8520652173913046</v>
      </c>
      <c r="AW5" s="157">
        <v>8.9923684210526318</v>
      </c>
      <c r="AX5" s="157">
        <v>8.991847826086957</v>
      </c>
      <c r="AY5" s="157">
        <v>9.0038095238095242</v>
      </c>
      <c r="AZ5" s="157">
        <v>8.5961249999999989</v>
      </c>
      <c r="BA5" s="157" t="e">
        <f>+#REF!</f>
        <v>#REF!</v>
      </c>
      <c r="BB5" s="157" t="e">
        <f>+#REF!</f>
        <v>#REF!</v>
      </c>
      <c r="BC5" s="157" t="e">
        <f>+#REF!</f>
        <v>#REF!</v>
      </c>
      <c r="BD5" s="157" t="e">
        <f>+#REF!</f>
        <v>#REF!</v>
      </c>
      <c r="BE5" s="157" t="e">
        <f>+#REF!</f>
        <v>#REF!</v>
      </c>
      <c r="BF5" s="157" t="e">
        <f>+#REF!</f>
        <v>#REF!</v>
      </c>
      <c r="BG5" s="157" t="e">
        <f>+#REF!</f>
        <v>#REF!</v>
      </c>
      <c r="BH5" s="157" t="e">
        <f>+#REF!</f>
        <v>#REF!</v>
      </c>
      <c r="BI5" s="157" t="e">
        <f>+#REF!</f>
        <v>#REF!</v>
      </c>
      <c r="BJ5" s="157" t="e">
        <f>+#REF!</f>
        <v>#REF!</v>
      </c>
      <c r="BK5" s="157" t="e">
        <f>+#REF!</f>
        <v>#REF!</v>
      </c>
      <c r="BL5" s="157" t="e">
        <f>+#REF!</f>
        <v>#REF!</v>
      </c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</row>
    <row r="6" spans="1:160" s="16" customFormat="1" x14ac:dyDescent="0.3">
      <c r="A6" s="14"/>
      <c r="B6" s="14"/>
      <c r="C6" s="14"/>
      <c r="D6" s="22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160" s="16" customFormat="1" x14ac:dyDescent="0.3">
      <c r="A7" s="18" t="s">
        <v>104</v>
      </c>
      <c r="B7" s="14"/>
      <c r="C7" s="14"/>
      <c r="D7" s="22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160" s="281" customFormat="1" x14ac:dyDescent="0.3">
      <c r="A8" s="275" t="s">
        <v>174</v>
      </c>
      <c r="B8" s="281" t="s">
        <v>15</v>
      </c>
      <c r="C8" s="281" t="s">
        <v>23</v>
      </c>
      <c r="D8" s="282" t="s">
        <v>10</v>
      </c>
      <c r="E8" s="283">
        <f>ICGN!E28</f>
        <v>6.1615000000000011</v>
      </c>
      <c r="F8" s="283">
        <f>ICGN!F28</f>
        <v>5.6934210526315789</v>
      </c>
      <c r="G8" s="283">
        <f>ICGN!G28</f>
        <v>5.7244318181818183</v>
      </c>
      <c r="H8" s="283">
        <f>ICGN!H28</f>
        <v>5.7533333333333339</v>
      </c>
      <c r="I8" s="283">
        <f>ICGN!I28</f>
        <v>6.3733750000000011</v>
      </c>
      <c r="J8" s="283">
        <f>ICGN!J28</f>
        <v>6.3542045454545448</v>
      </c>
      <c r="K8" s="283">
        <f>ICGN!K28</f>
        <v>5.5347727272727276</v>
      </c>
      <c r="L8" s="283">
        <f>ICGN!L28</f>
        <v>5.1765476190476178</v>
      </c>
      <c r="M8" s="283">
        <f>ICGN!M28</f>
        <v>4.736071428571428</v>
      </c>
      <c r="N8" s="283">
        <f>ICGN!N28</f>
        <v>5.0743181818181808</v>
      </c>
      <c r="O8" s="283">
        <f>ICGN!O28</f>
        <v>5.3968750000000005</v>
      </c>
      <c r="P8" s="283">
        <f>ICGN!P28</f>
        <v>5.293636363636363</v>
      </c>
      <c r="Q8" s="283">
        <f>ICGN!Q28</f>
        <v>5.2271052631578954</v>
      </c>
      <c r="R8" s="283">
        <f>ICGN!R28</f>
        <v>4.9767105263157889</v>
      </c>
      <c r="S8" s="283">
        <f>ICGN!S28</f>
        <v>4.8886956521739133</v>
      </c>
      <c r="T8" s="283">
        <f>ICGN!T28</f>
        <v>4.9204761904761911</v>
      </c>
      <c r="U8" s="283">
        <f>ICGN!U28</f>
        <v>4.9653749999999999</v>
      </c>
      <c r="V8" s="283">
        <f>ICGN!V28</f>
        <v>4.7912500000000007</v>
      </c>
      <c r="W8" s="283">
        <f>ICGN!W28</f>
        <v>5.8269047619047623</v>
      </c>
      <c r="X8" s="283">
        <f>ICGN!X28</f>
        <v>7.0669318181818177</v>
      </c>
      <c r="Y8" s="283">
        <f>ICGN!Y28</f>
        <v>7.4105952380952367</v>
      </c>
      <c r="Z8" s="283">
        <f>ICGN!Z28</f>
        <v>7.2973809523809523</v>
      </c>
      <c r="AA8" s="283">
        <f>ICGN!AA28</f>
        <v>7.3883333333333345</v>
      </c>
      <c r="AB8" s="283">
        <f>ICGN!AB28</f>
        <v>8.2544318181818159</v>
      </c>
      <c r="AC8" s="283">
        <f>ICGN!AC28</f>
        <v>8.8126250000000006</v>
      </c>
      <c r="AD8" s="283">
        <f>ICGN!AD28</f>
        <v>9.3471052631578946</v>
      </c>
      <c r="AE8" s="283">
        <f>ICGN!AE28</f>
        <v>8.5441304347826108</v>
      </c>
      <c r="AF8" s="283">
        <f>ICGN!AF28</f>
        <v>9.1440000000000001</v>
      </c>
      <c r="AG8" s="283">
        <f>ICGN!AG28</f>
        <v>9.0388095238095243</v>
      </c>
      <c r="AH8" s="283">
        <f>ICGN!AH28</f>
        <v>8.2604545454545431</v>
      </c>
      <c r="AI8" s="283">
        <f>ICGN!AI28</f>
        <v>7.5737499999999986</v>
      </c>
      <c r="AJ8" s="283">
        <f>ICGN!AJ28</f>
        <v>8.141521739130436</v>
      </c>
      <c r="AK8" s="283">
        <f>ICGN!AK28</f>
        <v>7.7938095238095242</v>
      </c>
      <c r="AL8" s="283">
        <f>ICGN!AL28</f>
        <v>7.1288095238095215</v>
      </c>
      <c r="AM8" s="283">
        <f>ICGN!AM28</f>
        <v>6.8734523809523811</v>
      </c>
      <c r="AN8" s="283">
        <f>ICGN!AN28</f>
        <v>6.6567857142857125</v>
      </c>
      <c r="AO8" s="283">
        <f>ICGN!AO28</f>
        <v>6.8813750000000011</v>
      </c>
      <c r="AP8" s="283">
        <f>ICGN!AP28</f>
        <v>6.9333749999999998</v>
      </c>
      <c r="AQ8" s="283">
        <f>ICGN!AQ28</f>
        <v>6.8731818181818172</v>
      </c>
      <c r="AR8" s="283">
        <f>ICGN!AR28</f>
        <v>6.469875</v>
      </c>
      <c r="AS8" s="283">
        <f>ICGN!AS28</f>
        <v>6.5177272727272717</v>
      </c>
      <c r="AT8" s="283">
        <f>ICGN!AT28</f>
        <v>6.753333333333333</v>
      </c>
      <c r="AU8" s="283">
        <f>ICGN!AU28</f>
        <v>8.6458333333333321</v>
      </c>
      <c r="AV8" s="283">
        <f>ICGN!AV28</f>
        <v>8.8520652173913046</v>
      </c>
      <c r="AW8" s="283">
        <f>ICGN!AW28</f>
        <v>8.9923684210526318</v>
      </c>
      <c r="AX8" s="283">
        <f>ICGN!AX28</f>
        <v>8.991847826086957</v>
      </c>
      <c r="AY8" s="283">
        <f>ICGN!AY28</f>
        <v>9.0038095238095242</v>
      </c>
      <c r="AZ8" s="283">
        <f>ICGN!AZ28</f>
        <v>8.5961249999999989</v>
      </c>
      <c r="BA8" s="283">
        <f>ICGN!BA28</f>
        <v>8.2317857142857136</v>
      </c>
      <c r="BB8" s="283">
        <f>ICGN!BB28</f>
        <v>7.7657894736842099</v>
      </c>
      <c r="BC8" s="283">
        <f>ICGN!BC28</f>
        <v>7.4731250000000005</v>
      </c>
      <c r="BD8" s="283">
        <f>ICGN!BD28</f>
        <v>7.4288636363636353</v>
      </c>
      <c r="BE8" s="283">
        <f>ICGN!BE28</f>
        <v>7.6038636363636378</v>
      </c>
      <c r="BF8" s="283">
        <f>ICGN!BF28</f>
        <v>7.2223750000000013</v>
      </c>
      <c r="BG8" s="283">
        <f>ICGN!BG28</f>
        <v>6.9705681818181811</v>
      </c>
      <c r="BH8" s="283">
        <f>ICGN!BH28</f>
        <v>7.0084090909090895</v>
      </c>
      <c r="BI8" s="283">
        <f>ICGN!BI28</f>
        <v>7.0532500000000002</v>
      </c>
      <c r="BJ8" s="283">
        <f>ICGN!BJ28</f>
        <v>7.5603260869565228</v>
      </c>
      <c r="BK8" s="283">
        <f>ICGN!BK28</f>
        <v>7.0768749999999994</v>
      </c>
      <c r="BL8" s="283">
        <f>ICGN!BL28</f>
        <v>6.7174999999999994</v>
      </c>
      <c r="BM8" s="283">
        <f>ICGN!BM28</f>
        <v>6.2738095238095237</v>
      </c>
      <c r="BN8" s="283">
        <f>ICGN!BN28</f>
        <v>6.6889473684210534</v>
      </c>
      <c r="BO8" s="283">
        <f>ICGN!BO28</f>
        <v>7.4711904761904737</v>
      </c>
      <c r="BP8" s="283">
        <f>ICGN!BP28</f>
        <v>7.5203571428571436</v>
      </c>
      <c r="BQ8" s="283">
        <f>ICGN!BQ28</f>
        <v>7.8728571428571419</v>
      </c>
      <c r="BR8" s="283">
        <f>ICGN!BR28</f>
        <v>7.1722619047619034</v>
      </c>
      <c r="BS8" s="283">
        <f>ICGN!BS28</f>
        <v>6.454431818181817</v>
      </c>
      <c r="BT8" s="283">
        <f>ICGN!BT28</f>
        <v>6.2685714285714278</v>
      </c>
      <c r="BU8" s="283">
        <f>ICGN!BU28</f>
        <v>5.8467857142857156</v>
      </c>
      <c r="BV8" s="283">
        <f>ICGN!BV28</f>
        <v>5.8989130434782604</v>
      </c>
      <c r="BW8" s="283">
        <f>ICGN!BW28</f>
        <v>5.9705263157894732</v>
      </c>
      <c r="BX8" s="283">
        <f>ICGN!BX28</f>
        <v>6.4443181818181809</v>
      </c>
      <c r="BY8" s="283">
        <f>ICGN!BY28</f>
        <v>5.8010000000000002</v>
      </c>
      <c r="BZ8" s="283">
        <f>ICGN!BZ28</f>
        <v>5.4792105263157884</v>
      </c>
      <c r="CA8" s="283">
        <f>ICGN!CA28</f>
        <v>5.456818181818182</v>
      </c>
      <c r="CB8" s="283">
        <f>ICGN!CB28</f>
        <v>5.2772619047619047</v>
      </c>
      <c r="CC8" s="283">
        <f>ICGN!CC28</f>
        <v>5.1890000000000018</v>
      </c>
      <c r="CD8" s="283">
        <f>ICGN!CD28</f>
        <v>5.3073863636363647</v>
      </c>
      <c r="CE8" s="283">
        <f>ICGN!CE28</f>
        <v>5.372272727272728</v>
      </c>
      <c r="CF8" s="283">
        <f>ICGN!CF28</f>
        <v>4.7941666666666656</v>
      </c>
      <c r="CG8" s="283">
        <f>ICGN!CG28</f>
        <v>4.7547619047619039</v>
      </c>
      <c r="CH8" s="283">
        <f>ICGN!CH28</f>
        <v>4.9339772727272724</v>
      </c>
      <c r="CI8" s="283">
        <f>ICGN!CI28</f>
        <v>4.6813750000000001</v>
      </c>
      <c r="CJ8" s="283">
        <f>ICGN!CJ28</f>
        <v>4.6893181818181811</v>
      </c>
      <c r="CK8" s="283">
        <f>ICGN!CK28</f>
        <v>4.6892105263157884</v>
      </c>
      <c r="CL8" s="283">
        <f>ICGN!CL28</f>
        <v>4.5146250000000006</v>
      </c>
      <c r="CM8" s="283">
        <f>ICGN!CM28</f>
        <v>4.6861363636363631</v>
      </c>
      <c r="CN8" s="283">
        <f>ICGN!CN28</f>
        <v>4.6496428571428581</v>
      </c>
      <c r="CO8" s="283">
        <f>ICGN!CO28</f>
        <v>4.4726190476190473</v>
      </c>
      <c r="CP8" s="283">
        <f>ICGN!CP28</f>
        <v>4.4951136363636373</v>
      </c>
      <c r="CQ8" s="283">
        <f>ICGN!CQ28</f>
        <v>4.0825000000000005</v>
      </c>
      <c r="CR8" s="283">
        <f>ICGN!CR28</f>
        <v>4.0538043478260875</v>
      </c>
      <c r="CS8" s="283">
        <f>ICGN!CS28</f>
        <v>4.0608333333333331</v>
      </c>
      <c r="CT8" s="283">
        <f>ICGN!CT28</f>
        <v>4.1314285714285717</v>
      </c>
      <c r="CU8" s="283">
        <f>ICGN!CU28</f>
        <v>4.097142857142857</v>
      </c>
      <c r="CV8" s="283">
        <f>ICGN!CV28</f>
        <v>4.0251190476190475</v>
      </c>
      <c r="CW8" s="283"/>
      <c r="CX8" s="283"/>
      <c r="CY8" s="283"/>
      <c r="CZ8" s="283"/>
      <c r="DA8" s="283"/>
      <c r="DB8" s="283"/>
      <c r="DC8" s="283"/>
      <c r="DD8" s="283"/>
      <c r="DE8" s="283"/>
      <c r="DF8" s="283"/>
      <c r="DG8" s="283"/>
      <c r="DH8" s="283"/>
      <c r="DI8" s="283"/>
      <c r="DJ8" s="283"/>
      <c r="DK8" s="283"/>
      <c r="DL8" s="283"/>
      <c r="DM8" s="283"/>
      <c r="DN8" s="283"/>
      <c r="DO8" s="283"/>
      <c r="DP8" s="283"/>
      <c r="DQ8" s="283"/>
      <c r="DR8" s="283"/>
      <c r="DS8" s="283"/>
      <c r="DT8" s="283"/>
      <c r="DU8" s="283"/>
      <c r="DV8" s="283"/>
      <c r="DW8" s="283"/>
      <c r="DX8" s="283"/>
      <c r="DY8" s="283"/>
      <c r="DZ8" s="283"/>
      <c r="EA8" s="283"/>
      <c r="EB8" s="283"/>
      <c r="EC8" s="283"/>
      <c r="ED8" s="283"/>
      <c r="EE8" s="283"/>
      <c r="EF8" s="283"/>
      <c r="EG8" s="283"/>
      <c r="EH8" s="283"/>
      <c r="EI8" s="283"/>
      <c r="EJ8" s="283"/>
      <c r="EK8" s="283"/>
      <c r="EL8" s="283"/>
      <c r="EM8" s="283"/>
      <c r="EN8" s="283"/>
      <c r="EO8" s="283"/>
      <c r="EP8" s="283"/>
      <c r="EQ8" s="283"/>
      <c r="ER8" s="283"/>
      <c r="ES8" s="283"/>
      <c r="ET8" s="283"/>
      <c r="EU8" s="283"/>
      <c r="EV8" s="283"/>
      <c r="EW8" s="283"/>
      <c r="EX8" s="283"/>
      <c r="EY8" s="283"/>
      <c r="EZ8" s="283"/>
      <c r="FA8" s="283"/>
      <c r="FB8" s="283"/>
      <c r="FC8" s="283"/>
      <c r="FD8" s="283"/>
    </row>
    <row r="9" spans="1:160" s="275" customFormat="1" x14ac:dyDescent="0.3">
      <c r="A9" s="275" t="s">
        <v>98</v>
      </c>
      <c r="B9" s="275" t="s">
        <v>99</v>
      </c>
      <c r="C9" s="275" t="s">
        <v>27</v>
      </c>
      <c r="D9" s="277" t="s">
        <v>100</v>
      </c>
      <c r="E9" s="284">
        <f>ICGN!E32</f>
        <v>345.43333333333328</v>
      </c>
      <c r="F9" s="284">
        <f>ICGN!F32</f>
        <v>390.62</v>
      </c>
      <c r="G9" s="284">
        <f>ICGN!G32</f>
        <v>393.16363636363627</v>
      </c>
      <c r="H9" s="284">
        <f>ICGN!H32</f>
        <v>405.64</v>
      </c>
      <c r="I9" s="284">
        <f>ICGN!I32</f>
        <v>443.06842105263155</v>
      </c>
      <c r="J9" s="284">
        <f>ICGN!J32</f>
        <v>440.37727272727278</v>
      </c>
      <c r="K9" s="284">
        <f>ICGN!K32</f>
        <v>459.98695652173899</v>
      </c>
      <c r="L9" s="284">
        <f>ICGN!L32</f>
        <v>548.68571428571431</v>
      </c>
      <c r="M9" s="284">
        <f>ICGN!M32</f>
        <v>565.13181818181829</v>
      </c>
      <c r="N9" s="284">
        <f>ICGN!N32</f>
        <v>584.28181818181827</v>
      </c>
      <c r="O9" s="284">
        <f>ICGN!O32</f>
        <v>597.7285714285714</v>
      </c>
      <c r="P9" s="284">
        <f>ICGN!P32</f>
        <v>654.88181818181818</v>
      </c>
      <c r="Q9" s="284">
        <f>ICGN!Q32</f>
        <v>734.64499999999998</v>
      </c>
      <c r="R9" s="284">
        <f>ICGN!R32</f>
        <v>717.31500000000005</v>
      </c>
      <c r="S9" s="284">
        <f>ICGN!S32</f>
        <v>540.70000000000005</v>
      </c>
      <c r="T9" s="284">
        <f>ICGN!T32</f>
        <v>492.7600000000001</v>
      </c>
      <c r="U9" s="284">
        <f>ICGN!U32</f>
        <v>471.64285714285717</v>
      </c>
      <c r="V9" s="284">
        <f>ICGN!V32</f>
        <v>508.7681818181818</v>
      </c>
      <c r="W9" s="284">
        <f>ICGN!W32</f>
        <v>571.91818181818189</v>
      </c>
      <c r="X9" s="284">
        <f>ICGN!X32</f>
        <v>558.17272727272712</v>
      </c>
      <c r="Y9" s="284">
        <f>ICGN!Y32</f>
        <v>614.2409090909091</v>
      </c>
      <c r="Z9" s="284">
        <f>ICGN!Z32</f>
        <v>688.11904761904748</v>
      </c>
      <c r="AA9" s="284">
        <f>ICGN!AA32</f>
        <v>729.95454545454561</v>
      </c>
      <c r="AB9" s="284">
        <f>ICGN!AB32</f>
        <v>771.39565217391294</v>
      </c>
      <c r="AC9" s="284">
        <f>ICGN!AC32</f>
        <v>784.00476190476206</v>
      </c>
      <c r="AD9" s="284">
        <f>ICGN!AD32</f>
        <v>757.72</v>
      </c>
      <c r="AE9" s="284">
        <f>ICGN!AE32</f>
        <v>716.22173913043491</v>
      </c>
      <c r="AF9" s="284">
        <f>ICGN!AF32</f>
        <v>671.97368421052636</v>
      </c>
      <c r="AG9" s="284">
        <f>ICGN!AG32</f>
        <v>618.0090909090909</v>
      </c>
      <c r="AH9" s="284">
        <f>ICGN!AH32</f>
        <v>719.80909090909097</v>
      </c>
      <c r="AI9" s="284">
        <f>ICGN!AI32</f>
        <v>799.26666666666665</v>
      </c>
      <c r="AJ9" s="284">
        <f>ICGN!AJ32</f>
        <v>757.8</v>
      </c>
      <c r="AK9" s="284">
        <f>ICGN!AK32</f>
        <v>707.45909090909083</v>
      </c>
      <c r="AL9" s="284">
        <f>ICGN!AL32</f>
        <v>688.35238095238094</v>
      </c>
      <c r="AM9" s="284">
        <f>ICGN!AM32</f>
        <v>643.89545454545464</v>
      </c>
      <c r="AN9" s="284">
        <f>ICGN!AN32</f>
        <v>608.07619047619062</v>
      </c>
      <c r="AO9" s="284">
        <f>ICGN!AO32</f>
        <v>628.44090909090926</v>
      </c>
      <c r="AP9" s="284">
        <f>ICGN!AP32</f>
        <v>644.24761904761908</v>
      </c>
      <c r="AQ9" s="284">
        <f>ICGN!AQ32</f>
        <v>647.01363636363646</v>
      </c>
      <c r="AR9" s="284">
        <f>ICGN!AR32</f>
        <v>604.54736842105251</v>
      </c>
      <c r="AS9" s="284">
        <f>ICGN!AS32</f>
        <v>561.79130434782633</v>
      </c>
      <c r="AT9" s="284">
        <f>ICGN!AT32</f>
        <v>584.63809523809527</v>
      </c>
      <c r="AU9" s="284">
        <f>ICGN!AU32</f>
        <v>636.32727272727277</v>
      </c>
      <c r="AV9" s="284">
        <f>ICGN!AV32</f>
        <v>573.07826086956516</v>
      </c>
      <c r="AW9" s="284">
        <f>ICGN!AW32</f>
        <v>563.22</v>
      </c>
      <c r="AX9" s="284">
        <f>ICGN!AX32</f>
        <v>564.54347826086962</v>
      </c>
      <c r="AY9" s="284">
        <f>ICGN!AY32</f>
        <v>524.93181818181813</v>
      </c>
      <c r="AZ9" s="284">
        <f>ICGN!AZ32</f>
        <v>515.65789473684208</v>
      </c>
      <c r="BA9" s="284">
        <f>ICGN!BA32</f>
        <v>500.82272727272721</v>
      </c>
      <c r="BB9" s="284">
        <f>ICGN!BB32</f>
        <v>498.15999999999997</v>
      </c>
      <c r="BC9" s="284">
        <f>ICGN!BC32</f>
        <v>525.05499999999995</v>
      </c>
      <c r="BD9" s="284">
        <f>ICGN!BD32</f>
        <v>506.60952380952386</v>
      </c>
      <c r="BE9" s="284">
        <f>ICGN!BE32</f>
        <v>482.80434782608688</v>
      </c>
      <c r="BF9" s="284">
        <f>ICGN!BF32</f>
        <v>490.05999999999983</v>
      </c>
      <c r="BG9" s="284">
        <f>ICGN!BG32</f>
        <v>483.55217391304359</v>
      </c>
      <c r="BH9" s="284">
        <f>ICGN!BH32</f>
        <v>489.84090909090907</v>
      </c>
      <c r="BI9" s="284">
        <f>ICGN!BI32</f>
        <v>487.23809523809524</v>
      </c>
      <c r="BJ9" s="284">
        <f>ICGN!BJ32</f>
        <v>500.03913043478258</v>
      </c>
      <c r="BK9" s="284">
        <f>ICGN!BK32</f>
        <v>467.70476190476188</v>
      </c>
      <c r="BL9" s="284">
        <f>ICGN!BL32</f>
        <v>445.91499999999996</v>
      </c>
      <c r="BM9" s="284">
        <f>ICGN!BM32</f>
        <v>419.78181818181815</v>
      </c>
      <c r="BN9" s="284">
        <f>ICGN!BN32</f>
        <v>453.55999999999995</v>
      </c>
      <c r="BO9" s="284">
        <f>ICGN!BO32</f>
        <v>466.72857142857157</v>
      </c>
      <c r="BP9" s="284">
        <f>ICGN!BP32</f>
        <v>461.005</v>
      </c>
      <c r="BQ9" s="284">
        <f>ICGN!BQ32</f>
        <v>475.17619047619041</v>
      </c>
      <c r="BR9" s="284">
        <f>ICGN!BR32</f>
        <v>472.62857142857149</v>
      </c>
      <c r="BS9" s="284">
        <f>ICGN!BS32</f>
        <v>452.99565217391296</v>
      </c>
      <c r="BT9" s="284">
        <f>ICGN!BT32</f>
        <v>429.71904761904756</v>
      </c>
      <c r="BU9" s="284">
        <f>ICGN!BU32</f>
        <v>414.1</v>
      </c>
      <c r="BV9" s="284">
        <f>ICGN!BV32</f>
        <v>425.87391304347835</v>
      </c>
      <c r="BW9" s="284">
        <f>ICGN!BW32</f>
        <v>419.37</v>
      </c>
      <c r="BX9" s="284">
        <f>ICGN!BX32</f>
        <v>392.80454545454546</v>
      </c>
      <c r="BY9" s="284">
        <f>ICGN!BY32</f>
        <v>393.60476190476192</v>
      </c>
      <c r="BZ9" s="284">
        <f>ICGN!BZ32</f>
        <v>381.33000000000004</v>
      </c>
      <c r="CA9" s="284">
        <f>ICGN!CA32</f>
        <v>366.59545454545446</v>
      </c>
      <c r="CB9" s="284">
        <f>ICGN!CB32</f>
        <v>368.62380952380943</v>
      </c>
      <c r="CC9" s="284">
        <f>ICGN!CC32</f>
        <v>365.18095238095236</v>
      </c>
      <c r="CD9" s="284">
        <f>ICGN!CD32</f>
        <v>352.75454545454545</v>
      </c>
      <c r="CE9" s="284">
        <f>ICGN!CE32</f>
        <v>361.31304347826091</v>
      </c>
      <c r="CF9" s="284">
        <f>ICGN!CF32</f>
        <v>343.28095238095239</v>
      </c>
      <c r="CG9" s="284">
        <f>ICGN!CG32</f>
        <v>348.90476190476193</v>
      </c>
      <c r="CH9" s="284">
        <f>ICGN!CH32</f>
        <v>387.88636363636363</v>
      </c>
      <c r="CI9" s="284">
        <f>ICGN!CI32</f>
        <v>397.97999999999996</v>
      </c>
      <c r="CJ9" s="284">
        <f>ICGN!CJ32</f>
        <v>410.01428571428579</v>
      </c>
      <c r="CK9" s="284">
        <f>ICGN!CK32</f>
        <v>420.02</v>
      </c>
      <c r="CL9" s="284">
        <f>ICGN!CL32</f>
        <v>391.28571428571422</v>
      </c>
      <c r="CM9" s="284">
        <f>ICGN!CM32</f>
        <v>438.87619047619046</v>
      </c>
      <c r="CN9" s="284">
        <f>ICGN!CN32</f>
        <v>439.02857142857147</v>
      </c>
      <c r="CO9" s="284">
        <f>ICGN!CO32</f>
        <v>475.51904761904763</v>
      </c>
      <c r="CP9" s="284">
        <f>ICGN!CP32</f>
        <v>528.26363636363646</v>
      </c>
      <c r="CQ9" s="284">
        <f>ICGN!CQ32</f>
        <v>541.00476190476195</v>
      </c>
      <c r="CR9" s="284">
        <f>ICGN!CR32</f>
        <v>536.53181818181827</v>
      </c>
      <c r="CS9" s="284">
        <f>ICGN!CS32</f>
        <v>569.54545454545462</v>
      </c>
      <c r="CT9" s="284">
        <f>ICGN!CT32</f>
        <v>594.9904761904761</v>
      </c>
      <c r="CU9" s="284">
        <f>ICGN!CU32</f>
        <v>551.60454545454536</v>
      </c>
      <c r="CV9" s="284">
        <f>ICGN!CV32</f>
        <v>504.21428571428578</v>
      </c>
      <c r="CW9" s="284"/>
      <c r="CX9" s="284"/>
      <c r="CY9" s="284"/>
      <c r="CZ9" s="284"/>
      <c r="DA9" s="284"/>
      <c r="DB9" s="284"/>
      <c r="DC9" s="284"/>
      <c r="DD9" s="284"/>
      <c r="DE9" s="284"/>
      <c r="DF9" s="284"/>
      <c r="DG9" s="284"/>
      <c r="DH9" s="284"/>
      <c r="DI9" s="284"/>
      <c r="DJ9" s="284"/>
      <c r="DK9" s="284"/>
      <c r="DL9" s="284"/>
      <c r="DM9" s="284"/>
      <c r="DN9" s="284"/>
      <c r="DO9" s="284"/>
      <c r="DP9" s="284"/>
      <c r="DQ9" s="284"/>
      <c r="DR9" s="284"/>
      <c r="DS9" s="284"/>
      <c r="DT9" s="284"/>
      <c r="DU9" s="284"/>
      <c r="DV9" s="284"/>
      <c r="DW9" s="284"/>
      <c r="DX9" s="284"/>
      <c r="DY9" s="284"/>
      <c r="DZ9" s="284"/>
      <c r="EA9" s="284"/>
      <c r="EB9" s="284"/>
      <c r="EC9" s="284"/>
      <c r="ED9" s="284"/>
      <c r="EE9" s="284"/>
      <c r="EF9" s="284"/>
      <c r="EG9" s="284"/>
      <c r="EH9" s="284"/>
      <c r="EI9" s="284"/>
      <c r="EJ9" s="284"/>
      <c r="EK9" s="284"/>
      <c r="EL9" s="284"/>
      <c r="EM9" s="284"/>
      <c r="EN9" s="284"/>
      <c r="EO9" s="284"/>
      <c r="EP9" s="284"/>
      <c r="EQ9" s="284"/>
      <c r="ER9" s="284"/>
      <c r="ES9" s="284"/>
      <c r="ET9" s="284"/>
      <c r="EU9" s="284"/>
      <c r="EV9" s="284"/>
      <c r="EW9" s="284"/>
      <c r="EX9" s="284"/>
      <c r="EY9" s="284"/>
      <c r="EZ9" s="284"/>
      <c r="FA9" s="284"/>
      <c r="FB9" s="284"/>
      <c r="FC9" s="284"/>
      <c r="FD9" s="284"/>
    </row>
    <row r="10" spans="1:160" s="275" customFormat="1" x14ac:dyDescent="0.3">
      <c r="A10" s="275" t="s">
        <v>101</v>
      </c>
      <c r="B10" s="275" t="s">
        <v>102</v>
      </c>
      <c r="C10" s="275" t="s">
        <v>28</v>
      </c>
      <c r="D10" s="277" t="s">
        <v>11</v>
      </c>
      <c r="E10" s="284">
        <f>ICGN!E35</f>
        <v>2033.0952380952381</v>
      </c>
      <c r="F10" s="284">
        <f>ICGN!F35</f>
        <v>1596.65</v>
      </c>
      <c r="G10" s="284">
        <f>ICGN!G35</f>
        <v>1518.4545454545455</v>
      </c>
      <c r="H10" s="284">
        <f>ICGN!H35</f>
        <v>1509.5</v>
      </c>
      <c r="I10" s="284">
        <f>ICGN!I35</f>
        <v>1491.8947368421052</v>
      </c>
      <c r="J10" s="284">
        <f>ICGN!J35</f>
        <v>1447</v>
      </c>
      <c r="K10" s="284">
        <f>ICGN!K35</f>
        <v>1396.391304347826</v>
      </c>
      <c r="L10" s="284">
        <f>ICGN!L35</f>
        <v>1414.8571428571429</v>
      </c>
      <c r="M10" s="284">
        <f>ICGN!M35</f>
        <v>1444.3181818181818</v>
      </c>
      <c r="N10" s="284">
        <f>ICGN!N35</f>
        <v>1420.6818181818182</v>
      </c>
      <c r="O10" s="284">
        <f>ICGN!O35</f>
        <v>1342.2380952380952</v>
      </c>
      <c r="P10" s="284">
        <f>ICGN!P35</f>
        <v>1332.2727272727273</v>
      </c>
      <c r="Q10" s="284">
        <f>ICGN!Q35</f>
        <v>1327.35</v>
      </c>
      <c r="R10" s="284">
        <f>ICGN!R35</f>
        <v>1283.2</v>
      </c>
      <c r="S10" s="284">
        <f>ICGN!S35</f>
        <v>1242.391304347826</v>
      </c>
      <c r="T10" s="284">
        <f>ICGN!T35</f>
        <v>1318.6</v>
      </c>
      <c r="U10" s="284">
        <f>ICGN!U35</f>
        <v>1314.2380952380952</v>
      </c>
      <c r="V10" s="284">
        <f>ICGN!V35</f>
        <v>1508.590909090909</v>
      </c>
      <c r="W10" s="284">
        <f>ICGN!W35</f>
        <v>1697.8181818181818</v>
      </c>
      <c r="X10" s="284">
        <f>ICGN!X35</f>
        <v>1691.0454545454545</v>
      </c>
      <c r="Y10" s="284">
        <f>ICGN!Y35</f>
        <v>1645.5</v>
      </c>
      <c r="Z10" s="284">
        <f>ICGN!Z35</f>
        <v>1735.1428571428571</v>
      </c>
      <c r="AA10" s="284">
        <f>ICGN!AA35</f>
        <v>1890.3636363636363</v>
      </c>
      <c r="AB10" s="284">
        <f>ICGN!AB35</f>
        <v>1942.2608695652175</v>
      </c>
      <c r="AC10" s="284">
        <f>ICGN!AC35</f>
        <v>2092.5714285714284</v>
      </c>
      <c r="AD10" s="284">
        <f>ICGN!AD35</f>
        <v>2257.9</v>
      </c>
      <c r="AE10" s="284">
        <f>ICGN!AE35</f>
        <v>2451.2608695652175</v>
      </c>
      <c r="AF10" s="284">
        <f>ICGN!AF35</f>
        <v>2459.2105263157896</v>
      </c>
      <c r="AG10" s="284">
        <f>ICGN!AG35</f>
        <v>2545.909090909091</v>
      </c>
      <c r="AH10" s="284">
        <f>ICGN!AH35</f>
        <v>2382.8636363636365</v>
      </c>
      <c r="AI10" s="284">
        <f>ICGN!AI35</f>
        <v>2220.4285714285716</v>
      </c>
      <c r="AJ10" s="284">
        <f>ICGN!AJ35</f>
        <v>2232.7391304347825</v>
      </c>
      <c r="AK10" s="284">
        <f>ICGN!AK35</f>
        <v>2070.5454545454545</v>
      </c>
      <c r="AL10" s="284">
        <f>ICGN!AL35</f>
        <v>1909.2857142857142</v>
      </c>
      <c r="AM10" s="284">
        <f>ICGN!AM35</f>
        <v>1839.3181818181818</v>
      </c>
      <c r="AN10" s="284">
        <f>ICGN!AN35</f>
        <v>1871.9047619047619</v>
      </c>
      <c r="AO10" s="284">
        <f>ICGN!AO35</f>
        <v>1825.1818181818182</v>
      </c>
      <c r="AP10" s="284">
        <f>ICGN!AP35</f>
        <v>1979</v>
      </c>
      <c r="AQ10" s="284">
        <f>ICGN!AQ35</f>
        <v>2018.2727272727273</v>
      </c>
      <c r="AR10" s="284">
        <f>ICGN!AR35</f>
        <v>2001.7368421052631</v>
      </c>
      <c r="AS10" s="284">
        <f>ICGN!AS35</f>
        <v>2110.8260869565215</v>
      </c>
      <c r="AT10" s="284">
        <f>ICGN!AT35</f>
        <v>2085.9523809523807</v>
      </c>
      <c r="AU10" s="284">
        <f>ICGN!AU35</f>
        <v>2110.5454545454545</v>
      </c>
      <c r="AV10" s="284">
        <f>ICGN!AV35</f>
        <v>2101.391304347826</v>
      </c>
      <c r="AW10" s="284">
        <f>ICGN!AW35</f>
        <v>2069.1</v>
      </c>
      <c r="AX10" s="284">
        <f>ICGN!AX35</f>
        <v>2060.608695652174</v>
      </c>
      <c r="AY10" s="284">
        <f>ICGN!AY35</f>
        <v>1903.909090909091</v>
      </c>
      <c r="AZ10" s="284">
        <f>ICGN!AZ35</f>
        <v>1907.2631578947369</v>
      </c>
      <c r="BA10" s="284">
        <f>ICGN!BA35</f>
        <v>1998.7727272727273</v>
      </c>
      <c r="BB10" s="284">
        <f>ICGN!BB35</f>
        <v>2050.75</v>
      </c>
      <c r="BC10" s="284">
        <f>ICGN!BC35</f>
        <v>2102.9499999999998</v>
      </c>
      <c r="BD10" s="284">
        <f>ICGN!BD35</f>
        <v>2005.952380952381</v>
      </c>
      <c r="BE10" s="284">
        <f>ICGN!BE35</f>
        <v>1956.8695652173913</v>
      </c>
      <c r="BF10" s="284">
        <f>ICGN!BF35</f>
        <v>1776.05</v>
      </c>
      <c r="BG10" s="284">
        <f>ICGN!BG35</f>
        <v>1861.0434782608695</v>
      </c>
      <c r="BH10" s="284">
        <f>ICGN!BH35</f>
        <v>1856.3181818181818</v>
      </c>
      <c r="BI10" s="284">
        <f>ICGN!BI35</f>
        <v>1690.952380952381</v>
      </c>
      <c r="BJ10" s="284">
        <f>ICGN!BJ35</f>
        <v>1633.1739130434783</v>
      </c>
      <c r="BK10" s="284">
        <f>ICGN!BK35</f>
        <v>1522.2380952380952</v>
      </c>
      <c r="BL10" s="284">
        <f>ICGN!BL35</f>
        <v>1730.65</v>
      </c>
      <c r="BM10" s="284">
        <f>ICGN!BM35</f>
        <v>1730.909090909091</v>
      </c>
      <c r="BN10" s="284">
        <f>ICGN!BN35</f>
        <v>1908.9</v>
      </c>
      <c r="BO10" s="284">
        <f>ICGN!BO35</f>
        <v>2166.8095238095239</v>
      </c>
      <c r="BP10" s="284">
        <f>ICGN!BP35</f>
        <v>2116.25</v>
      </c>
      <c r="BQ10" s="284">
        <f>ICGN!BQ35</f>
        <v>2065.0952380952381</v>
      </c>
      <c r="BR10" s="284">
        <f>ICGN!BR35</f>
        <v>1951.4761904761904</v>
      </c>
      <c r="BS10" s="284">
        <f>ICGN!BS35</f>
        <v>2028.9565217391305</v>
      </c>
      <c r="BT10" s="284">
        <f>ICGN!BT35</f>
        <v>1987.952380952381</v>
      </c>
      <c r="BU10" s="284">
        <f>ICGN!BU35</f>
        <v>1991.4545454545455</v>
      </c>
      <c r="BV10" s="284">
        <f>ICGN!BV35</f>
        <v>2090.608695652174</v>
      </c>
      <c r="BW10" s="284">
        <f>ICGN!BW35</f>
        <v>2062.65</v>
      </c>
      <c r="BX10" s="284">
        <f>ICGN!BX35</f>
        <v>1943.090909090909</v>
      </c>
      <c r="BY10" s="284">
        <f>ICGN!BY35</f>
        <v>1930.7142857142858</v>
      </c>
      <c r="BZ10" s="284">
        <f>ICGN!BZ35</f>
        <v>1934.6</v>
      </c>
      <c r="CA10" s="284">
        <f>ICGN!CA35</f>
        <v>1790.2272727272727</v>
      </c>
      <c r="CB10" s="284">
        <f>ICGN!CB35</f>
        <v>1784.2857142857142</v>
      </c>
      <c r="CC10" s="284">
        <f>ICGN!CC35</f>
        <v>1666.2857142857142</v>
      </c>
      <c r="CD10" s="284">
        <f>ICGN!CD35</f>
        <v>1796.5</v>
      </c>
      <c r="CE10" s="284">
        <f>ICGN!CE35</f>
        <v>1819.3478260869565</v>
      </c>
      <c r="CF10" s="284">
        <f>ICGN!CF35</f>
        <v>1649.7619047619048</v>
      </c>
      <c r="CG10" s="284">
        <f>ICGN!CG35</f>
        <v>1565.3809523809523</v>
      </c>
      <c r="CH10" s="284">
        <f>ICGN!CH35</f>
        <v>1582</v>
      </c>
      <c r="CI10" s="284">
        <f>ICGN!CI35</f>
        <v>1544.65</v>
      </c>
      <c r="CJ10" s="284">
        <f>ICGN!CJ35</f>
        <v>1498.409090909091</v>
      </c>
      <c r="CK10" s="284">
        <f>ICGN!CK35</f>
        <v>1389.85</v>
      </c>
      <c r="CL10" s="284">
        <f>ICGN!CL35</f>
        <v>1387.5238095238096</v>
      </c>
      <c r="CM10" s="284">
        <f>ICGN!CM35</f>
        <v>1415.409090909091</v>
      </c>
      <c r="CN10" s="284">
        <f>ICGN!CN35</f>
        <v>1521.8571428571429</v>
      </c>
      <c r="CO10" s="284">
        <f>ICGN!CO35</f>
        <v>1619.5</v>
      </c>
      <c r="CP10" s="284">
        <f>ICGN!CP35</f>
        <v>1658.1363636363637</v>
      </c>
      <c r="CQ10" s="284">
        <f>ICGN!CQ35</f>
        <v>1792.3333333333333</v>
      </c>
      <c r="CR10" s="284">
        <f>ICGN!CR35</f>
        <v>1798.8181818181818</v>
      </c>
      <c r="CS10" s="284">
        <f>ICGN!CS35</f>
        <v>1934.5</v>
      </c>
      <c r="CT10" s="284">
        <f>ICGN!CT35</f>
        <v>2078.2857142857142</v>
      </c>
      <c r="CU10" s="284">
        <f>ICGN!CU35</f>
        <v>2148.818181818182</v>
      </c>
      <c r="CV10" s="284">
        <f>ICGN!CV35</f>
        <v>2075.0476190476193</v>
      </c>
      <c r="CW10" s="284"/>
      <c r="CX10" s="284"/>
      <c r="CY10" s="284"/>
      <c r="CZ10" s="284"/>
      <c r="DA10" s="284"/>
      <c r="DB10" s="284"/>
      <c r="DC10" s="284"/>
      <c r="DD10" s="284"/>
      <c r="DE10" s="284"/>
      <c r="DF10" s="284"/>
      <c r="DG10" s="284"/>
      <c r="DH10" s="284"/>
      <c r="DI10" s="284"/>
      <c r="DJ10" s="284"/>
      <c r="DK10" s="284"/>
      <c r="DL10" s="284"/>
      <c r="DM10" s="284"/>
      <c r="DN10" s="284"/>
      <c r="DO10" s="284"/>
      <c r="DP10" s="284"/>
      <c r="DQ10" s="284"/>
      <c r="DR10" s="284"/>
      <c r="DS10" s="284"/>
      <c r="DT10" s="284"/>
      <c r="DU10" s="284"/>
      <c r="DV10" s="284"/>
      <c r="DW10" s="284"/>
      <c r="DX10" s="284"/>
      <c r="DY10" s="284"/>
      <c r="DZ10" s="284"/>
      <c r="EA10" s="284"/>
      <c r="EB10" s="284"/>
      <c r="EC10" s="284"/>
      <c r="ED10" s="284"/>
      <c r="EE10" s="284"/>
      <c r="EF10" s="284"/>
      <c r="EG10" s="284"/>
      <c r="EH10" s="284"/>
      <c r="EI10" s="284"/>
      <c r="EJ10" s="284"/>
      <c r="EK10" s="284"/>
      <c r="EL10" s="284"/>
      <c r="EM10" s="284"/>
      <c r="EN10" s="284"/>
      <c r="EO10" s="284"/>
      <c r="EP10" s="284"/>
      <c r="EQ10" s="284"/>
      <c r="ER10" s="284"/>
      <c r="ES10" s="284"/>
      <c r="ET10" s="284"/>
      <c r="EU10" s="284"/>
      <c r="EV10" s="284"/>
      <c r="EW10" s="284"/>
      <c r="EX10" s="284"/>
      <c r="EY10" s="284"/>
      <c r="EZ10" s="284"/>
      <c r="FA10" s="284"/>
      <c r="FB10" s="284"/>
      <c r="FC10" s="284"/>
      <c r="FD10" s="284"/>
    </row>
    <row r="11" spans="1:160" s="16" customFormat="1" x14ac:dyDescent="0.3">
      <c r="A11" s="14"/>
      <c r="B11" s="14"/>
      <c r="C11" s="14"/>
      <c r="D11" s="22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160" s="16" customFormat="1" x14ac:dyDescent="0.3">
      <c r="A12" s="18" t="s">
        <v>282</v>
      </c>
      <c r="B12" s="14"/>
      <c r="C12" s="14"/>
      <c r="D12" s="22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160" s="9" customFormat="1" x14ac:dyDescent="0.3">
      <c r="A13" s="14" t="s">
        <v>174</v>
      </c>
      <c r="B13" s="90" t="s">
        <v>15</v>
      </c>
      <c r="C13" s="90" t="s">
        <v>23</v>
      </c>
      <c r="D13" s="22" t="s">
        <v>10</v>
      </c>
      <c r="E13" s="91">
        <f>ICGN!E45</f>
        <v>6.1615000000000011</v>
      </c>
      <c r="F13" s="91">
        <f>ICGN!F45</f>
        <v>5.6934210526315789</v>
      </c>
      <c r="G13" s="91">
        <f>ICGN!G45</f>
        <v>5.7244318181818183</v>
      </c>
      <c r="H13" s="91">
        <f>ICGN!H45</f>
        <v>5.7533333333333339</v>
      </c>
      <c r="I13" s="91">
        <f>ICGN!I45</f>
        <v>6.3733750000000011</v>
      </c>
      <c r="J13" s="91">
        <f>ICGN!J45</f>
        <v>6.3542045454545448</v>
      </c>
      <c r="K13" s="91">
        <f>ICGN!K45</f>
        <v>5.5347727272727276</v>
      </c>
      <c r="L13" s="91">
        <f>ICGN!L45</f>
        <v>5.1765476190476178</v>
      </c>
      <c r="M13" s="91">
        <f>ICGN!M45</f>
        <v>4.736071428571428</v>
      </c>
      <c r="N13" s="91">
        <f>ICGN!N45</f>
        <v>5.0743181818181808</v>
      </c>
      <c r="O13" s="91">
        <f>ICGN!O45</f>
        <v>5.3968750000000005</v>
      </c>
      <c r="P13" s="91">
        <f>ICGN!P45</f>
        <v>5.293636363636363</v>
      </c>
      <c r="Q13" s="91">
        <f>ICGN!Q45</f>
        <v>5.2271052631578954</v>
      </c>
      <c r="R13" s="91">
        <f>ICGN!R45</f>
        <v>4.9767105263157889</v>
      </c>
      <c r="S13" s="91">
        <f>ICGN!S45</f>
        <v>4.8886956521739133</v>
      </c>
      <c r="T13" s="91">
        <f>ICGN!T45</f>
        <v>4.9204761904761911</v>
      </c>
      <c r="U13" s="91">
        <f>ICGN!U45</f>
        <v>4.9653749999999999</v>
      </c>
      <c r="V13" s="91">
        <f>ICGN!V45</f>
        <v>4.7912500000000007</v>
      </c>
      <c r="W13" s="91">
        <f>ICGN!W45</f>
        <v>5.8269047619047623</v>
      </c>
      <c r="X13" s="91">
        <f>ICGN!X45</f>
        <v>7.0669318181818177</v>
      </c>
      <c r="Y13" s="91">
        <f>ICGN!Y45</f>
        <v>7.4105952380952367</v>
      </c>
      <c r="Z13" s="91">
        <f>ICGN!Z45</f>
        <v>7.2973809523809523</v>
      </c>
      <c r="AA13" s="91">
        <f>ICGN!AA45</f>
        <v>7.3883333333333345</v>
      </c>
      <c r="AB13" s="91">
        <f>ICGN!AB45</f>
        <v>8.2544318181818159</v>
      </c>
      <c r="AC13" s="91">
        <f>ICGN!AC45</f>
        <v>8.8126250000000006</v>
      </c>
      <c r="AD13" s="91">
        <f>ICGN!AD45</f>
        <v>9.3471052631578946</v>
      </c>
      <c r="AE13" s="91">
        <f>ICGN!AE45</f>
        <v>8.5441304347826108</v>
      </c>
      <c r="AF13" s="91">
        <f>ICGN!AF45</f>
        <v>9.1440000000000001</v>
      </c>
      <c r="AG13" s="91">
        <f>ICGN!AG45</f>
        <v>9.0388095238095243</v>
      </c>
      <c r="AH13" s="91">
        <f>ICGN!AH45</f>
        <v>8.2604545454545431</v>
      </c>
      <c r="AI13" s="91">
        <f>ICGN!AI45</f>
        <v>7.5737499999999986</v>
      </c>
      <c r="AJ13" s="91">
        <f>ICGN!AJ45</f>
        <v>8.141521739130436</v>
      </c>
      <c r="AK13" s="91">
        <f>ICGN!AK45</f>
        <v>7.7938095238095242</v>
      </c>
      <c r="AL13" s="91">
        <f>ICGN!AL45</f>
        <v>7.1288095238095215</v>
      </c>
      <c r="AM13" s="91">
        <f>ICGN!AM45</f>
        <v>6.8734523809523811</v>
      </c>
      <c r="AN13" s="91">
        <f>ICGN!AN45</f>
        <v>6.6567857142857125</v>
      </c>
      <c r="AO13" s="91">
        <f>ICGN!AO45</f>
        <v>6.8813750000000011</v>
      </c>
      <c r="AP13" s="91">
        <f>ICGN!AP45</f>
        <v>6.9333749999999998</v>
      </c>
      <c r="AQ13" s="91">
        <f>ICGN!AQ45</f>
        <v>6.8731818181818172</v>
      </c>
      <c r="AR13" s="91">
        <f>ICGN!AR45</f>
        <v>6.469875</v>
      </c>
      <c r="AS13" s="91">
        <f>ICGN!AS45</f>
        <v>6.5177272727272717</v>
      </c>
      <c r="AT13" s="91">
        <f>ICGN!AT45</f>
        <v>6.753333333333333</v>
      </c>
      <c r="AU13" s="91">
        <f>ICGN!AU45</f>
        <v>8.6458333333333321</v>
      </c>
      <c r="AV13" s="91">
        <f>ICGN!AV45</f>
        <v>8.8520652173913046</v>
      </c>
      <c r="AW13" s="91">
        <f>ICGN!AW45</f>
        <v>8.9923684210526318</v>
      </c>
      <c r="AX13" s="91">
        <f>ICGN!AX45</f>
        <v>8.991847826086957</v>
      </c>
      <c r="AY13" s="91">
        <f>ICGN!AY45</f>
        <v>9.0038095238095242</v>
      </c>
      <c r="AZ13" s="91">
        <f>ICGN!AZ45</f>
        <v>8.5961249999999989</v>
      </c>
      <c r="BA13" s="91">
        <f>ICGN!BA45</f>
        <v>8.2317857142857136</v>
      </c>
      <c r="BB13" s="91">
        <f>ICGN!BB45</f>
        <v>7.7657894736842099</v>
      </c>
      <c r="BC13" s="91">
        <f>ICGN!BC45</f>
        <v>7.4731250000000005</v>
      </c>
      <c r="BD13" s="91">
        <f>ICGN!BD45</f>
        <v>7.4288636363636353</v>
      </c>
      <c r="BE13" s="91">
        <f>ICGN!BE45</f>
        <v>7.6038636363636378</v>
      </c>
      <c r="BF13" s="91">
        <f>ICGN!BF45</f>
        <v>7.2223750000000013</v>
      </c>
      <c r="BG13" s="91">
        <f>ICGN!BG45</f>
        <v>6.9705681818181811</v>
      </c>
      <c r="BH13" s="91">
        <f>ICGN!BH45</f>
        <v>7.0084090909090895</v>
      </c>
      <c r="BI13" s="91">
        <f>ICGN!BI45</f>
        <v>7.0532500000000002</v>
      </c>
      <c r="BJ13" s="91">
        <f>ICGN!BJ45</f>
        <v>7.5603260869565228</v>
      </c>
      <c r="BK13" s="91">
        <f>ICGN!BK45</f>
        <v>7.0768749999999994</v>
      </c>
      <c r="BL13" s="91">
        <f>ICGN!BL45</f>
        <v>6.7174999999999994</v>
      </c>
      <c r="BM13" s="91">
        <f>ICGN!BM45</f>
        <v>6.2738095238095237</v>
      </c>
      <c r="BN13" s="91">
        <f>ICGN!BN45</f>
        <v>6.6889473684210534</v>
      </c>
      <c r="BO13" s="91">
        <f>ICGN!BO45</f>
        <v>7.4711904761904737</v>
      </c>
      <c r="BP13" s="91">
        <f>ICGN!BP45</f>
        <v>7.5203571428571436</v>
      </c>
      <c r="BQ13" s="91">
        <f>ICGN!BQ45</f>
        <v>7.8728571428571419</v>
      </c>
      <c r="BR13" s="91">
        <f>ICGN!BR45</f>
        <v>7.1722619047619034</v>
      </c>
      <c r="BS13" s="91">
        <f>ICGN!BS45</f>
        <v>6.454431818181817</v>
      </c>
      <c r="BT13" s="91">
        <f>ICGN!BT45</f>
        <v>6.2685714285714278</v>
      </c>
      <c r="BU13" s="91">
        <f>ICGN!BU45</f>
        <v>5.8467857142857156</v>
      </c>
      <c r="BV13" s="91">
        <f>ICGN!BV45</f>
        <v>5.8989130434782604</v>
      </c>
      <c r="BW13" s="91">
        <f>ICGN!BW45</f>
        <v>5.9705263157894732</v>
      </c>
      <c r="BX13" s="91">
        <f>ICGN!BX45</f>
        <v>6.4443181818181809</v>
      </c>
      <c r="BY13" s="91">
        <f>ICGN!BY45</f>
        <v>5.8010000000000002</v>
      </c>
      <c r="BZ13" s="91">
        <f>ICGN!BZ45</f>
        <v>5.4792105263157884</v>
      </c>
      <c r="CA13" s="91">
        <f>ICGN!CA45</f>
        <v>5.456818181818182</v>
      </c>
      <c r="CB13" s="91">
        <f>ICGN!CB45</f>
        <v>5.2772619047619047</v>
      </c>
      <c r="CC13" s="91">
        <f>ICGN!CC45</f>
        <v>5.1890000000000018</v>
      </c>
      <c r="CD13" s="91">
        <f>ICGN!CD45</f>
        <v>5.3073863636363647</v>
      </c>
      <c r="CE13" s="91">
        <f>ICGN!CE45</f>
        <v>5.372272727272728</v>
      </c>
      <c r="CF13" s="91">
        <f>ICGN!CF45</f>
        <v>4.7941666666666656</v>
      </c>
      <c r="CG13" s="91">
        <f>ICGN!CG45</f>
        <v>4.7547619047619039</v>
      </c>
      <c r="CH13" s="91">
        <f>ICGN!CH45</f>
        <v>4.9339772727272724</v>
      </c>
      <c r="CI13" s="91">
        <f>ICGN!CI45</f>
        <v>4.6813750000000001</v>
      </c>
      <c r="CJ13" s="91">
        <f>ICGN!CJ45</f>
        <v>4.6893181818181811</v>
      </c>
      <c r="CK13" s="91">
        <f>ICGN!CK45</f>
        <v>4.6892105263157884</v>
      </c>
      <c r="CL13" s="91">
        <f>ICGN!CL45</f>
        <v>4.5146250000000006</v>
      </c>
      <c r="CM13" s="91">
        <f>ICGN!CM45</f>
        <v>4.6861363636363631</v>
      </c>
      <c r="CN13" s="91">
        <f>ICGN!CN45</f>
        <v>4.6496428571428581</v>
      </c>
      <c r="CO13" s="91">
        <f>ICGN!CO45</f>
        <v>4.4726190476190473</v>
      </c>
      <c r="CP13" s="91">
        <f>ICGN!CP45</f>
        <v>4.4951136363636373</v>
      </c>
      <c r="CQ13" s="91">
        <f>ICGN!CQ45</f>
        <v>4.0825000000000005</v>
      </c>
      <c r="CR13" s="91">
        <f>ICGN!CR45</f>
        <v>4.0538043478260875</v>
      </c>
      <c r="CS13" s="91">
        <f>ICGN!CS45</f>
        <v>4.0608333333333331</v>
      </c>
      <c r="CT13" s="91">
        <f>ICGN!CT45</f>
        <v>4.1314285714285717</v>
      </c>
      <c r="CU13" s="91">
        <f>ICGN!CU45</f>
        <v>4.097142857142857</v>
      </c>
      <c r="CV13" s="91">
        <f>ICGN!CV45</f>
        <v>4.0251190476190475</v>
      </c>
      <c r="CW13" s="91">
        <f>ICGN!CW45</f>
        <v>4.3771250000000004</v>
      </c>
      <c r="CX13" s="91">
        <f>ICGN!CX45</f>
        <v>4.5188157894736847</v>
      </c>
      <c r="CY13" s="91">
        <f>ICGN!CY45</f>
        <v>4.4198913043478267</v>
      </c>
      <c r="CZ13" s="91">
        <f>ICGN!CZ45</f>
        <v>4.1847368421052638</v>
      </c>
      <c r="DA13" s="91">
        <f>ICGN!DA45</f>
        <v>4.3413636363636359</v>
      </c>
      <c r="DB13" s="91">
        <f>ICGN!DB45</f>
        <v>4.5860227272727272</v>
      </c>
      <c r="DC13" s="91">
        <f>ICGN!DC45</f>
        <v>5.0699999999999994</v>
      </c>
      <c r="DD13" s="91">
        <f>ICGN!DD45</f>
        <v>4.2863043478260865</v>
      </c>
      <c r="DE13" s="91">
        <f>ICGN!DE45</f>
        <v>4.3447499999999994</v>
      </c>
      <c r="DF13" s="91">
        <f>ICGN!DF45</f>
        <v>4.309318181818182</v>
      </c>
      <c r="DG13" s="91">
        <f>ICGN!DG45</f>
        <v>4.2108333333333334</v>
      </c>
      <c r="DH13" s="91">
        <f>ICGN!DH45</f>
        <v>4.14025</v>
      </c>
      <c r="DI13" s="91">
        <f>ICGN!DI45</f>
        <v>4.3766666666666669</v>
      </c>
      <c r="DJ13" s="91">
        <f>ICGN!DJ45</f>
        <v>4.7434210526315779</v>
      </c>
      <c r="DK13" s="91">
        <f>ICGN!DK45</f>
        <v>4.9627380952380955</v>
      </c>
      <c r="DL13" s="91">
        <f>ICGN!DL45</f>
        <v>4.9754761904761908</v>
      </c>
      <c r="DM13" s="91">
        <f>ICGN!DM45</f>
        <v>5.3002272727272723</v>
      </c>
      <c r="DN13" s="91">
        <f>ICGN!DN45</f>
        <v>5.0705952380952386</v>
      </c>
      <c r="DO13" s="91">
        <f>ICGN!DO45</f>
        <v>4.980833333333333</v>
      </c>
      <c r="DP13" s="91">
        <f>ICGN!DP45</f>
        <v>5.4507608695652161</v>
      </c>
      <c r="DQ13" s="91">
        <f>ICGN!DQ45</f>
        <v>5.0702631578947361</v>
      </c>
      <c r="DR13" s="91">
        <f>ICGN!DR45</f>
        <v>5.1264130434782604</v>
      </c>
      <c r="DS13" s="91">
        <f>ICGN!DS45</f>
        <v>4.8328571428571419</v>
      </c>
      <c r="DT13" s="91">
        <f>ICGN!DT45</f>
        <v>4.9320000000000004</v>
      </c>
      <c r="DU13" s="91">
        <f>ICGN!DU45</f>
        <v>5.0346428571428561</v>
      </c>
      <c r="DV13" s="91">
        <f>ICGN!DV45</f>
        <v>4.7632894736842095</v>
      </c>
      <c r="DW13" s="91">
        <f>ICGN!DW45</f>
        <v>4.3627380952380959</v>
      </c>
      <c r="DX13" s="91">
        <f>ICGN!DX45</f>
        <v>4.2003571428571425</v>
      </c>
      <c r="DY13" s="91">
        <f>ICGN!DY45</f>
        <v>4.182500000000001</v>
      </c>
      <c r="DZ13" s="91">
        <f>ICGN!DZ45</f>
        <v>4.6267500000000004</v>
      </c>
      <c r="EA13" s="91">
        <f>ICGN!EA45</f>
        <v>4.387386363636363</v>
      </c>
      <c r="EB13" s="91">
        <f>ICGN!EB45</f>
        <v>3.9856818181818183</v>
      </c>
      <c r="EC13" s="91">
        <f>ICGN!EC45</f>
        <v>3.9398750000000007</v>
      </c>
      <c r="ED13" s="91">
        <f>ICGN!ED45</f>
        <v>4.1733695652173921</v>
      </c>
      <c r="EE13" s="91">
        <f>ICGN!EE45</f>
        <v>4.2628750000000011</v>
      </c>
      <c r="EF13" s="91">
        <f>ICGN!EF45</f>
        <v>4.4609523809523806</v>
      </c>
      <c r="EG13" s="91">
        <f>ICGN!EG45</f>
        <v>4.8526190476190472</v>
      </c>
      <c r="EH13" s="91">
        <f>ICGN!EH45</f>
        <v>4.6564473684210528</v>
      </c>
      <c r="EI13" s="91">
        <f>ICGN!EI45</f>
        <v>4.580000000000001</v>
      </c>
      <c r="EJ13" s="91">
        <f>ICGN!EJ45</f>
        <v>4.7967857142857149</v>
      </c>
      <c r="EK13" s="91">
        <f>ICGN!EK45</f>
        <v>4.6639999999999997</v>
      </c>
      <c r="EL13" s="91">
        <f>ICGN!EL45</f>
        <v>4.4371590909090912</v>
      </c>
      <c r="EM13" s="91">
        <f>ICGN!EM45</f>
        <v>4.4303409090909076</v>
      </c>
      <c r="EN13" s="91">
        <f>ICGN!EN45</f>
        <v>4.3455952380952381</v>
      </c>
      <c r="EO13" s="91">
        <f>ICGN!EO45</f>
        <v>4.8113095238095243</v>
      </c>
      <c r="EP13" s="91">
        <f>ICGN!EP45</f>
        <v>5.4356818181818181</v>
      </c>
      <c r="EQ13" s="91">
        <f>ICGN!EQ45</f>
        <v>5.5413749999999995</v>
      </c>
      <c r="ER13" s="91">
        <f>ICGN!ER45</f>
        <v>5.6764772727272721</v>
      </c>
      <c r="ES13" s="91">
        <f>ICGN!ES45</f>
        <v>6.2243421052631582</v>
      </c>
      <c r="ET13" s="91">
        <f>ICGN!ET45</f>
        <v>6.2997368421052631</v>
      </c>
      <c r="EU13" s="91">
        <f>ICGN!EU45</f>
        <v>5.948913043478262</v>
      </c>
      <c r="EV13" s="91">
        <f>ICGN!EV45</f>
        <v>6.2023863636363634</v>
      </c>
      <c r="EW13" s="91">
        <f>ICGN!EW45</f>
        <v>6.5771249999999997</v>
      </c>
      <c r="EX13" s="91">
        <f>ICGN!EX45</f>
        <v>6.2061363636363645</v>
      </c>
      <c r="EY13" s="91">
        <f>ICGN!EY45</f>
        <v>6.3309523809523807</v>
      </c>
      <c r="EZ13" s="91">
        <f>ICGN!EZ45</f>
        <v>7.1144318181818189</v>
      </c>
      <c r="FA13" s="91">
        <f>ICGN!FA45</f>
        <v>7.0433333333333348</v>
      </c>
      <c r="FB13" s="91">
        <f>ICGN!FB45</f>
        <v>7.5435714285714273</v>
      </c>
      <c r="FC13" s="91">
        <f>ICGN!FC45</f>
        <v>8.2464285714285701</v>
      </c>
      <c r="FD13" s="91">
        <f>ICGN!FD45</f>
        <v>8.1910227272727258</v>
      </c>
    </row>
    <row r="14" spans="1:160" s="16" customFormat="1" x14ac:dyDescent="0.3">
      <c r="A14" s="14" t="s">
        <v>98</v>
      </c>
      <c r="B14" s="14" t="s">
        <v>99</v>
      </c>
      <c r="C14" s="14" t="s">
        <v>27</v>
      </c>
      <c r="D14" s="22" t="s">
        <v>100</v>
      </c>
      <c r="E14" s="91">
        <f>ICGN!E49</f>
        <v>345.43333333333328</v>
      </c>
      <c r="F14" s="91">
        <f>ICGN!F49</f>
        <v>390.62</v>
      </c>
      <c r="G14" s="91">
        <f>ICGN!G49</f>
        <v>393.16363636363627</v>
      </c>
      <c r="H14" s="91">
        <f>ICGN!H49</f>
        <v>405.64</v>
      </c>
      <c r="I14" s="91">
        <f>ICGN!I49</f>
        <v>443.06842105263155</v>
      </c>
      <c r="J14" s="91">
        <f>ICGN!J49</f>
        <v>440.37727272727278</v>
      </c>
      <c r="K14" s="91">
        <f>ICGN!K49</f>
        <v>459.98695652173899</v>
      </c>
      <c r="L14" s="91">
        <f>ICGN!L49</f>
        <v>548.68571428571431</v>
      </c>
      <c r="M14" s="91">
        <f>ICGN!M49</f>
        <v>565.13181818181829</v>
      </c>
      <c r="N14" s="91">
        <f>ICGN!N49</f>
        <v>584.28181818181827</v>
      </c>
      <c r="O14" s="91">
        <f>ICGN!O49</f>
        <v>597.7285714285714</v>
      </c>
      <c r="P14" s="91">
        <f>ICGN!P49</f>
        <v>654.88181818181818</v>
      </c>
      <c r="Q14" s="91">
        <f>ICGN!Q49</f>
        <v>734.64499999999998</v>
      </c>
      <c r="R14" s="91">
        <f>ICGN!R49</f>
        <v>717.31500000000005</v>
      </c>
      <c r="S14" s="91">
        <f>ICGN!S49</f>
        <v>540.70000000000005</v>
      </c>
      <c r="T14" s="91">
        <f>ICGN!T49</f>
        <v>492.7600000000001</v>
      </c>
      <c r="U14" s="91">
        <f>ICGN!U49</f>
        <v>471.64285714285717</v>
      </c>
      <c r="V14" s="91">
        <f>ICGN!V49</f>
        <v>508.7681818181818</v>
      </c>
      <c r="W14" s="91">
        <f>ICGN!W49</f>
        <v>571.91818181818189</v>
      </c>
      <c r="X14" s="91">
        <f>ICGN!X49</f>
        <v>558.17272727272712</v>
      </c>
      <c r="Y14" s="91">
        <f>ICGN!Y49</f>
        <v>614.2409090909091</v>
      </c>
      <c r="Z14" s="91">
        <f>ICGN!Z49</f>
        <v>688.11904761904748</v>
      </c>
      <c r="AA14" s="91">
        <f>ICGN!AA49</f>
        <v>729.95454545454561</v>
      </c>
      <c r="AB14" s="91">
        <f>ICGN!AB49</f>
        <v>771.39565217391294</v>
      </c>
      <c r="AC14" s="91">
        <f>ICGN!AC49</f>
        <v>784.00476190476206</v>
      </c>
      <c r="AD14" s="91">
        <f>ICGN!AD49</f>
        <v>757.72</v>
      </c>
      <c r="AE14" s="91">
        <f>ICGN!AE49</f>
        <v>716.22173913043491</v>
      </c>
      <c r="AF14" s="91">
        <f>ICGN!AF49</f>
        <v>671.97368421052636</v>
      </c>
      <c r="AG14" s="91">
        <f>ICGN!AG49</f>
        <v>618.0090909090909</v>
      </c>
      <c r="AH14" s="91">
        <f>ICGN!AH49</f>
        <v>719.80909090909097</v>
      </c>
      <c r="AI14" s="91">
        <f>ICGN!AI49</f>
        <v>799.26666666666665</v>
      </c>
      <c r="AJ14" s="91">
        <f>ICGN!AJ49</f>
        <v>757.8</v>
      </c>
      <c r="AK14" s="91">
        <f>ICGN!AK49</f>
        <v>707.45909090909083</v>
      </c>
      <c r="AL14" s="91">
        <f>ICGN!AL49</f>
        <v>688.35238095238094</v>
      </c>
      <c r="AM14" s="91">
        <f>ICGN!AM49</f>
        <v>643.89545454545464</v>
      </c>
      <c r="AN14" s="91">
        <f>ICGN!AN49</f>
        <v>608.07619047619062</v>
      </c>
      <c r="AO14" s="91">
        <f>ICGN!AO49</f>
        <v>628.44090909090926</v>
      </c>
      <c r="AP14" s="91">
        <f>ICGN!AP49</f>
        <v>644.24761904761908</v>
      </c>
      <c r="AQ14" s="91">
        <f>ICGN!AQ49</f>
        <v>647.01363636363646</v>
      </c>
      <c r="AR14" s="91">
        <f>ICGN!AR49</f>
        <v>604.54736842105251</v>
      </c>
      <c r="AS14" s="91">
        <f>ICGN!AS49</f>
        <v>561.79130434782633</v>
      </c>
      <c r="AT14" s="91">
        <f>ICGN!AT49</f>
        <v>584.63809523809527</v>
      </c>
      <c r="AU14" s="91">
        <f>ICGN!AU49</f>
        <v>636.32727272727277</v>
      </c>
      <c r="AV14" s="91">
        <f>ICGN!AV49</f>
        <v>573.07826086956516</v>
      </c>
      <c r="AW14" s="91">
        <f>ICGN!AW49</f>
        <v>563.22</v>
      </c>
      <c r="AX14" s="91">
        <f>ICGN!AX49</f>
        <v>564.54347826086962</v>
      </c>
      <c r="AY14" s="91">
        <f>ICGN!AY49</f>
        <v>524.93181818181813</v>
      </c>
      <c r="AZ14" s="91">
        <f>ICGN!AZ49</f>
        <v>515.65789473684208</v>
      </c>
      <c r="BA14" s="91">
        <f>ICGN!BA49</f>
        <v>500.82272727272721</v>
      </c>
      <c r="BB14" s="91">
        <f>ICGN!BB49</f>
        <v>498.15999999999997</v>
      </c>
      <c r="BC14" s="91">
        <f>ICGN!BC49</f>
        <v>525.05499999999995</v>
      </c>
      <c r="BD14" s="91">
        <f>ICGN!BD49</f>
        <v>506.60952380952386</v>
      </c>
      <c r="BE14" s="91">
        <f>ICGN!BE49</f>
        <v>482.80434782608688</v>
      </c>
      <c r="BF14" s="91">
        <f>ICGN!BF49</f>
        <v>490.05999999999983</v>
      </c>
      <c r="BG14" s="91">
        <f>ICGN!BG49</f>
        <v>483.55217391304359</v>
      </c>
      <c r="BH14" s="91">
        <f>ICGN!BH49</f>
        <v>489.84090909090907</v>
      </c>
      <c r="BI14" s="91">
        <f>ICGN!BI49</f>
        <v>487.23809523809524</v>
      </c>
      <c r="BJ14" s="91">
        <f>ICGN!BJ49</f>
        <v>500.03913043478258</v>
      </c>
      <c r="BK14" s="91">
        <f>ICGN!BK49</f>
        <v>467.70476190476188</v>
      </c>
      <c r="BL14" s="91">
        <f>ICGN!BL49</f>
        <v>445.91499999999996</v>
      </c>
      <c r="BM14" s="91">
        <f>ICGN!BM49</f>
        <v>419.78181818181815</v>
      </c>
      <c r="BN14" s="91">
        <f>ICGN!BN49</f>
        <v>453.55999999999995</v>
      </c>
      <c r="BO14" s="91">
        <f>ICGN!BO49</f>
        <v>466.72857142857157</v>
      </c>
      <c r="BP14" s="91">
        <f>ICGN!BP49</f>
        <v>461.005</v>
      </c>
      <c r="BQ14" s="91">
        <f>ICGN!BQ49</f>
        <v>475.17619047619041</v>
      </c>
      <c r="BR14" s="91">
        <f>ICGN!BR49</f>
        <v>472.62857142857149</v>
      </c>
      <c r="BS14" s="91">
        <f>ICGN!BS49</f>
        <v>452.99565217391296</v>
      </c>
      <c r="BT14" s="91">
        <f>ICGN!BT49</f>
        <v>429.71904761904756</v>
      </c>
      <c r="BU14" s="91">
        <f>ICGN!BU49</f>
        <v>414.1</v>
      </c>
      <c r="BV14" s="91">
        <f>ICGN!BV49</f>
        <v>425.87391304347835</v>
      </c>
      <c r="BW14" s="91">
        <f>ICGN!BW49</f>
        <v>419.37</v>
      </c>
      <c r="BX14" s="91">
        <f>ICGN!BX49</f>
        <v>392.80454545454546</v>
      </c>
      <c r="BY14" s="91">
        <f>ICGN!BY49</f>
        <v>393.60476190476192</v>
      </c>
      <c r="BZ14" s="91">
        <f>ICGN!BZ49</f>
        <v>381.33000000000004</v>
      </c>
      <c r="CA14" s="91">
        <f>ICGN!CA49</f>
        <v>366.59545454545446</v>
      </c>
      <c r="CB14" s="91">
        <f>ICGN!CB49</f>
        <v>368.62380952380943</v>
      </c>
      <c r="CC14" s="91">
        <f>ICGN!CC49</f>
        <v>365.18095238095236</v>
      </c>
      <c r="CD14" s="91">
        <f>ICGN!CD49</f>
        <v>352.75454545454545</v>
      </c>
      <c r="CE14" s="91">
        <f>ICGN!CE49</f>
        <v>361.31304347826091</v>
      </c>
      <c r="CF14" s="91">
        <f>ICGN!CF49</f>
        <v>343.28095238095239</v>
      </c>
      <c r="CG14" s="91">
        <f>ICGN!CG49</f>
        <v>348.90476190476193</v>
      </c>
      <c r="CH14" s="91">
        <f>ICGN!CH49</f>
        <v>387.88636363636363</v>
      </c>
      <c r="CI14" s="91">
        <f>ICGN!CI49</f>
        <v>397.97999999999996</v>
      </c>
      <c r="CJ14" s="91">
        <f>ICGN!CJ49</f>
        <v>410.01428571428579</v>
      </c>
      <c r="CK14" s="91">
        <f>ICGN!CK49</f>
        <v>420.02</v>
      </c>
      <c r="CL14" s="91">
        <f>ICGN!CL49</f>
        <v>391.28571428571422</v>
      </c>
      <c r="CM14" s="91">
        <f>ICGN!CM49</f>
        <v>438.87619047619046</v>
      </c>
      <c r="CN14" s="91">
        <f>ICGN!CN49</f>
        <v>439.02857142857147</v>
      </c>
      <c r="CO14" s="91">
        <f>ICGN!CO49</f>
        <v>475.51904761904763</v>
      </c>
      <c r="CP14" s="91">
        <f>ICGN!CP49</f>
        <v>528.26363636363646</v>
      </c>
      <c r="CQ14" s="91">
        <f>ICGN!CQ49</f>
        <v>541.00476190476195</v>
      </c>
      <c r="CR14" s="91">
        <f>ICGN!CR49</f>
        <v>536.53181818181827</v>
      </c>
      <c r="CS14" s="91">
        <f>ICGN!CS49</f>
        <v>569.54545454545462</v>
      </c>
      <c r="CT14" s="91">
        <f>ICGN!CT49</f>
        <v>594.9904761904761</v>
      </c>
      <c r="CU14" s="91">
        <f>ICGN!CU49</f>
        <v>551.60454545454536</v>
      </c>
      <c r="CV14" s="91">
        <f>ICGN!CV49</f>
        <v>504.21428571428578</v>
      </c>
      <c r="CW14" s="91">
        <f>ICGN!CW49</f>
        <v>538.9142857142856</v>
      </c>
      <c r="CX14" s="91">
        <f>ICGN!CX49</f>
        <v>545.47000000000014</v>
      </c>
      <c r="CY14" s="91">
        <f>ICGN!CY49</f>
        <v>508.08260869565208</v>
      </c>
      <c r="CZ14" s="91">
        <f>ICGN!CZ49</f>
        <v>470.12777777777774</v>
      </c>
      <c r="DA14" s="91">
        <f>ICGN!DA49</f>
        <v>448.52857142857135</v>
      </c>
      <c r="DB14" s="91">
        <f>ICGN!DB49</f>
        <v>404.1954545454546</v>
      </c>
      <c r="DC14" s="91">
        <f>ICGN!DC49</f>
        <v>401.89047619047625</v>
      </c>
      <c r="DD14" s="91">
        <f>ICGN!DD49</f>
        <v>377.75909090909096</v>
      </c>
      <c r="DE14" s="91">
        <f>ICGN!DE49</f>
        <v>369.65500000000003</v>
      </c>
      <c r="DF14" s="91">
        <f>ICGN!DF49</f>
        <v>373.57272727272738</v>
      </c>
      <c r="DG14" s="91">
        <f>ICGN!DG49</f>
        <v>391.02727272727276</v>
      </c>
      <c r="DH14" s="91">
        <f>ICGN!DH49</f>
        <v>376.80526315789467</v>
      </c>
      <c r="DI14" s="91">
        <f>ICGN!DI49</f>
        <v>370.77272727272725</v>
      </c>
      <c r="DJ14" s="91">
        <f>ICGN!DJ49</f>
        <v>358.08999999999992</v>
      </c>
      <c r="DK14" s="91">
        <f>ICGN!DK49</f>
        <v>356.22380952380951</v>
      </c>
      <c r="DL14" s="91">
        <f>ICGN!DL49</f>
        <v>340.32380952380947</v>
      </c>
      <c r="DM14" s="91">
        <f>ICGN!DM49</f>
        <v>334.20454545454544</v>
      </c>
      <c r="DN14" s="91">
        <f>ICGN!DN49</f>
        <v>345.51904761904763</v>
      </c>
      <c r="DO14" s="91">
        <f>ICGN!DO49</f>
        <v>331.64545454545447</v>
      </c>
      <c r="DP14" s="91">
        <f>ICGN!DP49</f>
        <v>315.3045454545454</v>
      </c>
      <c r="DQ14" s="91">
        <f>ICGN!DQ49</f>
        <v>326.73499999999996</v>
      </c>
      <c r="DR14" s="91">
        <f>ICGN!DR49</f>
        <v>361.97391304347826</v>
      </c>
      <c r="DS14" s="91">
        <f>ICGN!DS49</f>
        <v>343.19545454545454</v>
      </c>
      <c r="DT14" s="91">
        <f>ICGN!DT49</f>
        <v>341.22631578947357</v>
      </c>
      <c r="DU14" s="91">
        <f>ICGN!DU49</f>
        <v>344.4545454545455</v>
      </c>
      <c r="DV14" s="91">
        <f>ICGN!DV49</f>
        <v>345.14000000000004</v>
      </c>
      <c r="DW14" s="91">
        <f>ICGN!DW49</f>
        <v>337.35714285714283</v>
      </c>
      <c r="DX14" s="91">
        <f>ICGN!DX49</f>
        <v>332.66190476190474</v>
      </c>
      <c r="DY14" s="91">
        <f>ICGN!DY49</f>
        <v>325.81363636363636</v>
      </c>
      <c r="DZ14" s="91">
        <f>ICGN!DZ49</f>
        <v>331.47999999999996</v>
      </c>
      <c r="EA14" s="91">
        <f>ICGN!EA49</f>
        <v>316.88695652173914</v>
      </c>
      <c r="EB14" s="91">
        <f>ICGN!EB49</f>
        <v>312.60952380952381</v>
      </c>
      <c r="EC14" s="91">
        <f>ICGN!EC49</f>
        <v>319.8095238095238</v>
      </c>
      <c r="ED14" s="91">
        <f>ICGN!ED49</f>
        <v>340.14347826086953</v>
      </c>
      <c r="EE14" s="91">
        <f>ICGN!EE49</f>
        <v>337.56190476190477</v>
      </c>
      <c r="EF14" s="91">
        <f>ICGN!EF49</f>
        <v>353.38</v>
      </c>
      <c r="EG14" s="91">
        <f>ICGN!EG49</f>
        <v>388.45000000000005</v>
      </c>
      <c r="EH14" s="91">
        <f>ICGN!EH49</f>
        <v>417.85</v>
      </c>
      <c r="EI14" s="91">
        <f>ICGN!EI49</f>
        <v>356.04999999999995</v>
      </c>
      <c r="EJ14" s="91">
        <f>ICGN!EJ49</f>
        <v>331.14499999999992</v>
      </c>
      <c r="EK14" s="91">
        <f>ICGN!EK49</f>
        <v>356.89047619047619</v>
      </c>
      <c r="EL14" s="91">
        <f>ICGN!EL49</f>
        <v>374.02727272727276</v>
      </c>
      <c r="EM14" s="91">
        <f>ICGN!EM49</f>
        <v>352.84347826086957</v>
      </c>
      <c r="EN14" s="91">
        <f>ICGN!EN49</f>
        <v>371.98499999999996</v>
      </c>
      <c r="EO14" s="91">
        <f>ICGN!EO49</f>
        <v>363.26363636363635</v>
      </c>
      <c r="EP14" s="91">
        <f>ICGN!EP49</f>
        <v>388.73181818181826</v>
      </c>
      <c r="EQ14" s="91">
        <f>ICGN!EQ49</f>
        <v>405.02380952380952</v>
      </c>
      <c r="ER14" s="91">
        <f>ICGN!ER49</f>
        <v>402.52857142857147</v>
      </c>
      <c r="ES14" s="91">
        <f>ICGN!ES49</f>
        <v>446.3</v>
      </c>
      <c r="ET14" s="91">
        <f>ICGN!ET49</f>
        <v>469.93999999999994</v>
      </c>
      <c r="EU14" s="91">
        <f>ICGN!EU49</f>
        <v>451.43913043478261</v>
      </c>
      <c r="EV14" s="91">
        <f>ICGN!EV49</f>
        <v>447.02999999999992</v>
      </c>
      <c r="EW14" s="91">
        <f>ICGN!EW49</f>
        <v>458.05789473684212</v>
      </c>
      <c r="EX14" s="91">
        <f>ICGN!EX49</f>
        <v>443.65</v>
      </c>
      <c r="EY14" s="91">
        <f>ICGN!EY49</f>
        <v>443.63181818181818</v>
      </c>
      <c r="EZ14" s="91">
        <f>ICGN!EZ49</f>
        <v>475.51904761904763</v>
      </c>
      <c r="FA14" s="91">
        <f>ICGN!FA49</f>
        <v>496.02727272727259</v>
      </c>
      <c r="FB14" s="91">
        <f>ICGN!FB49</f>
        <v>510.32857142857148</v>
      </c>
      <c r="FC14" s="91">
        <f>ICGN!FC49</f>
        <v>511.46363636363645</v>
      </c>
      <c r="FD14" s="91">
        <f>ICGN!FD49</f>
        <v>500.04090909090905</v>
      </c>
    </row>
    <row r="15" spans="1:160" s="16" customFormat="1" x14ac:dyDescent="0.3">
      <c r="A15" s="14" t="s">
        <v>101</v>
      </c>
      <c r="B15" s="14" t="s">
        <v>102</v>
      </c>
      <c r="C15" s="14" t="s">
        <v>28</v>
      </c>
      <c r="D15" s="22" t="s">
        <v>11</v>
      </c>
      <c r="E15" s="91">
        <f>ICGN!E52</f>
        <v>2033.0952380952381</v>
      </c>
      <c r="F15" s="91">
        <f>ICGN!F52</f>
        <v>1596.65</v>
      </c>
      <c r="G15" s="91">
        <f>ICGN!G52</f>
        <v>1518.4545454545455</v>
      </c>
      <c r="H15" s="91">
        <f>ICGN!H52</f>
        <v>1509.5</v>
      </c>
      <c r="I15" s="91">
        <f>ICGN!I52</f>
        <v>1491.8947368421052</v>
      </c>
      <c r="J15" s="91">
        <f>ICGN!J52</f>
        <v>1447</v>
      </c>
      <c r="K15" s="91">
        <f>ICGN!K52</f>
        <v>1396.391304347826</v>
      </c>
      <c r="L15" s="91">
        <f>ICGN!L52</f>
        <v>1414.8571428571429</v>
      </c>
      <c r="M15" s="91">
        <f>ICGN!M52</f>
        <v>1444.3181818181818</v>
      </c>
      <c r="N15" s="91">
        <f>ICGN!N52</f>
        <v>1420.6818181818182</v>
      </c>
      <c r="O15" s="91">
        <f>ICGN!O52</f>
        <v>1342.2380952380952</v>
      </c>
      <c r="P15" s="91">
        <f>ICGN!P52</f>
        <v>1332.2727272727273</v>
      </c>
      <c r="Q15" s="91">
        <f>ICGN!Q52</f>
        <v>1327.35</v>
      </c>
      <c r="R15" s="91">
        <f>ICGN!R52</f>
        <v>1283.2</v>
      </c>
      <c r="S15" s="91">
        <f>ICGN!S52</f>
        <v>1242.391304347826</v>
      </c>
      <c r="T15" s="91">
        <f>ICGN!T52</f>
        <v>1318.6</v>
      </c>
      <c r="U15" s="91">
        <f>ICGN!U52</f>
        <v>1314.2380952380952</v>
      </c>
      <c r="V15" s="91">
        <f>ICGN!V52</f>
        <v>1508.590909090909</v>
      </c>
      <c r="W15" s="91">
        <f>ICGN!W52</f>
        <v>1697.8181818181818</v>
      </c>
      <c r="X15" s="91">
        <f>ICGN!X52</f>
        <v>1691.0454545454545</v>
      </c>
      <c r="Y15" s="91">
        <f>ICGN!Y52</f>
        <v>1645.5</v>
      </c>
      <c r="Z15" s="91">
        <f>ICGN!Z52</f>
        <v>1735.1428571428571</v>
      </c>
      <c r="AA15" s="91">
        <f>ICGN!AA52</f>
        <v>1890.3636363636363</v>
      </c>
      <c r="AB15" s="91">
        <f>ICGN!AB52</f>
        <v>1942.2608695652175</v>
      </c>
      <c r="AC15" s="91">
        <f>ICGN!AC52</f>
        <v>2092.5714285714284</v>
      </c>
      <c r="AD15" s="91">
        <f>ICGN!AD52</f>
        <v>2257.9</v>
      </c>
      <c r="AE15" s="91">
        <f>ICGN!AE52</f>
        <v>2451.2608695652175</v>
      </c>
      <c r="AF15" s="91">
        <f>ICGN!AF52</f>
        <v>2459.2105263157896</v>
      </c>
      <c r="AG15" s="91">
        <f>ICGN!AG52</f>
        <v>2545.909090909091</v>
      </c>
      <c r="AH15" s="91">
        <f>ICGN!AH52</f>
        <v>2382.8636363636365</v>
      </c>
      <c r="AI15" s="91">
        <f>ICGN!AI52</f>
        <v>2220.4285714285716</v>
      </c>
      <c r="AJ15" s="91">
        <f>ICGN!AJ52</f>
        <v>2232.7391304347825</v>
      </c>
      <c r="AK15" s="91">
        <f>ICGN!AK52</f>
        <v>2070.5454545454545</v>
      </c>
      <c r="AL15" s="91">
        <f>ICGN!AL52</f>
        <v>1909.2857142857142</v>
      </c>
      <c r="AM15" s="91">
        <f>ICGN!AM52</f>
        <v>1839.3181818181818</v>
      </c>
      <c r="AN15" s="91">
        <f>ICGN!AN52</f>
        <v>1871.9047619047619</v>
      </c>
      <c r="AO15" s="91">
        <f>ICGN!AO52</f>
        <v>1825.1818181818182</v>
      </c>
      <c r="AP15" s="91">
        <f>ICGN!AP52</f>
        <v>1979</v>
      </c>
      <c r="AQ15" s="91">
        <f>ICGN!AQ52</f>
        <v>2018.2727272727273</v>
      </c>
      <c r="AR15" s="91">
        <f>ICGN!AR52</f>
        <v>2001.7368421052631</v>
      </c>
      <c r="AS15" s="91">
        <f>ICGN!AS52</f>
        <v>2110.8260869565215</v>
      </c>
      <c r="AT15" s="91">
        <f>ICGN!AT52</f>
        <v>2085.9523809523807</v>
      </c>
      <c r="AU15" s="91">
        <f>ICGN!AU52</f>
        <v>2110.5454545454545</v>
      </c>
      <c r="AV15" s="91">
        <f>ICGN!AV52</f>
        <v>2101.391304347826</v>
      </c>
      <c r="AW15" s="91">
        <f>ICGN!AW52</f>
        <v>2069.1</v>
      </c>
      <c r="AX15" s="91">
        <f>ICGN!AX52</f>
        <v>2060.608695652174</v>
      </c>
      <c r="AY15" s="91">
        <f>ICGN!AY52</f>
        <v>1903.909090909091</v>
      </c>
      <c r="AZ15" s="91">
        <f>ICGN!AZ52</f>
        <v>1907.2631578947369</v>
      </c>
      <c r="BA15" s="91">
        <f>ICGN!BA52</f>
        <v>1998.7727272727273</v>
      </c>
      <c r="BB15" s="91">
        <f>ICGN!BB52</f>
        <v>2050.75</v>
      </c>
      <c r="BC15" s="91">
        <f>ICGN!BC52</f>
        <v>2102.9499999999998</v>
      </c>
      <c r="BD15" s="91">
        <f>ICGN!BD52</f>
        <v>2005.952380952381</v>
      </c>
      <c r="BE15" s="91">
        <f>ICGN!BE52</f>
        <v>1956.8695652173913</v>
      </c>
      <c r="BF15" s="91">
        <f>ICGN!BF52</f>
        <v>1776.05</v>
      </c>
      <c r="BG15" s="91">
        <f>ICGN!BG52</f>
        <v>1861.0434782608695</v>
      </c>
      <c r="BH15" s="91">
        <f>ICGN!BH52</f>
        <v>1856.3181818181818</v>
      </c>
      <c r="BI15" s="91">
        <f>ICGN!BI52</f>
        <v>1690.952380952381</v>
      </c>
      <c r="BJ15" s="91">
        <f>ICGN!BJ52</f>
        <v>1633.1739130434783</v>
      </c>
      <c r="BK15" s="91">
        <f>ICGN!BK52</f>
        <v>1522.2380952380952</v>
      </c>
      <c r="BL15" s="91">
        <f>ICGN!BL52</f>
        <v>1730.65</v>
      </c>
      <c r="BM15" s="91">
        <f>ICGN!BM52</f>
        <v>1730.909090909091</v>
      </c>
      <c r="BN15" s="91">
        <f>ICGN!BN52</f>
        <v>1908.9</v>
      </c>
      <c r="BO15" s="91">
        <f>ICGN!BO52</f>
        <v>2166.8095238095239</v>
      </c>
      <c r="BP15" s="91">
        <f>ICGN!BP52</f>
        <v>2116.25</v>
      </c>
      <c r="BQ15" s="91">
        <f>ICGN!BQ52</f>
        <v>2065.0952380952381</v>
      </c>
      <c r="BR15" s="91">
        <f>ICGN!BR52</f>
        <v>1951.4761904761904</v>
      </c>
      <c r="BS15" s="91">
        <f>ICGN!BS52</f>
        <v>2028.9565217391305</v>
      </c>
      <c r="BT15" s="91">
        <f>ICGN!BT52</f>
        <v>1987.952380952381</v>
      </c>
      <c r="BU15" s="91">
        <f>ICGN!BU52</f>
        <v>1991.4545454545455</v>
      </c>
      <c r="BV15" s="91">
        <f>ICGN!BV52</f>
        <v>2090.608695652174</v>
      </c>
      <c r="BW15" s="91">
        <f>ICGN!BW52</f>
        <v>2062.65</v>
      </c>
      <c r="BX15" s="91">
        <f>ICGN!BX52</f>
        <v>1943.090909090909</v>
      </c>
      <c r="BY15" s="91">
        <f>ICGN!BY52</f>
        <v>1930.7142857142858</v>
      </c>
      <c r="BZ15" s="91">
        <f>ICGN!BZ52</f>
        <v>1934.6</v>
      </c>
      <c r="CA15" s="91">
        <f>ICGN!CA52</f>
        <v>1790.2272727272727</v>
      </c>
      <c r="CB15" s="91">
        <f>ICGN!CB52</f>
        <v>1784.2857142857142</v>
      </c>
      <c r="CC15" s="91">
        <f>ICGN!CC52</f>
        <v>1666.2857142857142</v>
      </c>
      <c r="CD15" s="91">
        <f>ICGN!CD52</f>
        <v>1796.5</v>
      </c>
      <c r="CE15" s="91">
        <f>ICGN!CE52</f>
        <v>1819.3478260869565</v>
      </c>
      <c r="CF15" s="91">
        <f>ICGN!CF52</f>
        <v>1649.7619047619048</v>
      </c>
      <c r="CG15" s="91">
        <f>ICGN!CG52</f>
        <v>1565.3809523809523</v>
      </c>
      <c r="CH15" s="91">
        <f>ICGN!CH52</f>
        <v>1582</v>
      </c>
      <c r="CI15" s="91">
        <f>ICGN!CI52</f>
        <v>1544.65</v>
      </c>
      <c r="CJ15" s="91">
        <f>ICGN!CJ52</f>
        <v>1498.409090909091</v>
      </c>
      <c r="CK15" s="91">
        <f>ICGN!CK52</f>
        <v>1389.85</v>
      </c>
      <c r="CL15" s="91">
        <f>ICGN!CL52</f>
        <v>1387.5238095238096</v>
      </c>
      <c r="CM15" s="91">
        <f>ICGN!CM52</f>
        <v>1415.409090909091</v>
      </c>
      <c r="CN15" s="91">
        <f>ICGN!CN52</f>
        <v>1521.8571428571429</v>
      </c>
      <c r="CO15" s="91">
        <f>ICGN!CO52</f>
        <v>1619.5</v>
      </c>
      <c r="CP15" s="91">
        <f>ICGN!CP52</f>
        <v>1658.1363636363637</v>
      </c>
      <c r="CQ15" s="91">
        <f>ICGN!CQ52</f>
        <v>1792.3333333333333</v>
      </c>
      <c r="CR15" s="91">
        <f>ICGN!CR52</f>
        <v>1798.8181818181818</v>
      </c>
      <c r="CS15" s="91">
        <f>ICGN!CS52</f>
        <v>1934.5</v>
      </c>
      <c r="CT15" s="91">
        <f>ICGN!CT52</f>
        <v>2078.2857142857142</v>
      </c>
      <c r="CU15" s="91">
        <f>ICGN!CU52</f>
        <v>2148.818181818182</v>
      </c>
      <c r="CV15" s="91">
        <f>ICGN!CV52</f>
        <v>2075.0476190476193</v>
      </c>
      <c r="CW15" s="91">
        <f>ICGN!CW52</f>
        <v>2217.590909090909</v>
      </c>
      <c r="CX15" s="91">
        <f>ICGN!CX52</f>
        <v>2135.6999999999998</v>
      </c>
      <c r="CY15" s="91">
        <f>ICGN!CY52</f>
        <v>2150.086956521739</v>
      </c>
      <c r="CZ15" s="91">
        <f>ICGN!CZ52</f>
        <v>2069.1111111111113</v>
      </c>
      <c r="DA15" s="91">
        <f>ICGN!DA52</f>
        <v>1956.1904761904761</v>
      </c>
      <c r="DB15" s="91">
        <f>ICGN!DB52</f>
        <v>2044.409090909091</v>
      </c>
      <c r="DC15" s="91">
        <f>ICGN!DC52</f>
        <v>2148.2857142857142</v>
      </c>
      <c r="DD15" s="91">
        <f>ICGN!DD52</f>
        <v>2120.3636363636365</v>
      </c>
      <c r="DE15" s="91">
        <f>ICGN!DE52</f>
        <v>2005.7619047619048</v>
      </c>
      <c r="DF15" s="91">
        <f>ICGN!DF52</f>
        <v>1996.090909090909</v>
      </c>
      <c r="DG15" s="91">
        <f>ICGN!DG52</f>
        <v>1843.4545454545455</v>
      </c>
      <c r="DH15" s="91">
        <f>ICGN!DH52</f>
        <v>1724.1</v>
      </c>
      <c r="DI15" s="91">
        <f>ICGN!DI52</f>
        <v>1757.2272727272727</v>
      </c>
      <c r="DJ15" s="91">
        <f>ICGN!DJ52</f>
        <v>1791.8</v>
      </c>
      <c r="DK15" s="91">
        <f>ICGN!DK52</f>
        <v>1796.047619047619</v>
      </c>
      <c r="DL15" s="91">
        <f>ICGN!DL52</f>
        <v>1727.35</v>
      </c>
      <c r="DM15" s="91">
        <f>ICGN!DM52</f>
        <v>1749.3636363636363</v>
      </c>
      <c r="DN15" s="91">
        <f>ICGN!DN52</f>
        <v>1720.952380952381</v>
      </c>
      <c r="DO15" s="91">
        <f>ICGN!DO52</f>
        <v>1740.6363636363637</v>
      </c>
      <c r="DP15" s="91">
        <f>ICGN!DP52</f>
        <v>1645.409090909091</v>
      </c>
      <c r="DQ15" s="91">
        <f>ICGN!DQ52</f>
        <v>1548</v>
      </c>
      <c r="DR15" s="91">
        <f>ICGN!DR52</f>
        <v>1680.5652173913043</v>
      </c>
      <c r="DS15" s="91">
        <f>ICGN!DS52</f>
        <v>1630.2727272727273</v>
      </c>
      <c r="DT15" s="91">
        <f>ICGN!DT52</f>
        <v>1500.65</v>
      </c>
      <c r="DU15" s="91">
        <f>ICGN!DU52</f>
        <v>1520.590909090909</v>
      </c>
      <c r="DV15" s="91">
        <f>ICGN!DV52</f>
        <v>1526.1</v>
      </c>
      <c r="DW15" s="91">
        <f>ICGN!DW52</f>
        <v>1494.5238095238096</v>
      </c>
      <c r="DX15" s="91">
        <f>ICGN!DX52</f>
        <v>1401.8095238095239</v>
      </c>
      <c r="DY15" s="91">
        <f>ICGN!DY52</f>
        <v>1344.6363636363637</v>
      </c>
      <c r="DZ15" s="91">
        <f>ICGN!DZ52</f>
        <v>1400.85</v>
      </c>
      <c r="EA15" s="91">
        <f>ICGN!EA52</f>
        <v>1382.2173913043478</v>
      </c>
      <c r="EB15" s="91">
        <f>ICGN!EB52</f>
        <v>1302.4285714285713</v>
      </c>
      <c r="EC15" s="91">
        <f>ICGN!EC52</f>
        <v>1298.2857142857142</v>
      </c>
      <c r="ED15" s="91">
        <f>ICGN!ED52</f>
        <v>1248.391304347826</v>
      </c>
      <c r="EE15" s="91">
        <f>ICGN!EE52</f>
        <v>1346.1904761904761</v>
      </c>
      <c r="EF15" s="91">
        <f>ICGN!EF52</f>
        <v>1381.75</v>
      </c>
      <c r="EG15" s="91">
        <f>ICGN!EG52</f>
        <v>1312</v>
      </c>
      <c r="EH15" s="91">
        <f>ICGN!EH52</f>
        <v>1267.45</v>
      </c>
      <c r="EI15" s="91">
        <f>ICGN!EI52</f>
        <v>1229.2272727272727</v>
      </c>
      <c r="EJ15" s="91">
        <f>ICGN!EJ52</f>
        <v>1157.1500000000001</v>
      </c>
      <c r="EK15" s="91">
        <f>ICGN!EK52</f>
        <v>1166.9047619047619</v>
      </c>
      <c r="EL15" s="91">
        <f>ICGN!EL52</f>
        <v>1173.4545454545455</v>
      </c>
      <c r="EM15" s="91">
        <f>ICGN!EM52</f>
        <v>1244.2173913043478</v>
      </c>
      <c r="EN15" s="91">
        <f>ICGN!EN52</f>
        <v>1439.7</v>
      </c>
      <c r="EO15" s="91">
        <f>ICGN!EO52</f>
        <v>1457.7727272727273</v>
      </c>
      <c r="EP15" s="91">
        <f>ICGN!EP52</f>
        <v>1274.1818181818182</v>
      </c>
      <c r="EQ15" s="91">
        <f>ICGN!EQ52</f>
        <v>1365.5714285714287</v>
      </c>
      <c r="ER15" s="91">
        <f>ICGN!ER52</f>
        <v>1350.9047619047619</v>
      </c>
      <c r="ES15" s="91">
        <f>ICGN!ES52</f>
        <v>1323.95</v>
      </c>
      <c r="ET15" s="91">
        <f>ICGN!ET52</f>
        <v>1362.2</v>
      </c>
      <c r="EU15" s="91">
        <f>ICGN!EU52</f>
        <v>1380.695652173913</v>
      </c>
      <c r="EV15" s="91">
        <f>ICGN!EV52</f>
        <v>1371.45</v>
      </c>
      <c r="EW15" s="91">
        <f>ICGN!EW52</f>
        <v>1476.5263157894738</v>
      </c>
      <c r="EX15" s="91">
        <f>ICGN!EX52</f>
        <v>1612.909090909091</v>
      </c>
      <c r="EY15" s="91">
        <f>ICGN!EY52</f>
        <v>1789.409090909091</v>
      </c>
      <c r="EZ15" s="91">
        <f>ICGN!EZ52</f>
        <v>1860.9047619047619</v>
      </c>
      <c r="FA15" s="91">
        <f>ICGN!FA52</f>
        <v>2107</v>
      </c>
      <c r="FB15" s="91">
        <f>ICGN!FB52</f>
        <v>2155.1428571428573</v>
      </c>
      <c r="FC15" s="91">
        <f>ICGN!FC52</f>
        <v>2277.5454545454545</v>
      </c>
      <c r="FD15" s="91">
        <f>ICGN!FD52</f>
        <v>2420.409090909091</v>
      </c>
    </row>
    <row r="16" spans="1:160" s="16" customFormat="1" x14ac:dyDescent="0.3">
      <c r="A16" s="14"/>
      <c r="B16" s="14"/>
      <c r="C16" s="14"/>
      <c r="D16" s="22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</row>
    <row r="17" spans="1:160" s="16" customFormat="1" x14ac:dyDescent="0.3">
      <c r="A17" s="16" t="s">
        <v>37</v>
      </c>
      <c r="D17" s="22"/>
      <c r="E17" s="253">
        <f>ICGN!E54</f>
        <v>2252.9815000000003</v>
      </c>
      <c r="F17" s="253">
        <f>ICGN!F54</f>
        <v>2513.7445000000007</v>
      </c>
      <c r="G17" s="253">
        <f>ICGN!G54</f>
        <v>2477.2114285714283</v>
      </c>
      <c r="H17" s="253">
        <f>ICGN!H54</f>
        <v>2379.3645000000001</v>
      </c>
      <c r="I17" s="253">
        <f>ICGN!I54</f>
        <v>2229.9499999999998</v>
      </c>
      <c r="J17" s="253">
        <f>ICGN!J54</f>
        <v>2090.0421052631582</v>
      </c>
      <c r="K17" s="253">
        <f>ICGN!K54</f>
        <v>2052.6840909090906</v>
      </c>
      <c r="L17" s="253">
        <f>ICGN!L54</f>
        <v>2018.9652631578945</v>
      </c>
      <c r="M17" s="253">
        <f>ICGN!M54</f>
        <v>1978.0329999999994</v>
      </c>
      <c r="N17" s="253">
        <f>ICGN!N54</f>
        <v>1901.4003225806453</v>
      </c>
      <c r="O17" s="253">
        <f>ICGN!O54</f>
        <v>1976.8793333333335</v>
      </c>
      <c r="P17" s="253">
        <f>ICGN!P54</f>
        <v>2018.0125806451613</v>
      </c>
      <c r="Q17" s="253">
        <f>ICGN!Q54</f>
        <v>1983.4267</v>
      </c>
      <c r="R17" s="253">
        <f>ICGN!R54</f>
        <v>1951.7239285714293</v>
      </c>
      <c r="S17" s="253">
        <f>ICGN!S54</f>
        <v>1908.991935483871</v>
      </c>
      <c r="T17" s="253">
        <f>ICGN!T54</f>
        <v>1937.4490000000003</v>
      </c>
      <c r="U17" s="253">
        <f>ICGN!U54</f>
        <v>1983.5932258064518</v>
      </c>
      <c r="V17" s="253">
        <f>ICGN!V54</f>
        <v>1926.8460000000002</v>
      </c>
      <c r="W17" s="253">
        <f>ICGN!W54</f>
        <v>1874.4112903225807</v>
      </c>
      <c r="X17" s="253">
        <f>ICGN!X54</f>
        <v>1821.2006451612901</v>
      </c>
      <c r="Y17" s="253">
        <f>ICGN!Y54</f>
        <v>1805.7723000000001</v>
      </c>
      <c r="Z17" s="253">
        <f>ICGN!Z54</f>
        <v>1808.6070999999999</v>
      </c>
      <c r="AA17" s="253">
        <f>ICGN!AA54</f>
        <v>1862.9940000000001</v>
      </c>
      <c r="AB17" s="253">
        <f>ICGN!AB54</f>
        <v>1922.3312903225806</v>
      </c>
      <c r="AC17" s="253">
        <f>ICGN!AC54</f>
        <v>1867.0767741935488</v>
      </c>
      <c r="AD17" s="253">
        <f>ICGN!AD54</f>
        <v>1882.3714285714284</v>
      </c>
      <c r="AE17" s="253">
        <f>ICGN!AE54</f>
        <v>1881.8148387096778</v>
      </c>
      <c r="AF17" s="253">
        <f>ICGN!AF54</f>
        <v>1809.8339999999994</v>
      </c>
      <c r="AG17" s="253">
        <f>ICGN!AG54</f>
        <v>1800.5087096774189</v>
      </c>
      <c r="AH17" s="253">
        <f>ICGN!AH54</f>
        <v>1783.159333333334</v>
      </c>
      <c r="AI17" s="253">
        <f>ICGN!AI54</f>
        <v>1761.5938709677416</v>
      </c>
      <c r="AJ17" s="253">
        <f>ICGN!AJ54</f>
        <v>1785.56</v>
      </c>
      <c r="AK17" s="253">
        <f>ICGN!AK54</f>
        <v>1833.3196666666665</v>
      </c>
      <c r="AL17" s="253">
        <f>ICGN!AL54</f>
        <v>1907.609032258064</v>
      </c>
      <c r="AM17" s="253">
        <f>ICGN!AM54</f>
        <v>1919.4749999999999</v>
      </c>
      <c r="AN17" s="253">
        <f>ICGN!AN54</f>
        <v>1933.31064516129</v>
      </c>
      <c r="AO17" s="253">
        <f>ICGN!AO54</f>
        <v>1853.2822580645166</v>
      </c>
      <c r="AP17" s="253">
        <f>ICGN!AP54</f>
        <v>1782.7548275862066</v>
      </c>
      <c r="AQ17" s="253">
        <f>ICGN!AQ54</f>
        <v>1766.3316129032257</v>
      </c>
      <c r="AR17" s="253">
        <f>ICGN!AR54</f>
        <v>1774.2469999999992</v>
      </c>
      <c r="AS17" s="253">
        <f>ICGN!AS54</f>
        <v>1793.2767741935484</v>
      </c>
      <c r="AT17" s="253">
        <f>ICGN!AT54</f>
        <v>1792.5466666666664</v>
      </c>
      <c r="AU17" s="253">
        <f>ICGN!AU54</f>
        <v>1783.8203225806458</v>
      </c>
      <c r="AV17" s="253">
        <f>ICGN!AV54</f>
        <v>1805.5232258064516</v>
      </c>
      <c r="AW17" s="253">
        <f>ICGN!AW54</f>
        <v>1802.7463333333337</v>
      </c>
      <c r="AX17" s="253">
        <f>ICGN!AX54</f>
        <v>1804.4009677419353</v>
      </c>
      <c r="AY17" s="253">
        <f>ICGN!AY54</f>
        <v>1821.0136666666672</v>
      </c>
      <c r="AZ17" s="253">
        <f>ICGN!AZ54</f>
        <v>1792.6996774193553</v>
      </c>
      <c r="BA17" s="253">
        <f>ICGN!BA54</f>
        <v>1769.6725806451611</v>
      </c>
      <c r="BB17" s="253">
        <f>ICGN!BB54</f>
        <v>1790.5478571428569</v>
      </c>
      <c r="BC17" s="253">
        <f>ICGN!BC54</f>
        <v>1813.7487096774191</v>
      </c>
      <c r="BD17" s="253">
        <f>ICGN!BD54</f>
        <v>1830.2313333333329</v>
      </c>
      <c r="BE17" s="253">
        <f>ICGN!BE54</f>
        <v>1847.9212903225805</v>
      </c>
      <c r="BF17" s="253">
        <f>ICGN!BF54</f>
        <v>1909.8493333333331</v>
      </c>
      <c r="BG17" s="253">
        <f>ICGN!BG54</f>
        <v>1901.5425806451615</v>
      </c>
      <c r="BH17" s="253">
        <f>ICGN!BH54</f>
        <v>1902.1041935483875</v>
      </c>
      <c r="BI17" s="253">
        <f>ICGN!BI54</f>
        <v>1919.5123333333338</v>
      </c>
      <c r="BJ17" s="253">
        <f>ICGN!BJ54</f>
        <v>1885.1312903225801</v>
      </c>
      <c r="BK17" s="253">
        <f>ICGN!BK54</f>
        <v>1921.7529999999997</v>
      </c>
      <c r="BL17" s="253">
        <f>ICGN!BL54</f>
        <v>1932.9561290322579</v>
      </c>
      <c r="BM17" s="253">
        <f>ICGN!BM54</f>
        <v>1957.2870967741942</v>
      </c>
      <c r="BN17" s="253">
        <f>ICGN!BN54</f>
        <v>2038.4925000000001</v>
      </c>
      <c r="BO17" s="253">
        <f>ICGN!BO54</f>
        <v>2022.19</v>
      </c>
      <c r="BP17" s="253">
        <f>ICGN!BP54</f>
        <v>1939.27</v>
      </c>
      <c r="BQ17" s="253">
        <f>ICGN!BQ54</f>
        <v>1915.46</v>
      </c>
      <c r="BR17" s="253">
        <f>ICGN!BR54</f>
        <v>1888.1</v>
      </c>
      <c r="BS17" s="253">
        <f>ICGN!BS54</f>
        <v>1858.4</v>
      </c>
      <c r="BT17" s="253">
        <f>ICGN!BT54</f>
        <v>1899.07</v>
      </c>
      <c r="BU17" s="253">
        <f>ICGN!BU54</f>
        <v>1971.34</v>
      </c>
      <c r="BV17" s="253">
        <f>ICGN!BV54</f>
        <v>2047.03</v>
      </c>
      <c r="BW17" s="253">
        <f>ICGN!BW54</f>
        <v>2127.2456000000002</v>
      </c>
      <c r="BX17" s="253">
        <f>ICGN!BX54</f>
        <v>2344.23</v>
      </c>
      <c r="BY17" s="253">
        <f>ICGN!BY54</f>
        <v>2397.69</v>
      </c>
      <c r="BZ17" s="253">
        <f>ICGN!BZ54</f>
        <v>2420.38</v>
      </c>
      <c r="CA17" s="253">
        <f>ICGN!CA54</f>
        <v>2586.58</v>
      </c>
      <c r="CB17" s="253">
        <f>ICGN!CB54</f>
        <v>2495.36</v>
      </c>
      <c r="CC17" s="253">
        <f>ICGN!CC54</f>
        <v>2439.0863157894701</v>
      </c>
      <c r="CD17" s="253">
        <f>ICGN!CD54</f>
        <v>2554.94</v>
      </c>
      <c r="CE17" s="253">
        <f>ICGN!CE54</f>
        <v>2731.9</v>
      </c>
      <c r="CF17" s="253">
        <f>ICGN!CF54</f>
        <v>3023.29</v>
      </c>
      <c r="CG17" s="253">
        <f>ICGN!CG54</f>
        <v>3073.1154545454542</v>
      </c>
      <c r="CH17" s="253">
        <f>ICGN!CH54</f>
        <v>2937.85</v>
      </c>
      <c r="CI17" s="253">
        <f>ICGN!CI54</f>
        <v>2996.67</v>
      </c>
      <c r="CJ17" s="253">
        <f>ICGN!CJ54</f>
        <v>3244.51</v>
      </c>
      <c r="CK17" s="253">
        <f>ICGN!CK54</f>
        <v>3284.03</v>
      </c>
      <c r="CL17" s="253">
        <f>ICGN!CL54</f>
        <v>3357.5</v>
      </c>
      <c r="CM17" s="253">
        <f>ICGN!CM54</f>
        <v>3145.26</v>
      </c>
      <c r="CN17" s="253">
        <f>ICGN!CN54</f>
        <v>2998.71</v>
      </c>
      <c r="CO17" s="253">
        <f>ICGN!CO54</f>
        <v>2988.38</v>
      </c>
      <c r="CP17" s="253">
        <f>ICGN!CP54</f>
        <v>2991.68</v>
      </c>
      <c r="CQ17" s="253">
        <f>ICGN!CQ54</f>
        <v>2963.99</v>
      </c>
      <c r="CR17" s="253">
        <f>ICGN!CR54</f>
        <v>2963.82</v>
      </c>
      <c r="CS17" s="253">
        <f>ICGN!CS54</f>
        <v>2921.15</v>
      </c>
      <c r="CT17" s="253">
        <f>ICGN!CT54</f>
        <v>2932.61</v>
      </c>
      <c r="CU17" s="253">
        <f>ICGN!CU54</f>
        <v>3106.4</v>
      </c>
      <c r="CV17" s="253">
        <f>ICGN!CV54</f>
        <v>3009.53</v>
      </c>
      <c r="CW17" s="253">
        <f>ICGN!CW54</f>
        <v>2944.65</v>
      </c>
      <c r="CX17" s="253">
        <f>ICGN!CX54</f>
        <v>2881.68</v>
      </c>
      <c r="CY17" s="253">
        <f>ICGN!CY54</f>
        <v>2943.4945454545455</v>
      </c>
      <c r="CZ17" s="253">
        <f>ICGN!CZ54</f>
        <v>2873.5461111111113</v>
      </c>
      <c r="DA17" s="253">
        <f>ICGN!DA54</f>
        <v>2924</v>
      </c>
      <c r="DB17" s="253">
        <f>ICGN!DB54</f>
        <v>2958.36</v>
      </c>
      <c r="DC17" s="253">
        <f>ICGN!DC54</f>
        <v>3038.76</v>
      </c>
      <c r="DD17" s="253">
        <f>ICGN!DD54</f>
        <v>2972.62</v>
      </c>
      <c r="DE17" s="253">
        <f>ICGN!DE54</f>
        <v>2918.49</v>
      </c>
      <c r="DF17" s="253">
        <f>ICGN!DF54</f>
        <v>2955.06</v>
      </c>
      <c r="DG17" s="253">
        <f>ICGN!DG54</f>
        <v>3013.17</v>
      </c>
      <c r="DH17" s="253">
        <f>ICGN!DH54</f>
        <v>2991.42</v>
      </c>
      <c r="DI17" s="253">
        <f>ICGN!DI54</f>
        <v>2867.68</v>
      </c>
      <c r="DJ17" s="253">
        <f>ICGN!DJ54</f>
        <v>2859.9960000000001</v>
      </c>
      <c r="DK17" s="253">
        <f>ICGN!DK54</f>
        <v>2852.46</v>
      </c>
      <c r="DL17" s="253">
        <f>ICGN!DL54</f>
        <v>2765.96</v>
      </c>
      <c r="DM17" s="253">
        <f>ICGN!DM54</f>
        <v>2862.95</v>
      </c>
      <c r="DN17" s="253">
        <f>ICGN!DN54</f>
        <v>2893.22</v>
      </c>
      <c r="DO17" s="253">
        <f>ICGN!DO54</f>
        <v>2885.55</v>
      </c>
      <c r="DP17" s="253">
        <f>ICGN!DP54</f>
        <v>2959.57</v>
      </c>
      <c r="DQ17" s="253">
        <f>ICGN!DQ54</f>
        <v>3037.8</v>
      </c>
      <c r="DR17" s="253">
        <f>ICGN!DR54</f>
        <v>3080.48</v>
      </c>
      <c r="DS17" s="253">
        <f>ICGN!DS54</f>
        <v>3198.13</v>
      </c>
      <c r="DT17" s="253">
        <f>ICGN!DT54</f>
        <v>3212.48</v>
      </c>
      <c r="DU17" s="253">
        <f>ICGN!DU54</f>
        <v>3161.9114285714286</v>
      </c>
      <c r="DV17" s="253">
        <f>ICGN!DV54</f>
        <v>3115.15</v>
      </c>
      <c r="DW17" s="253">
        <f>ICGN!DW54</f>
        <v>3125.34</v>
      </c>
      <c r="DX17" s="253">
        <f>ICGN!DX54</f>
        <v>3155.22</v>
      </c>
      <c r="DY17" s="253">
        <f>ICGN!DY54</f>
        <v>3310.49</v>
      </c>
      <c r="DZ17" s="253">
        <f>ICGN!DZ54</f>
        <v>3256.0188888888897</v>
      </c>
      <c r="EA17" s="253">
        <f>ICGN!EA54</f>
        <v>3208.1081818181829</v>
      </c>
      <c r="EB17" s="253">
        <f>ICGN!EB54</f>
        <v>3412.6474999999991</v>
      </c>
      <c r="EC17" s="253">
        <f>ICGN!EC54</f>
        <v>3399.6219047619038</v>
      </c>
      <c r="ED17" s="253">
        <f>ICGN!ED54</f>
        <v>3437.7254545454548</v>
      </c>
      <c r="EE17" s="253">
        <f>ICGN!EE54</f>
        <v>3411.4236842105256</v>
      </c>
      <c r="EF17" s="253">
        <f>ICGN!EF54</f>
        <v>3383.0004761904761</v>
      </c>
      <c r="EG17" s="253">
        <f>ICGN!EG54</f>
        <v>3317.3704761904755</v>
      </c>
      <c r="EH17" s="253">
        <f>ICGN!EH54</f>
        <v>3408.2404999999999</v>
      </c>
      <c r="EI17" s="253">
        <f>ICGN!EI54</f>
        <v>3870.0076190476193</v>
      </c>
      <c r="EJ17" s="253">
        <f>ICGN!EJ54</f>
        <v>3986.5610000000001</v>
      </c>
      <c r="EK17" s="253">
        <f>ICGN!EK54</f>
        <v>3863.3421052631579</v>
      </c>
      <c r="EL17" s="253">
        <f>ICGN!EL54</f>
        <v>3693.0010526315782</v>
      </c>
      <c r="EM17" s="253">
        <f>ICGN!EM54</f>
        <v>3660.599090909091</v>
      </c>
      <c r="EN17" s="253">
        <f>ICGN!EN54</f>
        <v>3788.0989473684212</v>
      </c>
      <c r="EO17" s="253">
        <f>ICGN!EO54</f>
        <v>3749.8572727272726</v>
      </c>
      <c r="EP17" s="253">
        <f>ICGN!EP54</f>
        <v>3833.0595238095243</v>
      </c>
      <c r="EQ17" s="253">
        <f>ICGN!EQ54</f>
        <v>3680.6721052631583</v>
      </c>
      <c r="ER17" s="253">
        <f>ICGN!ER54</f>
        <v>3468.5038095238101</v>
      </c>
      <c r="ES17" s="253">
        <f>ICGN!ES54</f>
        <v>3494.532631578948</v>
      </c>
      <c r="ET17" s="253">
        <f>ICGN!ET54</f>
        <v>3552.4340000000002</v>
      </c>
      <c r="EU17" s="253">
        <f>ICGN!EU54</f>
        <v>3616.9990909090916</v>
      </c>
      <c r="EV17" s="253">
        <f>ICGN!EV54</f>
        <v>3651.8530000000005</v>
      </c>
      <c r="EW17" s="253">
        <f>ICGN!EW54</f>
        <v>3741.96</v>
      </c>
      <c r="EX17" s="253">
        <f>ICGN!EX54</f>
        <v>3693</v>
      </c>
      <c r="EY17" s="253">
        <f>ICGN!EY54</f>
        <v>3832.2439999999997</v>
      </c>
      <c r="EZ17" s="253">
        <f>ICGN!EZ54</f>
        <v>3887.6780952380955</v>
      </c>
      <c r="FA17" s="253">
        <f>ICGN!FA54</f>
        <v>3820.28</v>
      </c>
      <c r="FB17" s="253">
        <f>ICGN!FB54</f>
        <v>3771.68</v>
      </c>
      <c r="FC17" s="253">
        <f>ICGN!FC54</f>
        <v>3900.51</v>
      </c>
      <c r="FD17" s="253">
        <f>ICGN!FD54</f>
        <v>3967.77</v>
      </c>
    </row>
    <row r="18" spans="1:160" x14ac:dyDescent="0.3">
      <c r="D18" s="25"/>
    </row>
    <row r="19" spans="1:160" x14ac:dyDescent="0.3">
      <c r="A19" s="18" t="s">
        <v>39</v>
      </c>
      <c r="B19" s="18" t="s">
        <v>13</v>
      </c>
      <c r="C19" s="18" t="s">
        <v>33</v>
      </c>
      <c r="D19" s="21" t="s">
        <v>35</v>
      </c>
      <c r="E19" s="19">
        <v>39814</v>
      </c>
      <c r="F19" s="19">
        <v>39845</v>
      </c>
      <c r="G19" s="19">
        <v>39873</v>
      </c>
      <c r="H19" s="19">
        <v>39904</v>
      </c>
      <c r="I19" s="19">
        <v>39934</v>
      </c>
      <c r="J19" s="19">
        <v>39965</v>
      </c>
      <c r="K19" s="19">
        <v>39995</v>
      </c>
      <c r="L19" s="19">
        <v>40026</v>
      </c>
      <c r="M19" s="19">
        <v>40057</v>
      </c>
      <c r="N19" s="19">
        <v>40087</v>
      </c>
      <c r="O19" s="19">
        <v>40118</v>
      </c>
      <c r="P19" s="19">
        <v>40148</v>
      </c>
      <c r="Q19" s="19">
        <v>40179</v>
      </c>
      <c r="R19" s="19">
        <v>40210</v>
      </c>
      <c r="S19" s="19">
        <v>40238</v>
      </c>
      <c r="T19" s="19">
        <v>40269</v>
      </c>
      <c r="U19" s="19">
        <v>40299</v>
      </c>
      <c r="V19" s="19">
        <v>40330</v>
      </c>
      <c r="W19" s="19">
        <v>40360</v>
      </c>
      <c r="X19" s="19">
        <v>40391</v>
      </c>
      <c r="Y19" s="19">
        <v>40422</v>
      </c>
      <c r="Z19" s="19">
        <v>40452</v>
      </c>
      <c r="AA19" s="19">
        <v>40483</v>
      </c>
      <c r="AB19" s="19">
        <v>40513</v>
      </c>
      <c r="AC19" s="19">
        <v>40544</v>
      </c>
      <c r="AD19" s="19">
        <v>40575</v>
      </c>
      <c r="AE19" s="19">
        <v>40603</v>
      </c>
      <c r="AF19" s="19">
        <v>40634</v>
      </c>
      <c r="AG19" s="19">
        <v>40664</v>
      </c>
      <c r="AH19" s="19">
        <v>40695</v>
      </c>
      <c r="AI19" s="19">
        <v>40725</v>
      </c>
      <c r="AJ19" s="19">
        <v>40756</v>
      </c>
      <c r="AK19" s="19">
        <v>40787</v>
      </c>
      <c r="AL19" s="19">
        <v>40817</v>
      </c>
      <c r="AM19" s="19">
        <v>40848</v>
      </c>
      <c r="AN19" s="19">
        <v>40878</v>
      </c>
      <c r="AO19" s="19">
        <v>40909</v>
      </c>
      <c r="AP19" s="19">
        <v>40940</v>
      </c>
      <c r="AQ19" s="19">
        <v>40969</v>
      </c>
      <c r="AR19" s="19">
        <v>41000</v>
      </c>
      <c r="AS19" s="19">
        <v>41030</v>
      </c>
      <c r="AT19" s="19">
        <v>41061</v>
      </c>
      <c r="AU19" s="19">
        <v>41091</v>
      </c>
      <c r="AV19" s="19">
        <v>41122</v>
      </c>
      <c r="AW19" s="19">
        <v>41153</v>
      </c>
      <c r="AX19" s="19">
        <v>41183</v>
      </c>
      <c r="AY19" s="19">
        <v>41214</v>
      </c>
      <c r="AZ19" s="19">
        <v>41244</v>
      </c>
      <c r="BA19" s="19">
        <v>41275</v>
      </c>
      <c r="BB19" s="19">
        <v>41306</v>
      </c>
      <c r="BC19" s="19">
        <f t="shared" ref="BC19:BL19" si="0">+BC2</f>
        <v>41334</v>
      </c>
      <c r="BD19" s="19">
        <f t="shared" si="0"/>
        <v>41365</v>
      </c>
      <c r="BE19" s="19">
        <f t="shared" si="0"/>
        <v>41395</v>
      </c>
      <c r="BF19" s="19">
        <f t="shared" si="0"/>
        <v>41426</v>
      </c>
      <c r="BG19" s="19">
        <f t="shared" si="0"/>
        <v>41456</v>
      </c>
      <c r="BH19" s="19">
        <f t="shared" si="0"/>
        <v>41487</v>
      </c>
      <c r="BI19" s="19">
        <f t="shared" si="0"/>
        <v>41518</v>
      </c>
      <c r="BJ19" s="19">
        <f t="shared" si="0"/>
        <v>41548</v>
      </c>
      <c r="BK19" s="19">
        <f t="shared" si="0"/>
        <v>41579</v>
      </c>
      <c r="BL19" s="19">
        <f t="shared" si="0"/>
        <v>41609</v>
      </c>
      <c r="BM19" s="19">
        <v>41640</v>
      </c>
      <c r="BN19" s="19">
        <v>41671</v>
      </c>
      <c r="BO19" s="19">
        <v>41699</v>
      </c>
      <c r="BP19" s="19">
        <v>41730</v>
      </c>
      <c r="BQ19" s="19">
        <v>41760</v>
      </c>
      <c r="BR19" s="19">
        <v>41791</v>
      </c>
      <c r="BS19" s="19">
        <v>41821</v>
      </c>
      <c r="BT19" s="19">
        <v>41852</v>
      </c>
      <c r="BU19" s="19">
        <v>41883</v>
      </c>
      <c r="BV19" s="19">
        <v>41913</v>
      </c>
      <c r="BW19" s="19">
        <v>41944</v>
      </c>
      <c r="BX19" s="19">
        <v>41974</v>
      </c>
      <c r="BY19" s="19">
        <v>42005</v>
      </c>
      <c r="BZ19" s="19">
        <v>42036</v>
      </c>
      <c r="CA19" s="19">
        <v>42064</v>
      </c>
      <c r="CB19" s="19">
        <v>42095</v>
      </c>
      <c r="CC19" s="19">
        <v>42125</v>
      </c>
      <c r="CD19" s="19">
        <v>42156</v>
      </c>
      <c r="CE19" s="19">
        <v>42186</v>
      </c>
      <c r="CF19" s="19">
        <v>42217</v>
      </c>
      <c r="CG19" s="19">
        <v>42248</v>
      </c>
      <c r="CH19" s="19">
        <v>42278</v>
      </c>
      <c r="CI19" s="19">
        <v>42309</v>
      </c>
      <c r="CJ19" s="19">
        <v>42339</v>
      </c>
      <c r="CK19" s="19">
        <v>42370</v>
      </c>
      <c r="CL19" s="19">
        <v>42401</v>
      </c>
      <c r="CM19" s="19">
        <v>42430</v>
      </c>
      <c r="CN19" s="19">
        <v>42461</v>
      </c>
      <c r="CO19" s="19">
        <v>42491</v>
      </c>
      <c r="CP19" s="19">
        <v>42522</v>
      </c>
      <c r="CQ19" s="19">
        <v>42552</v>
      </c>
      <c r="CR19" s="19">
        <v>42583</v>
      </c>
      <c r="CS19" s="19">
        <v>42614</v>
      </c>
      <c r="CT19" s="19">
        <v>42644</v>
      </c>
      <c r="CU19" s="19">
        <v>42675</v>
      </c>
      <c r="CV19" s="19">
        <v>42705</v>
      </c>
      <c r="CW19" s="19">
        <v>42736</v>
      </c>
      <c r="CX19" s="19">
        <v>42767</v>
      </c>
      <c r="CY19" s="19">
        <v>42795</v>
      </c>
      <c r="CZ19" s="19">
        <v>42826</v>
      </c>
      <c r="DA19" s="19">
        <v>42856</v>
      </c>
      <c r="DB19" s="19">
        <v>42887</v>
      </c>
      <c r="DC19" s="19">
        <v>42917</v>
      </c>
      <c r="DD19" s="19">
        <v>42948</v>
      </c>
      <c r="DE19" s="19">
        <v>42979</v>
      </c>
      <c r="DF19" s="19">
        <v>43009</v>
      </c>
      <c r="DG19" s="19">
        <v>43040</v>
      </c>
      <c r="DH19" s="19">
        <v>43070</v>
      </c>
      <c r="DI19" s="19">
        <v>43101</v>
      </c>
      <c r="DJ19" s="19">
        <v>43132</v>
      </c>
      <c r="DK19" s="19">
        <v>43160</v>
      </c>
      <c r="DL19" s="19">
        <v>43191</v>
      </c>
      <c r="DM19" s="19">
        <v>43221</v>
      </c>
      <c r="DN19" s="19">
        <v>43252</v>
      </c>
      <c r="DO19" s="19">
        <v>43282</v>
      </c>
      <c r="DP19" s="19">
        <v>43313</v>
      </c>
      <c r="DQ19" s="19">
        <v>43344</v>
      </c>
      <c r="DR19" s="19">
        <v>43374</v>
      </c>
      <c r="DS19" s="19">
        <v>43405</v>
      </c>
      <c r="DT19" s="19">
        <v>43435</v>
      </c>
      <c r="DU19" s="19">
        <v>43466</v>
      </c>
      <c r="DV19" s="19">
        <v>43497</v>
      </c>
      <c r="DW19" s="19">
        <v>43525</v>
      </c>
      <c r="DX19" s="19">
        <v>43556</v>
      </c>
      <c r="DY19" s="19">
        <v>43586</v>
      </c>
      <c r="DZ19" s="19">
        <v>43617</v>
      </c>
      <c r="EA19" s="19">
        <v>43647</v>
      </c>
      <c r="EB19" s="19">
        <v>43678</v>
      </c>
      <c r="EC19" s="19">
        <v>43709</v>
      </c>
      <c r="ED19" s="19">
        <v>43739</v>
      </c>
      <c r="EE19" s="19">
        <v>43770</v>
      </c>
      <c r="EF19" s="19">
        <v>43800</v>
      </c>
      <c r="EG19" s="19">
        <v>43831</v>
      </c>
      <c r="EH19" s="19">
        <v>43862</v>
      </c>
      <c r="EI19" s="19">
        <v>43891</v>
      </c>
      <c r="EJ19" s="19">
        <v>43922</v>
      </c>
      <c r="EK19" s="19">
        <v>43952</v>
      </c>
      <c r="EL19" s="19">
        <v>43983</v>
      </c>
      <c r="EM19" s="19">
        <v>44013</v>
      </c>
      <c r="EN19" s="19">
        <v>44044</v>
      </c>
      <c r="EO19" s="19">
        <v>44075</v>
      </c>
      <c r="EP19" s="19">
        <v>44105</v>
      </c>
      <c r="EQ19" s="19">
        <v>44136</v>
      </c>
      <c r="ER19" s="19">
        <v>44166</v>
      </c>
      <c r="ES19" s="19">
        <v>44197</v>
      </c>
      <c r="ET19" s="359">
        <v>44228</v>
      </c>
      <c r="EU19" s="359">
        <v>44256</v>
      </c>
      <c r="EV19" s="359">
        <v>44287</v>
      </c>
      <c r="EW19" s="359">
        <v>44317</v>
      </c>
      <c r="EX19" s="359">
        <v>44348</v>
      </c>
      <c r="EY19" s="359">
        <v>44378</v>
      </c>
      <c r="EZ19" s="359">
        <v>44409</v>
      </c>
      <c r="FA19" s="359">
        <v>44440</v>
      </c>
      <c r="FB19" s="359">
        <v>44470</v>
      </c>
      <c r="FC19" s="359">
        <v>44501</v>
      </c>
      <c r="FD19" s="359">
        <v>44531</v>
      </c>
    </row>
    <row r="20" spans="1:160" x14ac:dyDescent="0.3">
      <c r="A20" s="83"/>
      <c r="B20" s="83"/>
      <c r="C20" s="83"/>
      <c r="D20" s="84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5"/>
      <c r="BB20" s="85"/>
      <c r="BC20" s="85"/>
      <c r="BD20" s="85"/>
      <c r="BE20" s="85"/>
      <c r="BF20" s="85"/>
      <c r="BG20" s="85"/>
      <c r="BH20" s="85"/>
      <c r="BI20" s="85"/>
      <c r="BJ20" s="85"/>
      <c r="BK20" s="85"/>
      <c r="BL20" s="85"/>
    </row>
    <row r="21" spans="1:160" x14ac:dyDescent="0.3">
      <c r="A21" s="18" t="s">
        <v>103</v>
      </c>
      <c r="D21" s="25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</row>
    <row r="22" spans="1:160" s="154" customFormat="1" x14ac:dyDescent="0.3">
      <c r="A22" s="155" t="s">
        <v>174</v>
      </c>
      <c r="B22" s="154" t="s">
        <v>15</v>
      </c>
      <c r="C22" s="154" t="s">
        <v>23</v>
      </c>
      <c r="D22" s="156">
        <v>36.743699999999997</v>
      </c>
      <c r="E22" s="157">
        <f t="shared" ref="E22:X22" si="1">+$D$22*E5</f>
        <v>226.39630755000002</v>
      </c>
      <c r="F22" s="157">
        <f t="shared" si="1"/>
        <v>209.19735513157892</v>
      </c>
      <c r="G22" s="157">
        <f t="shared" si="1"/>
        <v>210.33680539772726</v>
      </c>
      <c r="H22" s="157">
        <f t="shared" si="1"/>
        <v>211.398754</v>
      </c>
      <c r="I22" s="157">
        <f t="shared" si="1"/>
        <v>234.18137898750001</v>
      </c>
      <c r="J22" s="157">
        <f t="shared" si="1"/>
        <v>233.47698555681814</v>
      </c>
      <c r="K22" s="157">
        <f t="shared" si="1"/>
        <v>203.3680286590909</v>
      </c>
      <c r="L22" s="157">
        <f t="shared" si="1"/>
        <v>190.20551274999994</v>
      </c>
      <c r="M22" s="157">
        <f t="shared" si="1"/>
        <v>174.02078774999995</v>
      </c>
      <c r="N22" s="157">
        <f t="shared" si="1"/>
        <v>186.44922497727268</v>
      </c>
      <c r="O22" s="157">
        <f t="shared" si="1"/>
        <v>198.3011559375</v>
      </c>
      <c r="P22" s="157">
        <f t="shared" si="1"/>
        <v>194.50778645454542</v>
      </c>
      <c r="Q22" s="157">
        <f t="shared" si="1"/>
        <v>192.06318765789473</v>
      </c>
      <c r="R22" s="157">
        <f t="shared" si="1"/>
        <v>182.86275856578945</v>
      </c>
      <c r="S22" s="157">
        <f t="shared" si="1"/>
        <v>179.62876643478259</v>
      </c>
      <c r="T22" s="157">
        <f t="shared" si="1"/>
        <v>180.79650100000001</v>
      </c>
      <c r="U22" s="157">
        <f t="shared" si="1"/>
        <v>182.44624938749999</v>
      </c>
      <c r="V22" s="157">
        <f t="shared" si="1"/>
        <v>176.048252625</v>
      </c>
      <c r="W22" s="157">
        <f t="shared" si="1"/>
        <v>214.10204049999999</v>
      </c>
      <c r="X22" s="157">
        <f t="shared" si="1"/>
        <v>259.66522264772721</v>
      </c>
      <c r="Y22" s="157">
        <f t="shared" ref="Y22:BD22" si="2">+$D$22*Y5</f>
        <v>272.29268824999991</v>
      </c>
      <c r="Z22" s="157">
        <f t="shared" si="2"/>
        <v>268.13277649999998</v>
      </c>
      <c r="AA22" s="157">
        <f t="shared" si="2"/>
        <v>271.47470350000003</v>
      </c>
      <c r="AB22" s="157">
        <f t="shared" si="2"/>
        <v>303.29836639772714</v>
      </c>
      <c r="AC22" s="157">
        <f t="shared" si="2"/>
        <v>323.80844921250002</v>
      </c>
      <c r="AD22" s="157">
        <f t="shared" si="2"/>
        <v>343.44723165789469</v>
      </c>
      <c r="AE22" s="157">
        <f t="shared" si="2"/>
        <v>313.94296545652179</v>
      </c>
      <c r="AF22" s="157">
        <f t="shared" si="2"/>
        <v>335.98439279999997</v>
      </c>
      <c r="AG22" s="157">
        <f t="shared" si="2"/>
        <v>332.1193055</v>
      </c>
      <c r="AH22" s="157">
        <f t="shared" si="2"/>
        <v>303.51966368181809</v>
      </c>
      <c r="AI22" s="157">
        <f t="shared" si="2"/>
        <v>278.2875978749999</v>
      </c>
      <c r="AJ22" s="157">
        <f t="shared" si="2"/>
        <v>299.14963232608699</v>
      </c>
      <c r="AK22" s="157">
        <f t="shared" si="2"/>
        <v>286.37339900000001</v>
      </c>
      <c r="AL22" s="157">
        <f t="shared" si="2"/>
        <v>261.93883849999992</v>
      </c>
      <c r="AM22" s="157">
        <f t="shared" si="2"/>
        <v>252.55607224999997</v>
      </c>
      <c r="AN22" s="157">
        <f t="shared" si="2"/>
        <v>244.5949372499999</v>
      </c>
      <c r="AO22" s="157">
        <f t="shared" si="2"/>
        <v>252.84717858750003</v>
      </c>
      <c r="AP22" s="157">
        <f t="shared" si="2"/>
        <v>254.75785098749998</v>
      </c>
      <c r="AQ22" s="157">
        <f t="shared" si="2"/>
        <v>252.54613077272722</v>
      </c>
      <c r="AR22" s="157">
        <f t="shared" si="2"/>
        <v>237.72714603749998</v>
      </c>
      <c r="AS22" s="157">
        <f t="shared" si="2"/>
        <v>239.48541559090904</v>
      </c>
      <c r="AT22" s="157">
        <f t="shared" si="2"/>
        <v>248.14245399999996</v>
      </c>
      <c r="AU22" s="157">
        <f t="shared" si="2"/>
        <v>317.67990624999993</v>
      </c>
      <c r="AV22" s="157">
        <f t="shared" si="2"/>
        <v>325.25762872826084</v>
      </c>
      <c r="AW22" s="157">
        <f t="shared" si="2"/>
        <v>330.41288755263156</v>
      </c>
      <c r="AX22" s="157">
        <f t="shared" si="2"/>
        <v>330.39375896739131</v>
      </c>
      <c r="AY22" s="157">
        <f t="shared" si="2"/>
        <v>330.83327600000001</v>
      </c>
      <c r="AZ22" s="157">
        <f t="shared" si="2"/>
        <v>315.85343816249991</v>
      </c>
      <c r="BA22" s="157" t="e">
        <f t="shared" si="2"/>
        <v>#REF!</v>
      </c>
      <c r="BB22" s="157" t="e">
        <f t="shared" si="2"/>
        <v>#REF!</v>
      </c>
      <c r="BC22" s="157" t="e">
        <f t="shared" si="2"/>
        <v>#REF!</v>
      </c>
      <c r="BD22" s="157" t="e">
        <f t="shared" si="2"/>
        <v>#REF!</v>
      </c>
      <c r="BE22" s="157" t="e">
        <f t="shared" ref="BE22:BL22" si="3">+$D$22*BE5</f>
        <v>#REF!</v>
      </c>
      <c r="BF22" s="157" t="e">
        <f t="shared" si="3"/>
        <v>#REF!</v>
      </c>
      <c r="BG22" s="157" t="e">
        <f t="shared" si="3"/>
        <v>#REF!</v>
      </c>
      <c r="BH22" s="157" t="e">
        <f t="shared" si="3"/>
        <v>#REF!</v>
      </c>
      <c r="BI22" s="157" t="e">
        <f t="shared" si="3"/>
        <v>#REF!</v>
      </c>
      <c r="BJ22" s="157" t="e">
        <f t="shared" si="3"/>
        <v>#REF!</v>
      </c>
      <c r="BK22" s="157" t="e">
        <f t="shared" si="3"/>
        <v>#REF!</v>
      </c>
      <c r="BL22" s="157" t="e">
        <f t="shared" si="3"/>
        <v>#REF!</v>
      </c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  <c r="DZ22" s="157"/>
      <c r="EA22" s="157"/>
      <c r="EB22" s="157"/>
      <c r="EC22" s="157"/>
      <c r="ED22" s="157"/>
      <c r="EE22" s="157"/>
      <c r="EF22" s="157"/>
      <c r="EG22" s="157"/>
      <c r="EH22" s="157"/>
      <c r="EI22" s="157"/>
      <c r="EJ22" s="157"/>
      <c r="EK22" s="157"/>
      <c r="EL22" s="157"/>
      <c r="EM22" s="157"/>
      <c r="EN22" s="157"/>
      <c r="EO22" s="157"/>
      <c r="EP22" s="157"/>
      <c r="EQ22" s="157"/>
      <c r="ER22" s="157"/>
      <c r="ES22" s="157"/>
      <c r="ET22" s="157"/>
      <c r="EU22" s="157"/>
      <c r="EV22" s="157"/>
      <c r="EW22" s="157"/>
      <c r="EX22" s="157"/>
      <c r="EY22" s="157"/>
      <c r="EZ22" s="157"/>
      <c r="FA22" s="157"/>
      <c r="FB22" s="157"/>
      <c r="FC22" s="157"/>
      <c r="FD22" s="157"/>
    </row>
    <row r="23" spans="1:160" x14ac:dyDescent="0.3">
      <c r="A23" s="14"/>
      <c r="D23" s="2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160" s="16" customFormat="1" x14ac:dyDescent="0.3">
      <c r="A24" s="18" t="s">
        <v>104</v>
      </c>
      <c r="B24" s="14"/>
      <c r="C24" s="14"/>
      <c r="D24" s="22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160" s="275" customFormat="1" x14ac:dyDescent="0.3">
      <c r="A25" s="275" t="s">
        <v>174</v>
      </c>
      <c r="B25" s="275" t="s">
        <v>15</v>
      </c>
      <c r="C25" s="275" t="s">
        <v>23</v>
      </c>
      <c r="D25" s="277">
        <v>36.743699999999997</v>
      </c>
      <c r="E25" s="278">
        <f t="shared" ref="E25:X25" si="4">+E8*$D$25</f>
        <v>226.39630755000002</v>
      </c>
      <c r="F25" s="278">
        <f t="shared" si="4"/>
        <v>209.19735513157892</v>
      </c>
      <c r="G25" s="278">
        <f t="shared" si="4"/>
        <v>210.33680539772726</v>
      </c>
      <c r="H25" s="278">
        <f t="shared" si="4"/>
        <v>211.398754</v>
      </c>
      <c r="I25" s="278">
        <f t="shared" si="4"/>
        <v>234.18137898750001</v>
      </c>
      <c r="J25" s="278">
        <f t="shared" si="4"/>
        <v>233.47698555681814</v>
      </c>
      <c r="K25" s="278">
        <f t="shared" si="4"/>
        <v>203.3680286590909</v>
      </c>
      <c r="L25" s="278">
        <f t="shared" si="4"/>
        <v>190.20551274999994</v>
      </c>
      <c r="M25" s="278">
        <f t="shared" si="4"/>
        <v>174.02078774999995</v>
      </c>
      <c r="N25" s="278">
        <f t="shared" si="4"/>
        <v>186.44922497727268</v>
      </c>
      <c r="O25" s="278">
        <f t="shared" si="4"/>
        <v>198.3011559375</v>
      </c>
      <c r="P25" s="278">
        <f t="shared" si="4"/>
        <v>194.50778645454542</v>
      </c>
      <c r="Q25" s="278">
        <f t="shared" si="4"/>
        <v>192.06318765789473</v>
      </c>
      <c r="R25" s="278">
        <f t="shared" si="4"/>
        <v>182.86275856578945</v>
      </c>
      <c r="S25" s="278">
        <f t="shared" si="4"/>
        <v>179.62876643478259</v>
      </c>
      <c r="T25" s="278">
        <f t="shared" si="4"/>
        <v>180.79650100000001</v>
      </c>
      <c r="U25" s="278">
        <f t="shared" si="4"/>
        <v>182.44624938749999</v>
      </c>
      <c r="V25" s="278">
        <f t="shared" si="4"/>
        <v>176.048252625</v>
      </c>
      <c r="W25" s="278">
        <f t="shared" si="4"/>
        <v>214.10204049999999</v>
      </c>
      <c r="X25" s="278">
        <f t="shared" si="4"/>
        <v>259.66522264772721</v>
      </c>
      <c r="Y25" s="278">
        <f t="shared" ref="Y25:BD25" si="5">+Y8*$D$25</f>
        <v>272.29268824999991</v>
      </c>
      <c r="Z25" s="278">
        <f t="shared" si="5"/>
        <v>268.13277649999998</v>
      </c>
      <c r="AA25" s="278">
        <f t="shared" si="5"/>
        <v>271.47470350000003</v>
      </c>
      <c r="AB25" s="278">
        <f t="shared" si="5"/>
        <v>303.29836639772714</v>
      </c>
      <c r="AC25" s="278">
        <f t="shared" si="5"/>
        <v>323.80844921250002</v>
      </c>
      <c r="AD25" s="278">
        <f t="shared" si="5"/>
        <v>343.44723165789469</v>
      </c>
      <c r="AE25" s="278">
        <f t="shared" si="5"/>
        <v>313.94296545652179</v>
      </c>
      <c r="AF25" s="278">
        <f t="shared" si="5"/>
        <v>335.98439279999997</v>
      </c>
      <c r="AG25" s="278">
        <f t="shared" si="5"/>
        <v>332.1193055</v>
      </c>
      <c r="AH25" s="278">
        <f t="shared" si="5"/>
        <v>303.51966368181809</v>
      </c>
      <c r="AI25" s="278">
        <f t="shared" si="5"/>
        <v>278.2875978749999</v>
      </c>
      <c r="AJ25" s="278">
        <f t="shared" si="5"/>
        <v>299.14963232608699</v>
      </c>
      <c r="AK25" s="278">
        <f t="shared" si="5"/>
        <v>286.37339900000001</v>
      </c>
      <c r="AL25" s="278">
        <f t="shared" si="5"/>
        <v>261.93883849999992</v>
      </c>
      <c r="AM25" s="278">
        <f t="shared" si="5"/>
        <v>252.55607224999997</v>
      </c>
      <c r="AN25" s="278">
        <f t="shared" si="5"/>
        <v>244.5949372499999</v>
      </c>
      <c r="AO25" s="278">
        <f t="shared" si="5"/>
        <v>252.84717858750003</v>
      </c>
      <c r="AP25" s="278">
        <f t="shared" si="5"/>
        <v>254.75785098749998</v>
      </c>
      <c r="AQ25" s="278">
        <f t="shared" si="5"/>
        <v>252.54613077272722</v>
      </c>
      <c r="AR25" s="278">
        <f t="shared" si="5"/>
        <v>237.72714603749998</v>
      </c>
      <c r="AS25" s="278">
        <f t="shared" si="5"/>
        <v>239.48541559090904</v>
      </c>
      <c r="AT25" s="278">
        <f t="shared" si="5"/>
        <v>248.14245399999996</v>
      </c>
      <c r="AU25" s="278">
        <f t="shared" si="5"/>
        <v>317.67990624999993</v>
      </c>
      <c r="AV25" s="278">
        <f t="shared" si="5"/>
        <v>325.25762872826084</v>
      </c>
      <c r="AW25" s="278">
        <f t="shared" si="5"/>
        <v>330.41288755263156</v>
      </c>
      <c r="AX25" s="278">
        <f t="shared" si="5"/>
        <v>330.39375896739131</v>
      </c>
      <c r="AY25" s="278">
        <f t="shared" si="5"/>
        <v>330.83327600000001</v>
      </c>
      <c r="AZ25" s="278">
        <f t="shared" si="5"/>
        <v>315.85343816249991</v>
      </c>
      <c r="BA25" s="278">
        <f t="shared" si="5"/>
        <v>302.46626474999994</v>
      </c>
      <c r="BB25" s="278">
        <f t="shared" si="5"/>
        <v>285.34383868421048</v>
      </c>
      <c r="BC25" s="278">
        <f t="shared" si="5"/>
        <v>274.59026306250001</v>
      </c>
      <c r="BD25" s="278">
        <f t="shared" si="5"/>
        <v>272.96393679545446</v>
      </c>
      <c r="BE25" s="278">
        <f t="shared" ref="BE25:CJ25" si="6">+BE8*$D$25</f>
        <v>279.39408429545455</v>
      </c>
      <c r="BF25" s="278">
        <f t="shared" si="6"/>
        <v>265.37678028750003</v>
      </c>
      <c r="BG25" s="278">
        <f t="shared" si="6"/>
        <v>256.12446610227266</v>
      </c>
      <c r="BH25" s="278">
        <f t="shared" si="6"/>
        <v>257.51488111363631</v>
      </c>
      <c r="BI25" s="278">
        <f t="shared" si="6"/>
        <v>259.16250202499998</v>
      </c>
      <c r="BJ25" s="278">
        <f t="shared" si="6"/>
        <v>277.79435364130438</v>
      </c>
      <c r="BK25" s="278">
        <f t="shared" si="6"/>
        <v>260.03057193749993</v>
      </c>
      <c r="BL25" s="278">
        <f t="shared" si="6"/>
        <v>246.82580474999995</v>
      </c>
      <c r="BM25" s="278">
        <f t="shared" si="6"/>
        <v>230.52297499999997</v>
      </c>
      <c r="BN25" s="278">
        <f t="shared" si="6"/>
        <v>245.77667542105263</v>
      </c>
      <c r="BO25" s="278">
        <f t="shared" si="6"/>
        <v>274.51918149999989</v>
      </c>
      <c r="BP25" s="278">
        <f t="shared" si="6"/>
        <v>276.32574675000001</v>
      </c>
      <c r="BQ25" s="278">
        <f t="shared" si="6"/>
        <v>289.27790099999993</v>
      </c>
      <c r="BR25" s="278">
        <f t="shared" si="6"/>
        <v>263.53543974999991</v>
      </c>
      <c r="BS25" s="278">
        <f t="shared" si="6"/>
        <v>237.15970639772721</v>
      </c>
      <c r="BT25" s="278">
        <f t="shared" si="6"/>
        <v>230.33050799999995</v>
      </c>
      <c r="BU25" s="278">
        <f t="shared" si="6"/>
        <v>214.83254025000002</v>
      </c>
      <c r="BV25" s="278">
        <f t="shared" si="6"/>
        <v>216.74789119565213</v>
      </c>
      <c r="BW25" s="278">
        <f t="shared" si="6"/>
        <v>219.37922778947365</v>
      </c>
      <c r="BX25" s="278">
        <f t="shared" si="6"/>
        <v>236.78809397727267</v>
      </c>
      <c r="BY25" s="278">
        <f t="shared" si="6"/>
        <v>213.15020369999999</v>
      </c>
      <c r="BZ25" s="278">
        <f t="shared" si="6"/>
        <v>201.32646781578941</v>
      </c>
      <c r="CA25" s="278">
        <f t="shared" si="6"/>
        <v>200.50369022727273</v>
      </c>
      <c r="CB25" s="278">
        <f t="shared" si="6"/>
        <v>193.90612824999999</v>
      </c>
      <c r="CC25" s="278">
        <f t="shared" si="6"/>
        <v>190.66305930000004</v>
      </c>
      <c r="CD25" s="278">
        <f t="shared" si="6"/>
        <v>195.01301232954549</v>
      </c>
      <c r="CE25" s="278">
        <f t="shared" si="6"/>
        <v>197.39717740909092</v>
      </c>
      <c r="CF25" s="278">
        <f t="shared" si="6"/>
        <v>176.15542174999993</v>
      </c>
      <c r="CG25" s="278">
        <f t="shared" si="6"/>
        <v>174.70754499999995</v>
      </c>
      <c r="CH25" s="278">
        <f t="shared" si="6"/>
        <v>181.29258071590905</v>
      </c>
      <c r="CI25" s="278">
        <f t="shared" si="6"/>
        <v>172.0110385875</v>
      </c>
      <c r="CJ25" s="278">
        <f t="shared" si="6"/>
        <v>172.30290047727269</v>
      </c>
      <c r="CK25" s="278">
        <f t="shared" ref="CK25:CU25" si="7">+CK8*$D$25</f>
        <v>172.29894481578941</v>
      </c>
      <c r="CL25" s="278">
        <f t="shared" si="7"/>
        <v>165.88402661250001</v>
      </c>
      <c r="CM25" s="278">
        <f t="shared" si="7"/>
        <v>172.18598870454542</v>
      </c>
      <c r="CN25" s="278">
        <f t="shared" si="7"/>
        <v>170.84508225000002</v>
      </c>
      <c r="CO25" s="278">
        <f t="shared" si="7"/>
        <v>164.34057249999998</v>
      </c>
      <c r="CP25" s="278">
        <f t="shared" si="7"/>
        <v>165.16710692045456</v>
      </c>
      <c r="CQ25" s="278">
        <f t="shared" si="7"/>
        <v>150.00615525000001</v>
      </c>
      <c r="CR25" s="278">
        <f t="shared" si="7"/>
        <v>148.9517708152174</v>
      </c>
      <c r="CS25" s="278">
        <f t="shared" si="7"/>
        <v>149.21004174999999</v>
      </c>
      <c r="CT25" s="278">
        <f t="shared" si="7"/>
        <v>151.80397199999999</v>
      </c>
      <c r="CU25" s="278">
        <f t="shared" si="7"/>
        <v>150.54418799999999</v>
      </c>
      <c r="CV25" s="278">
        <f>+CV8*$D$25</f>
        <v>147.89776674999999</v>
      </c>
      <c r="CW25" s="278"/>
      <c r="CX25" s="278"/>
      <c r="CY25" s="278"/>
      <c r="CZ25" s="278"/>
      <c r="DA25" s="278"/>
      <c r="DB25" s="278"/>
      <c r="DC25" s="278"/>
      <c r="DD25" s="278"/>
      <c r="DE25" s="278"/>
      <c r="DF25" s="278"/>
      <c r="DG25" s="278"/>
      <c r="DH25" s="278"/>
      <c r="DI25" s="278"/>
      <c r="DJ25" s="278"/>
      <c r="DK25" s="278"/>
      <c r="DL25" s="278"/>
      <c r="DM25" s="278"/>
      <c r="DN25" s="278"/>
      <c r="DO25" s="278"/>
      <c r="DP25" s="278"/>
      <c r="DQ25" s="278"/>
      <c r="DR25" s="278"/>
      <c r="DS25" s="278"/>
      <c r="DT25" s="278"/>
      <c r="DU25" s="278"/>
      <c r="DV25" s="278"/>
      <c r="DW25" s="278"/>
      <c r="DX25" s="278"/>
      <c r="DY25" s="278"/>
      <c r="DZ25" s="278"/>
      <c r="EA25" s="278"/>
      <c r="EB25" s="278"/>
      <c r="EC25" s="278"/>
      <c r="ED25" s="278"/>
      <c r="EE25" s="278"/>
      <c r="EF25" s="278"/>
      <c r="EG25" s="278"/>
      <c r="EH25" s="278"/>
      <c r="EI25" s="278"/>
      <c r="EJ25" s="278"/>
      <c r="EK25" s="278"/>
      <c r="EL25" s="278"/>
      <c r="EM25" s="278"/>
      <c r="EN25" s="278"/>
      <c r="EO25" s="278"/>
      <c r="EP25" s="278"/>
      <c r="EQ25" s="278"/>
      <c r="ER25" s="278"/>
      <c r="ES25" s="278"/>
      <c r="ET25" s="278"/>
      <c r="EU25" s="278"/>
      <c r="EV25" s="278"/>
      <c r="EW25" s="278"/>
      <c r="EX25" s="278"/>
      <c r="EY25" s="278"/>
      <c r="EZ25" s="278"/>
      <c r="FA25" s="278"/>
      <c r="FB25" s="278"/>
      <c r="FC25" s="278"/>
      <c r="FD25" s="278"/>
    </row>
    <row r="26" spans="1:160" s="275" customFormat="1" x14ac:dyDescent="0.3">
      <c r="A26" s="275" t="s">
        <v>98</v>
      </c>
      <c r="B26" s="275" t="s">
        <v>99</v>
      </c>
      <c r="C26" s="275" t="s">
        <v>27</v>
      </c>
      <c r="D26" s="277"/>
      <c r="E26" s="278">
        <f t="shared" ref="E26:X26" si="8">+E9</f>
        <v>345.43333333333328</v>
      </c>
      <c r="F26" s="278">
        <f t="shared" si="8"/>
        <v>390.62</v>
      </c>
      <c r="G26" s="278">
        <f t="shared" si="8"/>
        <v>393.16363636363627</v>
      </c>
      <c r="H26" s="278">
        <f t="shared" si="8"/>
        <v>405.64</v>
      </c>
      <c r="I26" s="278">
        <f t="shared" si="8"/>
        <v>443.06842105263155</v>
      </c>
      <c r="J26" s="278">
        <f t="shared" si="8"/>
        <v>440.37727272727278</v>
      </c>
      <c r="K26" s="278">
        <f t="shared" si="8"/>
        <v>459.98695652173899</v>
      </c>
      <c r="L26" s="278">
        <f t="shared" si="8"/>
        <v>548.68571428571431</v>
      </c>
      <c r="M26" s="278">
        <f t="shared" si="8"/>
        <v>565.13181818181829</v>
      </c>
      <c r="N26" s="278">
        <f t="shared" si="8"/>
        <v>584.28181818181827</v>
      </c>
      <c r="O26" s="278">
        <f t="shared" si="8"/>
        <v>597.7285714285714</v>
      </c>
      <c r="P26" s="278">
        <f t="shared" si="8"/>
        <v>654.88181818181818</v>
      </c>
      <c r="Q26" s="278">
        <f t="shared" si="8"/>
        <v>734.64499999999998</v>
      </c>
      <c r="R26" s="278">
        <f t="shared" si="8"/>
        <v>717.31500000000005</v>
      </c>
      <c r="S26" s="278">
        <f t="shared" si="8"/>
        <v>540.70000000000005</v>
      </c>
      <c r="T26" s="278">
        <f t="shared" si="8"/>
        <v>492.7600000000001</v>
      </c>
      <c r="U26" s="278">
        <f t="shared" si="8"/>
        <v>471.64285714285717</v>
      </c>
      <c r="V26" s="278">
        <f t="shared" si="8"/>
        <v>508.7681818181818</v>
      </c>
      <c r="W26" s="278">
        <f t="shared" si="8"/>
        <v>571.91818181818189</v>
      </c>
      <c r="X26" s="278">
        <f t="shared" si="8"/>
        <v>558.17272727272712</v>
      </c>
      <c r="Y26" s="278">
        <f t="shared" ref="Y26:BD26" si="9">+Y9</f>
        <v>614.2409090909091</v>
      </c>
      <c r="Z26" s="278">
        <f t="shared" si="9"/>
        <v>688.11904761904748</v>
      </c>
      <c r="AA26" s="278">
        <f t="shared" si="9"/>
        <v>729.95454545454561</v>
      </c>
      <c r="AB26" s="278">
        <f t="shared" si="9"/>
        <v>771.39565217391294</v>
      </c>
      <c r="AC26" s="278">
        <f t="shared" si="9"/>
        <v>784.00476190476206</v>
      </c>
      <c r="AD26" s="278">
        <f t="shared" si="9"/>
        <v>757.72</v>
      </c>
      <c r="AE26" s="278">
        <f t="shared" si="9"/>
        <v>716.22173913043491</v>
      </c>
      <c r="AF26" s="278">
        <f t="shared" si="9"/>
        <v>671.97368421052636</v>
      </c>
      <c r="AG26" s="278">
        <f t="shared" si="9"/>
        <v>618.0090909090909</v>
      </c>
      <c r="AH26" s="278">
        <f t="shared" si="9"/>
        <v>719.80909090909097</v>
      </c>
      <c r="AI26" s="278">
        <f t="shared" si="9"/>
        <v>799.26666666666665</v>
      </c>
      <c r="AJ26" s="278">
        <f t="shared" si="9"/>
        <v>757.8</v>
      </c>
      <c r="AK26" s="278">
        <f t="shared" si="9"/>
        <v>707.45909090909083</v>
      </c>
      <c r="AL26" s="278">
        <f t="shared" si="9"/>
        <v>688.35238095238094</v>
      </c>
      <c r="AM26" s="278">
        <f t="shared" si="9"/>
        <v>643.89545454545464</v>
      </c>
      <c r="AN26" s="278">
        <f t="shared" si="9"/>
        <v>608.07619047619062</v>
      </c>
      <c r="AO26" s="278">
        <f t="shared" si="9"/>
        <v>628.44090909090926</v>
      </c>
      <c r="AP26" s="278">
        <f t="shared" si="9"/>
        <v>644.24761904761908</v>
      </c>
      <c r="AQ26" s="278">
        <f t="shared" si="9"/>
        <v>647.01363636363646</v>
      </c>
      <c r="AR26" s="278">
        <f t="shared" si="9"/>
        <v>604.54736842105251</v>
      </c>
      <c r="AS26" s="278">
        <f t="shared" si="9"/>
        <v>561.79130434782633</v>
      </c>
      <c r="AT26" s="278">
        <f t="shared" si="9"/>
        <v>584.63809523809527</v>
      </c>
      <c r="AU26" s="278">
        <f t="shared" si="9"/>
        <v>636.32727272727277</v>
      </c>
      <c r="AV26" s="278">
        <f t="shared" si="9"/>
        <v>573.07826086956516</v>
      </c>
      <c r="AW26" s="278">
        <f t="shared" si="9"/>
        <v>563.22</v>
      </c>
      <c r="AX26" s="278">
        <f t="shared" si="9"/>
        <v>564.54347826086962</v>
      </c>
      <c r="AY26" s="278">
        <f t="shared" si="9"/>
        <v>524.93181818181813</v>
      </c>
      <c r="AZ26" s="278">
        <f t="shared" si="9"/>
        <v>515.65789473684208</v>
      </c>
      <c r="BA26" s="278">
        <f t="shared" si="9"/>
        <v>500.82272727272721</v>
      </c>
      <c r="BB26" s="278">
        <f t="shared" si="9"/>
        <v>498.15999999999997</v>
      </c>
      <c r="BC26" s="278">
        <f t="shared" si="9"/>
        <v>525.05499999999995</v>
      </c>
      <c r="BD26" s="278">
        <f t="shared" si="9"/>
        <v>506.60952380952386</v>
      </c>
      <c r="BE26" s="278">
        <f t="shared" ref="BE26:CJ26" si="10">+BE9</f>
        <v>482.80434782608688</v>
      </c>
      <c r="BF26" s="278">
        <f t="shared" si="10"/>
        <v>490.05999999999983</v>
      </c>
      <c r="BG26" s="278">
        <f t="shared" si="10"/>
        <v>483.55217391304359</v>
      </c>
      <c r="BH26" s="278">
        <f t="shared" si="10"/>
        <v>489.84090909090907</v>
      </c>
      <c r="BI26" s="278">
        <f t="shared" si="10"/>
        <v>487.23809523809524</v>
      </c>
      <c r="BJ26" s="278">
        <f t="shared" si="10"/>
        <v>500.03913043478258</v>
      </c>
      <c r="BK26" s="278">
        <f t="shared" si="10"/>
        <v>467.70476190476188</v>
      </c>
      <c r="BL26" s="278">
        <f t="shared" si="10"/>
        <v>445.91499999999996</v>
      </c>
      <c r="BM26" s="278">
        <f t="shared" si="10"/>
        <v>419.78181818181815</v>
      </c>
      <c r="BN26" s="278">
        <f t="shared" si="10"/>
        <v>453.55999999999995</v>
      </c>
      <c r="BO26" s="278">
        <f t="shared" si="10"/>
        <v>466.72857142857157</v>
      </c>
      <c r="BP26" s="278">
        <f t="shared" si="10"/>
        <v>461.005</v>
      </c>
      <c r="BQ26" s="278">
        <f t="shared" si="10"/>
        <v>475.17619047619041</v>
      </c>
      <c r="BR26" s="278">
        <f t="shared" si="10"/>
        <v>472.62857142857149</v>
      </c>
      <c r="BS26" s="278">
        <f t="shared" si="10"/>
        <v>452.99565217391296</v>
      </c>
      <c r="BT26" s="278">
        <f t="shared" si="10"/>
        <v>429.71904761904756</v>
      </c>
      <c r="BU26" s="278">
        <f t="shared" si="10"/>
        <v>414.1</v>
      </c>
      <c r="BV26" s="278">
        <f t="shared" si="10"/>
        <v>425.87391304347835</v>
      </c>
      <c r="BW26" s="278">
        <f t="shared" si="10"/>
        <v>419.37</v>
      </c>
      <c r="BX26" s="278">
        <f t="shared" si="10"/>
        <v>392.80454545454546</v>
      </c>
      <c r="BY26" s="278">
        <f t="shared" si="10"/>
        <v>393.60476190476192</v>
      </c>
      <c r="BZ26" s="278">
        <f t="shared" si="10"/>
        <v>381.33000000000004</v>
      </c>
      <c r="CA26" s="278">
        <f t="shared" si="10"/>
        <v>366.59545454545446</v>
      </c>
      <c r="CB26" s="278">
        <f t="shared" si="10"/>
        <v>368.62380952380943</v>
      </c>
      <c r="CC26" s="278">
        <f t="shared" si="10"/>
        <v>365.18095238095236</v>
      </c>
      <c r="CD26" s="278">
        <f t="shared" si="10"/>
        <v>352.75454545454545</v>
      </c>
      <c r="CE26" s="278">
        <f t="shared" si="10"/>
        <v>361.31304347826091</v>
      </c>
      <c r="CF26" s="278">
        <f t="shared" si="10"/>
        <v>343.28095238095239</v>
      </c>
      <c r="CG26" s="278">
        <f t="shared" si="10"/>
        <v>348.90476190476193</v>
      </c>
      <c r="CH26" s="278">
        <f t="shared" si="10"/>
        <v>387.88636363636363</v>
      </c>
      <c r="CI26" s="278">
        <f t="shared" si="10"/>
        <v>397.97999999999996</v>
      </c>
      <c r="CJ26" s="278">
        <f t="shared" si="10"/>
        <v>410.01428571428579</v>
      </c>
      <c r="CK26" s="278">
        <f t="shared" ref="CK26:CU26" si="11">+CK9</f>
        <v>420.02</v>
      </c>
      <c r="CL26" s="278">
        <f t="shared" si="11"/>
        <v>391.28571428571422</v>
      </c>
      <c r="CM26" s="278">
        <f t="shared" si="11"/>
        <v>438.87619047619046</v>
      </c>
      <c r="CN26" s="278">
        <f t="shared" si="11"/>
        <v>439.02857142857147</v>
      </c>
      <c r="CO26" s="278">
        <f t="shared" si="11"/>
        <v>475.51904761904763</v>
      </c>
      <c r="CP26" s="278">
        <f t="shared" si="11"/>
        <v>528.26363636363646</v>
      </c>
      <c r="CQ26" s="278">
        <f t="shared" si="11"/>
        <v>541.00476190476195</v>
      </c>
      <c r="CR26" s="278">
        <f t="shared" si="11"/>
        <v>536.53181818181827</v>
      </c>
      <c r="CS26" s="278">
        <f t="shared" si="11"/>
        <v>569.54545454545462</v>
      </c>
      <c r="CT26" s="278">
        <f t="shared" si="11"/>
        <v>594.9904761904761</v>
      </c>
      <c r="CU26" s="278">
        <f t="shared" si="11"/>
        <v>551.60454545454536</v>
      </c>
      <c r="CV26" s="278">
        <f>+CV9</f>
        <v>504.21428571428578</v>
      </c>
      <c r="CW26" s="278"/>
      <c r="CX26" s="278"/>
      <c r="CY26" s="278"/>
      <c r="CZ26" s="278"/>
      <c r="DA26" s="278"/>
      <c r="DB26" s="278"/>
      <c r="DC26" s="278"/>
      <c r="DD26" s="278"/>
      <c r="DE26" s="278"/>
      <c r="DF26" s="278"/>
      <c r="DG26" s="278"/>
      <c r="DH26" s="278"/>
      <c r="DI26" s="278"/>
      <c r="DJ26" s="278"/>
      <c r="DK26" s="278"/>
      <c r="DL26" s="278"/>
      <c r="DM26" s="278"/>
      <c r="DN26" s="278"/>
      <c r="DO26" s="278"/>
      <c r="DP26" s="278"/>
      <c r="DQ26" s="278"/>
      <c r="DR26" s="278"/>
      <c r="DS26" s="278"/>
      <c r="DT26" s="278"/>
      <c r="DU26" s="278"/>
      <c r="DV26" s="278"/>
      <c r="DW26" s="278"/>
      <c r="DX26" s="278"/>
      <c r="DY26" s="278"/>
      <c r="DZ26" s="278"/>
      <c r="EA26" s="278"/>
      <c r="EB26" s="278"/>
      <c r="EC26" s="278"/>
      <c r="ED26" s="278"/>
      <c r="EE26" s="278"/>
      <c r="EF26" s="278"/>
      <c r="EG26" s="278"/>
      <c r="EH26" s="278"/>
      <c r="EI26" s="278"/>
      <c r="EJ26" s="278"/>
      <c r="EK26" s="278"/>
      <c r="EL26" s="278"/>
      <c r="EM26" s="278"/>
      <c r="EN26" s="278"/>
      <c r="EO26" s="278"/>
      <c r="EP26" s="278"/>
      <c r="EQ26" s="278"/>
      <c r="ER26" s="278"/>
      <c r="ES26" s="278"/>
      <c r="ET26" s="278"/>
      <c r="EU26" s="278"/>
      <c r="EV26" s="278"/>
      <c r="EW26" s="278"/>
      <c r="EX26" s="278"/>
      <c r="EY26" s="278"/>
      <c r="EZ26" s="278"/>
      <c r="FA26" s="278"/>
      <c r="FB26" s="278"/>
      <c r="FC26" s="278"/>
      <c r="FD26" s="278"/>
    </row>
    <row r="27" spans="1:160" s="275" customFormat="1" x14ac:dyDescent="0.3">
      <c r="A27" s="275" t="s">
        <v>101</v>
      </c>
      <c r="B27" s="275" t="s">
        <v>102</v>
      </c>
      <c r="C27" s="275" t="s">
        <v>28</v>
      </c>
      <c r="D27" s="277"/>
      <c r="E27" s="278">
        <f t="shared" ref="E27:X27" si="12">+E10</f>
        <v>2033.0952380952381</v>
      </c>
      <c r="F27" s="278">
        <f t="shared" si="12"/>
        <v>1596.65</v>
      </c>
      <c r="G27" s="278">
        <f t="shared" si="12"/>
        <v>1518.4545454545455</v>
      </c>
      <c r="H27" s="278">
        <f t="shared" si="12"/>
        <v>1509.5</v>
      </c>
      <c r="I27" s="278">
        <f t="shared" si="12"/>
        <v>1491.8947368421052</v>
      </c>
      <c r="J27" s="278">
        <f t="shared" si="12"/>
        <v>1447</v>
      </c>
      <c r="K27" s="278">
        <f t="shared" si="12"/>
        <v>1396.391304347826</v>
      </c>
      <c r="L27" s="278">
        <f t="shared" si="12"/>
        <v>1414.8571428571429</v>
      </c>
      <c r="M27" s="278">
        <f t="shared" si="12"/>
        <v>1444.3181818181818</v>
      </c>
      <c r="N27" s="278">
        <f t="shared" si="12"/>
        <v>1420.6818181818182</v>
      </c>
      <c r="O27" s="278">
        <f t="shared" si="12"/>
        <v>1342.2380952380952</v>
      </c>
      <c r="P27" s="278">
        <f t="shared" si="12"/>
        <v>1332.2727272727273</v>
      </c>
      <c r="Q27" s="278">
        <f t="shared" si="12"/>
        <v>1327.35</v>
      </c>
      <c r="R27" s="278">
        <f t="shared" si="12"/>
        <v>1283.2</v>
      </c>
      <c r="S27" s="278">
        <f t="shared" si="12"/>
        <v>1242.391304347826</v>
      </c>
      <c r="T27" s="278">
        <f t="shared" si="12"/>
        <v>1318.6</v>
      </c>
      <c r="U27" s="278">
        <f t="shared" si="12"/>
        <v>1314.2380952380952</v>
      </c>
      <c r="V27" s="278">
        <f t="shared" si="12"/>
        <v>1508.590909090909</v>
      </c>
      <c r="W27" s="278">
        <f t="shared" si="12"/>
        <v>1697.8181818181818</v>
      </c>
      <c r="X27" s="278">
        <f t="shared" si="12"/>
        <v>1691.0454545454545</v>
      </c>
      <c r="Y27" s="278">
        <f t="shared" ref="Y27:BD27" si="13">+Y10</f>
        <v>1645.5</v>
      </c>
      <c r="Z27" s="278">
        <f t="shared" si="13"/>
        <v>1735.1428571428571</v>
      </c>
      <c r="AA27" s="278">
        <f t="shared" si="13"/>
        <v>1890.3636363636363</v>
      </c>
      <c r="AB27" s="278">
        <f t="shared" si="13"/>
        <v>1942.2608695652175</v>
      </c>
      <c r="AC27" s="278">
        <f t="shared" si="13"/>
        <v>2092.5714285714284</v>
      </c>
      <c r="AD27" s="278">
        <f t="shared" si="13"/>
        <v>2257.9</v>
      </c>
      <c r="AE27" s="278">
        <f t="shared" si="13"/>
        <v>2451.2608695652175</v>
      </c>
      <c r="AF27" s="278">
        <f t="shared" si="13"/>
        <v>2459.2105263157896</v>
      </c>
      <c r="AG27" s="278">
        <f t="shared" si="13"/>
        <v>2545.909090909091</v>
      </c>
      <c r="AH27" s="278">
        <f t="shared" si="13"/>
        <v>2382.8636363636365</v>
      </c>
      <c r="AI27" s="278">
        <f t="shared" si="13"/>
        <v>2220.4285714285716</v>
      </c>
      <c r="AJ27" s="278">
        <f t="shared" si="13"/>
        <v>2232.7391304347825</v>
      </c>
      <c r="AK27" s="278">
        <f t="shared" si="13"/>
        <v>2070.5454545454545</v>
      </c>
      <c r="AL27" s="278">
        <f t="shared" si="13"/>
        <v>1909.2857142857142</v>
      </c>
      <c r="AM27" s="278">
        <f t="shared" si="13"/>
        <v>1839.3181818181818</v>
      </c>
      <c r="AN27" s="278">
        <f t="shared" si="13"/>
        <v>1871.9047619047619</v>
      </c>
      <c r="AO27" s="278">
        <f t="shared" si="13"/>
        <v>1825.1818181818182</v>
      </c>
      <c r="AP27" s="278">
        <f t="shared" si="13"/>
        <v>1979</v>
      </c>
      <c r="AQ27" s="278">
        <f t="shared" si="13"/>
        <v>2018.2727272727273</v>
      </c>
      <c r="AR27" s="278">
        <f t="shared" si="13"/>
        <v>2001.7368421052631</v>
      </c>
      <c r="AS27" s="278">
        <f t="shared" si="13"/>
        <v>2110.8260869565215</v>
      </c>
      <c r="AT27" s="278">
        <f t="shared" si="13"/>
        <v>2085.9523809523807</v>
      </c>
      <c r="AU27" s="278">
        <f t="shared" si="13"/>
        <v>2110.5454545454545</v>
      </c>
      <c r="AV27" s="278">
        <f t="shared" si="13"/>
        <v>2101.391304347826</v>
      </c>
      <c r="AW27" s="278">
        <f t="shared" si="13"/>
        <v>2069.1</v>
      </c>
      <c r="AX27" s="278">
        <f t="shared" si="13"/>
        <v>2060.608695652174</v>
      </c>
      <c r="AY27" s="278">
        <f t="shared" si="13"/>
        <v>1903.909090909091</v>
      </c>
      <c r="AZ27" s="278">
        <f t="shared" si="13"/>
        <v>1907.2631578947369</v>
      </c>
      <c r="BA27" s="278">
        <f t="shared" si="13"/>
        <v>1998.7727272727273</v>
      </c>
      <c r="BB27" s="278">
        <f t="shared" si="13"/>
        <v>2050.75</v>
      </c>
      <c r="BC27" s="278">
        <f t="shared" si="13"/>
        <v>2102.9499999999998</v>
      </c>
      <c r="BD27" s="278">
        <f t="shared" si="13"/>
        <v>2005.952380952381</v>
      </c>
      <c r="BE27" s="278">
        <f t="shared" ref="BE27:CJ27" si="14">+BE10</f>
        <v>1956.8695652173913</v>
      </c>
      <c r="BF27" s="278">
        <f t="shared" si="14"/>
        <v>1776.05</v>
      </c>
      <c r="BG27" s="278">
        <f t="shared" si="14"/>
        <v>1861.0434782608695</v>
      </c>
      <c r="BH27" s="278">
        <f t="shared" si="14"/>
        <v>1856.3181818181818</v>
      </c>
      <c r="BI27" s="278">
        <f t="shared" si="14"/>
        <v>1690.952380952381</v>
      </c>
      <c r="BJ27" s="278">
        <f t="shared" si="14"/>
        <v>1633.1739130434783</v>
      </c>
      <c r="BK27" s="278">
        <f t="shared" si="14"/>
        <v>1522.2380952380952</v>
      </c>
      <c r="BL27" s="278">
        <f t="shared" si="14"/>
        <v>1730.65</v>
      </c>
      <c r="BM27" s="278">
        <f t="shared" si="14"/>
        <v>1730.909090909091</v>
      </c>
      <c r="BN27" s="278">
        <f t="shared" si="14"/>
        <v>1908.9</v>
      </c>
      <c r="BO27" s="278">
        <f t="shared" si="14"/>
        <v>2166.8095238095239</v>
      </c>
      <c r="BP27" s="278">
        <f t="shared" si="14"/>
        <v>2116.25</v>
      </c>
      <c r="BQ27" s="278">
        <f t="shared" si="14"/>
        <v>2065.0952380952381</v>
      </c>
      <c r="BR27" s="278">
        <f t="shared" si="14"/>
        <v>1951.4761904761904</v>
      </c>
      <c r="BS27" s="278">
        <f t="shared" si="14"/>
        <v>2028.9565217391305</v>
      </c>
      <c r="BT27" s="278">
        <f t="shared" si="14"/>
        <v>1987.952380952381</v>
      </c>
      <c r="BU27" s="278">
        <f t="shared" si="14"/>
        <v>1991.4545454545455</v>
      </c>
      <c r="BV27" s="278">
        <f t="shared" si="14"/>
        <v>2090.608695652174</v>
      </c>
      <c r="BW27" s="278">
        <f t="shared" si="14"/>
        <v>2062.65</v>
      </c>
      <c r="BX27" s="278">
        <f t="shared" si="14"/>
        <v>1943.090909090909</v>
      </c>
      <c r="BY27" s="278">
        <f t="shared" si="14"/>
        <v>1930.7142857142858</v>
      </c>
      <c r="BZ27" s="278">
        <f t="shared" si="14"/>
        <v>1934.6</v>
      </c>
      <c r="CA27" s="278">
        <f t="shared" si="14"/>
        <v>1790.2272727272727</v>
      </c>
      <c r="CB27" s="278">
        <f t="shared" si="14"/>
        <v>1784.2857142857142</v>
      </c>
      <c r="CC27" s="278">
        <f t="shared" si="14"/>
        <v>1666.2857142857142</v>
      </c>
      <c r="CD27" s="278">
        <f t="shared" si="14"/>
        <v>1796.5</v>
      </c>
      <c r="CE27" s="278">
        <f t="shared" si="14"/>
        <v>1819.3478260869565</v>
      </c>
      <c r="CF27" s="278">
        <f t="shared" si="14"/>
        <v>1649.7619047619048</v>
      </c>
      <c r="CG27" s="278">
        <f t="shared" si="14"/>
        <v>1565.3809523809523</v>
      </c>
      <c r="CH27" s="278">
        <f t="shared" si="14"/>
        <v>1582</v>
      </c>
      <c r="CI27" s="278">
        <f t="shared" si="14"/>
        <v>1544.65</v>
      </c>
      <c r="CJ27" s="278">
        <f t="shared" si="14"/>
        <v>1498.409090909091</v>
      </c>
      <c r="CK27" s="278">
        <f t="shared" ref="CK27:CU27" si="15">+CK10</f>
        <v>1389.85</v>
      </c>
      <c r="CL27" s="278">
        <f t="shared" si="15"/>
        <v>1387.5238095238096</v>
      </c>
      <c r="CM27" s="278">
        <f t="shared" si="15"/>
        <v>1415.409090909091</v>
      </c>
      <c r="CN27" s="278">
        <f t="shared" si="15"/>
        <v>1521.8571428571429</v>
      </c>
      <c r="CO27" s="278">
        <f t="shared" si="15"/>
        <v>1619.5</v>
      </c>
      <c r="CP27" s="278">
        <f t="shared" si="15"/>
        <v>1658.1363636363637</v>
      </c>
      <c r="CQ27" s="278">
        <f t="shared" si="15"/>
        <v>1792.3333333333333</v>
      </c>
      <c r="CR27" s="278">
        <f t="shared" si="15"/>
        <v>1798.8181818181818</v>
      </c>
      <c r="CS27" s="278">
        <f t="shared" si="15"/>
        <v>1934.5</v>
      </c>
      <c r="CT27" s="278">
        <f t="shared" si="15"/>
        <v>2078.2857142857142</v>
      </c>
      <c r="CU27" s="278">
        <f t="shared" si="15"/>
        <v>2148.818181818182</v>
      </c>
      <c r="CV27" s="278">
        <f>+CV10</f>
        <v>2075.0476190476193</v>
      </c>
      <c r="CW27" s="278"/>
      <c r="CX27" s="278"/>
      <c r="CY27" s="278"/>
      <c r="CZ27" s="278"/>
      <c r="DA27" s="278"/>
      <c r="DB27" s="278"/>
      <c r="DC27" s="278"/>
      <c r="DD27" s="278"/>
      <c r="DE27" s="278"/>
      <c r="DF27" s="278"/>
      <c r="DG27" s="278"/>
      <c r="DH27" s="278"/>
      <c r="DI27" s="278"/>
      <c r="DJ27" s="278"/>
      <c r="DK27" s="278"/>
      <c r="DL27" s="278"/>
      <c r="DM27" s="278"/>
      <c r="DN27" s="278"/>
      <c r="DO27" s="278"/>
      <c r="DP27" s="278"/>
      <c r="DQ27" s="278"/>
      <c r="DR27" s="278"/>
      <c r="DS27" s="278"/>
      <c r="DT27" s="278"/>
      <c r="DU27" s="278"/>
      <c r="DV27" s="278"/>
      <c r="DW27" s="278"/>
      <c r="DX27" s="278"/>
      <c r="DY27" s="278"/>
      <c r="DZ27" s="278"/>
      <c r="EA27" s="278"/>
      <c r="EB27" s="278"/>
      <c r="EC27" s="278"/>
      <c r="ED27" s="278"/>
      <c r="EE27" s="278"/>
      <c r="EF27" s="278"/>
      <c r="EG27" s="278"/>
      <c r="EH27" s="278"/>
      <c r="EI27" s="278"/>
      <c r="EJ27" s="278"/>
      <c r="EK27" s="278"/>
      <c r="EL27" s="278"/>
      <c r="EM27" s="278"/>
      <c r="EN27" s="278"/>
      <c r="EO27" s="278"/>
      <c r="EP27" s="278"/>
      <c r="EQ27" s="278"/>
      <c r="ER27" s="278"/>
      <c r="ES27" s="278"/>
      <c r="ET27" s="278"/>
      <c r="EU27" s="278"/>
      <c r="EV27" s="278"/>
      <c r="EW27" s="278"/>
      <c r="EX27" s="278"/>
      <c r="EY27" s="278"/>
      <c r="EZ27" s="278"/>
      <c r="FA27" s="278"/>
      <c r="FB27" s="278"/>
      <c r="FC27" s="278"/>
      <c r="FD27" s="278"/>
    </row>
    <row r="28" spans="1:160" x14ac:dyDescent="0.3">
      <c r="A28" s="14"/>
      <c r="D28" s="2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160" s="16" customFormat="1" x14ac:dyDescent="0.3">
      <c r="A29" s="18" t="s">
        <v>282</v>
      </c>
      <c r="B29" s="14"/>
      <c r="C29" s="14"/>
      <c r="D29" s="22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160" s="16" customFormat="1" x14ac:dyDescent="0.3">
      <c r="A30" s="14" t="s">
        <v>174</v>
      </c>
      <c r="B30" s="14" t="s">
        <v>15</v>
      </c>
      <c r="C30" s="14" t="s">
        <v>23</v>
      </c>
      <c r="D30" s="22">
        <v>36.743699999999997</v>
      </c>
      <c r="E30" s="91">
        <f>ICGN!E101</f>
        <v>226.39630755000002</v>
      </c>
      <c r="F30" s="91">
        <f>ICGN!F101</f>
        <v>209.19735513157892</v>
      </c>
      <c r="G30" s="91">
        <f>ICGN!G101</f>
        <v>210.33680539772726</v>
      </c>
      <c r="H30" s="91">
        <f>ICGN!H101</f>
        <v>211.398754</v>
      </c>
      <c r="I30" s="91">
        <f>ICGN!I101</f>
        <v>234.18137898750001</v>
      </c>
      <c r="J30" s="91">
        <f>ICGN!J101</f>
        <v>233.47698555681814</v>
      </c>
      <c r="K30" s="91">
        <f>ICGN!K101</f>
        <v>203.3680286590909</v>
      </c>
      <c r="L30" s="91">
        <f>ICGN!L101</f>
        <v>190.20551274999994</v>
      </c>
      <c r="M30" s="91">
        <f>ICGN!M101</f>
        <v>174.02078774999995</v>
      </c>
      <c r="N30" s="91">
        <f>ICGN!N101</f>
        <v>186.44922497727268</v>
      </c>
      <c r="O30" s="91">
        <f>ICGN!O101</f>
        <v>198.3011559375</v>
      </c>
      <c r="P30" s="91">
        <f>ICGN!P101</f>
        <v>194.50778645454542</v>
      </c>
      <c r="Q30" s="91">
        <f>ICGN!Q101</f>
        <v>192.06318765789473</v>
      </c>
      <c r="R30" s="91">
        <f>ICGN!R101</f>
        <v>182.86275856578945</v>
      </c>
      <c r="S30" s="91">
        <f>ICGN!S101</f>
        <v>179.62876643478259</v>
      </c>
      <c r="T30" s="91">
        <f>ICGN!T101</f>
        <v>180.79650100000001</v>
      </c>
      <c r="U30" s="91">
        <f>ICGN!U101</f>
        <v>182.44624938749999</v>
      </c>
      <c r="V30" s="91">
        <f>ICGN!V101</f>
        <v>176.048252625</v>
      </c>
      <c r="W30" s="91">
        <f>ICGN!W101</f>
        <v>214.10204049999999</v>
      </c>
      <c r="X30" s="91">
        <f>ICGN!X101</f>
        <v>259.66522264772721</v>
      </c>
      <c r="Y30" s="91">
        <f>ICGN!Y101</f>
        <v>272.29268824999991</v>
      </c>
      <c r="Z30" s="91">
        <f>ICGN!Z101</f>
        <v>268.13277649999998</v>
      </c>
      <c r="AA30" s="91">
        <f>ICGN!AA101</f>
        <v>271.47470350000003</v>
      </c>
      <c r="AB30" s="91">
        <f>ICGN!AB101</f>
        <v>303.29836639772714</v>
      </c>
      <c r="AC30" s="91">
        <f>ICGN!AC101</f>
        <v>323.80844921250002</v>
      </c>
      <c r="AD30" s="91">
        <f>ICGN!AD101</f>
        <v>343.44723165789469</v>
      </c>
      <c r="AE30" s="91">
        <f>ICGN!AE101</f>
        <v>313.94296545652179</v>
      </c>
      <c r="AF30" s="91">
        <f>ICGN!AF101</f>
        <v>335.98439279999997</v>
      </c>
      <c r="AG30" s="91">
        <f>ICGN!AG101</f>
        <v>332.1193055</v>
      </c>
      <c r="AH30" s="91">
        <f>ICGN!AH101</f>
        <v>303.51966368181809</v>
      </c>
      <c r="AI30" s="91">
        <f>ICGN!AI101</f>
        <v>278.2875978749999</v>
      </c>
      <c r="AJ30" s="91">
        <f>ICGN!AJ101</f>
        <v>299.14963232608699</v>
      </c>
      <c r="AK30" s="91">
        <f>ICGN!AK101</f>
        <v>286.37339900000001</v>
      </c>
      <c r="AL30" s="91">
        <f>ICGN!AL101</f>
        <v>261.93883849999992</v>
      </c>
      <c r="AM30" s="91">
        <f>ICGN!AM101</f>
        <v>252.55607224999997</v>
      </c>
      <c r="AN30" s="91">
        <f>ICGN!AN101</f>
        <v>244.5949372499999</v>
      </c>
      <c r="AO30" s="91">
        <f>ICGN!AO101</f>
        <v>252.84717858750003</v>
      </c>
      <c r="AP30" s="91">
        <f>ICGN!AP101</f>
        <v>254.75785098749998</v>
      </c>
      <c r="AQ30" s="91">
        <f>ICGN!AQ101</f>
        <v>252.54613077272722</v>
      </c>
      <c r="AR30" s="91">
        <f>ICGN!AR101</f>
        <v>237.72714603749998</v>
      </c>
      <c r="AS30" s="91">
        <f>ICGN!AS101</f>
        <v>239.48541559090904</v>
      </c>
      <c r="AT30" s="91">
        <f>ICGN!AT101</f>
        <v>248.14245399999996</v>
      </c>
      <c r="AU30" s="91">
        <f>ICGN!AU101</f>
        <v>317.67990624999993</v>
      </c>
      <c r="AV30" s="91">
        <f>ICGN!AV101</f>
        <v>325.25762872826084</v>
      </c>
      <c r="AW30" s="91">
        <f>ICGN!AW101</f>
        <v>330.41288755263156</v>
      </c>
      <c r="AX30" s="91">
        <f>ICGN!AX101</f>
        <v>330.39375896739131</v>
      </c>
      <c r="AY30" s="91">
        <f>ICGN!AY101</f>
        <v>330.83327600000001</v>
      </c>
      <c r="AZ30" s="91">
        <f>ICGN!AZ101</f>
        <v>315.85343816249991</v>
      </c>
      <c r="BA30" s="91">
        <f>ICGN!BA101</f>
        <v>302.46626474999994</v>
      </c>
      <c r="BB30" s="91">
        <f>ICGN!BB101</f>
        <v>285.34383868421048</v>
      </c>
      <c r="BC30" s="91">
        <f>ICGN!BC101</f>
        <v>274.59026306250001</v>
      </c>
      <c r="BD30" s="91">
        <f>ICGN!BD101</f>
        <v>272.96393679545446</v>
      </c>
      <c r="BE30" s="91">
        <f>ICGN!BE101</f>
        <v>279.39408429545455</v>
      </c>
      <c r="BF30" s="91">
        <f>ICGN!BF101</f>
        <v>265.37678028750003</v>
      </c>
      <c r="BG30" s="91">
        <f>ICGN!BG101</f>
        <v>256.12446610227266</v>
      </c>
      <c r="BH30" s="91">
        <f>ICGN!BH101</f>
        <v>257.51488111363631</v>
      </c>
      <c r="BI30" s="91">
        <f>ICGN!BI101</f>
        <v>259.16250202499998</v>
      </c>
      <c r="BJ30" s="91">
        <f>ICGN!BJ101</f>
        <v>277.79435364130438</v>
      </c>
      <c r="BK30" s="91">
        <f>ICGN!BK101</f>
        <v>260.03057193749993</v>
      </c>
      <c r="BL30" s="91">
        <f>ICGN!BL101</f>
        <v>246.82580474999995</v>
      </c>
      <c r="BM30" s="91">
        <f>ICGN!BM101</f>
        <v>230.52297499999997</v>
      </c>
      <c r="BN30" s="91">
        <f>ICGN!BN101</f>
        <v>245.77667542105263</v>
      </c>
      <c r="BO30" s="91">
        <f>ICGN!BO101</f>
        <v>274.51918149999989</v>
      </c>
      <c r="BP30" s="91">
        <f>ICGN!BP101</f>
        <v>276.32574675000001</v>
      </c>
      <c r="BQ30" s="91">
        <f>ICGN!BQ101</f>
        <v>289.27790099999993</v>
      </c>
      <c r="BR30" s="91">
        <f>ICGN!BR101</f>
        <v>263.53543974999991</v>
      </c>
      <c r="BS30" s="91">
        <f>ICGN!BS101</f>
        <v>237.15970639772721</v>
      </c>
      <c r="BT30" s="91">
        <f>ICGN!BT101</f>
        <v>230.33050799999995</v>
      </c>
      <c r="BU30" s="91">
        <f>ICGN!BU101</f>
        <v>214.83254025000002</v>
      </c>
      <c r="BV30" s="91">
        <f>ICGN!BV101</f>
        <v>216.74789119565213</v>
      </c>
      <c r="BW30" s="91">
        <f>ICGN!BW101</f>
        <v>219.37922778947365</v>
      </c>
      <c r="BX30" s="91">
        <f>ICGN!BX101</f>
        <v>236.78809397727267</v>
      </c>
      <c r="BY30" s="91">
        <f>ICGN!BY101</f>
        <v>213.15020369999999</v>
      </c>
      <c r="BZ30" s="91">
        <f>ICGN!BZ101</f>
        <v>201.32646781578941</v>
      </c>
      <c r="CA30" s="91">
        <f>ICGN!CA101</f>
        <v>200.50369022727273</v>
      </c>
      <c r="CB30" s="91">
        <f>ICGN!CB101</f>
        <v>193.90612824999999</v>
      </c>
      <c r="CC30" s="91">
        <f>ICGN!CC101</f>
        <v>190.66305930000004</v>
      </c>
      <c r="CD30" s="91">
        <f>ICGN!CD101</f>
        <v>195.01301232954549</v>
      </c>
      <c r="CE30" s="91">
        <f>ICGN!CE101</f>
        <v>197.39717740909092</v>
      </c>
      <c r="CF30" s="91">
        <f>ICGN!CF101</f>
        <v>176.15542174999993</v>
      </c>
      <c r="CG30" s="91">
        <f>ICGN!CG101</f>
        <v>174.70754499999995</v>
      </c>
      <c r="CH30" s="91">
        <f>ICGN!CH101</f>
        <v>181.29258071590905</v>
      </c>
      <c r="CI30" s="91">
        <f>ICGN!CI101</f>
        <v>172.0110385875</v>
      </c>
      <c r="CJ30" s="91">
        <f>ICGN!CJ101</f>
        <v>172.30290047727269</v>
      </c>
      <c r="CK30" s="91">
        <f>ICGN!CK101</f>
        <v>172.29894481578941</v>
      </c>
      <c r="CL30" s="91">
        <f>ICGN!CL101</f>
        <v>165.88402661250001</v>
      </c>
      <c r="CM30" s="91">
        <f>ICGN!CM101</f>
        <v>172.18598870454542</v>
      </c>
      <c r="CN30" s="91">
        <f>ICGN!CN101</f>
        <v>170.84508225000002</v>
      </c>
      <c r="CO30" s="91">
        <f>ICGN!CO101</f>
        <v>164.34057249999998</v>
      </c>
      <c r="CP30" s="91">
        <f>ICGN!CP101</f>
        <v>165.16710692045456</v>
      </c>
      <c r="CQ30" s="91">
        <f>ICGN!CQ101</f>
        <v>150.00615525000001</v>
      </c>
      <c r="CR30" s="91">
        <f>ICGN!CR101</f>
        <v>148.9517708152174</v>
      </c>
      <c r="CS30" s="91">
        <f>ICGN!CS101</f>
        <v>149.21004174999999</v>
      </c>
      <c r="CT30" s="91">
        <f>ICGN!CT101</f>
        <v>151.80397199999999</v>
      </c>
      <c r="CU30" s="91">
        <f>ICGN!CU101</f>
        <v>150.54418799999999</v>
      </c>
      <c r="CV30" s="91">
        <f>ICGN!CV101</f>
        <v>147.89776674999999</v>
      </c>
      <c r="CW30" s="91">
        <f>ICGN!CW101</f>
        <v>160.83176786249999</v>
      </c>
      <c r="CX30" s="91">
        <f>ICGN!CX101</f>
        <v>166.03801172368421</v>
      </c>
      <c r="CY30" s="91">
        <f>ICGN!CY101</f>
        <v>162.40316011956523</v>
      </c>
      <c r="CZ30" s="91">
        <f>ICGN!CZ101</f>
        <v>153.76271510526317</v>
      </c>
      <c r="DA30" s="91">
        <f>ICGN!DA101</f>
        <v>159.5177630454545</v>
      </c>
      <c r="DB30" s="91">
        <f>ICGN!DB101</f>
        <v>168.5074432840909</v>
      </c>
      <c r="DC30" s="91">
        <f>ICGN!DC101</f>
        <v>186.29055899999997</v>
      </c>
      <c r="DD30" s="91">
        <f>ICGN!DD101</f>
        <v>157.49468106521735</v>
      </c>
      <c r="DE30" s="91">
        <f>ICGN!DE101</f>
        <v>159.64219057499997</v>
      </c>
      <c r="DF30" s="91">
        <f>ICGN!DF101</f>
        <v>158.34029447727272</v>
      </c>
      <c r="DG30" s="91">
        <f>ICGN!DG101</f>
        <v>154.72159675</v>
      </c>
      <c r="DH30" s="91">
        <f>ICGN!DH101</f>
        <v>152.12810392499998</v>
      </c>
      <c r="DI30" s="91">
        <f>ICGN!DI101</f>
        <v>160.81492699999998</v>
      </c>
      <c r="DJ30" s="91">
        <f>ICGN!DJ101</f>
        <v>174.2908401315789</v>
      </c>
      <c r="DK30" s="91">
        <f>ICGN!DK101</f>
        <v>182.34935974999999</v>
      </c>
      <c r="DL30" s="91">
        <f>ICGN!DL101</f>
        <v>182.81740450000001</v>
      </c>
      <c r="DM30" s="91">
        <f>ICGN!DM101</f>
        <v>194.74996084090907</v>
      </c>
      <c r="DN30" s="91">
        <f>ICGN!DN101</f>
        <v>186.31243025000001</v>
      </c>
      <c r="DO30" s="91">
        <f>ICGN!DO101</f>
        <v>183.01424574999999</v>
      </c>
      <c r="DP30" s="91">
        <f>ICGN!DP101</f>
        <v>200.28112216304342</v>
      </c>
      <c r="DQ30" s="91">
        <f>ICGN!DQ101</f>
        <v>186.30022839473679</v>
      </c>
      <c r="DR30" s="91">
        <f>ICGN!DR101</f>
        <v>188.36338294565215</v>
      </c>
      <c r="DS30" s="91">
        <f>ICGN!DS101</f>
        <v>177.57705299999995</v>
      </c>
      <c r="DT30" s="91">
        <f>ICGN!DT101</f>
        <v>181.21992839999999</v>
      </c>
      <c r="DU30" s="91">
        <f>ICGN!DU101</f>
        <v>184.99140674999995</v>
      </c>
      <c r="DV30" s="91">
        <f>ICGN!DV101</f>
        <v>175.02087943421049</v>
      </c>
      <c r="DW30" s="91">
        <f>ICGN!DW101</f>
        <v>160.30313975000001</v>
      </c>
      <c r="DX30" s="91">
        <f>ICGN!DX101</f>
        <v>154.33666274999996</v>
      </c>
      <c r="DY30" s="91">
        <f>ICGN!DY101</f>
        <v>153.68052525000002</v>
      </c>
      <c r="DZ30" s="91">
        <f>ICGN!DZ101</f>
        <v>170.00391397499999</v>
      </c>
      <c r="EA30" s="91">
        <f>ICGN!EA101</f>
        <v>161.20880832954541</v>
      </c>
      <c r="EB30" s="91">
        <f>ICGN!EB101</f>
        <v>146.44869702272726</v>
      </c>
      <c r="EC30" s="91">
        <f>ICGN!EC101</f>
        <v>144.76558503750002</v>
      </c>
      <c r="ED30" s="91">
        <f>ICGN!ED101</f>
        <v>153.34503929347827</v>
      </c>
      <c r="EE30" s="91">
        <f>ICGN!EE101</f>
        <v>156.63380013750003</v>
      </c>
      <c r="EF30" s="91">
        <f>ICGN!EF101</f>
        <v>163.91189599999998</v>
      </c>
      <c r="EG30" s="91">
        <f>ICGN!EG101</f>
        <v>178.30317849999997</v>
      </c>
      <c r="EH30" s="91">
        <f>ICGN!EH101</f>
        <v>171.09510517105261</v>
      </c>
      <c r="EI30" s="91">
        <f>ICGN!EI101</f>
        <v>168.28614600000003</v>
      </c>
      <c r="EJ30" s="91">
        <f>ICGN!EJ101</f>
        <v>176.25165525</v>
      </c>
      <c r="EK30" s="91">
        <f>ICGN!EK101</f>
        <v>171.37261679999997</v>
      </c>
      <c r="EL30" s="91">
        <f>ICGN!EL101</f>
        <v>163.03764248863635</v>
      </c>
      <c r="EM30" s="91">
        <f>ICGN!EM101</f>
        <v>162.78711726136356</v>
      </c>
      <c r="EN30" s="91">
        <f>ICGN!EN101</f>
        <v>159.67324774999997</v>
      </c>
      <c r="EO30" s="91">
        <f>ICGN!EO101</f>
        <v>176.78531375</v>
      </c>
      <c r="EP30" s="91">
        <f>ICGN!EP101</f>
        <v>199.72706202272724</v>
      </c>
      <c r="EQ30" s="91">
        <f>ICGN!EQ101</f>
        <v>203.61062058749997</v>
      </c>
      <c r="ER30" s="91">
        <f>ICGN!ER101</f>
        <v>208.57477796590905</v>
      </c>
      <c r="ES30" s="91">
        <f>ICGN!ES101</f>
        <v>228.70535901315787</v>
      </c>
      <c r="ET30" s="91">
        <f>ICGN!ET101</f>
        <v>231.47564060526312</v>
      </c>
      <c r="EU30" s="91">
        <f>ICGN!EU101</f>
        <v>218.58507619565219</v>
      </c>
      <c r="EV30" s="91">
        <f>ICGN!EV101</f>
        <v>227.89862382954541</v>
      </c>
      <c r="EW30" s="91">
        <f>ICGN!EW101</f>
        <v>241.66790786249996</v>
      </c>
      <c r="EX30" s="91">
        <f>ICGN!EX101</f>
        <v>228.03641270454546</v>
      </c>
      <c r="EY30" s="91">
        <f>ICGN!EY101</f>
        <v>232.62261499999997</v>
      </c>
      <c r="EZ30" s="91">
        <f>ICGN!EZ101</f>
        <v>261.41054839772727</v>
      </c>
      <c r="FA30" s="91">
        <f>ICGN!FA101</f>
        <v>258.79812700000002</v>
      </c>
      <c r="FB30" s="91">
        <f>ICGN!FB101</f>
        <v>277.17872549999993</v>
      </c>
      <c r="FC30" s="91">
        <f>ICGN!FC101</f>
        <v>303.00429749999995</v>
      </c>
      <c r="FD30" s="91">
        <f>ICGN!FD101</f>
        <v>300.96848178409084</v>
      </c>
    </row>
    <row r="31" spans="1:160" s="16" customFormat="1" x14ac:dyDescent="0.3">
      <c r="A31" s="14" t="s">
        <v>98</v>
      </c>
      <c r="B31" s="14" t="s">
        <v>99</v>
      </c>
      <c r="C31" s="14" t="s">
        <v>27</v>
      </c>
      <c r="D31" s="22"/>
      <c r="E31" s="91">
        <f>ICGN!E105</f>
        <v>345.43333333333328</v>
      </c>
      <c r="F31" s="91">
        <f>ICGN!F105</f>
        <v>390.62</v>
      </c>
      <c r="G31" s="91">
        <f>ICGN!G105</f>
        <v>393.16363636363627</v>
      </c>
      <c r="H31" s="91">
        <f>ICGN!H105</f>
        <v>405.64</v>
      </c>
      <c r="I31" s="91">
        <f>ICGN!I105</f>
        <v>443.06842105263155</v>
      </c>
      <c r="J31" s="91">
        <f>ICGN!J105</f>
        <v>440.37727272727278</v>
      </c>
      <c r="K31" s="91">
        <f>ICGN!K105</f>
        <v>459.98695652173899</v>
      </c>
      <c r="L31" s="91">
        <f>ICGN!L105</f>
        <v>548.68571428571431</v>
      </c>
      <c r="M31" s="91">
        <f>ICGN!M105</f>
        <v>565.13181818181829</v>
      </c>
      <c r="N31" s="91">
        <f>ICGN!N105</f>
        <v>584.28181818181827</v>
      </c>
      <c r="O31" s="91">
        <f>ICGN!O105</f>
        <v>597.7285714285714</v>
      </c>
      <c r="P31" s="91">
        <f>ICGN!P105</f>
        <v>654.88181818181818</v>
      </c>
      <c r="Q31" s="91">
        <f>ICGN!Q105</f>
        <v>734.64499999999998</v>
      </c>
      <c r="R31" s="91">
        <f>ICGN!R105</f>
        <v>717.31500000000005</v>
      </c>
      <c r="S31" s="91">
        <f>ICGN!S105</f>
        <v>540.70000000000005</v>
      </c>
      <c r="T31" s="91">
        <f>ICGN!T105</f>
        <v>492.7600000000001</v>
      </c>
      <c r="U31" s="91">
        <f>ICGN!U105</f>
        <v>471.64285714285717</v>
      </c>
      <c r="V31" s="91">
        <f>ICGN!V105</f>
        <v>508.7681818181818</v>
      </c>
      <c r="W31" s="91">
        <f>ICGN!W105</f>
        <v>571.91818181818189</v>
      </c>
      <c r="X31" s="91">
        <f>ICGN!X105</f>
        <v>558.17272727272712</v>
      </c>
      <c r="Y31" s="91">
        <f>ICGN!Y105</f>
        <v>614.2409090909091</v>
      </c>
      <c r="Z31" s="91">
        <f>ICGN!Z105</f>
        <v>688.11904761904748</v>
      </c>
      <c r="AA31" s="91">
        <f>ICGN!AA105</f>
        <v>729.95454545454561</v>
      </c>
      <c r="AB31" s="91">
        <f>ICGN!AB105</f>
        <v>771.39565217391294</v>
      </c>
      <c r="AC31" s="91">
        <f>ICGN!AC105</f>
        <v>784.00476190476206</v>
      </c>
      <c r="AD31" s="91">
        <f>ICGN!AD105</f>
        <v>757.72</v>
      </c>
      <c r="AE31" s="91">
        <f>ICGN!AE105</f>
        <v>716.22173913043491</v>
      </c>
      <c r="AF31" s="91">
        <f>ICGN!AF105</f>
        <v>671.97368421052636</v>
      </c>
      <c r="AG31" s="91">
        <f>ICGN!AG105</f>
        <v>618.0090909090909</v>
      </c>
      <c r="AH31" s="91">
        <f>ICGN!AH105</f>
        <v>719.80909090909097</v>
      </c>
      <c r="AI31" s="91">
        <f>ICGN!AI105</f>
        <v>799.26666666666665</v>
      </c>
      <c r="AJ31" s="91">
        <f>ICGN!AJ105</f>
        <v>757.8</v>
      </c>
      <c r="AK31" s="91">
        <f>ICGN!AK105</f>
        <v>707.45909090909083</v>
      </c>
      <c r="AL31" s="91">
        <f>ICGN!AL105</f>
        <v>688.35238095238094</v>
      </c>
      <c r="AM31" s="91">
        <f>ICGN!AM105</f>
        <v>643.89545454545464</v>
      </c>
      <c r="AN31" s="91">
        <f>ICGN!AN105</f>
        <v>608.07619047619062</v>
      </c>
      <c r="AO31" s="91">
        <f>ICGN!AO105</f>
        <v>628.44090909090926</v>
      </c>
      <c r="AP31" s="91">
        <f>ICGN!AP105</f>
        <v>644.24761904761908</v>
      </c>
      <c r="AQ31" s="91">
        <f>ICGN!AQ105</f>
        <v>647.01363636363646</v>
      </c>
      <c r="AR31" s="91">
        <f>ICGN!AR105</f>
        <v>604.54736842105251</v>
      </c>
      <c r="AS31" s="91">
        <f>ICGN!AS105</f>
        <v>561.79130434782633</v>
      </c>
      <c r="AT31" s="91">
        <f>ICGN!AT105</f>
        <v>584.63809523809527</v>
      </c>
      <c r="AU31" s="91">
        <f>ICGN!AU105</f>
        <v>636.32727272727277</v>
      </c>
      <c r="AV31" s="91">
        <f>ICGN!AV105</f>
        <v>573.07826086956516</v>
      </c>
      <c r="AW31" s="91">
        <f>ICGN!AW105</f>
        <v>563.22</v>
      </c>
      <c r="AX31" s="91">
        <f>ICGN!AX105</f>
        <v>564.54347826086962</v>
      </c>
      <c r="AY31" s="91">
        <f>ICGN!AY105</f>
        <v>524.93181818181813</v>
      </c>
      <c r="AZ31" s="91">
        <f>ICGN!AZ105</f>
        <v>515.65789473684208</v>
      </c>
      <c r="BA31" s="91">
        <f>ICGN!BA105</f>
        <v>500.82272727272721</v>
      </c>
      <c r="BB31" s="91">
        <f>ICGN!BB105</f>
        <v>498.15999999999997</v>
      </c>
      <c r="BC31" s="91">
        <f>ICGN!BC105</f>
        <v>525.05499999999995</v>
      </c>
      <c r="BD31" s="91">
        <f>ICGN!BD105</f>
        <v>506.60952380952386</v>
      </c>
      <c r="BE31" s="91">
        <f>ICGN!BE105</f>
        <v>482.80434782608688</v>
      </c>
      <c r="BF31" s="91">
        <f>ICGN!BF105</f>
        <v>490.05999999999983</v>
      </c>
      <c r="BG31" s="91">
        <f>ICGN!BG105</f>
        <v>483.55217391304359</v>
      </c>
      <c r="BH31" s="91">
        <f>ICGN!BH105</f>
        <v>489.84090909090907</v>
      </c>
      <c r="BI31" s="91">
        <f>ICGN!BI105</f>
        <v>487.23809523809524</v>
      </c>
      <c r="BJ31" s="91">
        <f>ICGN!BJ105</f>
        <v>500.03913043478258</v>
      </c>
      <c r="BK31" s="91">
        <f>ICGN!BK105</f>
        <v>467.70476190476188</v>
      </c>
      <c r="BL31" s="91">
        <f>ICGN!BL105</f>
        <v>445.91499999999996</v>
      </c>
      <c r="BM31" s="91">
        <f>ICGN!BM105</f>
        <v>419.78181818181815</v>
      </c>
      <c r="BN31" s="91">
        <f>ICGN!BN105</f>
        <v>453.55999999999995</v>
      </c>
      <c r="BO31" s="91">
        <f>ICGN!BO105</f>
        <v>466.72857142857157</v>
      </c>
      <c r="BP31" s="91">
        <f>ICGN!BP105</f>
        <v>461.005</v>
      </c>
      <c r="BQ31" s="91">
        <f>ICGN!BQ105</f>
        <v>475.17619047619041</v>
      </c>
      <c r="BR31" s="91">
        <f>ICGN!BR105</f>
        <v>472.62857142857149</v>
      </c>
      <c r="BS31" s="91">
        <f>ICGN!BS105</f>
        <v>452.99565217391296</v>
      </c>
      <c r="BT31" s="91">
        <f>ICGN!BT105</f>
        <v>429.71904761904756</v>
      </c>
      <c r="BU31" s="91">
        <f>ICGN!BU105</f>
        <v>414.1</v>
      </c>
      <c r="BV31" s="91">
        <f>ICGN!BV105</f>
        <v>425.87391304347835</v>
      </c>
      <c r="BW31" s="91">
        <f>ICGN!BW105</f>
        <v>419.37</v>
      </c>
      <c r="BX31" s="91">
        <f>ICGN!BX105</f>
        <v>392.80454545454546</v>
      </c>
      <c r="BY31" s="91">
        <f>ICGN!BY105</f>
        <v>393.60476190476192</v>
      </c>
      <c r="BZ31" s="91">
        <f>ICGN!BZ105</f>
        <v>381.33000000000004</v>
      </c>
      <c r="CA31" s="91">
        <f>ICGN!CA105</f>
        <v>366.59545454545446</v>
      </c>
      <c r="CB31" s="91">
        <f>ICGN!CB105</f>
        <v>368.62380952380943</v>
      </c>
      <c r="CC31" s="91">
        <f>ICGN!CC105</f>
        <v>365.18095238095236</v>
      </c>
      <c r="CD31" s="91">
        <f>ICGN!CD105</f>
        <v>352.75454545454545</v>
      </c>
      <c r="CE31" s="91">
        <f>ICGN!CE105</f>
        <v>361.31304347826091</v>
      </c>
      <c r="CF31" s="91">
        <f>ICGN!CF105</f>
        <v>343.28095238095239</v>
      </c>
      <c r="CG31" s="91">
        <f>ICGN!CG105</f>
        <v>348.90476190476193</v>
      </c>
      <c r="CH31" s="91">
        <f>ICGN!CH105</f>
        <v>387.88636363636363</v>
      </c>
      <c r="CI31" s="91">
        <f>ICGN!CI105</f>
        <v>397.97999999999996</v>
      </c>
      <c r="CJ31" s="91">
        <f>ICGN!CJ105</f>
        <v>410.01428571428579</v>
      </c>
      <c r="CK31" s="91">
        <f>ICGN!CK105</f>
        <v>420.02</v>
      </c>
      <c r="CL31" s="91">
        <f>ICGN!CL105</f>
        <v>391.28571428571422</v>
      </c>
      <c r="CM31" s="91">
        <f>ICGN!CM105</f>
        <v>438.87619047619046</v>
      </c>
      <c r="CN31" s="91">
        <f>ICGN!CN105</f>
        <v>439.02857142857147</v>
      </c>
      <c r="CO31" s="91">
        <f>ICGN!CO105</f>
        <v>475.51904761904763</v>
      </c>
      <c r="CP31" s="91">
        <f>ICGN!CP105</f>
        <v>528.26363636363646</v>
      </c>
      <c r="CQ31" s="91">
        <f>ICGN!CQ105</f>
        <v>541.00476190476195</v>
      </c>
      <c r="CR31" s="91">
        <f>ICGN!CR105</f>
        <v>536.53181818181827</v>
      </c>
      <c r="CS31" s="91">
        <f>ICGN!CS105</f>
        <v>569.54545454545462</v>
      </c>
      <c r="CT31" s="91">
        <f>ICGN!CT105</f>
        <v>594.9904761904761</v>
      </c>
      <c r="CU31" s="91">
        <f>ICGN!CU105</f>
        <v>551.60454545454536</v>
      </c>
      <c r="CV31" s="91">
        <f>ICGN!CV105</f>
        <v>504.21428571428578</v>
      </c>
      <c r="CW31" s="91">
        <f>ICGN!CW105</f>
        <v>538.9142857142856</v>
      </c>
      <c r="CX31" s="91">
        <f>ICGN!CX105</f>
        <v>545.47000000000014</v>
      </c>
      <c r="CY31" s="91">
        <f>ICGN!CY105</f>
        <v>508.08260869565208</v>
      </c>
      <c r="CZ31" s="91">
        <f>ICGN!CZ105</f>
        <v>470.12777777777774</v>
      </c>
      <c r="DA31" s="91">
        <f>ICGN!DA105</f>
        <v>448.52857142857135</v>
      </c>
      <c r="DB31" s="91">
        <f>ICGN!DB105</f>
        <v>404.1954545454546</v>
      </c>
      <c r="DC31" s="91">
        <f>ICGN!DC105</f>
        <v>401.89047619047625</v>
      </c>
      <c r="DD31" s="91">
        <f>ICGN!DD105</f>
        <v>377.75909090909096</v>
      </c>
      <c r="DE31" s="91">
        <f>ICGN!DE105</f>
        <v>369.65500000000003</v>
      </c>
      <c r="DF31" s="91">
        <f>ICGN!DF105</f>
        <v>373.57272727272738</v>
      </c>
      <c r="DG31" s="91">
        <f>ICGN!DG105</f>
        <v>391.02727272727276</v>
      </c>
      <c r="DH31" s="91">
        <f>ICGN!DH105</f>
        <v>376.80526315789467</v>
      </c>
      <c r="DI31" s="91">
        <f>ICGN!DI105</f>
        <v>370.77272727272725</v>
      </c>
      <c r="DJ31" s="91">
        <f>ICGN!DJ105</f>
        <v>358.08999999999992</v>
      </c>
      <c r="DK31" s="91">
        <f>ICGN!DK105</f>
        <v>356.22380952380951</v>
      </c>
      <c r="DL31" s="91">
        <f>ICGN!DL105</f>
        <v>340.32380952380947</v>
      </c>
      <c r="DM31" s="91">
        <f>ICGN!DM105</f>
        <v>334.20454545454544</v>
      </c>
      <c r="DN31" s="91">
        <f>ICGN!DN105</f>
        <v>345.51904761904763</v>
      </c>
      <c r="DO31" s="91">
        <f>ICGN!DO105</f>
        <v>331.64545454545447</v>
      </c>
      <c r="DP31" s="91">
        <f>ICGN!DP105</f>
        <v>315.3045454545454</v>
      </c>
      <c r="DQ31" s="91">
        <f>ICGN!DQ105</f>
        <v>326.73499999999996</v>
      </c>
      <c r="DR31" s="91">
        <f>ICGN!DR105</f>
        <v>361.97391304347826</v>
      </c>
      <c r="DS31" s="91">
        <f>ICGN!DS105</f>
        <v>343.19545454545454</v>
      </c>
      <c r="DT31" s="91">
        <f>ICGN!DT105</f>
        <v>341.22631578947357</v>
      </c>
      <c r="DU31" s="91">
        <f>ICGN!DU105</f>
        <v>344.4545454545455</v>
      </c>
      <c r="DV31" s="91">
        <f>ICGN!DV105</f>
        <v>345.14000000000004</v>
      </c>
      <c r="DW31" s="91">
        <f>ICGN!DW105</f>
        <v>337.35714285714283</v>
      </c>
      <c r="DX31" s="91">
        <f>ICGN!DX105</f>
        <v>332.66190476190474</v>
      </c>
      <c r="DY31" s="91">
        <f>ICGN!DY105</f>
        <v>325.81363636363636</v>
      </c>
      <c r="DZ31" s="91">
        <f>ICGN!DZ105</f>
        <v>331.47999999999996</v>
      </c>
      <c r="EA31" s="91">
        <f>ICGN!EA105</f>
        <v>316.88695652173914</v>
      </c>
      <c r="EB31" s="91">
        <f>ICGN!EB105</f>
        <v>312.60952380952381</v>
      </c>
      <c r="EC31" s="91">
        <f>ICGN!EC105</f>
        <v>319.8095238095238</v>
      </c>
      <c r="ED31" s="91">
        <f>ICGN!ED105</f>
        <v>340.14347826086953</v>
      </c>
      <c r="EE31" s="91">
        <f>ICGN!EE105</f>
        <v>337.56190476190477</v>
      </c>
      <c r="EF31" s="91">
        <f>ICGN!EF105</f>
        <v>353.38</v>
      </c>
      <c r="EG31" s="91">
        <f>ICGN!EG105</f>
        <v>388.45000000000005</v>
      </c>
      <c r="EH31" s="91">
        <f>ICGN!EH105</f>
        <v>417.85</v>
      </c>
      <c r="EI31" s="91">
        <f>ICGN!EI105</f>
        <v>356.04999999999995</v>
      </c>
      <c r="EJ31" s="91">
        <f>ICGN!EJ105</f>
        <v>331.14499999999992</v>
      </c>
      <c r="EK31" s="91">
        <f>ICGN!EK105</f>
        <v>356.89047619047619</v>
      </c>
      <c r="EL31" s="91">
        <f>ICGN!EL105</f>
        <v>374.02727272727276</v>
      </c>
      <c r="EM31" s="91">
        <f>ICGN!EM105</f>
        <v>352.84347826086957</v>
      </c>
      <c r="EN31" s="91">
        <f>ICGN!EN105</f>
        <v>371.98499999999996</v>
      </c>
      <c r="EO31" s="91">
        <f>ICGN!EO105</f>
        <v>363.26363636363635</v>
      </c>
      <c r="EP31" s="91">
        <f>ICGN!EP105</f>
        <v>388.73181818181826</v>
      </c>
      <c r="EQ31" s="91">
        <f>ICGN!EQ105</f>
        <v>405.02380952380952</v>
      </c>
      <c r="ER31" s="91">
        <f>ICGN!ER105</f>
        <v>402.52857142857147</v>
      </c>
      <c r="ES31" s="91">
        <f>ICGN!ES105</f>
        <v>446.3</v>
      </c>
      <c r="ET31" s="91">
        <f>ICGN!ET105</f>
        <v>469.93999999999994</v>
      </c>
      <c r="EU31" s="91">
        <f>ICGN!EU105</f>
        <v>451.43913043478261</v>
      </c>
      <c r="EV31" s="91">
        <f>ICGN!EV105</f>
        <v>447.02999999999992</v>
      </c>
      <c r="EW31" s="91">
        <f>ICGN!EW105</f>
        <v>458.05789473684212</v>
      </c>
      <c r="EX31" s="91">
        <f>ICGN!EX105</f>
        <v>443.65</v>
      </c>
      <c r="EY31" s="91">
        <f>ICGN!EY105</f>
        <v>443.63181818181818</v>
      </c>
      <c r="EZ31" s="91">
        <f>ICGN!EZ105</f>
        <v>475.51904761904763</v>
      </c>
      <c r="FA31" s="91">
        <f>ICGN!FA105</f>
        <v>496.02727272727259</v>
      </c>
      <c r="FB31" s="91">
        <f>ICGN!FB105</f>
        <v>510.32857142857148</v>
      </c>
      <c r="FC31" s="91">
        <f>ICGN!FC105</f>
        <v>511.46363636363645</v>
      </c>
      <c r="FD31" s="91">
        <f>ICGN!FD105</f>
        <v>500.04090909090905</v>
      </c>
    </row>
    <row r="32" spans="1:160" s="16" customFormat="1" x14ac:dyDescent="0.3">
      <c r="A32" s="14" t="s">
        <v>101</v>
      </c>
      <c r="B32" s="14" t="s">
        <v>102</v>
      </c>
      <c r="C32" s="14" t="s">
        <v>28</v>
      </c>
      <c r="D32" s="22"/>
      <c r="E32" s="91">
        <f>ICGN!E108</f>
        <v>2033.0952380952381</v>
      </c>
      <c r="F32" s="91">
        <f>ICGN!F108</f>
        <v>1596.65</v>
      </c>
      <c r="G32" s="91">
        <f>ICGN!G108</f>
        <v>1518.4545454545455</v>
      </c>
      <c r="H32" s="91">
        <f>ICGN!H108</f>
        <v>1509.5</v>
      </c>
      <c r="I32" s="91">
        <f>ICGN!I108</f>
        <v>1491.8947368421052</v>
      </c>
      <c r="J32" s="91">
        <f>ICGN!J108</f>
        <v>1447</v>
      </c>
      <c r="K32" s="91">
        <f>ICGN!K108</f>
        <v>1396.391304347826</v>
      </c>
      <c r="L32" s="91">
        <f>ICGN!L108</f>
        <v>1414.8571428571429</v>
      </c>
      <c r="M32" s="91">
        <f>ICGN!M108</f>
        <v>1444.3181818181818</v>
      </c>
      <c r="N32" s="91">
        <f>ICGN!N108</f>
        <v>1420.6818181818182</v>
      </c>
      <c r="O32" s="91">
        <f>ICGN!O108</f>
        <v>1342.2380952380952</v>
      </c>
      <c r="P32" s="91">
        <f>ICGN!P108</f>
        <v>1332.2727272727273</v>
      </c>
      <c r="Q32" s="91">
        <f>ICGN!Q108</f>
        <v>1327.35</v>
      </c>
      <c r="R32" s="91">
        <f>ICGN!R108</f>
        <v>1283.2</v>
      </c>
      <c r="S32" s="91">
        <f>ICGN!S108</f>
        <v>1242.391304347826</v>
      </c>
      <c r="T32" s="91">
        <f>ICGN!T108</f>
        <v>1318.6</v>
      </c>
      <c r="U32" s="91">
        <f>ICGN!U108</f>
        <v>1314.2380952380952</v>
      </c>
      <c r="V32" s="91">
        <f>ICGN!V108</f>
        <v>1508.590909090909</v>
      </c>
      <c r="W32" s="91">
        <f>ICGN!W108</f>
        <v>1697.8181818181818</v>
      </c>
      <c r="X32" s="91">
        <f>ICGN!X108</f>
        <v>1691.0454545454545</v>
      </c>
      <c r="Y32" s="91">
        <f>ICGN!Y108</f>
        <v>1645.5</v>
      </c>
      <c r="Z32" s="91">
        <f>ICGN!Z108</f>
        <v>1735.1428571428571</v>
      </c>
      <c r="AA32" s="91">
        <f>ICGN!AA108</f>
        <v>1890.3636363636363</v>
      </c>
      <c r="AB32" s="91">
        <f>ICGN!AB108</f>
        <v>1942.2608695652175</v>
      </c>
      <c r="AC32" s="91">
        <f>ICGN!AC108</f>
        <v>2092.5714285714284</v>
      </c>
      <c r="AD32" s="91">
        <f>ICGN!AD108</f>
        <v>2257.9</v>
      </c>
      <c r="AE32" s="91">
        <f>ICGN!AE108</f>
        <v>2451.2608695652175</v>
      </c>
      <c r="AF32" s="91">
        <f>ICGN!AF108</f>
        <v>2459.2105263157896</v>
      </c>
      <c r="AG32" s="91">
        <f>ICGN!AG108</f>
        <v>2545.909090909091</v>
      </c>
      <c r="AH32" s="91">
        <f>ICGN!AH108</f>
        <v>2382.8636363636365</v>
      </c>
      <c r="AI32" s="91">
        <f>ICGN!AI108</f>
        <v>2220.4285714285716</v>
      </c>
      <c r="AJ32" s="91">
        <f>ICGN!AJ108</f>
        <v>2232.7391304347825</v>
      </c>
      <c r="AK32" s="91">
        <f>ICGN!AK108</f>
        <v>2070.5454545454545</v>
      </c>
      <c r="AL32" s="91">
        <f>ICGN!AL108</f>
        <v>1909.2857142857142</v>
      </c>
      <c r="AM32" s="91">
        <f>ICGN!AM108</f>
        <v>1839.3181818181818</v>
      </c>
      <c r="AN32" s="91">
        <f>ICGN!AN108</f>
        <v>1871.9047619047619</v>
      </c>
      <c r="AO32" s="91">
        <f>ICGN!AO108</f>
        <v>1825.1818181818182</v>
      </c>
      <c r="AP32" s="91">
        <f>ICGN!AP108</f>
        <v>1979</v>
      </c>
      <c r="AQ32" s="91">
        <f>ICGN!AQ108</f>
        <v>2018.2727272727273</v>
      </c>
      <c r="AR32" s="91">
        <f>ICGN!AR108</f>
        <v>2001.7368421052631</v>
      </c>
      <c r="AS32" s="91">
        <f>ICGN!AS108</f>
        <v>2110.8260869565215</v>
      </c>
      <c r="AT32" s="91">
        <f>ICGN!AT108</f>
        <v>2085.9523809523807</v>
      </c>
      <c r="AU32" s="91">
        <f>ICGN!AU108</f>
        <v>2110.5454545454545</v>
      </c>
      <c r="AV32" s="91">
        <f>ICGN!AV108</f>
        <v>2101.391304347826</v>
      </c>
      <c r="AW32" s="91">
        <f>ICGN!AW108</f>
        <v>2069.1</v>
      </c>
      <c r="AX32" s="91">
        <f>ICGN!AX108</f>
        <v>2060.608695652174</v>
      </c>
      <c r="AY32" s="91">
        <f>ICGN!AY108</f>
        <v>1903.909090909091</v>
      </c>
      <c r="AZ32" s="91">
        <f>ICGN!AZ108</f>
        <v>1907.2631578947369</v>
      </c>
      <c r="BA32" s="91">
        <f>ICGN!BA108</f>
        <v>1998.7727272727273</v>
      </c>
      <c r="BB32" s="91">
        <f>ICGN!BB108</f>
        <v>2050.75</v>
      </c>
      <c r="BC32" s="91">
        <f>ICGN!BC108</f>
        <v>2102.9499999999998</v>
      </c>
      <c r="BD32" s="91">
        <f>ICGN!BD108</f>
        <v>2005.952380952381</v>
      </c>
      <c r="BE32" s="91">
        <f>ICGN!BE108</f>
        <v>1956.8695652173913</v>
      </c>
      <c r="BF32" s="91">
        <f>ICGN!BF108</f>
        <v>1776.05</v>
      </c>
      <c r="BG32" s="91">
        <f>ICGN!BG108</f>
        <v>1861.0434782608695</v>
      </c>
      <c r="BH32" s="91">
        <f>ICGN!BH108</f>
        <v>1856.3181818181818</v>
      </c>
      <c r="BI32" s="91">
        <f>ICGN!BI108</f>
        <v>1690.952380952381</v>
      </c>
      <c r="BJ32" s="91">
        <f>ICGN!BJ108</f>
        <v>1633.1739130434783</v>
      </c>
      <c r="BK32" s="91">
        <f>ICGN!BK108</f>
        <v>1522.2380952380952</v>
      </c>
      <c r="BL32" s="91">
        <f>ICGN!BL108</f>
        <v>1730.65</v>
      </c>
      <c r="BM32" s="91">
        <f>ICGN!BM108</f>
        <v>1730.909090909091</v>
      </c>
      <c r="BN32" s="91">
        <f>ICGN!BN108</f>
        <v>1908.9</v>
      </c>
      <c r="BO32" s="91">
        <f>ICGN!BO108</f>
        <v>2166.8095238095239</v>
      </c>
      <c r="BP32" s="91">
        <f>ICGN!BP108</f>
        <v>2116.25</v>
      </c>
      <c r="BQ32" s="91">
        <f>ICGN!BQ108</f>
        <v>2065.0952380952381</v>
      </c>
      <c r="BR32" s="91">
        <f>ICGN!BR108</f>
        <v>1951.4761904761904</v>
      </c>
      <c r="BS32" s="91">
        <f>ICGN!BS108</f>
        <v>2028.9565217391305</v>
      </c>
      <c r="BT32" s="91">
        <f>ICGN!BT108</f>
        <v>1987.952380952381</v>
      </c>
      <c r="BU32" s="91">
        <f>ICGN!BU108</f>
        <v>1991.4545454545455</v>
      </c>
      <c r="BV32" s="91">
        <f>ICGN!BV108</f>
        <v>2090.608695652174</v>
      </c>
      <c r="BW32" s="91">
        <f>ICGN!BW108</f>
        <v>2062.65</v>
      </c>
      <c r="BX32" s="91">
        <f>ICGN!BX108</f>
        <v>1943.090909090909</v>
      </c>
      <c r="BY32" s="91">
        <f>ICGN!BY108</f>
        <v>1930.7142857142858</v>
      </c>
      <c r="BZ32" s="91">
        <f>ICGN!BZ108</f>
        <v>1934.6</v>
      </c>
      <c r="CA32" s="91">
        <f>ICGN!CA108</f>
        <v>1790.2272727272727</v>
      </c>
      <c r="CB32" s="91">
        <f>ICGN!CB108</f>
        <v>1784.2857142857142</v>
      </c>
      <c r="CC32" s="91">
        <f>ICGN!CC108</f>
        <v>1666.2857142857142</v>
      </c>
      <c r="CD32" s="91">
        <f>ICGN!CD108</f>
        <v>1796.5</v>
      </c>
      <c r="CE32" s="91">
        <f>ICGN!CE108</f>
        <v>1819.3478260869565</v>
      </c>
      <c r="CF32" s="91">
        <f>ICGN!CF108</f>
        <v>1649.7619047619048</v>
      </c>
      <c r="CG32" s="91">
        <f>ICGN!CG108</f>
        <v>1565.3809523809523</v>
      </c>
      <c r="CH32" s="91">
        <f>ICGN!CH108</f>
        <v>1582</v>
      </c>
      <c r="CI32" s="91">
        <f>ICGN!CI108</f>
        <v>1544.65</v>
      </c>
      <c r="CJ32" s="91">
        <f>ICGN!CJ108</f>
        <v>1498.409090909091</v>
      </c>
      <c r="CK32" s="91">
        <f>ICGN!CK108</f>
        <v>1389.85</v>
      </c>
      <c r="CL32" s="91">
        <f>ICGN!CL108</f>
        <v>1387.5238095238096</v>
      </c>
      <c r="CM32" s="91">
        <f>ICGN!CM108</f>
        <v>1415.409090909091</v>
      </c>
      <c r="CN32" s="91">
        <f>ICGN!CN108</f>
        <v>1521.8571428571429</v>
      </c>
      <c r="CO32" s="91">
        <f>ICGN!CO108</f>
        <v>1619.5</v>
      </c>
      <c r="CP32" s="91">
        <f>ICGN!CP108</f>
        <v>1658.1363636363637</v>
      </c>
      <c r="CQ32" s="91">
        <f>ICGN!CQ108</f>
        <v>1792.3333333333333</v>
      </c>
      <c r="CR32" s="91">
        <f>ICGN!CR108</f>
        <v>1798.8181818181818</v>
      </c>
      <c r="CS32" s="91">
        <f>ICGN!CS108</f>
        <v>1934.5</v>
      </c>
      <c r="CT32" s="91">
        <f>ICGN!CT108</f>
        <v>2078.2857142857142</v>
      </c>
      <c r="CU32" s="91">
        <f>ICGN!CU108</f>
        <v>2148.818181818182</v>
      </c>
      <c r="CV32" s="91">
        <f>ICGN!CV108</f>
        <v>2075.0476190476193</v>
      </c>
      <c r="CW32" s="91">
        <f>ICGN!CW108</f>
        <v>2217.590909090909</v>
      </c>
      <c r="CX32" s="91">
        <f>ICGN!CX108</f>
        <v>2135.6999999999998</v>
      </c>
      <c r="CY32" s="91">
        <f>ICGN!CY108</f>
        <v>2150.086956521739</v>
      </c>
      <c r="CZ32" s="91">
        <f>ICGN!CZ108</f>
        <v>2069.1111111111113</v>
      </c>
      <c r="DA32" s="91">
        <f>ICGN!DA108</f>
        <v>1956.1904761904761</v>
      </c>
      <c r="DB32" s="91">
        <f>ICGN!DB108</f>
        <v>2044.409090909091</v>
      </c>
      <c r="DC32" s="91">
        <f>ICGN!DC108</f>
        <v>2148.2857142857142</v>
      </c>
      <c r="DD32" s="91">
        <f>ICGN!DD108</f>
        <v>2120.3636363636365</v>
      </c>
      <c r="DE32" s="91">
        <f>ICGN!DE108</f>
        <v>2005.7619047619048</v>
      </c>
      <c r="DF32" s="91">
        <f>ICGN!DF108</f>
        <v>1996.090909090909</v>
      </c>
      <c r="DG32" s="91">
        <f>ICGN!DG108</f>
        <v>1843.4545454545455</v>
      </c>
      <c r="DH32" s="91">
        <f>ICGN!DH108</f>
        <v>1724.1</v>
      </c>
      <c r="DI32" s="91">
        <f>ICGN!DI108</f>
        <v>1757.2272727272727</v>
      </c>
      <c r="DJ32" s="91">
        <f>ICGN!DJ108</f>
        <v>1791.8</v>
      </c>
      <c r="DK32" s="91">
        <f>ICGN!DK108</f>
        <v>1796.047619047619</v>
      </c>
      <c r="DL32" s="91">
        <f>ICGN!DL108</f>
        <v>1727.35</v>
      </c>
      <c r="DM32" s="91">
        <f>ICGN!DM108</f>
        <v>1749.3636363636363</v>
      </c>
      <c r="DN32" s="91">
        <f>ICGN!DN108</f>
        <v>1720.952380952381</v>
      </c>
      <c r="DO32" s="91">
        <f>ICGN!DO108</f>
        <v>1740.6363636363637</v>
      </c>
      <c r="DP32" s="91">
        <f>ICGN!DP108</f>
        <v>1645.409090909091</v>
      </c>
      <c r="DQ32" s="91">
        <f>ICGN!DQ108</f>
        <v>1548</v>
      </c>
      <c r="DR32" s="91">
        <f>ICGN!DR108</f>
        <v>1680.5652173913043</v>
      </c>
      <c r="DS32" s="91">
        <f>ICGN!DS108</f>
        <v>1630.2727272727273</v>
      </c>
      <c r="DT32" s="91">
        <f>ICGN!DT108</f>
        <v>1500.65</v>
      </c>
      <c r="DU32" s="91">
        <f>ICGN!DU108</f>
        <v>1520.590909090909</v>
      </c>
      <c r="DV32" s="91">
        <f>ICGN!DV108</f>
        <v>1526.1</v>
      </c>
      <c r="DW32" s="91">
        <f>ICGN!DW108</f>
        <v>1494.5238095238096</v>
      </c>
      <c r="DX32" s="91">
        <f>ICGN!DX108</f>
        <v>1401.8095238095239</v>
      </c>
      <c r="DY32" s="91">
        <f>ICGN!DY108</f>
        <v>1344.6363636363637</v>
      </c>
      <c r="DZ32" s="91">
        <f>ICGN!DZ108</f>
        <v>1400.85</v>
      </c>
      <c r="EA32" s="91">
        <f>ICGN!EA108</f>
        <v>1382.2173913043478</v>
      </c>
      <c r="EB32" s="91">
        <f>ICGN!EB108</f>
        <v>1302.4285714285713</v>
      </c>
      <c r="EC32" s="91">
        <f>ICGN!EC108</f>
        <v>1298.2857142857142</v>
      </c>
      <c r="ED32" s="91">
        <f>ICGN!ED108</f>
        <v>1248.391304347826</v>
      </c>
      <c r="EE32" s="91">
        <f>ICGN!EE108</f>
        <v>1346.1904761904761</v>
      </c>
      <c r="EF32" s="91">
        <f>ICGN!EF108</f>
        <v>1381.75</v>
      </c>
      <c r="EG32" s="91">
        <f>ICGN!EG108</f>
        <v>1312</v>
      </c>
      <c r="EH32" s="91">
        <f>ICGN!EH108</f>
        <v>1267.45</v>
      </c>
      <c r="EI32" s="91">
        <f>ICGN!EI108</f>
        <v>1229.2272727272727</v>
      </c>
      <c r="EJ32" s="91">
        <f>ICGN!EJ108</f>
        <v>1157.1500000000001</v>
      </c>
      <c r="EK32" s="91">
        <f>ICGN!EK108</f>
        <v>1166.9047619047619</v>
      </c>
      <c r="EL32" s="91">
        <f>ICGN!EL108</f>
        <v>1173.4545454545455</v>
      </c>
      <c r="EM32" s="91">
        <f>ICGN!EM108</f>
        <v>1244.2173913043478</v>
      </c>
      <c r="EN32" s="91">
        <f>ICGN!EN108</f>
        <v>1439.7</v>
      </c>
      <c r="EO32" s="91">
        <f>ICGN!EO108</f>
        <v>1457.7727272727273</v>
      </c>
      <c r="EP32" s="91">
        <f>ICGN!EP108</f>
        <v>1274.1818181818182</v>
      </c>
      <c r="EQ32" s="91">
        <f>ICGN!EQ108</f>
        <v>1365.5714285714287</v>
      </c>
      <c r="ER32" s="91">
        <f>ICGN!ER108</f>
        <v>1350.9047619047619</v>
      </c>
      <c r="ES32" s="91">
        <f>ICGN!ES108</f>
        <v>1323.95</v>
      </c>
      <c r="ET32" s="91">
        <f>ICGN!ET108</f>
        <v>1362.2</v>
      </c>
      <c r="EU32" s="91">
        <f>ICGN!EU108</f>
        <v>1380.695652173913</v>
      </c>
      <c r="EV32" s="91">
        <f>ICGN!EV108</f>
        <v>1371.45</v>
      </c>
      <c r="EW32" s="91">
        <f>ICGN!EW108</f>
        <v>1476.5263157894738</v>
      </c>
      <c r="EX32" s="91">
        <f>ICGN!EX108</f>
        <v>1612.909090909091</v>
      </c>
      <c r="EY32" s="91">
        <f>ICGN!EY108</f>
        <v>1789.409090909091</v>
      </c>
      <c r="EZ32" s="91">
        <f>ICGN!EZ108</f>
        <v>1860.9047619047619</v>
      </c>
      <c r="FA32" s="91">
        <f>ICGN!FA108</f>
        <v>2107</v>
      </c>
      <c r="FB32" s="91">
        <f>ICGN!FB108</f>
        <v>2155.1428571428573</v>
      </c>
      <c r="FC32" s="91">
        <f>ICGN!FC108</f>
        <v>2277.5454545454545</v>
      </c>
      <c r="FD32" s="91">
        <f>ICGN!FD108</f>
        <v>2420.409090909091</v>
      </c>
    </row>
    <row r="33" spans="1:160" x14ac:dyDescent="0.3">
      <c r="D33" s="25"/>
    </row>
    <row r="34" spans="1:160" x14ac:dyDescent="0.3">
      <c r="A34" s="18" t="s">
        <v>40</v>
      </c>
      <c r="B34" s="18" t="s">
        <v>13</v>
      </c>
      <c r="C34" s="18" t="s">
        <v>33</v>
      </c>
      <c r="D34" s="21" t="s">
        <v>156</v>
      </c>
      <c r="E34" s="19">
        <v>39814</v>
      </c>
      <c r="F34" s="19">
        <v>39845</v>
      </c>
      <c r="G34" s="19">
        <v>39873</v>
      </c>
      <c r="H34" s="19">
        <v>39904</v>
      </c>
      <c r="I34" s="19">
        <v>39934</v>
      </c>
      <c r="J34" s="19">
        <v>39965</v>
      </c>
      <c r="K34" s="19">
        <v>39995</v>
      </c>
      <c r="L34" s="19">
        <v>40026</v>
      </c>
      <c r="M34" s="19">
        <v>40057</v>
      </c>
      <c r="N34" s="19">
        <v>40087</v>
      </c>
      <c r="O34" s="19">
        <v>40118</v>
      </c>
      <c r="P34" s="19">
        <v>40148</v>
      </c>
      <c r="Q34" s="19">
        <v>40179</v>
      </c>
      <c r="R34" s="19">
        <v>40210</v>
      </c>
      <c r="S34" s="19">
        <v>40238</v>
      </c>
      <c r="T34" s="19">
        <v>40269</v>
      </c>
      <c r="U34" s="19">
        <v>40299</v>
      </c>
      <c r="V34" s="19">
        <v>40330</v>
      </c>
      <c r="W34" s="19">
        <v>40360</v>
      </c>
      <c r="X34" s="19">
        <v>40391</v>
      </c>
      <c r="Y34" s="19">
        <v>40422</v>
      </c>
      <c r="Z34" s="19">
        <v>40452</v>
      </c>
      <c r="AA34" s="19">
        <v>40483</v>
      </c>
      <c r="AB34" s="19">
        <v>40513</v>
      </c>
      <c r="AC34" s="19">
        <v>40544</v>
      </c>
      <c r="AD34" s="19">
        <v>40575</v>
      </c>
      <c r="AE34" s="19">
        <v>40603</v>
      </c>
      <c r="AF34" s="19">
        <v>40634</v>
      </c>
      <c r="AG34" s="19">
        <v>40664</v>
      </c>
      <c r="AH34" s="19">
        <v>40695</v>
      </c>
      <c r="AI34" s="19">
        <v>40725</v>
      </c>
      <c r="AJ34" s="19">
        <v>40756</v>
      </c>
      <c r="AK34" s="19">
        <v>40787</v>
      </c>
      <c r="AL34" s="19">
        <v>40817</v>
      </c>
      <c r="AM34" s="19">
        <v>40848</v>
      </c>
      <c r="AN34" s="19">
        <v>40878</v>
      </c>
      <c r="AO34" s="19">
        <v>40909</v>
      </c>
      <c r="AP34" s="19">
        <v>40940</v>
      </c>
      <c r="AQ34" s="19">
        <v>40969</v>
      </c>
      <c r="AR34" s="19">
        <v>41000</v>
      </c>
      <c r="AS34" s="19">
        <v>41030</v>
      </c>
      <c r="AT34" s="19">
        <v>41061</v>
      </c>
      <c r="AU34" s="19">
        <v>41091</v>
      </c>
      <c r="AV34" s="19">
        <v>41122</v>
      </c>
      <c r="AW34" s="19">
        <v>41153</v>
      </c>
      <c r="AX34" s="19">
        <v>41183</v>
      </c>
      <c r="AY34" s="19">
        <v>41214</v>
      </c>
      <c r="AZ34" s="19">
        <v>41244</v>
      </c>
      <c r="BA34" s="19">
        <v>41275</v>
      </c>
      <c r="BB34" s="19">
        <v>41306</v>
      </c>
      <c r="BC34" s="19">
        <f t="shared" ref="BC34:BL34" si="16">+BC2</f>
        <v>41334</v>
      </c>
      <c r="BD34" s="19">
        <f t="shared" si="16"/>
        <v>41365</v>
      </c>
      <c r="BE34" s="19">
        <f t="shared" si="16"/>
        <v>41395</v>
      </c>
      <c r="BF34" s="19">
        <f t="shared" si="16"/>
        <v>41426</v>
      </c>
      <c r="BG34" s="19">
        <f t="shared" si="16"/>
        <v>41456</v>
      </c>
      <c r="BH34" s="19">
        <f t="shared" si="16"/>
        <v>41487</v>
      </c>
      <c r="BI34" s="19">
        <f t="shared" si="16"/>
        <v>41518</v>
      </c>
      <c r="BJ34" s="19">
        <f t="shared" si="16"/>
        <v>41548</v>
      </c>
      <c r="BK34" s="19">
        <f t="shared" si="16"/>
        <v>41579</v>
      </c>
      <c r="BL34" s="19">
        <f t="shared" si="16"/>
        <v>41609</v>
      </c>
      <c r="BM34" s="19">
        <v>41640</v>
      </c>
      <c r="BN34" s="19">
        <v>41671</v>
      </c>
      <c r="BO34" s="19">
        <v>41699</v>
      </c>
      <c r="BP34" s="19">
        <v>41730</v>
      </c>
      <c r="BQ34" s="19">
        <v>41760</v>
      </c>
      <c r="BR34" s="19">
        <v>41791</v>
      </c>
      <c r="BS34" s="19">
        <v>41821</v>
      </c>
      <c r="BT34" s="19">
        <v>41852</v>
      </c>
      <c r="BU34" s="19">
        <v>41883</v>
      </c>
      <c r="BV34" s="19">
        <v>41913</v>
      </c>
      <c r="BW34" s="19">
        <v>41944</v>
      </c>
      <c r="BX34" s="19">
        <v>41974</v>
      </c>
      <c r="BY34" s="19">
        <v>42005</v>
      </c>
      <c r="BZ34" s="19">
        <v>42036</v>
      </c>
      <c r="CA34" s="19">
        <v>42064</v>
      </c>
      <c r="CB34" s="19">
        <v>42095</v>
      </c>
      <c r="CC34" s="19">
        <v>42125</v>
      </c>
      <c r="CD34" s="19">
        <v>42156</v>
      </c>
      <c r="CE34" s="19">
        <v>42186</v>
      </c>
      <c r="CF34" s="19">
        <v>42217</v>
      </c>
      <c r="CG34" s="19">
        <v>42248</v>
      </c>
      <c r="CH34" s="19">
        <v>42278</v>
      </c>
      <c r="CI34" s="19">
        <v>42309</v>
      </c>
      <c r="CJ34" s="19">
        <v>42339</v>
      </c>
      <c r="CK34" s="19">
        <v>42370</v>
      </c>
      <c r="CL34" s="19">
        <v>42401</v>
      </c>
      <c r="CM34" s="19">
        <v>42430</v>
      </c>
      <c r="CN34" s="19">
        <v>42461</v>
      </c>
      <c r="CO34" s="19">
        <v>42491</v>
      </c>
      <c r="CP34" s="19">
        <v>42522</v>
      </c>
      <c r="CQ34" s="19">
        <v>42552</v>
      </c>
      <c r="CR34" s="19">
        <v>42583</v>
      </c>
      <c r="CS34" s="19">
        <v>42614</v>
      </c>
      <c r="CT34" s="19">
        <v>42644</v>
      </c>
      <c r="CU34" s="19">
        <v>42675</v>
      </c>
      <c r="CV34" s="19">
        <v>42705</v>
      </c>
      <c r="CW34" s="19">
        <v>42736</v>
      </c>
      <c r="CX34" s="19">
        <v>42767</v>
      </c>
      <c r="CY34" s="19">
        <v>42795</v>
      </c>
      <c r="CZ34" s="19">
        <v>42826</v>
      </c>
      <c r="DA34" s="19">
        <v>42856</v>
      </c>
      <c r="DB34" s="19">
        <v>42887</v>
      </c>
      <c r="DC34" s="19">
        <v>42917</v>
      </c>
      <c r="DD34" s="19">
        <v>42948</v>
      </c>
      <c r="DE34" s="19">
        <v>42979</v>
      </c>
      <c r="DF34" s="19">
        <v>43009</v>
      </c>
      <c r="DG34" s="19">
        <v>43040</v>
      </c>
      <c r="DH34" s="19">
        <v>43070</v>
      </c>
      <c r="DI34" s="19">
        <v>43101</v>
      </c>
      <c r="DJ34" s="19">
        <v>43132</v>
      </c>
      <c r="DK34" s="19">
        <v>43160</v>
      </c>
      <c r="DL34" s="19">
        <v>43191</v>
      </c>
      <c r="DM34" s="19">
        <v>43221</v>
      </c>
      <c r="DN34" s="19">
        <v>43252</v>
      </c>
      <c r="DO34" s="19">
        <v>43282</v>
      </c>
      <c r="DP34" s="19">
        <v>43313</v>
      </c>
      <c r="DQ34" s="19">
        <v>43344</v>
      </c>
      <c r="DR34" s="19">
        <v>43374</v>
      </c>
      <c r="DS34" s="19">
        <v>43405</v>
      </c>
      <c r="DT34" s="19">
        <v>43435</v>
      </c>
      <c r="DU34" s="19">
        <v>43466</v>
      </c>
      <c r="DV34" s="19">
        <v>43497</v>
      </c>
      <c r="DW34" s="19">
        <v>43525</v>
      </c>
      <c r="DX34" s="19">
        <v>43556</v>
      </c>
      <c r="DY34" s="19">
        <v>43586</v>
      </c>
      <c r="DZ34" s="19">
        <v>43617</v>
      </c>
      <c r="EA34" s="19">
        <v>43647</v>
      </c>
      <c r="EB34" s="19">
        <v>43678</v>
      </c>
      <c r="EC34" s="19">
        <v>43709</v>
      </c>
      <c r="ED34" s="19">
        <v>43739</v>
      </c>
      <c r="EE34" s="19">
        <v>43770</v>
      </c>
      <c r="EF34" s="19">
        <v>43800</v>
      </c>
      <c r="EG34" s="19">
        <v>43831</v>
      </c>
      <c r="EH34" s="19">
        <v>43862</v>
      </c>
      <c r="EI34" s="19">
        <v>43891</v>
      </c>
      <c r="EJ34" s="19">
        <v>43922</v>
      </c>
      <c r="EK34" s="19">
        <v>43952</v>
      </c>
      <c r="EL34" s="19">
        <v>43983</v>
      </c>
      <c r="EM34" s="19">
        <v>44013</v>
      </c>
      <c r="EN34" s="19">
        <v>44044</v>
      </c>
      <c r="EO34" s="19">
        <v>44075</v>
      </c>
      <c r="EP34" s="19">
        <v>44105</v>
      </c>
      <c r="EQ34" s="19">
        <v>44136</v>
      </c>
      <c r="ER34" s="19">
        <v>44166</v>
      </c>
      <c r="ES34" s="19">
        <v>44197</v>
      </c>
      <c r="ET34" s="359">
        <v>44228</v>
      </c>
      <c r="EU34" s="359">
        <v>44256</v>
      </c>
      <c r="EV34" s="359">
        <v>44287</v>
      </c>
      <c r="EW34" s="359">
        <v>44317</v>
      </c>
      <c r="EX34" s="359">
        <v>44348</v>
      </c>
      <c r="EY34" s="359">
        <v>44378</v>
      </c>
      <c r="EZ34" s="359">
        <v>44409</v>
      </c>
      <c r="FA34" s="359">
        <v>44440</v>
      </c>
      <c r="FB34" s="359">
        <v>44470</v>
      </c>
      <c r="FC34" s="359">
        <v>44501</v>
      </c>
      <c r="FD34" s="359">
        <v>44531</v>
      </c>
    </row>
    <row r="35" spans="1:160" x14ac:dyDescent="0.3">
      <c r="A35" s="83"/>
      <c r="B35" s="83"/>
      <c r="C35" s="83"/>
      <c r="D35" s="84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</row>
    <row r="36" spans="1:160" x14ac:dyDescent="0.3">
      <c r="A36" s="18" t="s">
        <v>103</v>
      </c>
      <c r="B36" s="83"/>
      <c r="C36" s="83"/>
      <c r="D36" s="84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</row>
    <row r="37" spans="1:160" s="154" customFormat="1" x14ac:dyDescent="0.3">
      <c r="A37" s="155" t="s">
        <v>174</v>
      </c>
      <c r="B37" s="154" t="s">
        <v>15</v>
      </c>
      <c r="C37" s="154" t="s">
        <v>23</v>
      </c>
      <c r="D37" s="211">
        <v>1</v>
      </c>
      <c r="E37" s="212">
        <v>1</v>
      </c>
      <c r="F37" s="212">
        <v>1</v>
      </c>
      <c r="G37" s="212">
        <v>1</v>
      </c>
      <c r="H37" s="212">
        <v>1</v>
      </c>
      <c r="I37" s="212">
        <v>1</v>
      </c>
      <c r="J37" s="212">
        <v>1</v>
      </c>
      <c r="K37" s="212">
        <v>1</v>
      </c>
      <c r="L37" s="212">
        <v>1</v>
      </c>
      <c r="M37" s="212">
        <v>1</v>
      </c>
      <c r="N37" s="212">
        <v>1</v>
      </c>
      <c r="O37" s="212">
        <v>1</v>
      </c>
      <c r="P37" s="212">
        <v>1</v>
      </c>
      <c r="Q37" s="212">
        <v>1</v>
      </c>
      <c r="R37" s="212">
        <v>1</v>
      </c>
      <c r="S37" s="212">
        <v>1</v>
      </c>
      <c r="T37" s="212">
        <v>1</v>
      </c>
      <c r="U37" s="212">
        <v>1</v>
      </c>
      <c r="V37" s="212">
        <v>1</v>
      </c>
      <c r="W37" s="212">
        <v>1</v>
      </c>
      <c r="X37" s="212">
        <v>1</v>
      </c>
      <c r="Y37" s="212">
        <v>1</v>
      </c>
      <c r="Z37" s="212">
        <v>1</v>
      </c>
      <c r="AA37" s="212">
        <v>1</v>
      </c>
      <c r="AB37" s="212">
        <v>1</v>
      </c>
      <c r="AC37" s="212">
        <v>1</v>
      </c>
      <c r="AD37" s="212">
        <v>1</v>
      </c>
      <c r="AE37" s="212">
        <v>1</v>
      </c>
      <c r="AF37" s="212">
        <v>1</v>
      </c>
      <c r="AG37" s="212">
        <v>1</v>
      </c>
      <c r="AH37" s="212">
        <v>1</v>
      </c>
      <c r="AI37" s="212">
        <v>1</v>
      </c>
      <c r="AJ37" s="212">
        <v>1</v>
      </c>
      <c r="AK37" s="212">
        <v>1</v>
      </c>
      <c r="AL37" s="212">
        <v>1</v>
      </c>
      <c r="AM37" s="212">
        <v>1</v>
      </c>
      <c r="AN37" s="212">
        <v>1</v>
      </c>
      <c r="AO37" s="212">
        <v>1</v>
      </c>
      <c r="AP37" s="212">
        <v>1</v>
      </c>
      <c r="AQ37" s="212">
        <v>1</v>
      </c>
      <c r="AR37" s="212">
        <v>1</v>
      </c>
      <c r="AS37" s="212">
        <v>1</v>
      </c>
      <c r="AT37" s="212">
        <v>1</v>
      </c>
      <c r="AU37" s="212">
        <v>1</v>
      </c>
      <c r="AV37" s="212">
        <v>1</v>
      </c>
      <c r="AW37" s="212">
        <v>1</v>
      </c>
      <c r="AX37" s="212">
        <v>1</v>
      </c>
      <c r="AY37" s="212">
        <v>1</v>
      </c>
      <c r="AZ37" s="212">
        <v>1</v>
      </c>
      <c r="BA37" s="212">
        <v>1</v>
      </c>
      <c r="BB37" s="212">
        <v>1</v>
      </c>
      <c r="BC37" s="212">
        <v>1</v>
      </c>
      <c r="BD37" s="212">
        <v>1</v>
      </c>
      <c r="BE37" s="212">
        <v>1</v>
      </c>
      <c r="BF37" s="212">
        <v>1</v>
      </c>
      <c r="BG37" s="212">
        <v>1</v>
      </c>
      <c r="BH37" s="212">
        <v>1</v>
      </c>
      <c r="BI37" s="212">
        <v>1</v>
      </c>
      <c r="BJ37" s="212">
        <v>1</v>
      </c>
      <c r="BK37" s="213">
        <v>1</v>
      </c>
      <c r="BL37" s="213">
        <v>1</v>
      </c>
      <c r="BM37" s="164"/>
      <c r="BN37" s="164"/>
      <c r="BO37" s="164"/>
      <c r="BP37" s="164"/>
      <c r="BQ37" s="164"/>
      <c r="BR37" s="164"/>
      <c r="BS37" s="164"/>
      <c r="BT37" s="164"/>
      <c r="BU37" s="164"/>
      <c r="BV37" s="164"/>
      <c r="BW37" s="164"/>
      <c r="BX37" s="164"/>
      <c r="BY37" s="164"/>
      <c r="BZ37" s="164"/>
      <c r="CA37" s="164"/>
      <c r="CB37" s="164"/>
      <c r="CC37" s="164"/>
      <c r="CD37" s="164"/>
      <c r="CE37" s="164"/>
      <c r="CF37" s="164"/>
      <c r="CG37" s="164"/>
      <c r="CH37" s="164"/>
      <c r="CI37" s="164"/>
      <c r="CJ37" s="164"/>
      <c r="CK37" s="164"/>
      <c r="CL37" s="164"/>
      <c r="CM37" s="164"/>
      <c r="CN37" s="164"/>
      <c r="CO37" s="164"/>
      <c r="CP37" s="164"/>
      <c r="CQ37" s="164"/>
      <c r="CR37" s="164"/>
      <c r="CS37" s="164"/>
      <c r="CT37" s="164"/>
      <c r="CU37" s="164"/>
      <c r="CV37" s="164"/>
      <c r="CW37" s="164"/>
      <c r="CX37" s="164"/>
      <c r="CY37" s="164"/>
      <c r="CZ37" s="164"/>
      <c r="DA37" s="164"/>
      <c r="DB37" s="164"/>
      <c r="DC37" s="164"/>
      <c r="DD37" s="164"/>
      <c r="DE37" s="164"/>
      <c r="DF37" s="164"/>
      <c r="DG37" s="164"/>
      <c r="DH37" s="164"/>
      <c r="DI37" s="164"/>
      <c r="DJ37" s="164"/>
      <c r="DK37" s="164"/>
      <c r="DL37" s="164"/>
      <c r="DM37" s="164"/>
      <c r="DN37" s="164"/>
      <c r="DO37" s="164"/>
      <c r="DP37" s="164"/>
      <c r="DQ37" s="164"/>
      <c r="DR37" s="164"/>
      <c r="DS37" s="164"/>
      <c r="DT37" s="164"/>
      <c r="DU37" s="164"/>
      <c r="DV37" s="164"/>
      <c r="DW37" s="164"/>
      <c r="DX37" s="164"/>
      <c r="DY37" s="164"/>
      <c r="DZ37" s="164"/>
      <c r="EA37" s="164"/>
      <c r="EB37" s="164"/>
      <c r="EC37" s="164"/>
      <c r="ED37" s="164"/>
      <c r="EE37" s="164"/>
      <c r="EF37" s="164"/>
      <c r="EG37" s="164"/>
      <c r="EH37" s="164"/>
      <c r="EI37" s="164"/>
      <c r="EJ37" s="164"/>
      <c r="EK37" s="164"/>
      <c r="EL37" s="164"/>
      <c r="EM37" s="164"/>
      <c r="EN37" s="164"/>
      <c r="EO37" s="164"/>
      <c r="EP37" s="164"/>
      <c r="EQ37" s="164"/>
      <c r="ER37" s="164"/>
      <c r="ES37" s="164"/>
      <c r="ET37" s="164"/>
      <c r="EU37" s="164"/>
      <c r="EV37" s="164"/>
      <c r="EW37" s="164"/>
      <c r="EX37" s="164"/>
      <c r="EY37" s="164"/>
      <c r="EZ37" s="164"/>
      <c r="FA37" s="164"/>
      <c r="FB37" s="164"/>
      <c r="FC37" s="164"/>
      <c r="FD37" s="164"/>
    </row>
    <row r="38" spans="1:160" x14ac:dyDescent="0.3">
      <c r="A38" s="14"/>
      <c r="D38" s="23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  <c r="CU38" s="78"/>
      <c r="CV38" s="78"/>
      <c r="CW38" s="78"/>
      <c r="CX38" s="78"/>
      <c r="CY38" s="78"/>
      <c r="CZ38" s="78"/>
      <c r="DA38" s="78"/>
      <c r="DB38" s="78"/>
      <c r="DC38" s="78"/>
      <c r="DD38" s="78"/>
      <c r="DE38" s="78"/>
      <c r="DF38" s="78"/>
      <c r="DG38" s="78"/>
      <c r="DH38" s="78"/>
      <c r="DI38" s="78"/>
      <c r="DJ38" s="78"/>
      <c r="DK38" s="78"/>
      <c r="DL38" s="78"/>
      <c r="DM38" s="78"/>
      <c r="DN38" s="78"/>
      <c r="DO38" s="78"/>
      <c r="DP38" s="78"/>
      <c r="DQ38" s="78"/>
      <c r="DR38" s="78"/>
      <c r="DS38" s="78"/>
      <c r="DT38" s="78"/>
      <c r="DU38" s="78"/>
      <c r="DV38" s="78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78"/>
      <c r="EW38" s="78"/>
      <c r="EX38" s="78"/>
      <c r="EY38" s="78"/>
      <c r="EZ38" s="78"/>
      <c r="FA38" s="78"/>
      <c r="FB38" s="78"/>
      <c r="FC38" s="78"/>
      <c r="FD38" s="78"/>
    </row>
    <row r="39" spans="1:160" x14ac:dyDescent="0.3">
      <c r="A39" s="18" t="s">
        <v>104</v>
      </c>
      <c r="D39" s="23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</row>
    <row r="40" spans="1:160" s="275" customFormat="1" x14ac:dyDescent="0.3">
      <c r="A40" s="275" t="s">
        <v>174</v>
      </c>
      <c r="B40" s="275" t="s">
        <v>15</v>
      </c>
      <c r="C40" s="275" t="s">
        <v>23</v>
      </c>
      <c r="D40" s="289">
        <v>0.68548090174357079</v>
      </c>
      <c r="E40" s="290">
        <v>0.68548090174357079</v>
      </c>
      <c r="F40" s="290">
        <v>0.68548090174357079</v>
      </c>
      <c r="G40" s="290">
        <v>0.68548090174357079</v>
      </c>
      <c r="H40" s="290">
        <v>0.68548090174357079</v>
      </c>
      <c r="I40" s="290">
        <v>0.68548090174357079</v>
      </c>
      <c r="J40" s="290">
        <v>0.68548090174357079</v>
      </c>
      <c r="K40" s="290">
        <v>0.68548090174357079</v>
      </c>
      <c r="L40" s="290">
        <v>0.68548090174357079</v>
      </c>
      <c r="M40" s="290">
        <v>0.68548090174357079</v>
      </c>
      <c r="N40" s="290">
        <v>0.68548090174357079</v>
      </c>
      <c r="O40" s="290">
        <v>0.68548090174357079</v>
      </c>
      <c r="P40" s="290">
        <v>0.68548090174357079</v>
      </c>
      <c r="Q40" s="290">
        <v>0.68548090174357079</v>
      </c>
      <c r="R40" s="290">
        <v>0.68548090174357079</v>
      </c>
      <c r="S40" s="290">
        <v>0.68548090174357079</v>
      </c>
      <c r="T40" s="290">
        <v>0.68548090174357079</v>
      </c>
      <c r="U40" s="290">
        <v>0.68548090174357079</v>
      </c>
      <c r="V40" s="290">
        <v>0.68548090174357079</v>
      </c>
      <c r="W40" s="290">
        <v>0.68548090174357079</v>
      </c>
      <c r="X40" s="290">
        <v>0.68548090174357079</v>
      </c>
      <c r="Y40" s="290">
        <v>0.68548090174357079</v>
      </c>
      <c r="Z40" s="290">
        <v>0.68548090174357079</v>
      </c>
      <c r="AA40" s="290">
        <v>0.68548090174357079</v>
      </c>
      <c r="AB40" s="290">
        <v>0.68548090174357079</v>
      </c>
      <c r="AC40" s="290">
        <v>0.68548090174357079</v>
      </c>
      <c r="AD40" s="290">
        <v>0.68548090174357079</v>
      </c>
      <c r="AE40" s="290">
        <v>0.68548090174357079</v>
      </c>
      <c r="AF40" s="290">
        <v>0.68548090174357079</v>
      </c>
      <c r="AG40" s="290">
        <v>0.68548090174357079</v>
      </c>
      <c r="AH40" s="290">
        <v>0.68548090174357079</v>
      </c>
      <c r="AI40" s="290">
        <v>0.68548090174357079</v>
      </c>
      <c r="AJ40" s="290">
        <v>0.68548090174357079</v>
      </c>
      <c r="AK40" s="290">
        <v>0.68548090174357079</v>
      </c>
      <c r="AL40" s="290">
        <v>0.68548090174357079</v>
      </c>
      <c r="AM40" s="290">
        <v>0.68548090174357079</v>
      </c>
      <c r="AN40" s="290">
        <v>0.68548090174357079</v>
      </c>
      <c r="AO40" s="290">
        <v>0.68548090174357079</v>
      </c>
      <c r="AP40" s="290">
        <v>0.68548090174357079</v>
      </c>
      <c r="AQ40" s="290">
        <v>0.68548090174357079</v>
      </c>
      <c r="AR40" s="290">
        <v>0.68548090174357079</v>
      </c>
      <c r="AS40" s="290">
        <v>0.68548090174357079</v>
      </c>
      <c r="AT40" s="290">
        <v>0.68548090174357079</v>
      </c>
      <c r="AU40" s="290">
        <v>0.68548090174357079</v>
      </c>
      <c r="AV40" s="290">
        <v>0.68548090174357079</v>
      </c>
      <c r="AW40" s="290">
        <v>0.68548090174357079</v>
      </c>
      <c r="AX40" s="290">
        <v>0.68548090174357079</v>
      </c>
      <c r="AY40" s="290">
        <v>0.68548090174357079</v>
      </c>
      <c r="AZ40" s="290">
        <v>0.68548090174357079</v>
      </c>
      <c r="BA40" s="290">
        <v>0.68548090174357079</v>
      </c>
      <c r="BB40" s="290">
        <v>0.68548090174357079</v>
      </c>
      <c r="BC40" s="290">
        <v>0.68548090174357079</v>
      </c>
      <c r="BD40" s="290">
        <v>0.68548090174357079</v>
      </c>
      <c r="BE40" s="290">
        <v>0.68548090174357079</v>
      </c>
      <c r="BF40" s="290">
        <v>0.68548090174357079</v>
      </c>
      <c r="BG40" s="290">
        <v>0.68548090174357079</v>
      </c>
      <c r="BH40" s="290">
        <v>0.68548090174357079</v>
      </c>
      <c r="BI40" s="290">
        <v>0.68548090174357079</v>
      </c>
      <c r="BJ40" s="290">
        <v>0.68548090174357079</v>
      </c>
      <c r="BK40" s="290">
        <v>0.68548090174357079</v>
      </c>
      <c r="BL40" s="290">
        <v>0.68548090174357079</v>
      </c>
      <c r="BM40" s="290">
        <v>0.68548090174357079</v>
      </c>
      <c r="BN40" s="290">
        <v>0.68548090174357079</v>
      </c>
      <c r="BO40" s="290">
        <v>0.68548090174357079</v>
      </c>
      <c r="BP40" s="290">
        <v>0.68548090174357079</v>
      </c>
      <c r="BQ40" s="290">
        <v>0.68548090174357079</v>
      </c>
      <c r="BR40" s="290">
        <v>0.68548090174357079</v>
      </c>
      <c r="BS40" s="290">
        <v>0.68548090174357079</v>
      </c>
      <c r="BT40" s="290">
        <v>0.68548090174357079</v>
      </c>
      <c r="BU40" s="290">
        <v>0.68548090174357079</v>
      </c>
      <c r="BV40" s="290">
        <v>0.68548090174357079</v>
      </c>
      <c r="BW40" s="290">
        <v>0.68548090174357079</v>
      </c>
      <c r="BX40" s="290">
        <v>0.68548090174357079</v>
      </c>
      <c r="BY40" s="290">
        <v>0.68548090174357079</v>
      </c>
      <c r="BZ40" s="290">
        <v>0.68548090174357079</v>
      </c>
      <c r="CA40" s="290">
        <v>0.68548090174357079</v>
      </c>
      <c r="CB40" s="290">
        <v>0.68548090174357079</v>
      </c>
      <c r="CC40" s="290">
        <v>0.68548090174357079</v>
      </c>
      <c r="CD40" s="290">
        <v>0.68548090174357079</v>
      </c>
      <c r="CE40" s="290">
        <v>0.68548090174357079</v>
      </c>
      <c r="CF40" s="290">
        <v>0.68548090174357079</v>
      </c>
      <c r="CG40" s="290">
        <v>0.68548090174357079</v>
      </c>
      <c r="CH40" s="290">
        <v>0.68548090174357079</v>
      </c>
      <c r="CI40" s="290">
        <v>0.68548090174357079</v>
      </c>
      <c r="CJ40" s="290">
        <v>0.68548090174357079</v>
      </c>
      <c r="CK40" s="290">
        <v>0.68548090174357079</v>
      </c>
      <c r="CL40" s="290">
        <v>0.68548090174357079</v>
      </c>
      <c r="CM40" s="290">
        <v>0.68548090174357079</v>
      </c>
      <c r="CN40" s="290">
        <v>0.68548090174357079</v>
      </c>
      <c r="CO40" s="290">
        <v>0.68548090174357079</v>
      </c>
      <c r="CP40" s="290">
        <v>0.68548090174357079</v>
      </c>
      <c r="CQ40" s="290">
        <v>0.68548090174357079</v>
      </c>
      <c r="CR40" s="290">
        <v>0.68548090174357079</v>
      </c>
      <c r="CS40" s="290">
        <v>0.68548090174357079</v>
      </c>
      <c r="CT40" s="290">
        <v>0.68548090174357079</v>
      </c>
      <c r="CU40" s="290">
        <v>0.68548090174357079</v>
      </c>
      <c r="CV40" s="290">
        <v>0.68548090174357079</v>
      </c>
      <c r="CW40" s="290"/>
      <c r="CX40" s="290"/>
      <c r="CY40" s="290"/>
      <c r="CZ40" s="290"/>
      <c r="DA40" s="290"/>
      <c r="DB40" s="290"/>
      <c r="DC40" s="290"/>
      <c r="DD40" s="290"/>
      <c r="DE40" s="290"/>
      <c r="DF40" s="290"/>
      <c r="DG40" s="290"/>
      <c r="DH40" s="290"/>
      <c r="DI40" s="290"/>
      <c r="DJ40" s="290"/>
      <c r="DK40" s="290"/>
      <c r="DL40" s="290"/>
      <c r="DM40" s="290"/>
      <c r="DN40" s="290"/>
      <c r="DO40" s="290"/>
      <c r="DP40" s="290"/>
      <c r="DQ40" s="290"/>
      <c r="DR40" s="290"/>
      <c r="DS40" s="290"/>
      <c r="DT40" s="290"/>
      <c r="DU40" s="290"/>
      <c r="DV40" s="290"/>
      <c r="DW40" s="290"/>
      <c r="DX40" s="290"/>
      <c r="DY40" s="290"/>
      <c r="DZ40" s="290"/>
      <c r="EA40" s="290"/>
      <c r="EB40" s="290"/>
      <c r="EC40" s="290"/>
      <c r="ED40" s="290"/>
      <c r="EE40" s="290"/>
      <c r="EF40" s="290"/>
      <c r="EG40" s="290"/>
      <c r="EH40" s="290"/>
      <c r="EI40" s="290"/>
      <c r="EJ40" s="290"/>
      <c r="EK40" s="290"/>
      <c r="EL40" s="290"/>
      <c r="EM40" s="290"/>
      <c r="EN40" s="290"/>
      <c r="EO40" s="290"/>
      <c r="EP40" s="290"/>
      <c r="EQ40" s="290"/>
      <c r="ER40" s="290"/>
      <c r="ES40" s="290"/>
      <c r="ET40" s="290"/>
      <c r="EU40" s="290"/>
      <c r="EV40" s="290"/>
      <c r="EW40" s="290"/>
      <c r="EX40" s="290"/>
      <c r="EY40" s="290"/>
      <c r="EZ40" s="290"/>
      <c r="FA40" s="290"/>
      <c r="FB40" s="290"/>
      <c r="FC40" s="290"/>
      <c r="FD40" s="290"/>
    </row>
    <row r="41" spans="1:160" s="275" customFormat="1" x14ac:dyDescent="0.3">
      <c r="A41" s="275" t="s">
        <v>98</v>
      </c>
      <c r="B41" s="275" t="s">
        <v>99</v>
      </c>
      <c r="C41" s="275" t="s">
        <v>27</v>
      </c>
      <c r="D41" s="289">
        <v>0.18638246271357953</v>
      </c>
      <c r="E41" s="290">
        <v>0.18638246271357953</v>
      </c>
      <c r="F41" s="290">
        <v>0.18638246271357953</v>
      </c>
      <c r="G41" s="290">
        <v>0.18638246271357953</v>
      </c>
      <c r="H41" s="290">
        <v>0.18638246271357953</v>
      </c>
      <c r="I41" s="290">
        <v>0.18638246271357953</v>
      </c>
      <c r="J41" s="290">
        <v>0.18638246271357953</v>
      </c>
      <c r="K41" s="290">
        <v>0.18638246271357953</v>
      </c>
      <c r="L41" s="290">
        <v>0.18638246271357953</v>
      </c>
      <c r="M41" s="290">
        <v>0.18638246271357953</v>
      </c>
      <c r="N41" s="290">
        <v>0.18638246271357953</v>
      </c>
      <c r="O41" s="290">
        <v>0.18638246271357953</v>
      </c>
      <c r="P41" s="290">
        <v>0.18638246271357953</v>
      </c>
      <c r="Q41" s="290">
        <v>0.18638246271357953</v>
      </c>
      <c r="R41" s="290">
        <v>0.18638246271357953</v>
      </c>
      <c r="S41" s="290">
        <v>0.18638246271357953</v>
      </c>
      <c r="T41" s="290">
        <v>0.18638246271357953</v>
      </c>
      <c r="U41" s="290">
        <v>0.18638246271357953</v>
      </c>
      <c r="V41" s="290">
        <v>0.18638246271357953</v>
      </c>
      <c r="W41" s="290">
        <v>0.18638246271357953</v>
      </c>
      <c r="X41" s="290">
        <v>0.18638246271357953</v>
      </c>
      <c r="Y41" s="290">
        <v>0.18638246271357953</v>
      </c>
      <c r="Z41" s="290">
        <v>0.18638246271357953</v>
      </c>
      <c r="AA41" s="290">
        <v>0.18638246271357953</v>
      </c>
      <c r="AB41" s="290">
        <v>0.18638246271357953</v>
      </c>
      <c r="AC41" s="290">
        <v>0.18638246271357953</v>
      </c>
      <c r="AD41" s="290">
        <v>0.18638246271357953</v>
      </c>
      <c r="AE41" s="290">
        <v>0.18638246271357953</v>
      </c>
      <c r="AF41" s="290">
        <v>0.18638246271357953</v>
      </c>
      <c r="AG41" s="290">
        <v>0.18638246271357953</v>
      </c>
      <c r="AH41" s="290">
        <v>0.18638246271357953</v>
      </c>
      <c r="AI41" s="290">
        <v>0.18638246271357953</v>
      </c>
      <c r="AJ41" s="290">
        <v>0.18638246271357953</v>
      </c>
      <c r="AK41" s="290">
        <v>0.18638246271357953</v>
      </c>
      <c r="AL41" s="290">
        <v>0.18638246271357953</v>
      </c>
      <c r="AM41" s="290">
        <v>0.18638246271357953</v>
      </c>
      <c r="AN41" s="290">
        <v>0.18638246271357953</v>
      </c>
      <c r="AO41" s="290">
        <v>0.18638246271357953</v>
      </c>
      <c r="AP41" s="290">
        <v>0.18638246271357953</v>
      </c>
      <c r="AQ41" s="290">
        <v>0.18638246271357953</v>
      </c>
      <c r="AR41" s="290">
        <v>0.18638246271357953</v>
      </c>
      <c r="AS41" s="290">
        <v>0.18638246271357953</v>
      </c>
      <c r="AT41" s="290">
        <v>0.18638246271357953</v>
      </c>
      <c r="AU41" s="290">
        <v>0.18638246271357953</v>
      </c>
      <c r="AV41" s="290">
        <v>0.18638246271357953</v>
      </c>
      <c r="AW41" s="290">
        <v>0.18638246271357953</v>
      </c>
      <c r="AX41" s="290">
        <v>0.18638246271357953</v>
      </c>
      <c r="AY41" s="290">
        <v>0.18638246271357953</v>
      </c>
      <c r="AZ41" s="290">
        <v>0.18638246271357953</v>
      </c>
      <c r="BA41" s="290">
        <v>0.18638246271357953</v>
      </c>
      <c r="BB41" s="290">
        <v>0.18638246271357953</v>
      </c>
      <c r="BC41" s="290">
        <v>0.18638246271357953</v>
      </c>
      <c r="BD41" s="290">
        <v>0.18638246271357953</v>
      </c>
      <c r="BE41" s="290">
        <v>0.18638246271357953</v>
      </c>
      <c r="BF41" s="290">
        <v>0.18638246271357953</v>
      </c>
      <c r="BG41" s="290">
        <v>0.18638246271357953</v>
      </c>
      <c r="BH41" s="290">
        <v>0.18638246271357953</v>
      </c>
      <c r="BI41" s="290">
        <v>0.18638246271357953</v>
      </c>
      <c r="BJ41" s="290">
        <v>0.18638246271357953</v>
      </c>
      <c r="BK41" s="290">
        <v>0.18638246271357953</v>
      </c>
      <c r="BL41" s="290">
        <v>0.18638246271357953</v>
      </c>
      <c r="BM41" s="290">
        <v>0.18638246271357953</v>
      </c>
      <c r="BN41" s="290">
        <v>0.18638246271357953</v>
      </c>
      <c r="BO41" s="290">
        <v>0.18638246271357953</v>
      </c>
      <c r="BP41" s="290">
        <v>0.18638246271357953</v>
      </c>
      <c r="BQ41" s="290">
        <v>0.18638246271357953</v>
      </c>
      <c r="BR41" s="290">
        <v>0.18638246271357953</v>
      </c>
      <c r="BS41" s="290">
        <v>0.18638246271357953</v>
      </c>
      <c r="BT41" s="290">
        <v>0.18638246271357953</v>
      </c>
      <c r="BU41" s="290">
        <v>0.18638246271357953</v>
      </c>
      <c r="BV41" s="290">
        <v>0.18638246271357953</v>
      </c>
      <c r="BW41" s="290">
        <v>0.18638246271357953</v>
      </c>
      <c r="BX41" s="290">
        <v>0.18638246271357953</v>
      </c>
      <c r="BY41" s="290">
        <v>0.18638246271357953</v>
      </c>
      <c r="BZ41" s="290">
        <v>0.18638246271357953</v>
      </c>
      <c r="CA41" s="290">
        <v>0.18638246271357953</v>
      </c>
      <c r="CB41" s="290">
        <v>0.18638246271357953</v>
      </c>
      <c r="CC41" s="290">
        <v>0.18638246271357953</v>
      </c>
      <c r="CD41" s="290">
        <v>0.18638246271357953</v>
      </c>
      <c r="CE41" s="290">
        <v>0.18638246271357953</v>
      </c>
      <c r="CF41" s="290">
        <v>0.18638246271357953</v>
      </c>
      <c r="CG41" s="290">
        <v>0.18638246271357953</v>
      </c>
      <c r="CH41" s="290">
        <v>0.18638246271357953</v>
      </c>
      <c r="CI41" s="290">
        <v>0.18638246271357953</v>
      </c>
      <c r="CJ41" s="290">
        <v>0.18638246271357953</v>
      </c>
      <c r="CK41" s="290">
        <v>0.18638246271357953</v>
      </c>
      <c r="CL41" s="290">
        <v>0.18638246271357953</v>
      </c>
      <c r="CM41" s="290">
        <v>0.18638246271357953</v>
      </c>
      <c r="CN41" s="290">
        <v>0.18638246271357953</v>
      </c>
      <c r="CO41" s="290">
        <v>0.18638246271357953</v>
      </c>
      <c r="CP41" s="290">
        <v>0.18638246271357953</v>
      </c>
      <c r="CQ41" s="290">
        <v>0.18638246271357953</v>
      </c>
      <c r="CR41" s="290">
        <v>0.18638246271357953</v>
      </c>
      <c r="CS41" s="290">
        <v>0.18638246271357953</v>
      </c>
      <c r="CT41" s="290">
        <v>0.18638246271357953</v>
      </c>
      <c r="CU41" s="290">
        <v>0.18638246271357953</v>
      </c>
      <c r="CV41" s="290">
        <v>0.18638246271357953</v>
      </c>
      <c r="CW41" s="290"/>
      <c r="CX41" s="290"/>
      <c r="CY41" s="290"/>
      <c r="CZ41" s="290"/>
      <c r="DA41" s="290"/>
      <c r="DB41" s="290"/>
      <c r="DC41" s="290"/>
      <c r="DD41" s="290"/>
      <c r="DE41" s="290"/>
      <c r="DF41" s="290"/>
      <c r="DG41" s="290"/>
      <c r="DH41" s="290"/>
      <c r="DI41" s="290"/>
      <c r="DJ41" s="290"/>
      <c r="DK41" s="290"/>
      <c r="DL41" s="290"/>
      <c r="DM41" s="290"/>
      <c r="DN41" s="290"/>
      <c r="DO41" s="290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90"/>
      <c r="EC41" s="290"/>
      <c r="ED41" s="290"/>
      <c r="EE41" s="290"/>
      <c r="EF41" s="290"/>
      <c r="EG41" s="290"/>
      <c r="EH41" s="290"/>
      <c r="EI41" s="290"/>
      <c r="EJ41" s="290"/>
      <c r="EK41" s="290"/>
      <c r="EL41" s="290"/>
      <c r="EM41" s="290"/>
      <c r="EN41" s="290"/>
      <c r="EO41" s="290"/>
      <c r="EP41" s="290"/>
      <c r="EQ41" s="290"/>
      <c r="ER41" s="290"/>
      <c r="ES41" s="290"/>
      <c r="ET41" s="290"/>
      <c r="EU41" s="290"/>
      <c r="EV41" s="290"/>
      <c r="EW41" s="290"/>
      <c r="EX41" s="290"/>
      <c r="EY41" s="290"/>
      <c r="EZ41" s="290"/>
      <c r="FA41" s="290"/>
      <c r="FB41" s="290"/>
      <c r="FC41" s="290"/>
      <c r="FD41" s="290"/>
    </row>
    <row r="42" spans="1:160" s="275" customFormat="1" x14ac:dyDescent="0.3">
      <c r="A42" s="275" t="s">
        <v>101</v>
      </c>
      <c r="B42" s="275" t="s">
        <v>102</v>
      </c>
      <c r="C42" s="275" t="s">
        <v>28</v>
      </c>
      <c r="D42" s="289">
        <v>0.12813663554284982</v>
      </c>
      <c r="E42" s="290">
        <v>0.12813663554284982</v>
      </c>
      <c r="F42" s="290">
        <v>0.12813663554284982</v>
      </c>
      <c r="G42" s="290">
        <v>0.12813663554284982</v>
      </c>
      <c r="H42" s="290">
        <v>0.12813663554284982</v>
      </c>
      <c r="I42" s="290">
        <v>0.12813663554284982</v>
      </c>
      <c r="J42" s="290">
        <v>0.12813663554284982</v>
      </c>
      <c r="K42" s="290">
        <v>0.12813663554284982</v>
      </c>
      <c r="L42" s="290">
        <v>0.12813663554284982</v>
      </c>
      <c r="M42" s="290">
        <v>0.12813663554284982</v>
      </c>
      <c r="N42" s="290">
        <v>0.12813663554284982</v>
      </c>
      <c r="O42" s="290">
        <v>0.12813663554284982</v>
      </c>
      <c r="P42" s="290">
        <v>0.12813663554284982</v>
      </c>
      <c r="Q42" s="290">
        <v>0.12813663554284982</v>
      </c>
      <c r="R42" s="290">
        <v>0.12813663554284982</v>
      </c>
      <c r="S42" s="290">
        <v>0.12813663554284982</v>
      </c>
      <c r="T42" s="290">
        <v>0.12813663554284982</v>
      </c>
      <c r="U42" s="290">
        <v>0.12813663554284982</v>
      </c>
      <c r="V42" s="290">
        <v>0.12813663554284982</v>
      </c>
      <c r="W42" s="290">
        <v>0.12813663554284982</v>
      </c>
      <c r="X42" s="290">
        <v>0.12813663554284982</v>
      </c>
      <c r="Y42" s="290">
        <v>0.12813663554284982</v>
      </c>
      <c r="Z42" s="290">
        <v>0.12813663554284982</v>
      </c>
      <c r="AA42" s="290">
        <v>0.12813663554284982</v>
      </c>
      <c r="AB42" s="290">
        <v>0.12813663554284982</v>
      </c>
      <c r="AC42" s="290">
        <v>0.12813663554284982</v>
      </c>
      <c r="AD42" s="290">
        <v>0.12813663554284982</v>
      </c>
      <c r="AE42" s="290">
        <v>0.12813663554284982</v>
      </c>
      <c r="AF42" s="290">
        <v>0.12813663554284982</v>
      </c>
      <c r="AG42" s="290">
        <v>0.12813663554284982</v>
      </c>
      <c r="AH42" s="290">
        <v>0.12813663554284982</v>
      </c>
      <c r="AI42" s="290">
        <v>0.12813663554284982</v>
      </c>
      <c r="AJ42" s="290">
        <v>0.12813663554284982</v>
      </c>
      <c r="AK42" s="290">
        <v>0.12813663554284982</v>
      </c>
      <c r="AL42" s="290">
        <v>0.12813663554284982</v>
      </c>
      <c r="AM42" s="290">
        <v>0.12813663554284982</v>
      </c>
      <c r="AN42" s="290">
        <v>0.12813663554284982</v>
      </c>
      <c r="AO42" s="290">
        <v>0.12813663554284982</v>
      </c>
      <c r="AP42" s="290">
        <v>0.12813663554284982</v>
      </c>
      <c r="AQ42" s="290">
        <v>0.12813663554284982</v>
      </c>
      <c r="AR42" s="290">
        <v>0.12813663554284982</v>
      </c>
      <c r="AS42" s="290">
        <v>0.12813663554284982</v>
      </c>
      <c r="AT42" s="290">
        <v>0.12813663554284982</v>
      </c>
      <c r="AU42" s="290">
        <v>0.12813663554284982</v>
      </c>
      <c r="AV42" s="290">
        <v>0.12813663554284982</v>
      </c>
      <c r="AW42" s="290">
        <v>0.12813663554284982</v>
      </c>
      <c r="AX42" s="290">
        <v>0.12813663554284982</v>
      </c>
      <c r="AY42" s="290">
        <v>0.12813663554284982</v>
      </c>
      <c r="AZ42" s="290">
        <v>0.12813663554284982</v>
      </c>
      <c r="BA42" s="290">
        <v>0.12813663554284982</v>
      </c>
      <c r="BB42" s="290">
        <v>0.12813663554284982</v>
      </c>
      <c r="BC42" s="290">
        <v>0.12813663554284982</v>
      </c>
      <c r="BD42" s="290">
        <v>0.12813663554284982</v>
      </c>
      <c r="BE42" s="290">
        <v>0.12813663554284982</v>
      </c>
      <c r="BF42" s="290">
        <v>0.12813663554284982</v>
      </c>
      <c r="BG42" s="290">
        <v>0.12813663554284982</v>
      </c>
      <c r="BH42" s="290">
        <v>0.12813663554284982</v>
      </c>
      <c r="BI42" s="290">
        <v>0.12813663554284982</v>
      </c>
      <c r="BJ42" s="290">
        <v>0.12813663554284982</v>
      </c>
      <c r="BK42" s="290">
        <v>0.12813663554284982</v>
      </c>
      <c r="BL42" s="290">
        <v>0.12813663554284982</v>
      </c>
      <c r="BM42" s="290">
        <v>0.12813663554284982</v>
      </c>
      <c r="BN42" s="290">
        <v>0.12813663554284982</v>
      </c>
      <c r="BO42" s="290">
        <v>0.12813663554284982</v>
      </c>
      <c r="BP42" s="290">
        <v>0.12813663554284982</v>
      </c>
      <c r="BQ42" s="290">
        <v>0.12813663554284982</v>
      </c>
      <c r="BR42" s="290">
        <v>0.12813663554284982</v>
      </c>
      <c r="BS42" s="290">
        <v>0.12813663554284982</v>
      </c>
      <c r="BT42" s="290">
        <v>0.12813663554284982</v>
      </c>
      <c r="BU42" s="290">
        <v>0.12813663554284982</v>
      </c>
      <c r="BV42" s="290">
        <v>0.12813663554284982</v>
      </c>
      <c r="BW42" s="290">
        <v>0.12813663554284982</v>
      </c>
      <c r="BX42" s="290">
        <v>0.12813663554284982</v>
      </c>
      <c r="BY42" s="290">
        <v>0.12813663554284982</v>
      </c>
      <c r="BZ42" s="290">
        <v>0.12813663554284982</v>
      </c>
      <c r="CA42" s="290">
        <v>0.12813663554284982</v>
      </c>
      <c r="CB42" s="290">
        <v>0.12813663554284982</v>
      </c>
      <c r="CC42" s="290">
        <v>0.12813663554284982</v>
      </c>
      <c r="CD42" s="290">
        <v>0.12813663554284982</v>
      </c>
      <c r="CE42" s="290">
        <v>0.12813663554284982</v>
      </c>
      <c r="CF42" s="290">
        <v>0.12813663554284982</v>
      </c>
      <c r="CG42" s="290">
        <v>0.12813663554284982</v>
      </c>
      <c r="CH42" s="290">
        <v>0.12813663554284982</v>
      </c>
      <c r="CI42" s="290">
        <v>0.12813663554284982</v>
      </c>
      <c r="CJ42" s="290">
        <v>0.12813663554284982</v>
      </c>
      <c r="CK42" s="290">
        <v>0.12813663554284982</v>
      </c>
      <c r="CL42" s="290">
        <v>0.12813663554284982</v>
      </c>
      <c r="CM42" s="290">
        <v>0.12813663554284982</v>
      </c>
      <c r="CN42" s="290">
        <v>0.12813663554284982</v>
      </c>
      <c r="CO42" s="290">
        <v>0.12813663554284982</v>
      </c>
      <c r="CP42" s="290">
        <v>0.12813663554284982</v>
      </c>
      <c r="CQ42" s="290">
        <v>0.12813663554284982</v>
      </c>
      <c r="CR42" s="290">
        <v>0.12813663554284982</v>
      </c>
      <c r="CS42" s="290">
        <v>0.12813663554284982</v>
      </c>
      <c r="CT42" s="290">
        <v>0.12813663554284982</v>
      </c>
      <c r="CU42" s="290">
        <v>0.12813663554284982</v>
      </c>
      <c r="CV42" s="290">
        <v>0.12813663554284982</v>
      </c>
      <c r="CW42" s="290"/>
      <c r="CX42" s="290"/>
      <c r="CY42" s="290"/>
      <c r="CZ42" s="290"/>
      <c r="DA42" s="290"/>
      <c r="DB42" s="290"/>
      <c r="DC42" s="290"/>
      <c r="DD42" s="290"/>
      <c r="DE42" s="290"/>
      <c r="DF42" s="290"/>
      <c r="DG42" s="290"/>
      <c r="DH42" s="290"/>
      <c r="DI42" s="290"/>
      <c r="DJ42" s="290"/>
      <c r="DK42" s="290"/>
      <c r="DL42" s="290"/>
      <c r="DM42" s="290"/>
      <c r="DN42" s="290"/>
      <c r="DO42" s="290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90"/>
      <c r="EC42" s="290"/>
      <c r="ED42" s="290"/>
      <c r="EE42" s="290"/>
      <c r="EF42" s="290"/>
      <c r="EG42" s="290"/>
      <c r="EH42" s="290"/>
      <c r="EI42" s="290"/>
      <c r="EJ42" s="290"/>
      <c r="EK42" s="290"/>
      <c r="EL42" s="290"/>
      <c r="EM42" s="290"/>
      <c r="EN42" s="290"/>
      <c r="EO42" s="290"/>
      <c r="EP42" s="290"/>
      <c r="EQ42" s="290"/>
      <c r="ER42" s="290"/>
      <c r="ES42" s="290"/>
      <c r="ET42" s="290"/>
      <c r="EU42" s="290"/>
      <c r="EV42" s="290"/>
      <c r="EW42" s="290"/>
      <c r="EX42" s="290"/>
      <c r="EY42" s="290"/>
      <c r="EZ42" s="290"/>
      <c r="FA42" s="290"/>
      <c r="FB42" s="290"/>
      <c r="FC42" s="290"/>
      <c r="FD42" s="290"/>
    </row>
    <row r="43" spans="1:160" x14ac:dyDescent="0.3">
      <c r="A43" s="14"/>
      <c r="D43" s="23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  <c r="CU43" s="78"/>
      <c r="CV43" s="78"/>
      <c r="CW43" s="78"/>
      <c r="CX43" s="78"/>
      <c r="CY43" s="78"/>
      <c r="CZ43" s="78"/>
      <c r="DA43" s="78"/>
      <c r="DB43" s="78"/>
      <c r="DC43" s="78"/>
      <c r="DD43" s="78"/>
      <c r="DE43" s="78"/>
      <c r="DF43" s="78"/>
      <c r="DG43" s="78"/>
      <c r="DH43" s="78"/>
      <c r="DI43" s="78"/>
      <c r="DJ43" s="78"/>
      <c r="DK43" s="78"/>
      <c r="DL43" s="78"/>
      <c r="DM43" s="78"/>
      <c r="DN43" s="78"/>
      <c r="DO43" s="78"/>
      <c r="DP43" s="78"/>
      <c r="DQ43" s="78"/>
      <c r="DR43" s="78"/>
      <c r="DS43" s="78"/>
      <c r="DT43" s="78"/>
      <c r="DU43" s="78"/>
      <c r="DV43" s="78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78"/>
      <c r="EW43" s="78"/>
      <c r="EX43" s="78"/>
      <c r="EY43" s="78"/>
      <c r="EZ43" s="78"/>
      <c r="FA43" s="78"/>
      <c r="FB43" s="78"/>
      <c r="FC43" s="78"/>
      <c r="FD43" s="78"/>
    </row>
    <row r="44" spans="1:160" x14ac:dyDescent="0.3">
      <c r="A44" s="18" t="s">
        <v>282</v>
      </c>
      <c r="D44" s="23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</row>
    <row r="45" spans="1:160" s="16" customFormat="1" x14ac:dyDescent="0.3">
      <c r="A45" s="14" t="s">
        <v>174</v>
      </c>
      <c r="B45" s="14" t="s">
        <v>15</v>
      </c>
      <c r="C45" s="14" t="s">
        <v>23</v>
      </c>
      <c r="D45" s="167">
        <v>0.61551068403245457</v>
      </c>
      <c r="E45" s="88">
        <v>0.61551068403245457</v>
      </c>
      <c r="F45" s="88">
        <v>0.61551068403245457</v>
      </c>
      <c r="G45" s="88">
        <v>0.61551068403245457</v>
      </c>
      <c r="H45" s="88">
        <v>0.61551068403245457</v>
      </c>
      <c r="I45" s="88">
        <v>0.61551068403245457</v>
      </c>
      <c r="J45" s="88">
        <v>0.61551068403245457</v>
      </c>
      <c r="K45" s="88">
        <v>0.61551068403245457</v>
      </c>
      <c r="L45" s="88">
        <v>0.61551068403245457</v>
      </c>
      <c r="M45" s="88">
        <v>0.61551068403245457</v>
      </c>
      <c r="N45" s="88">
        <v>0.61551068403245457</v>
      </c>
      <c r="O45" s="88">
        <v>0.61551068403245457</v>
      </c>
      <c r="P45" s="88">
        <v>0.61551068403245457</v>
      </c>
      <c r="Q45" s="88">
        <v>0.61551068403245457</v>
      </c>
      <c r="R45" s="88">
        <v>0.61551068403245457</v>
      </c>
      <c r="S45" s="88">
        <v>0.61551068403245457</v>
      </c>
      <c r="T45" s="88">
        <v>0.61551068403245457</v>
      </c>
      <c r="U45" s="88">
        <v>0.61551068403245457</v>
      </c>
      <c r="V45" s="88">
        <v>0.61551068403245457</v>
      </c>
      <c r="W45" s="88">
        <v>0.61551068403245457</v>
      </c>
      <c r="X45" s="88">
        <v>0.61551068403245457</v>
      </c>
      <c r="Y45" s="88">
        <v>0.61551068403245457</v>
      </c>
      <c r="Z45" s="88">
        <v>0.61551068403245457</v>
      </c>
      <c r="AA45" s="88">
        <v>0.61551068403245457</v>
      </c>
      <c r="AB45" s="88">
        <v>0.61551068403245457</v>
      </c>
      <c r="AC45" s="88">
        <v>0.61551068403245457</v>
      </c>
      <c r="AD45" s="88">
        <v>0.61551068403245457</v>
      </c>
      <c r="AE45" s="88">
        <v>0.61551068403245457</v>
      </c>
      <c r="AF45" s="88">
        <v>0.61551068403245457</v>
      </c>
      <c r="AG45" s="88">
        <v>0.61551068403245457</v>
      </c>
      <c r="AH45" s="88">
        <v>0.61551068403245457</v>
      </c>
      <c r="AI45" s="88">
        <v>0.61551068403245457</v>
      </c>
      <c r="AJ45" s="88">
        <v>0.61551068403245457</v>
      </c>
      <c r="AK45" s="88">
        <v>0.61551068403245457</v>
      </c>
      <c r="AL45" s="88">
        <v>0.61551068403245457</v>
      </c>
      <c r="AM45" s="88">
        <v>0.61551068403245457</v>
      </c>
      <c r="AN45" s="88">
        <v>0.61551068403245457</v>
      </c>
      <c r="AO45" s="88">
        <v>0.61551068403245457</v>
      </c>
      <c r="AP45" s="88">
        <v>0.61551068403245457</v>
      </c>
      <c r="AQ45" s="88">
        <v>0.61551068403245457</v>
      </c>
      <c r="AR45" s="88">
        <v>0.61551068403245457</v>
      </c>
      <c r="AS45" s="88">
        <v>0.61551068403245457</v>
      </c>
      <c r="AT45" s="88">
        <v>0.61551068403245457</v>
      </c>
      <c r="AU45" s="88">
        <v>0.61551068403245457</v>
      </c>
      <c r="AV45" s="88">
        <v>0.61551068403245457</v>
      </c>
      <c r="AW45" s="88">
        <v>0.61551068403245457</v>
      </c>
      <c r="AX45" s="88">
        <v>0.61551068403245457</v>
      </c>
      <c r="AY45" s="88">
        <v>0.61551068403245457</v>
      </c>
      <c r="AZ45" s="88">
        <v>0.61551068403245457</v>
      </c>
      <c r="BA45" s="88">
        <v>0.61551068403245457</v>
      </c>
      <c r="BB45" s="88">
        <v>0.61551068403245457</v>
      </c>
      <c r="BC45" s="89">
        <v>0.61551068403245457</v>
      </c>
      <c r="BD45" s="89">
        <v>0.61551068403245457</v>
      </c>
      <c r="BE45" s="89">
        <v>0.61551068403245457</v>
      </c>
      <c r="BF45" s="89">
        <v>0.61551068403245457</v>
      </c>
      <c r="BG45" s="89">
        <v>0.61551068403245457</v>
      </c>
      <c r="BH45" s="89">
        <v>0.61551068403245457</v>
      </c>
      <c r="BI45" s="89">
        <v>0.61551068403245457</v>
      </c>
      <c r="BJ45" s="89">
        <v>0.61551068403245457</v>
      </c>
      <c r="BK45" s="89">
        <v>0.61551068403245457</v>
      </c>
      <c r="BL45" s="89">
        <v>0.61551068403245457</v>
      </c>
      <c r="BM45" s="89">
        <v>0.61551068403245457</v>
      </c>
      <c r="BN45" s="89">
        <v>0.61551068403245457</v>
      </c>
      <c r="BO45" s="89">
        <v>0.61551068403245457</v>
      </c>
      <c r="BP45" s="89">
        <v>0.61551068403245457</v>
      </c>
      <c r="BQ45" s="89">
        <v>0.61551068403245457</v>
      </c>
      <c r="BR45" s="89">
        <v>0.61551068403245457</v>
      </c>
      <c r="BS45" s="89">
        <v>0.61551068403245457</v>
      </c>
      <c r="BT45" s="89">
        <v>0.61551068403245457</v>
      </c>
      <c r="BU45" s="89">
        <v>0.61551068403245457</v>
      </c>
      <c r="BV45" s="89">
        <v>0.61551068403245457</v>
      </c>
      <c r="BW45" s="89">
        <v>0.61551068403245457</v>
      </c>
      <c r="BX45" s="89">
        <v>0.61551068403245457</v>
      </c>
      <c r="BY45" s="89">
        <v>0.61551068403245457</v>
      </c>
      <c r="BZ45" s="89">
        <v>0.61551068403245457</v>
      </c>
      <c r="CA45" s="89">
        <v>0.61551068403245457</v>
      </c>
      <c r="CB45" s="89">
        <v>0.61551068403245457</v>
      </c>
      <c r="CC45" s="89">
        <v>0.61551068403245457</v>
      </c>
      <c r="CD45" s="89">
        <v>0.61551068403245457</v>
      </c>
      <c r="CE45" s="89">
        <v>0.61551068403245457</v>
      </c>
      <c r="CF45" s="89">
        <v>0.61551068403245457</v>
      </c>
      <c r="CG45" s="89">
        <v>0.61551068403245457</v>
      </c>
      <c r="CH45" s="89">
        <v>0.61551068403245457</v>
      </c>
      <c r="CI45" s="89">
        <v>0.61551068403245457</v>
      </c>
      <c r="CJ45" s="89">
        <v>0.61551068403245457</v>
      </c>
      <c r="CK45" s="89">
        <v>0.61551068403245457</v>
      </c>
      <c r="CL45" s="89">
        <v>0.61551068403245457</v>
      </c>
      <c r="CM45" s="89">
        <v>0.61551068403245457</v>
      </c>
      <c r="CN45" s="89">
        <v>0.61551068403245457</v>
      </c>
      <c r="CO45" s="89">
        <v>0.61551068403245457</v>
      </c>
      <c r="CP45" s="89">
        <v>0.61551068403245457</v>
      </c>
      <c r="CQ45" s="89">
        <v>0.61551068403245457</v>
      </c>
      <c r="CR45" s="89">
        <v>0.61551068403245457</v>
      </c>
      <c r="CS45" s="89">
        <v>0.61551068403245457</v>
      </c>
      <c r="CT45" s="89">
        <v>0.61551068403245457</v>
      </c>
      <c r="CU45" s="89">
        <v>0.61551068403245457</v>
      </c>
      <c r="CV45" s="89">
        <v>0.61551068403245457</v>
      </c>
      <c r="CW45" s="89">
        <v>0.61551068403245457</v>
      </c>
      <c r="CX45" s="89">
        <v>0.61551068403245457</v>
      </c>
      <c r="CY45" s="89">
        <v>0.61551068403245457</v>
      </c>
      <c r="CZ45" s="89">
        <v>0.61551068403245457</v>
      </c>
      <c r="DA45" s="89">
        <v>0.61551068403245457</v>
      </c>
      <c r="DB45" s="89">
        <v>0.61551068403245457</v>
      </c>
      <c r="DC45" s="89">
        <v>0.61551068403245457</v>
      </c>
      <c r="DD45" s="89">
        <v>0.61551068403245457</v>
      </c>
      <c r="DE45" s="89">
        <v>0.61551068403245457</v>
      </c>
      <c r="DF45" s="89">
        <v>0.61551068403245457</v>
      </c>
      <c r="DG45" s="89">
        <v>0.61551068403245457</v>
      </c>
      <c r="DH45" s="89">
        <v>0.61551068403245457</v>
      </c>
      <c r="DI45" s="89">
        <v>0.61551068403245457</v>
      </c>
      <c r="DJ45" s="89">
        <v>0.61551068403245457</v>
      </c>
      <c r="DK45" s="89">
        <v>0.61551068403245457</v>
      </c>
      <c r="DL45" s="89">
        <v>0.61551068403245457</v>
      </c>
      <c r="DM45" s="89">
        <v>0.61551068403245457</v>
      </c>
      <c r="DN45" s="89">
        <v>0.61551068403245457</v>
      </c>
      <c r="DO45" s="89">
        <v>0.61551068403245457</v>
      </c>
      <c r="DP45" s="89">
        <v>0.61551068403245457</v>
      </c>
      <c r="DQ45" s="89">
        <v>0.61551068403245457</v>
      </c>
      <c r="DR45" s="89">
        <v>0.61551068403245457</v>
      </c>
      <c r="DS45" s="89">
        <v>0.61551068403245457</v>
      </c>
      <c r="DT45" s="89">
        <v>0.61551068403245457</v>
      </c>
      <c r="DU45" s="89">
        <v>0.61551068403245457</v>
      </c>
      <c r="DV45" s="89">
        <v>0.61551068403245457</v>
      </c>
      <c r="DW45" s="89">
        <v>0.61551068403245457</v>
      </c>
      <c r="DX45" s="89">
        <v>0.61551068403245457</v>
      </c>
      <c r="DY45" s="89">
        <v>0.61551068403245457</v>
      </c>
      <c r="DZ45" s="89">
        <v>0.61551068403245457</v>
      </c>
      <c r="EA45" s="89">
        <v>0.61551068403245457</v>
      </c>
      <c r="EB45" s="89">
        <v>0.61551068403245457</v>
      </c>
      <c r="EC45" s="89">
        <v>0.61551068403245457</v>
      </c>
      <c r="ED45" s="89">
        <v>0.61551068403245457</v>
      </c>
      <c r="EE45" s="89">
        <v>0.61551068403245457</v>
      </c>
      <c r="EF45" s="89">
        <v>0.61551068403245457</v>
      </c>
      <c r="EG45" s="89">
        <v>0.61551068403245457</v>
      </c>
      <c r="EH45" s="89">
        <v>0.61551068403245457</v>
      </c>
      <c r="EI45" s="89">
        <v>0.61551068403245457</v>
      </c>
      <c r="EJ45" s="89">
        <v>0.61551068403245457</v>
      </c>
      <c r="EK45" s="89">
        <v>0.61551068403245457</v>
      </c>
      <c r="EL45" s="89">
        <v>0.61551068403245457</v>
      </c>
      <c r="EM45" s="89">
        <v>0.61551068403245457</v>
      </c>
      <c r="EN45" s="89">
        <v>0.61551068403245457</v>
      </c>
      <c r="EO45" s="89">
        <v>0.61551068403245457</v>
      </c>
      <c r="EP45" s="89">
        <v>0.61551068403245457</v>
      </c>
      <c r="EQ45" s="89">
        <v>0.61551068403245457</v>
      </c>
      <c r="ER45" s="89">
        <v>0.61551068403245457</v>
      </c>
      <c r="ES45" s="89">
        <v>0.61551068403245457</v>
      </c>
      <c r="ET45" s="89">
        <v>0.61551068403245457</v>
      </c>
      <c r="EU45" s="89">
        <v>0.61551068403245457</v>
      </c>
      <c r="EV45" s="89">
        <v>0.61551068403245457</v>
      </c>
      <c r="EW45" s="89">
        <v>0.61551068403245457</v>
      </c>
      <c r="EX45" s="89">
        <v>0.61551068403245457</v>
      </c>
      <c r="EY45" s="89">
        <v>0.61551068403245457</v>
      </c>
      <c r="EZ45" s="89">
        <v>0.61551068403245457</v>
      </c>
      <c r="FA45" s="89">
        <v>0.61551068403245457</v>
      </c>
      <c r="FB45" s="89">
        <v>0.61551068403245457</v>
      </c>
      <c r="FC45" s="89">
        <v>0.61551068403245457</v>
      </c>
      <c r="FD45" s="89">
        <v>0.61551068403245457</v>
      </c>
    </row>
    <row r="46" spans="1:160" s="16" customFormat="1" x14ac:dyDescent="0.3">
      <c r="A46" s="14" t="s">
        <v>98</v>
      </c>
      <c r="B46" s="14" t="s">
        <v>99</v>
      </c>
      <c r="C46" s="14" t="s">
        <v>27</v>
      </c>
      <c r="D46" s="167">
        <v>0.16497443703328729</v>
      </c>
      <c r="E46" s="88">
        <v>0.16497443703328729</v>
      </c>
      <c r="F46" s="88">
        <v>0.16497443703328729</v>
      </c>
      <c r="G46" s="88">
        <v>0.16497443703328729</v>
      </c>
      <c r="H46" s="88">
        <v>0.16497443703328729</v>
      </c>
      <c r="I46" s="88">
        <v>0.16497443703328729</v>
      </c>
      <c r="J46" s="88">
        <v>0.16497443703328729</v>
      </c>
      <c r="K46" s="88">
        <v>0.16497443703328729</v>
      </c>
      <c r="L46" s="88">
        <v>0.16497443703328729</v>
      </c>
      <c r="M46" s="88">
        <v>0.16497443703328729</v>
      </c>
      <c r="N46" s="88">
        <v>0.16497443703328729</v>
      </c>
      <c r="O46" s="88">
        <v>0.16497443703328729</v>
      </c>
      <c r="P46" s="88">
        <v>0.16497443703328729</v>
      </c>
      <c r="Q46" s="88">
        <v>0.16497443703328729</v>
      </c>
      <c r="R46" s="88">
        <v>0.16497443703328729</v>
      </c>
      <c r="S46" s="88">
        <v>0.16497443703328729</v>
      </c>
      <c r="T46" s="88">
        <v>0.16497443703328729</v>
      </c>
      <c r="U46" s="88">
        <v>0.16497443703328729</v>
      </c>
      <c r="V46" s="88">
        <v>0.16497443703328729</v>
      </c>
      <c r="W46" s="88">
        <v>0.16497443703328729</v>
      </c>
      <c r="X46" s="88">
        <v>0.16497443703328729</v>
      </c>
      <c r="Y46" s="88">
        <v>0.16497443703328729</v>
      </c>
      <c r="Z46" s="88">
        <v>0.16497443703328729</v>
      </c>
      <c r="AA46" s="88">
        <v>0.16497443703328729</v>
      </c>
      <c r="AB46" s="88">
        <v>0.16497443703328729</v>
      </c>
      <c r="AC46" s="88">
        <v>0.16497443703328729</v>
      </c>
      <c r="AD46" s="88">
        <v>0.16497443703328729</v>
      </c>
      <c r="AE46" s="88">
        <v>0.16497443703328729</v>
      </c>
      <c r="AF46" s="88">
        <v>0.16497443703328729</v>
      </c>
      <c r="AG46" s="88">
        <v>0.16497443703328729</v>
      </c>
      <c r="AH46" s="88">
        <v>0.16497443703328729</v>
      </c>
      <c r="AI46" s="88">
        <v>0.16497443703328729</v>
      </c>
      <c r="AJ46" s="88">
        <v>0.16497443703328729</v>
      </c>
      <c r="AK46" s="88">
        <v>0.16497443703328729</v>
      </c>
      <c r="AL46" s="88">
        <v>0.16497443703328729</v>
      </c>
      <c r="AM46" s="88">
        <v>0.16497443703328729</v>
      </c>
      <c r="AN46" s="88">
        <v>0.16497443703328729</v>
      </c>
      <c r="AO46" s="88">
        <v>0.16497443703328729</v>
      </c>
      <c r="AP46" s="88">
        <v>0.16497443703328729</v>
      </c>
      <c r="AQ46" s="88">
        <v>0.16497443703328729</v>
      </c>
      <c r="AR46" s="88">
        <v>0.16497443703328729</v>
      </c>
      <c r="AS46" s="88">
        <v>0.16497443703328729</v>
      </c>
      <c r="AT46" s="88">
        <v>0.16497443703328729</v>
      </c>
      <c r="AU46" s="88">
        <v>0.16497443703328729</v>
      </c>
      <c r="AV46" s="88">
        <v>0.16497443703328729</v>
      </c>
      <c r="AW46" s="88">
        <v>0.16497443703328729</v>
      </c>
      <c r="AX46" s="88">
        <v>0.16497443703328729</v>
      </c>
      <c r="AY46" s="88">
        <v>0.16497443703328729</v>
      </c>
      <c r="AZ46" s="88">
        <v>0.16497443703328729</v>
      </c>
      <c r="BA46" s="88">
        <v>0.16497443703328729</v>
      </c>
      <c r="BB46" s="88">
        <v>0.16497443703328729</v>
      </c>
      <c r="BC46" s="89">
        <v>0.16497443703328729</v>
      </c>
      <c r="BD46" s="89">
        <v>0.16497443703328729</v>
      </c>
      <c r="BE46" s="89">
        <v>0.16497443703328729</v>
      </c>
      <c r="BF46" s="89">
        <v>0.16497443703328729</v>
      </c>
      <c r="BG46" s="89">
        <v>0.16497443703328729</v>
      </c>
      <c r="BH46" s="89">
        <v>0.16497443703328729</v>
      </c>
      <c r="BI46" s="89">
        <v>0.16497443703328729</v>
      </c>
      <c r="BJ46" s="89">
        <v>0.16497443703328729</v>
      </c>
      <c r="BK46" s="89">
        <v>0.16497443703328729</v>
      </c>
      <c r="BL46" s="89">
        <v>0.16497443703328729</v>
      </c>
      <c r="BM46" s="89">
        <v>0.16497443703328729</v>
      </c>
      <c r="BN46" s="89">
        <v>0.16497443703328729</v>
      </c>
      <c r="BO46" s="89">
        <v>0.16497443703328729</v>
      </c>
      <c r="BP46" s="89">
        <v>0.16497443703328729</v>
      </c>
      <c r="BQ46" s="89">
        <v>0.16497443703328729</v>
      </c>
      <c r="BR46" s="89">
        <v>0.16497443703328729</v>
      </c>
      <c r="BS46" s="89">
        <v>0.16497443703328729</v>
      </c>
      <c r="BT46" s="89">
        <v>0.16497443703328729</v>
      </c>
      <c r="BU46" s="89">
        <v>0.16497443703328729</v>
      </c>
      <c r="BV46" s="89">
        <v>0.16497443703328729</v>
      </c>
      <c r="BW46" s="89">
        <v>0.16497443703328729</v>
      </c>
      <c r="BX46" s="89">
        <v>0.16497443703328729</v>
      </c>
      <c r="BY46" s="89">
        <v>0.16497443703328729</v>
      </c>
      <c r="BZ46" s="89">
        <v>0.16497443703328729</v>
      </c>
      <c r="CA46" s="89">
        <v>0.16497443703328729</v>
      </c>
      <c r="CB46" s="89">
        <v>0.16497443703328729</v>
      </c>
      <c r="CC46" s="89">
        <v>0.16497443703328729</v>
      </c>
      <c r="CD46" s="89">
        <v>0.16497443703328729</v>
      </c>
      <c r="CE46" s="89">
        <v>0.16497443703328729</v>
      </c>
      <c r="CF46" s="89">
        <v>0.16497443703328729</v>
      </c>
      <c r="CG46" s="89">
        <v>0.16497443703328729</v>
      </c>
      <c r="CH46" s="89">
        <v>0.16497443703328729</v>
      </c>
      <c r="CI46" s="89">
        <v>0.16497443703328729</v>
      </c>
      <c r="CJ46" s="89">
        <v>0.16497443703328729</v>
      </c>
      <c r="CK46" s="89">
        <v>0.16497443703328729</v>
      </c>
      <c r="CL46" s="89">
        <v>0.16497443703328729</v>
      </c>
      <c r="CM46" s="89">
        <v>0.16497443703328729</v>
      </c>
      <c r="CN46" s="89">
        <v>0.16497443703328729</v>
      </c>
      <c r="CO46" s="89">
        <v>0.16497443703328729</v>
      </c>
      <c r="CP46" s="89">
        <v>0.16497443703328729</v>
      </c>
      <c r="CQ46" s="89">
        <v>0.16497443703328729</v>
      </c>
      <c r="CR46" s="89">
        <v>0.16497443703328729</v>
      </c>
      <c r="CS46" s="89">
        <v>0.16497443703328729</v>
      </c>
      <c r="CT46" s="89">
        <v>0.16497443703328729</v>
      </c>
      <c r="CU46" s="89">
        <v>0.16497443703328729</v>
      </c>
      <c r="CV46" s="89">
        <v>0.16497443703328729</v>
      </c>
      <c r="CW46" s="89">
        <v>0.16497443703328729</v>
      </c>
      <c r="CX46" s="89">
        <v>0.16497443703328729</v>
      </c>
      <c r="CY46" s="89">
        <v>0.16497443703328729</v>
      </c>
      <c r="CZ46" s="89">
        <v>0.16497443703328729</v>
      </c>
      <c r="DA46" s="89">
        <v>0.16497443703328729</v>
      </c>
      <c r="DB46" s="89">
        <v>0.16497443703328729</v>
      </c>
      <c r="DC46" s="89">
        <v>0.16497443703328729</v>
      </c>
      <c r="DD46" s="89">
        <v>0.16497443703328729</v>
      </c>
      <c r="DE46" s="89">
        <v>0.16497443703328729</v>
      </c>
      <c r="DF46" s="89">
        <v>0.16497443703328729</v>
      </c>
      <c r="DG46" s="89">
        <v>0.16497443703328729</v>
      </c>
      <c r="DH46" s="89">
        <v>0.16497443703328729</v>
      </c>
      <c r="DI46" s="89">
        <v>0.16497443703328729</v>
      </c>
      <c r="DJ46" s="89">
        <v>0.16497443703328729</v>
      </c>
      <c r="DK46" s="89">
        <v>0.16497443703328729</v>
      </c>
      <c r="DL46" s="89">
        <v>0.16497443703328729</v>
      </c>
      <c r="DM46" s="89">
        <v>0.16497443703328729</v>
      </c>
      <c r="DN46" s="89">
        <v>0.16497443703328729</v>
      </c>
      <c r="DO46" s="89">
        <v>0.16497443703328729</v>
      </c>
      <c r="DP46" s="89">
        <v>0.16497443703328729</v>
      </c>
      <c r="DQ46" s="89">
        <v>0.16497443703328729</v>
      </c>
      <c r="DR46" s="89">
        <v>0.16497443703328729</v>
      </c>
      <c r="DS46" s="89">
        <v>0.16497443703328729</v>
      </c>
      <c r="DT46" s="89">
        <v>0.16497443703328729</v>
      </c>
      <c r="DU46" s="89">
        <v>0.16497443703328729</v>
      </c>
      <c r="DV46" s="89">
        <v>0.16497443703328729</v>
      </c>
      <c r="DW46" s="89">
        <v>0.16497443703328729</v>
      </c>
      <c r="DX46" s="89">
        <v>0.16497443703328729</v>
      </c>
      <c r="DY46" s="89">
        <v>0.16497443703328729</v>
      </c>
      <c r="DZ46" s="89">
        <v>0.16497443703328729</v>
      </c>
      <c r="EA46" s="89">
        <v>0.16497443703328729</v>
      </c>
      <c r="EB46" s="89">
        <v>0.16497443703328729</v>
      </c>
      <c r="EC46" s="89">
        <v>0.16497443703328729</v>
      </c>
      <c r="ED46" s="89">
        <v>0.16497443703328729</v>
      </c>
      <c r="EE46" s="89">
        <v>0.16497443703328729</v>
      </c>
      <c r="EF46" s="89">
        <v>0.16497443703328729</v>
      </c>
      <c r="EG46" s="89">
        <v>0.16497443703328729</v>
      </c>
      <c r="EH46" s="89">
        <v>0.16497443703328729</v>
      </c>
      <c r="EI46" s="89">
        <v>0.16497443703328729</v>
      </c>
      <c r="EJ46" s="89">
        <v>0.16497443703328729</v>
      </c>
      <c r="EK46" s="89">
        <v>0.16497443703328729</v>
      </c>
      <c r="EL46" s="89">
        <v>0.16497443703328729</v>
      </c>
      <c r="EM46" s="89">
        <v>0.16497443703328729</v>
      </c>
      <c r="EN46" s="89">
        <v>0.16497443703328729</v>
      </c>
      <c r="EO46" s="89">
        <v>0.16497443703328729</v>
      </c>
      <c r="EP46" s="89">
        <v>0.16497443703328729</v>
      </c>
      <c r="EQ46" s="89">
        <v>0.16497443703328729</v>
      </c>
      <c r="ER46" s="89">
        <v>0.16497443703328729</v>
      </c>
      <c r="ES46" s="89">
        <v>0.16497443703328729</v>
      </c>
      <c r="ET46" s="89">
        <v>0.16497443703328729</v>
      </c>
      <c r="EU46" s="89">
        <v>0.16497443703328729</v>
      </c>
      <c r="EV46" s="89">
        <v>0.16497443703328729</v>
      </c>
      <c r="EW46" s="89">
        <v>0.16497443703328729</v>
      </c>
      <c r="EX46" s="89">
        <v>0.16497443703328729</v>
      </c>
      <c r="EY46" s="89">
        <v>0.16497443703328729</v>
      </c>
      <c r="EZ46" s="89">
        <v>0.16497443703328729</v>
      </c>
      <c r="FA46" s="89">
        <v>0.16497443703328729</v>
      </c>
      <c r="FB46" s="89">
        <v>0.16497443703328729</v>
      </c>
      <c r="FC46" s="89">
        <v>0.16497443703328729</v>
      </c>
      <c r="FD46" s="89">
        <v>0.16497443703328729</v>
      </c>
    </row>
    <row r="47" spans="1:160" s="16" customFormat="1" x14ac:dyDescent="0.3">
      <c r="A47" s="14" t="s">
        <v>101</v>
      </c>
      <c r="B47" s="14" t="s">
        <v>102</v>
      </c>
      <c r="C47" s="14" t="s">
        <v>28</v>
      </c>
      <c r="D47" s="167">
        <v>0.21951487893425808</v>
      </c>
      <c r="E47" s="88">
        <v>0.21951487893425808</v>
      </c>
      <c r="F47" s="88">
        <v>0.21951487893425808</v>
      </c>
      <c r="G47" s="88">
        <v>0.21951487893425808</v>
      </c>
      <c r="H47" s="88">
        <v>0.21951487893425808</v>
      </c>
      <c r="I47" s="88">
        <v>0.21951487893425808</v>
      </c>
      <c r="J47" s="88">
        <v>0.21951487893425808</v>
      </c>
      <c r="K47" s="88">
        <v>0.21951487893425808</v>
      </c>
      <c r="L47" s="88">
        <v>0.21951487893425808</v>
      </c>
      <c r="M47" s="88">
        <v>0.21951487893425808</v>
      </c>
      <c r="N47" s="88">
        <v>0.21951487893425808</v>
      </c>
      <c r="O47" s="88">
        <v>0.21951487893425808</v>
      </c>
      <c r="P47" s="88">
        <v>0.21951487893425808</v>
      </c>
      <c r="Q47" s="88">
        <v>0.21951487893425808</v>
      </c>
      <c r="R47" s="88">
        <v>0.21951487893425808</v>
      </c>
      <c r="S47" s="88">
        <v>0.21951487893425808</v>
      </c>
      <c r="T47" s="88">
        <v>0.21951487893425808</v>
      </c>
      <c r="U47" s="88">
        <v>0.21951487893425808</v>
      </c>
      <c r="V47" s="88">
        <v>0.21951487893425808</v>
      </c>
      <c r="W47" s="88">
        <v>0.21951487893425808</v>
      </c>
      <c r="X47" s="88">
        <v>0.21951487893425808</v>
      </c>
      <c r="Y47" s="88">
        <v>0.21951487893425808</v>
      </c>
      <c r="Z47" s="88">
        <v>0.21951487893425808</v>
      </c>
      <c r="AA47" s="88">
        <v>0.21951487893425808</v>
      </c>
      <c r="AB47" s="88">
        <v>0.21951487893425808</v>
      </c>
      <c r="AC47" s="88">
        <v>0.21951487893425808</v>
      </c>
      <c r="AD47" s="88">
        <v>0.21951487893425808</v>
      </c>
      <c r="AE47" s="88">
        <v>0.21951487893425808</v>
      </c>
      <c r="AF47" s="88">
        <v>0.21951487893425808</v>
      </c>
      <c r="AG47" s="88">
        <v>0.21951487893425808</v>
      </c>
      <c r="AH47" s="88">
        <v>0.21951487893425808</v>
      </c>
      <c r="AI47" s="88">
        <v>0.21951487893425808</v>
      </c>
      <c r="AJ47" s="88">
        <v>0.21951487893425808</v>
      </c>
      <c r="AK47" s="88">
        <v>0.21951487893425808</v>
      </c>
      <c r="AL47" s="88">
        <v>0.21951487893425808</v>
      </c>
      <c r="AM47" s="88">
        <v>0.21951487893425808</v>
      </c>
      <c r="AN47" s="88">
        <v>0.21951487893425808</v>
      </c>
      <c r="AO47" s="88">
        <v>0.21951487893425808</v>
      </c>
      <c r="AP47" s="88">
        <v>0.21951487893425808</v>
      </c>
      <c r="AQ47" s="88">
        <v>0.21951487893425808</v>
      </c>
      <c r="AR47" s="88">
        <v>0.21951487893425808</v>
      </c>
      <c r="AS47" s="88">
        <v>0.21951487893425808</v>
      </c>
      <c r="AT47" s="88">
        <v>0.21951487893425808</v>
      </c>
      <c r="AU47" s="88">
        <v>0.21951487893425808</v>
      </c>
      <c r="AV47" s="88">
        <v>0.21951487893425808</v>
      </c>
      <c r="AW47" s="88">
        <v>0.21951487893425808</v>
      </c>
      <c r="AX47" s="88">
        <v>0.21951487893425808</v>
      </c>
      <c r="AY47" s="88">
        <v>0.21951487893425808</v>
      </c>
      <c r="AZ47" s="88">
        <v>0.21951487893425808</v>
      </c>
      <c r="BA47" s="88">
        <v>0.21951487893425808</v>
      </c>
      <c r="BB47" s="88">
        <v>0.21951487893425808</v>
      </c>
      <c r="BC47" s="89">
        <v>0.21951487893425808</v>
      </c>
      <c r="BD47" s="89">
        <v>0.21951487893425808</v>
      </c>
      <c r="BE47" s="89">
        <v>0.21951487893425808</v>
      </c>
      <c r="BF47" s="89">
        <v>0.21951487893425808</v>
      </c>
      <c r="BG47" s="89">
        <v>0.21951487893425808</v>
      </c>
      <c r="BH47" s="89">
        <v>0.21951487893425808</v>
      </c>
      <c r="BI47" s="89">
        <v>0.21951487893425808</v>
      </c>
      <c r="BJ47" s="89">
        <v>0.21951487893425808</v>
      </c>
      <c r="BK47" s="89">
        <v>0.21951487893425808</v>
      </c>
      <c r="BL47" s="89">
        <v>0.21951487893425808</v>
      </c>
      <c r="BM47" s="89">
        <v>0.21951487893425808</v>
      </c>
      <c r="BN47" s="89">
        <v>0.21951487893425808</v>
      </c>
      <c r="BO47" s="89">
        <v>0.21951487893425808</v>
      </c>
      <c r="BP47" s="89">
        <v>0.21951487893425808</v>
      </c>
      <c r="BQ47" s="89">
        <v>0.21951487893425808</v>
      </c>
      <c r="BR47" s="89">
        <v>0.21951487893425808</v>
      </c>
      <c r="BS47" s="89">
        <v>0.21951487893425808</v>
      </c>
      <c r="BT47" s="89">
        <v>0.21951487893425808</v>
      </c>
      <c r="BU47" s="89">
        <v>0.21951487893425808</v>
      </c>
      <c r="BV47" s="89">
        <v>0.21951487893425808</v>
      </c>
      <c r="BW47" s="89">
        <v>0.21951487893425808</v>
      </c>
      <c r="BX47" s="89">
        <v>0.21951487893425808</v>
      </c>
      <c r="BY47" s="89">
        <v>0.21951487893425808</v>
      </c>
      <c r="BZ47" s="89">
        <v>0.21951487893425808</v>
      </c>
      <c r="CA47" s="89">
        <v>0.21951487893425808</v>
      </c>
      <c r="CB47" s="89">
        <v>0.21951487893425808</v>
      </c>
      <c r="CC47" s="89">
        <v>0.21951487893425808</v>
      </c>
      <c r="CD47" s="89">
        <v>0.21951487893425808</v>
      </c>
      <c r="CE47" s="89">
        <v>0.21951487893425808</v>
      </c>
      <c r="CF47" s="89">
        <v>0.21951487893425808</v>
      </c>
      <c r="CG47" s="89">
        <v>0.21951487893425808</v>
      </c>
      <c r="CH47" s="89">
        <v>0.21951487893425808</v>
      </c>
      <c r="CI47" s="89">
        <v>0.21951487893425808</v>
      </c>
      <c r="CJ47" s="89">
        <v>0.21951487893425808</v>
      </c>
      <c r="CK47" s="89">
        <v>0.21951487893425808</v>
      </c>
      <c r="CL47" s="89">
        <v>0.21951487893425808</v>
      </c>
      <c r="CM47" s="89">
        <v>0.21951487893425808</v>
      </c>
      <c r="CN47" s="89">
        <v>0.21951487893425808</v>
      </c>
      <c r="CO47" s="89">
        <v>0.21951487893425808</v>
      </c>
      <c r="CP47" s="89">
        <v>0.21951487893425808</v>
      </c>
      <c r="CQ47" s="89">
        <v>0.21951487893425808</v>
      </c>
      <c r="CR47" s="89">
        <v>0.21951487893425808</v>
      </c>
      <c r="CS47" s="89">
        <v>0.21951487893425808</v>
      </c>
      <c r="CT47" s="89">
        <v>0.21951487893425808</v>
      </c>
      <c r="CU47" s="89">
        <v>0.21951487893425808</v>
      </c>
      <c r="CV47" s="89">
        <v>0.21951487893425808</v>
      </c>
      <c r="CW47" s="89">
        <v>0.21951487893425808</v>
      </c>
      <c r="CX47" s="89">
        <v>0.21951487893425808</v>
      </c>
      <c r="CY47" s="89">
        <v>0.21951487893425808</v>
      </c>
      <c r="CZ47" s="89">
        <v>0.21951487893425808</v>
      </c>
      <c r="DA47" s="89">
        <v>0.21951487893425808</v>
      </c>
      <c r="DB47" s="89">
        <v>0.21951487893425808</v>
      </c>
      <c r="DC47" s="89">
        <v>0.21951487893425808</v>
      </c>
      <c r="DD47" s="89">
        <v>0.21951487893425808</v>
      </c>
      <c r="DE47" s="89">
        <v>0.21951487893425808</v>
      </c>
      <c r="DF47" s="89">
        <v>0.21951487893425808</v>
      </c>
      <c r="DG47" s="89">
        <v>0.21951487893425808</v>
      </c>
      <c r="DH47" s="89">
        <v>0.21951487893425808</v>
      </c>
      <c r="DI47" s="89">
        <v>0.21951487893425808</v>
      </c>
      <c r="DJ47" s="89">
        <v>0.21951487893425808</v>
      </c>
      <c r="DK47" s="89">
        <v>0.21951487893425808</v>
      </c>
      <c r="DL47" s="89">
        <v>0.21951487893425808</v>
      </c>
      <c r="DM47" s="89">
        <v>0.21951487893425808</v>
      </c>
      <c r="DN47" s="89">
        <v>0.21951487893425808</v>
      </c>
      <c r="DO47" s="89">
        <v>0.21951487893425808</v>
      </c>
      <c r="DP47" s="89">
        <v>0.21951487893425808</v>
      </c>
      <c r="DQ47" s="89">
        <v>0.21951487893425808</v>
      </c>
      <c r="DR47" s="89">
        <v>0.21951487893425808</v>
      </c>
      <c r="DS47" s="89">
        <v>0.21951487893425808</v>
      </c>
      <c r="DT47" s="89">
        <v>0.21951487893425808</v>
      </c>
      <c r="DU47" s="89">
        <v>0.21951487893425808</v>
      </c>
      <c r="DV47" s="89">
        <v>0.21951487893425808</v>
      </c>
      <c r="DW47" s="89">
        <v>0.21951487893425808</v>
      </c>
      <c r="DX47" s="89">
        <v>0.21951487893425808</v>
      </c>
      <c r="DY47" s="89">
        <v>0.21951487893425808</v>
      </c>
      <c r="DZ47" s="89">
        <v>0.21951487893425808</v>
      </c>
      <c r="EA47" s="89">
        <v>0.21951487893425808</v>
      </c>
      <c r="EB47" s="89">
        <v>0.21951487893425808</v>
      </c>
      <c r="EC47" s="89">
        <v>0.21951487893425808</v>
      </c>
      <c r="ED47" s="89">
        <v>0.21951487893425808</v>
      </c>
      <c r="EE47" s="89">
        <v>0.21951487893425808</v>
      </c>
      <c r="EF47" s="89">
        <v>0.21951487893425808</v>
      </c>
      <c r="EG47" s="89">
        <v>0.21951487893425808</v>
      </c>
      <c r="EH47" s="89">
        <v>0.21951487893425808</v>
      </c>
      <c r="EI47" s="89">
        <v>0.21951487893425808</v>
      </c>
      <c r="EJ47" s="89">
        <v>0.21951487893425808</v>
      </c>
      <c r="EK47" s="89">
        <v>0.21951487893425808</v>
      </c>
      <c r="EL47" s="89">
        <v>0.21951487893425808</v>
      </c>
      <c r="EM47" s="89">
        <v>0.21951487893425808</v>
      </c>
      <c r="EN47" s="89">
        <v>0.21951487893425808</v>
      </c>
      <c r="EO47" s="89">
        <v>0.21951487893425808</v>
      </c>
      <c r="EP47" s="89">
        <v>0.21951487893425808</v>
      </c>
      <c r="EQ47" s="89">
        <v>0.21951487893425808</v>
      </c>
      <c r="ER47" s="89">
        <v>0.21951487893425808</v>
      </c>
      <c r="ES47" s="89">
        <v>0.21951487893425808</v>
      </c>
      <c r="ET47" s="89">
        <v>0.21951487893425808</v>
      </c>
      <c r="EU47" s="89">
        <v>0.21951487893425808</v>
      </c>
      <c r="EV47" s="89">
        <v>0.21951487893425808</v>
      </c>
      <c r="EW47" s="89">
        <v>0.21951487893425808</v>
      </c>
      <c r="EX47" s="89">
        <v>0.21951487893425808</v>
      </c>
      <c r="EY47" s="89">
        <v>0.21951487893425808</v>
      </c>
      <c r="EZ47" s="89">
        <v>0.21951487893425808</v>
      </c>
      <c r="FA47" s="89">
        <v>0.21951487893425808</v>
      </c>
      <c r="FB47" s="89">
        <v>0.21951487893425808</v>
      </c>
      <c r="FC47" s="89">
        <v>0.21951487893425808</v>
      </c>
      <c r="FD47" s="89">
        <v>0.21951487893425808</v>
      </c>
    </row>
    <row r="48" spans="1:160" x14ac:dyDescent="0.3">
      <c r="A48" s="14"/>
      <c r="D48" s="24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</row>
    <row r="49" spans="1:160" x14ac:dyDescent="0.3">
      <c r="A49" s="18"/>
      <c r="B49" s="18"/>
      <c r="C49" s="18"/>
      <c r="D49" s="21"/>
      <c r="E49" s="19">
        <v>39814</v>
      </c>
      <c r="F49" s="19">
        <v>39845</v>
      </c>
      <c r="G49" s="19">
        <v>39873</v>
      </c>
      <c r="H49" s="19">
        <v>39904</v>
      </c>
      <c r="I49" s="19">
        <v>39934</v>
      </c>
      <c r="J49" s="19">
        <v>39965</v>
      </c>
      <c r="K49" s="19">
        <v>39995</v>
      </c>
      <c r="L49" s="19">
        <v>40026</v>
      </c>
      <c r="M49" s="19">
        <v>40057</v>
      </c>
      <c r="N49" s="19">
        <v>40087</v>
      </c>
      <c r="O49" s="19">
        <v>40118</v>
      </c>
      <c r="P49" s="19">
        <v>40148</v>
      </c>
      <c r="Q49" s="19">
        <v>40179</v>
      </c>
      <c r="R49" s="19">
        <v>40210</v>
      </c>
      <c r="S49" s="19">
        <v>40238</v>
      </c>
      <c r="T49" s="19">
        <v>40269</v>
      </c>
      <c r="U49" s="19">
        <v>40299</v>
      </c>
      <c r="V49" s="19">
        <v>40330</v>
      </c>
      <c r="W49" s="19">
        <v>40360</v>
      </c>
      <c r="X49" s="19">
        <v>40391</v>
      </c>
      <c r="Y49" s="19">
        <v>40422</v>
      </c>
      <c r="Z49" s="19">
        <v>40452</v>
      </c>
      <c r="AA49" s="19">
        <v>40483</v>
      </c>
      <c r="AB49" s="19">
        <v>40513</v>
      </c>
      <c r="AC49" s="19">
        <v>40544</v>
      </c>
      <c r="AD49" s="19">
        <v>40575</v>
      </c>
      <c r="AE49" s="19">
        <v>40603</v>
      </c>
      <c r="AF49" s="19">
        <v>40634</v>
      </c>
      <c r="AG49" s="19">
        <v>40664</v>
      </c>
      <c r="AH49" s="19">
        <v>40695</v>
      </c>
      <c r="AI49" s="19">
        <v>40725</v>
      </c>
      <c r="AJ49" s="19">
        <v>40756</v>
      </c>
      <c r="AK49" s="19">
        <v>40787</v>
      </c>
      <c r="AL49" s="19">
        <v>40817</v>
      </c>
      <c r="AM49" s="19">
        <v>40848</v>
      </c>
      <c r="AN49" s="19">
        <v>40878</v>
      </c>
      <c r="AO49" s="19">
        <v>40909</v>
      </c>
      <c r="AP49" s="19">
        <v>40940</v>
      </c>
      <c r="AQ49" s="19">
        <v>40969</v>
      </c>
      <c r="AR49" s="19">
        <v>41000</v>
      </c>
      <c r="AS49" s="19">
        <v>41030</v>
      </c>
      <c r="AT49" s="19">
        <v>41061</v>
      </c>
      <c r="AU49" s="19">
        <v>41091</v>
      </c>
      <c r="AV49" s="19">
        <v>41122</v>
      </c>
      <c r="AW49" s="19">
        <v>41153</v>
      </c>
      <c r="AX49" s="19">
        <v>41183</v>
      </c>
      <c r="AY49" s="19">
        <v>41214</v>
      </c>
      <c r="AZ49" s="19">
        <v>41244</v>
      </c>
      <c r="BA49" s="19">
        <v>41275</v>
      </c>
      <c r="BB49" s="19">
        <v>41306</v>
      </c>
      <c r="BC49" s="19">
        <f t="shared" ref="BC49:BL49" si="17">+BC2</f>
        <v>41334</v>
      </c>
      <c r="BD49" s="19">
        <f t="shared" si="17"/>
        <v>41365</v>
      </c>
      <c r="BE49" s="19">
        <f t="shared" si="17"/>
        <v>41395</v>
      </c>
      <c r="BF49" s="19">
        <f t="shared" si="17"/>
        <v>41426</v>
      </c>
      <c r="BG49" s="19">
        <f t="shared" si="17"/>
        <v>41456</v>
      </c>
      <c r="BH49" s="19">
        <f t="shared" si="17"/>
        <v>41487</v>
      </c>
      <c r="BI49" s="19">
        <f t="shared" si="17"/>
        <v>41518</v>
      </c>
      <c r="BJ49" s="19">
        <f t="shared" si="17"/>
        <v>41548</v>
      </c>
      <c r="BK49" s="19">
        <f t="shared" si="17"/>
        <v>41579</v>
      </c>
      <c r="BL49" s="19">
        <f t="shared" si="17"/>
        <v>41609</v>
      </c>
      <c r="BM49" s="19">
        <v>41640</v>
      </c>
      <c r="BN49" s="19">
        <v>41671</v>
      </c>
      <c r="BO49" s="19">
        <v>41699</v>
      </c>
      <c r="BP49" s="19">
        <v>41730</v>
      </c>
      <c r="BQ49" s="19">
        <v>41760</v>
      </c>
      <c r="BR49" s="19">
        <v>41791</v>
      </c>
      <c r="BS49" s="19">
        <v>41821</v>
      </c>
      <c r="BT49" s="19">
        <v>41852</v>
      </c>
      <c r="BU49" s="19">
        <v>41883</v>
      </c>
      <c r="BV49" s="19">
        <v>41913</v>
      </c>
      <c r="BW49" s="19">
        <v>41944</v>
      </c>
      <c r="BX49" s="19">
        <v>41974</v>
      </c>
      <c r="BY49" s="19">
        <v>42005</v>
      </c>
      <c r="BZ49" s="19">
        <v>42036</v>
      </c>
      <c r="CA49" s="19">
        <v>42064</v>
      </c>
      <c r="CB49" s="19">
        <v>42095</v>
      </c>
      <c r="CC49" s="19">
        <v>42125</v>
      </c>
      <c r="CD49" s="19">
        <v>42156</v>
      </c>
      <c r="CE49" s="19">
        <v>42186</v>
      </c>
      <c r="CF49" s="19">
        <v>42217</v>
      </c>
      <c r="CG49" s="19">
        <v>42248</v>
      </c>
      <c r="CH49" s="19">
        <v>42278</v>
      </c>
      <c r="CI49" s="19">
        <v>42309</v>
      </c>
      <c r="CJ49" s="19">
        <v>42339</v>
      </c>
      <c r="CK49" s="19">
        <v>42370</v>
      </c>
      <c r="CL49" s="19">
        <v>42401</v>
      </c>
      <c r="CM49" s="19">
        <v>42430</v>
      </c>
      <c r="CN49" s="19">
        <v>42461</v>
      </c>
      <c r="CO49" s="19">
        <v>42491</v>
      </c>
      <c r="CP49" s="19">
        <v>42522</v>
      </c>
      <c r="CQ49" s="19">
        <v>42552</v>
      </c>
      <c r="CR49" s="19">
        <v>42583</v>
      </c>
      <c r="CS49" s="19">
        <v>42614</v>
      </c>
      <c r="CT49" s="19">
        <v>42644</v>
      </c>
      <c r="CU49" s="19">
        <v>42675</v>
      </c>
      <c r="CV49" s="19">
        <v>42705</v>
      </c>
      <c r="CW49" s="19">
        <v>42736</v>
      </c>
      <c r="CX49" s="19">
        <v>42767</v>
      </c>
      <c r="CY49" s="19">
        <v>42795</v>
      </c>
      <c r="CZ49" s="19">
        <v>42826</v>
      </c>
      <c r="DA49" s="19">
        <v>42856</v>
      </c>
      <c r="DB49" s="19">
        <v>42887</v>
      </c>
      <c r="DC49" s="19">
        <v>42917</v>
      </c>
      <c r="DD49" s="19">
        <v>42948</v>
      </c>
      <c r="DE49" s="19">
        <v>42979</v>
      </c>
      <c r="DF49" s="19">
        <v>43009</v>
      </c>
      <c r="DG49" s="19">
        <v>43040</v>
      </c>
      <c r="DH49" s="19">
        <v>43070</v>
      </c>
      <c r="DI49" s="19">
        <v>43101</v>
      </c>
      <c r="DJ49" s="19">
        <v>43132</v>
      </c>
      <c r="DK49" s="19">
        <v>43160</v>
      </c>
      <c r="DL49" s="19">
        <v>43191</v>
      </c>
      <c r="DM49" s="19">
        <v>43221</v>
      </c>
      <c r="DN49" s="19">
        <v>43252</v>
      </c>
      <c r="DO49" s="19">
        <v>43282</v>
      </c>
      <c r="DP49" s="19">
        <v>43313</v>
      </c>
      <c r="DQ49" s="19">
        <v>43344</v>
      </c>
      <c r="DR49" s="19">
        <v>43374</v>
      </c>
      <c r="DS49" s="19">
        <v>43405</v>
      </c>
      <c r="DT49" s="19">
        <v>43435</v>
      </c>
      <c r="DU49" s="19">
        <v>43466</v>
      </c>
      <c r="DV49" s="19">
        <v>43497</v>
      </c>
      <c r="DW49" s="19">
        <v>43525</v>
      </c>
      <c r="DX49" s="19">
        <v>43556</v>
      </c>
      <c r="DY49" s="19">
        <v>43586</v>
      </c>
      <c r="DZ49" s="19">
        <v>43617</v>
      </c>
      <c r="EA49" s="19">
        <v>43647</v>
      </c>
      <c r="EB49" s="19">
        <v>43678</v>
      </c>
      <c r="EC49" s="19">
        <v>43709</v>
      </c>
      <c r="ED49" s="19">
        <v>43739</v>
      </c>
      <c r="EE49" s="19">
        <v>43770</v>
      </c>
      <c r="EF49" s="19">
        <v>43800</v>
      </c>
      <c r="EG49" s="19">
        <v>43831</v>
      </c>
      <c r="EH49" s="19">
        <v>43862</v>
      </c>
      <c r="EI49" s="19">
        <v>43891</v>
      </c>
      <c r="EJ49" s="19">
        <v>43922</v>
      </c>
      <c r="EK49" s="19">
        <v>43952</v>
      </c>
      <c r="EL49" s="19">
        <v>43983</v>
      </c>
      <c r="EM49" s="19">
        <v>44013</v>
      </c>
      <c r="EN49" s="19">
        <v>44044</v>
      </c>
      <c r="EO49" s="19">
        <v>44075</v>
      </c>
      <c r="EP49" s="19">
        <v>44105</v>
      </c>
      <c r="EQ49" s="19">
        <v>44136</v>
      </c>
      <c r="ER49" s="19">
        <v>44166</v>
      </c>
      <c r="ES49" s="19">
        <v>44197</v>
      </c>
      <c r="ET49" s="359">
        <v>44228</v>
      </c>
      <c r="EU49" s="359">
        <v>44256</v>
      </c>
      <c r="EV49" s="359">
        <v>44287</v>
      </c>
      <c r="EW49" s="359">
        <v>44317</v>
      </c>
      <c r="EX49" s="359">
        <v>44348</v>
      </c>
      <c r="EY49" s="359">
        <v>44378</v>
      </c>
      <c r="EZ49" s="359">
        <v>44409</v>
      </c>
      <c r="FA49" s="359">
        <v>44440</v>
      </c>
      <c r="FB49" s="359">
        <v>44470</v>
      </c>
      <c r="FC49" s="359">
        <v>44501</v>
      </c>
      <c r="FD49" s="359">
        <v>44531</v>
      </c>
    </row>
    <row r="50" spans="1:160" x14ac:dyDescent="0.3">
      <c r="A50" s="5" t="s">
        <v>105</v>
      </c>
      <c r="E50" s="27">
        <f t="shared" ref="E50:X50" si="18">+SUMPRODUCT(E37:E37,E22:E22)</f>
        <v>226.39630755000002</v>
      </c>
      <c r="F50" s="27">
        <f t="shared" si="18"/>
        <v>209.19735513157892</v>
      </c>
      <c r="G50" s="27">
        <f t="shared" si="18"/>
        <v>210.33680539772726</v>
      </c>
      <c r="H50" s="27">
        <f t="shared" si="18"/>
        <v>211.398754</v>
      </c>
      <c r="I50" s="27">
        <f t="shared" si="18"/>
        <v>234.18137898750001</v>
      </c>
      <c r="J50" s="27">
        <f t="shared" si="18"/>
        <v>233.47698555681814</v>
      </c>
      <c r="K50" s="27">
        <f t="shared" si="18"/>
        <v>203.3680286590909</v>
      </c>
      <c r="L50" s="27">
        <f t="shared" si="18"/>
        <v>190.20551274999994</v>
      </c>
      <c r="M50" s="27">
        <f t="shared" si="18"/>
        <v>174.02078774999995</v>
      </c>
      <c r="N50" s="27">
        <f t="shared" si="18"/>
        <v>186.44922497727268</v>
      </c>
      <c r="O50" s="27">
        <f t="shared" si="18"/>
        <v>198.3011559375</v>
      </c>
      <c r="P50" s="27">
        <f t="shared" si="18"/>
        <v>194.50778645454542</v>
      </c>
      <c r="Q50" s="27">
        <f t="shared" si="18"/>
        <v>192.06318765789473</v>
      </c>
      <c r="R50" s="27">
        <f t="shared" si="18"/>
        <v>182.86275856578945</v>
      </c>
      <c r="S50" s="27">
        <f t="shared" si="18"/>
        <v>179.62876643478259</v>
      </c>
      <c r="T50" s="27">
        <f t="shared" si="18"/>
        <v>180.79650100000001</v>
      </c>
      <c r="U50" s="27">
        <f t="shared" si="18"/>
        <v>182.44624938749999</v>
      </c>
      <c r="V50" s="27">
        <f t="shared" si="18"/>
        <v>176.048252625</v>
      </c>
      <c r="W50" s="27">
        <f t="shared" si="18"/>
        <v>214.10204049999999</v>
      </c>
      <c r="X50" s="27">
        <f t="shared" si="18"/>
        <v>259.66522264772721</v>
      </c>
      <c r="Y50" s="27">
        <f t="shared" ref="Y50:BD50" si="19">+SUMPRODUCT(Y37:Y37,Y22:Y22)</f>
        <v>272.29268824999991</v>
      </c>
      <c r="Z50" s="27">
        <f t="shared" si="19"/>
        <v>268.13277649999998</v>
      </c>
      <c r="AA50" s="27">
        <f t="shared" si="19"/>
        <v>271.47470350000003</v>
      </c>
      <c r="AB50" s="27">
        <f t="shared" si="19"/>
        <v>303.29836639772714</v>
      </c>
      <c r="AC50" s="27">
        <f t="shared" si="19"/>
        <v>323.80844921250002</v>
      </c>
      <c r="AD50" s="27">
        <f t="shared" si="19"/>
        <v>343.44723165789469</v>
      </c>
      <c r="AE50" s="27">
        <f t="shared" si="19"/>
        <v>313.94296545652179</v>
      </c>
      <c r="AF50" s="27">
        <f t="shared" si="19"/>
        <v>335.98439279999997</v>
      </c>
      <c r="AG50" s="27">
        <f t="shared" si="19"/>
        <v>332.1193055</v>
      </c>
      <c r="AH50" s="27">
        <f t="shared" si="19"/>
        <v>303.51966368181809</v>
      </c>
      <c r="AI50" s="27">
        <f t="shared" si="19"/>
        <v>278.2875978749999</v>
      </c>
      <c r="AJ50" s="27">
        <f t="shared" si="19"/>
        <v>299.14963232608699</v>
      </c>
      <c r="AK50" s="27">
        <f t="shared" si="19"/>
        <v>286.37339900000001</v>
      </c>
      <c r="AL50" s="27">
        <f t="shared" si="19"/>
        <v>261.93883849999992</v>
      </c>
      <c r="AM50" s="27">
        <f t="shared" si="19"/>
        <v>252.55607224999997</v>
      </c>
      <c r="AN50" s="27">
        <f t="shared" si="19"/>
        <v>244.5949372499999</v>
      </c>
      <c r="AO50" s="27">
        <f t="shared" si="19"/>
        <v>252.84717858750003</v>
      </c>
      <c r="AP50" s="27">
        <f t="shared" si="19"/>
        <v>254.75785098749998</v>
      </c>
      <c r="AQ50" s="27">
        <f t="shared" si="19"/>
        <v>252.54613077272722</v>
      </c>
      <c r="AR50" s="27">
        <f t="shared" si="19"/>
        <v>237.72714603749998</v>
      </c>
      <c r="AS50" s="27">
        <f t="shared" si="19"/>
        <v>239.48541559090904</v>
      </c>
      <c r="AT50" s="27">
        <f t="shared" si="19"/>
        <v>248.14245399999996</v>
      </c>
      <c r="AU50" s="27">
        <f t="shared" si="19"/>
        <v>317.67990624999993</v>
      </c>
      <c r="AV50" s="27">
        <f t="shared" si="19"/>
        <v>325.25762872826084</v>
      </c>
      <c r="AW50" s="27">
        <f t="shared" si="19"/>
        <v>330.41288755263156</v>
      </c>
      <c r="AX50" s="27">
        <f t="shared" si="19"/>
        <v>330.39375896739131</v>
      </c>
      <c r="AY50" s="27">
        <f t="shared" si="19"/>
        <v>330.83327600000001</v>
      </c>
      <c r="AZ50" s="27">
        <f t="shared" si="19"/>
        <v>315.85343816249991</v>
      </c>
      <c r="BA50" s="27" t="e">
        <f t="shared" si="19"/>
        <v>#REF!</v>
      </c>
      <c r="BB50" s="27" t="e">
        <f t="shared" si="19"/>
        <v>#REF!</v>
      </c>
      <c r="BC50" s="27" t="e">
        <f t="shared" si="19"/>
        <v>#REF!</v>
      </c>
      <c r="BD50" s="27" t="e">
        <f t="shared" si="19"/>
        <v>#REF!</v>
      </c>
      <c r="BE50" s="27" t="e">
        <f t="shared" ref="BE50:BL50" si="20">+SUMPRODUCT(BE37:BE37,BE22:BE22)</f>
        <v>#REF!</v>
      </c>
      <c r="BF50" s="27" t="e">
        <f t="shared" si="20"/>
        <v>#REF!</v>
      </c>
      <c r="BG50" s="27" t="e">
        <f t="shared" si="20"/>
        <v>#REF!</v>
      </c>
      <c r="BH50" s="27" t="e">
        <f t="shared" si="20"/>
        <v>#REF!</v>
      </c>
      <c r="BI50" s="27" t="e">
        <f t="shared" si="20"/>
        <v>#REF!</v>
      </c>
      <c r="BJ50" s="27" t="e">
        <f t="shared" si="20"/>
        <v>#REF!</v>
      </c>
      <c r="BK50" s="27" t="e">
        <f t="shared" si="20"/>
        <v>#REF!</v>
      </c>
      <c r="BL50" s="27" t="e">
        <f t="shared" si="20"/>
        <v>#REF!</v>
      </c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</row>
    <row r="51" spans="1:160" x14ac:dyDescent="0.3">
      <c r="A51" s="5" t="s">
        <v>288</v>
      </c>
      <c r="E51" s="27">
        <f t="shared" ref="E51:X51" si="21">+SUMPRODUCT(E40:E42,E25:E27)</f>
        <v>480.08704396852931</v>
      </c>
      <c r="F51" s="27">
        <f t="shared" si="21"/>
        <v>420.79486836263436</v>
      </c>
      <c r="G51" s="27">
        <f t="shared" si="21"/>
        <v>412.03032650806961</v>
      </c>
      <c r="H51" s="27">
        <f t="shared" si="21"/>
        <v>413.9362420464555</v>
      </c>
      <c r="I51" s="27">
        <f t="shared" si="21"/>
        <v>434.27341846934371</v>
      </c>
      <c r="J51" s="27">
        <f t="shared" si="21"/>
        <v>427.5363268403608</v>
      </c>
      <c r="K51" s="27">
        <f t="shared" si="21"/>
        <v>404.06728508411402</v>
      </c>
      <c r="L51" s="27">
        <f t="shared" si="21"/>
        <v>413.94267514028263</v>
      </c>
      <c r="M51" s="27">
        <f t="shared" si="21"/>
        <v>409.68865901107449</v>
      </c>
      <c r="N51" s="27">
        <f t="shared" si="21"/>
        <v>418.74865541702286</v>
      </c>
      <c r="O51" s="27">
        <f t="shared" si="21"/>
        <v>419.32765198720955</v>
      </c>
      <c r="P51" s="27">
        <f t="shared" si="21"/>
        <v>426.10280381230564</v>
      </c>
      <c r="Q51" s="27">
        <f t="shared" si="21"/>
        <v>438.66275457549762</v>
      </c>
      <c r="R51" s="27">
        <f t="shared" si="21"/>
        <v>423.46879560697039</v>
      </c>
      <c r="S51" s="27">
        <f t="shared" si="21"/>
        <v>383.1049281508557</v>
      </c>
      <c r="T51" s="27">
        <f t="shared" si="21"/>
        <v>384.73533849110765</v>
      </c>
      <c r="U51" s="27">
        <f t="shared" si="21"/>
        <v>381.37142461148358</v>
      </c>
      <c r="V51" s="27">
        <f t="shared" si="21"/>
        <v>408.80894513878616</v>
      </c>
      <c r="W51" s="27">
        <f t="shared" si="21"/>
        <v>470.91108856668427</v>
      </c>
      <c r="X51" s="27">
        <f t="shared" si="21"/>
        <v>498.71403359613885</v>
      </c>
      <c r="Y51" s="27">
        <f t="shared" ref="Y51:BD51" si="22">+SUMPRODUCT(Y40:Y42,Y25:Y27)</f>
        <v>511.98400460134189</v>
      </c>
      <c r="Z51" s="27">
        <f t="shared" si="22"/>
        <v>534.38858805808172</v>
      </c>
      <c r="AA51" s="27">
        <f t="shared" si="22"/>
        <v>564.36628672272184</v>
      </c>
      <c r="AB51" s="27">
        <f t="shared" si="22"/>
        <v>600.55463224700452</v>
      </c>
      <c r="AC51" s="27">
        <f t="shared" si="22"/>
        <v>636.22430855159257</v>
      </c>
      <c r="AD51" s="27">
        <f t="shared" si="22"/>
        <v>665.97194709772077</v>
      </c>
      <c r="AE51" s="27">
        <f t="shared" si="22"/>
        <v>662.78939930924798</v>
      </c>
      <c r="AF51" s="27">
        <f t="shared" si="22"/>
        <v>670.66995762385136</v>
      </c>
      <c r="AG51" s="27">
        <f t="shared" si="22"/>
        <v>669.07172267065152</v>
      </c>
      <c r="AH51" s="27">
        <f t="shared" si="22"/>
        <v>647.54885312581428</v>
      </c>
      <c r="AI51" s="27">
        <f t="shared" si="22"/>
        <v>624.24836983968771</v>
      </c>
      <c r="AJ51" s="27">
        <f t="shared" si="22"/>
        <v>632.39767018627549</v>
      </c>
      <c r="AK51" s="27">
        <f t="shared" si="22"/>
        <v>593.47419169863315</v>
      </c>
      <c r="AL51" s="27">
        <f t="shared" si="22"/>
        <v>552.50033091190255</v>
      </c>
      <c r="AM51" s="27">
        <f t="shared" si="22"/>
        <v>528.81722820597952</v>
      </c>
      <c r="AN51" s="27">
        <f t="shared" si="22"/>
        <v>520.85947429360169</v>
      </c>
      <c r="AO51" s="27">
        <f t="shared" si="22"/>
        <v>524.32493372360125</v>
      </c>
      <c r="AP51" s="27">
        <f t="shared" si="22"/>
        <v>548.29050099592075</v>
      </c>
      <c r="AQ51" s="27">
        <f t="shared" si="22"/>
        <v>552.32222128928072</v>
      </c>
      <c r="AR51" s="27">
        <f t="shared" si="22"/>
        <v>532.13026997757765</v>
      </c>
      <c r="AS51" s="27">
        <f t="shared" si="22"/>
        <v>539.34487846779973</v>
      </c>
      <c r="AT51" s="27">
        <f t="shared" si="22"/>
        <v>546.35012111327001</v>
      </c>
      <c r="AU51" s="27">
        <f t="shared" si="22"/>
        <v>606.8019464904969</v>
      </c>
      <c r="AV51" s="27">
        <f t="shared" si="22"/>
        <v>599.03484192623978</v>
      </c>
      <c r="AW51" s="27">
        <f t="shared" si="22"/>
        <v>596.59356735852771</v>
      </c>
      <c r="AX51" s="27">
        <f t="shared" si="22"/>
        <v>595.73908104577617</v>
      </c>
      <c r="AY51" s="27">
        <f t="shared" si="22"/>
        <v>568.57848267724057</v>
      </c>
      <c r="AZ51" s="27">
        <f t="shared" si="22"/>
        <v>557.01137209665274</v>
      </c>
      <c r="BA51" s="27">
        <f t="shared" si="22"/>
        <v>556.79543368739519</v>
      </c>
      <c r="BB51" s="27">
        <f t="shared" si="22"/>
        <v>551.2222448131206</v>
      </c>
      <c r="BC51" s="27">
        <f t="shared" si="22"/>
        <v>555.55236280900135</v>
      </c>
      <c r="BD51" s="27">
        <f t="shared" si="22"/>
        <v>538.57068537420309</v>
      </c>
      <c r="BE51" s="27">
        <f t="shared" ref="BE51:CJ51" si="23">+SUMPRODUCT(BE40:BE42,BE25:BE27)</f>
        <v>532.25225448447304</v>
      </c>
      <c r="BF51" s="27">
        <f t="shared" si="23"/>
        <v>500.8263758865761</v>
      </c>
      <c r="BG51" s="27">
        <f t="shared" si="23"/>
        <v>504.16192491010526</v>
      </c>
      <c r="BH51" s="27">
        <f t="shared" si="23"/>
        <v>505.68165420758811</v>
      </c>
      <c r="BI51" s="27">
        <f t="shared" si="23"/>
        <v>485.13653066297616</v>
      </c>
      <c r="BJ51" s="27">
        <f t="shared" si="23"/>
        <v>492.89065909064738</v>
      </c>
      <c r="BK51" s="27">
        <f t="shared" si="23"/>
        <v>460.47242429825747</v>
      </c>
      <c r="BL51" s="27">
        <f t="shared" si="23"/>
        <v>474.06477937677136</v>
      </c>
      <c r="BM51" s="27">
        <f t="shared" si="23"/>
        <v>458.05193319034572</v>
      </c>
      <c r="BN51" s="27">
        <f t="shared" si="23"/>
        <v>497.61087047127722</v>
      </c>
      <c r="BO51" s="27">
        <f t="shared" si="23"/>
        <v>552.81535888533176</v>
      </c>
      <c r="BP51" s="27">
        <f t="shared" si="23"/>
        <v>546.5084242479852</v>
      </c>
      <c r="BQ51" s="27">
        <f t="shared" si="23"/>
        <v>551.47334092086089</v>
      </c>
      <c r="BR51" s="27">
        <f t="shared" si="23"/>
        <v>518.79378136247306</v>
      </c>
      <c r="BS51" s="27">
        <f t="shared" si="23"/>
        <v>506.98255700784773</v>
      </c>
      <c r="BT51" s="27">
        <f t="shared" si="23"/>
        <v>492.70878840770251</v>
      </c>
      <c r="BU51" s="27">
        <f t="shared" si="23"/>
        <v>479.62286651518605</v>
      </c>
      <c r="BV51" s="27">
        <f t="shared" si="23"/>
        <v>495.8355331238206</v>
      </c>
      <c r="BW51" s="27">
        <f t="shared" si="23"/>
        <v>492.84451557958965</v>
      </c>
      <c r="BX51" s="27">
        <f t="shared" si="23"/>
        <v>484.50672637339517</v>
      </c>
      <c r="BY51" s="27">
        <f t="shared" si="23"/>
        <v>466.8666514646485</v>
      </c>
      <c r="BZ51" s="27">
        <f t="shared" si="23"/>
        <v>456.97180833098184</v>
      </c>
      <c r="CA51" s="27">
        <f t="shared" si="23"/>
        <v>435.16211360201498</v>
      </c>
      <c r="CB51" s="27">
        <f t="shared" si="23"/>
        <v>430.25632935606563</v>
      </c>
      <c r="CC51" s="27">
        <f t="shared" si="23"/>
        <v>412.27145634069001</v>
      </c>
      <c r="CD51" s="27">
        <f t="shared" si="23"/>
        <v>429.62242221134414</v>
      </c>
      <c r="CE51" s="27">
        <f t="shared" si="23"/>
        <v>435.77951934301666</v>
      </c>
      <c r="CF51" s="27">
        <f t="shared" si="23"/>
        <v>396.12766657858776</v>
      </c>
      <c r="CG51" s="27">
        <f t="shared" si="23"/>
        <v>385.37106284526726</v>
      </c>
      <c r="CH51" s="27">
        <f t="shared" si="23"/>
        <v>399.27997484490936</v>
      </c>
      <c r="CI51" s="27">
        <f t="shared" si="23"/>
        <v>390.013028442821</v>
      </c>
      <c r="CJ51" s="27">
        <f t="shared" si="23"/>
        <v>386.53091948728252</v>
      </c>
      <c r="CK51" s="27">
        <f t="shared" ref="CK51:CU51" si="24">+SUMPRODUCT(CK40:CK42,CK25:CK27)</f>
        <v>374.48270095998055</v>
      </c>
      <c r="CL51" s="27">
        <f t="shared" si="24"/>
        <v>364.43175988838345</v>
      </c>
      <c r="CM51" s="27">
        <f t="shared" si="24"/>
        <v>381.19479083796108</v>
      </c>
      <c r="CN51" s="27">
        <f t="shared" si="24"/>
        <v>393.94392144623475</v>
      </c>
      <c r="CO51" s="27">
        <f t="shared" si="24"/>
        <v>408.79801625445396</v>
      </c>
      <c r="CP51" s="27">
        <f t="shared" si="24"/>
        <v>424.14598980531446</v>
      </c>
      <c r="CQ51" s="27">
        <f t="shared" si="24"/>
        <v>433.32371753607384</v>
      </c>
      <c r="CR51" s="27">
        <f t="shared" si="24"/>
        <v>432.59822554312677</v>
      </c>
      <c r="CS51" s="27">
        <f t="shared" si="24"/>
        <v>456.31423987113567</v>
      </c>
      <c r="CT51" s="27">
        <f t="shared" si="24"/>
        <v>481.259052983662</v>
      </c>
      <c r="CU51" s="27">
        <f t="shared" si="24"/>
        <v>481.34691157980205</v>
      </c>
      <c r="CV51" s="27">
        <f>+SUMPRODUCT(CV40:CV42,CV25:CV27)</f>
        <v>461.24741532041037</v>
      </c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</row>
    <row r="52" spans="1:160" x14ac:dyDescent="0.3">
      <c r="A52" s="5" t="s">
        <v>287</v>
      </c>
      <c r="E52" s="293">
        <f t="shared" ref="E52:BF52" si="25">+SUMPRODUCT(E45:E47,E30:E32)</f>
        <v>642.63167087401382</v>
      </c>
      <c r="F52" s="293">
        <f t="shared" si="25"/>
        <v>543.69395319914429</v>
      </c>
      <c r="G52" s="293">
        <f t="shared" si="25"/>
        <v>527.64986625123584</v>
      </c>
      <c r="H52" s="293">
        <f t="shared" si="25"/>
        <v>528.39613206759384</v>
      </c>
      <c r="I52" s="293">
        <f t="shared" si="25"/>
        <v>544.72919663919652</v>
      </c>
      <c r="J52" s="293">
        <f t="shared" si="25"/>
        <v>533.99660155422032</v>
      </c>
      <c r="K52" s="293">
        <f t="shared" si="25"/>
        <v>507.58995174388167</v>
      </c>
      <c r="L52" s="293">
        <f t="shared" si="25"/>
        <v>518.17483650554504</v>
      </c>
      <c r="M52" s="293">
        <f t="shared" si="25"/>
        <v>517.39328848237847</v>
      </c>
      <c r="N52" s="293">
        <f t="shared" si="25"/>
        <v>523.01385134869656</v>
      </c>
      <c r="O52" s="293">
        <f t="shared" si="25"/>
        <v>515.3076476827963</v>
      </c>
      <c r="P52" s="293">
        <f t="shared" si="25"/>
        <v>520.21406640284351</v>
      </c>
      <c r="Q52" s="293">
        <f t="shared" si="25"/>
        <v>530.78766386047118</v>
      </c>
      <c r="R52" s="293">
        <f t="shared" si="25"/>
        <v>512.57411255786315</v>
      </c>
      <c r="S52" s="293">
        <f t="shared" si="25"/>
        <v>472.4884797669655</v>
      </c>
      <c r="T52" s="293">
        <f t="shared" si="25"/>
        <v>482.02730095641971</v>
      </c>
      <c r="U52" s="293">
        <f t="shared" si="25"/>
        <v>478.60144696455029</v>
      </c>
      <c r="V52" s="293">
        <f t="shared" si="25"/>
        <v>523.451475542249</v>
      </c>
      <c r="W52" s="293">
        <f t="shared" si="25"/>
        <v>598.83032610965552</v>
      </c>
      <c r="X52" s="293">
        <f t="shared" si="25"/>
        <v>623.12058848736774</v>
      </c>
      <c r="Y52" s="293">
        <f t="shared" si="25"/>
        <v>630.14484026820242</v>
      </c>
      <c r="Z52" s="293">
        <f t="shared" si="25"/>
        <v>659.45031538722742</v>
      </c>
      <c r="AA52" s="293">
        <f t="shared" si="25"/>
        <v>702.48236542313316</v>
      </c>
      <c r="AB52" s="293">
        <f t="shared" si="25"/>
        <v>740.29910805606346</v>
      </c>
      <c r="AC52" s="293">
        <f t="shared" si="25"/>
        <v>787.99886810107341</v>
      </c>
      <c r="AD52" s="293">
        <f t="shared" si="25"/>
        <v>832.04251606132743</v>
      </c>
      <c r="AE52" s="293">
        <f t="shared" si="25"/>
        <v>849.48176063825929</v>
      </c>
      <c r="AF52" s="293">
        <f t="shared" si="25"/>
        <v>857.49376464843613</v>
      </c>
      <c r="AG52" s="293">
        <f t="shared" si="25"/>
        <v>865.24360863140578</v>
      </c>
      <c r="AH52" s="293">
        <f t="shared" si="25"/>
        <v>828.64371800747563</v>
      </c>
      <c r="AI52" s="293">
        <f t="shared" si="25"/>
        <v>790.56466713790576</v>
      </c>
      <c r="AJ52" s="293">
        <f t="shared" si="25"/>
        <v>799.26688311408407</v>
      </c>
      <c r="AK52" s="293">
        <f t="shared" si="25"/>
        <v>747.49408673642131</v>
      </c>
      <c r="AL52" s="293">
        <f t="shared" si="25"/>
        <v>693.90332261028061</v>
      </c>
      <c r="AM52" s="293">
        <f t="shared" si="25"/>
        <v>665.43495891247437</v>
      </c>
      <c r="AN52" s="293">
        <f t="shared" si="25"/>
        <v>661.77877152076326</v>
      </c>
      <c r="AO52" s="293">
        <f t="shared" si="25"/>
        <v>659.96139088521932</v>
      </c>
      <c r="AP52" s="293">
        <f t="shared" si="25"/>
        <v>697.51051279726767</v>
      </c>
      <c r="AQ52" s="293">
        <f t="shared" si="25"/>
        <v>705.22644549720962</v>
      </c>
      <c r="AR52" s="293">
        <f t="shared" si="25"/>
        <v>685.46948058882424</v>
      </c>
      <c r="AS52" s="293">
        <f t="shared" si="25"/>
        <v>703.44476906067052</v>
      </c>
      <c r="AT52" s="293">
        <f t="shared" si="25"/>
        <v>707.08225659653931</v>
      </c>
      <c r="AU52" s="293">
        <f t="shared" si="25"/>
        <v>763.80923992620649</v>
      </c>
      <c r="AV52" s="293">
        <f t="shared" si="25"/>
        <v>756.02946677569355</v>
      </c>
      <c r="AW52" s="293">
        <f t="shared" si="25"/>
        <v>750.48780085942019</v>
      </c>
      <c r="AX52" s="293">
        <f t="shared" si="25"/>
        <v>748.8303994459402</v>
      </c>
      <c r="AY52" s="293">
        <f t="shared" si="25"/>
        <v>708.16812078960572</v>
      </c>
      <c r="AZ52" s="293">
        <f t="shared" si="25"/>
        <v>698.15417786441753</v>
      </c>
      <c r="BA52" s="293">
        <f t="shared" si="25"/>
        <v>707.55451824267732</v>
      </c>
      <c r="BB52" s="293">
        <f t="shared" si="25"/>
        <v>707.98598485989692</v>
      </c>
      <c r="BC52" s="293">
        <f t="shared" si="25"/>
        <v>717.26270833756166</v>
      </c>
      <c r="BD52" s="293">
        <f t="shared" si="25"/>
        <v>691.92623449198845</v>
      </c>
      <c r="BE52" s="293">
        <f t="shared" si="25"/>
        <v>681.18240511797853</v>
      </c>
      <c r="BF52" s="293">
        <f t="shared" si="25"/>
        <v>634.05901690481141</v>
      </c>
      <c r="BG52" s="293">
        <f t="shared" ref="BG52:DR52" si="26">+SUMPRODUCT(BG45:BG47,BG30:BG32)</f>
        <v>645.94782681740901</v>
      </c>
      <c r="BH52" s="293">
        <f t="shared" si="26"/>
        <v>646.8038497812172</v>
      </c>
      <c r="BI52" s="293">
        <f t="shared" si="26"/>
        <v>611.08832654840353</v>
      </c>
      <c r="BJ52" s="293">
        <f t="shared" si="26"/>
        <v>611.98504046853327</v>
      </c>
      <c r="BK52" s="293">
        <f t="shared" si="26"/>
        <v>571.3648361809328</v>
      </c>
      <c r="BL52" s="293">
        <f t="shared" si="26"/>
        <v>605.39192123580563</v>
      </c>
      <c r="BM52" s="293">
        <f t="shared" si="26"/>
        <v>591.10292269591741</v>
      </c>
      <c r="BN52" s="293">
        <f t="shared" si="26"/>
        <v>645.1359276660578</v>
      </c>
      <c r="BO52" s="293">
        <f t="shared" si="26"/>
        <v>721.61470279651849</v>
      </c>
      <c r="BP52" s="293">
        <f t="shared" si="26"/>
        <v>710.68385228702562</v>
      </c>
      <c r="BQ52" s="293">
        <f t="shared" si="26"/>
        <v>709.76469441360337</v>
      </c>
      <c r="BR52" s="293">
        <f t="shared" si="26"/>
        <v>668.55857098005959</v>
      </c>
      <c r="BS52" s="293">
        <f t="shared" si="26"/>
        <v>666.09318103815781</v>
      </c>
      <c r="BT52" s="293">
        <f t="shared" si="26"/>
        <v>649.04867272788749</v>
      </c>
      <c r="BU52" s="293">
        <f t="shared" si="26"/>
        <v>637.70154162572408</v>
      </c>
      <c r="BV52" s="293">
        <f t="shared" si="26"/>
        <v>662.58866654893302</v>
      </c>
      <c r="BW52" s="293">
        <f t="shared" si="26"/>
        <v>656.99795325160767</v>
      </c>
      <c r="BX52" s="293">
        <f t="shared" si="26"/>
        <v>637.08567611252056</v>
      </c>
      <c r="BY52" s="293">
        <f t="shared" si="26"/>
        <v>619.95146437511721</v>
      </c>
      <c r="BZ52" s="293">
        <f t="shared" si="26"/>
        <v>611.50177877925364</v>
      </c>
      <c r="CA52" s="293">
        <f t="shared" si="26"/>
        <v>576.87256529295269</v>
      </c>
      <c r="CB52" s="293">
        <f t="shared" si="26"/>
        <v>571.84206164605325</v>
      </c>
      <c r="CC52" s="293">
        <f t="shared" si="26"/>
        <v>543.37517892510311</v>
      </c>
      <c r="CD52" s="293">
        <f t="shared" si="26"/>
        <v>572.58655516687952</v>
      </c>
      <c r="CE52" s="293">
        <f t="shared" si="26"/>
        <v>580.48140541653902</v>
      </c>
      <c r="CF52" s="293">
        <f t="shared" si="26"/>
        <v>527.20541079482689</v>
      </c>
      <c r="CG52" s="293">
        <f t="shared" si="26"/>
        <v>508.71913744995038</v>
      </c>
      <c r="CH52" s="293">
        <f t="shared" si="26"/>
        <v>522.8513933142525</v>
      </c>
      <c r="CI52" s="293">
        <f t="shared" si="26"/>
        <v>510.60481621843451</v>
      </c>
      <c r="CJ52" s="293">
        <f t="shared" si="26"/>
        <v>502.6192422797626</v>
      </c>
      <c r="CK52" s="293">
        <f t="shared" si="26"/>
        <v>480.43715891113658</v>
      </c>
      <c r="CL52" s="293">
        <f t="shared" si="26"/>
        <v>471.23765218979082</v>
      </c>
      <c r="CM52" s="293">
        <f t="shared" si="26"/>
        <v>489.08902337281995</v>
      </c>
      <c r="CN52" s="293">
        <f t="shared" si="26"/>
        <v>511.65575132175707</v>
      </c>
      <c r="CO52" s="293">
        <f t="shared" si="26"/>
        <v>535.10621180734847</v>
      </c>
      <c r="CP52" s="293">
        <f t="shared" si="26"/>
        <v>552.79771809464603</v>
      </c>
      <c r="CQ52" s="293">
        <f t="shared" si="26"/>
        <v>575.02618193107367</v>
      </c>
      <c r="CR52" s="293">
        <f t="shared" si="26"/>
        <v>575.06279640387174</v>
      </c>
      <c r="CS52" s="293">
        <f t="shared" si="26"/>
        <v>610.4523488888799</v>
      </c>
      <c r="CT52" s="293">
        <f t="shared" si="26"/>
        <v>647.80982245648147</v>
      </c>
      <c r="CU52" s="293">
        <f t="shared" si="26"/>
        <v>655.35976851790724</v>
      </c>
      <c r="CV52" s="293">
        <f t="shared" si="26"/>
        <v>629.71895038707885</v>
      </c>
      <c r="CW52" s="293">
        <f t="shared" si="26"/>
        <v>674.69495228090898</v>
      </c>
      <c r="CX52" s="293">
        <f t="shared" si="26"/>
        <v>661.0047032798758</v>
      </c>
      <c r="CY52" s="293">
        <f t="shared" si="26"/>
        <v>655.75760046919197</v>
      </c>
      <c r="CZ52" s="293">
        <f t="shared" si="26"/>
        <v>626.40233448281106</v>
      </c>
      <c r="DA52" s="293">
        <f t="shared" si="26"/>
        <v>601.59355156550896</v>
      </c>
      <c r="DB52" s="293">
        <f t="shared" si="26"/>
        <v>619.17826332840662</v>
      </c>
      <c r="DC52" s="293">
        <f t="shared" si="26"/>
        <v>652.54616294506661</v>
      </c>
      <c r="DD52" s="293">
        <f t="shared" si="26"/>
        <v>624.71161916382573</v>
      </c>
      <c r="DE52" s="293">
        <f t="shared" si="26"/>
        <v>599.539681137554</v>
      </c>
      <c r="DF52" s="293">
        <f t="shared" si="26"/>
        <v>597.26174758727848</v>
      </c>
      <c r="DG52" s="293">
        <f t="shared" si="26"/>
        <v>564.40800139929195</v>
      </c>
      <c r="DH52" s="293">
        <f t="shared" si="26"/>
        <v>534.26531223864481</v>
      </c>
      <c r="DI52" s="293">
        <f t="shared" si="26"/>
        <v>545.88885970221781</v>
      </c>
      <c r="DJ52" s="293">
        <f t="shared" si="26"/>
        <v>559.68033046163282</v>
      </c>
      <c r="DK52" s="293">
        <f t="shared" si="26"/>
        <v>565.2649772420466</v>
      </c>
      <c r="DL52" s="293">
        <f t="shared" si="26"/>
        <v>547.84982070913782</v>
      </c>
      <c r="DM52" s="293">
        <f t="shared" si="26"/>
        <v>559.01723520116809</v>
      </c>
      <c r="DN52" s="293">
        <f t="shared" si="26"/>
        <v>549.45375530854153</v>
      </c>
      <c r="DO52" s="293">
        <f t="shared" si="26"/>
        <v>549.45582637975485</v>
      </c>
      <c r="DP52" s="293">
        <f t="shared" si="26"/>
        <v>536.48413776999939</v>
      </c>
      <c r="DQ52" s="293">
        <f t="shared" si="26"/>
        <v>508.38173628894958</v>
      </c>
      <c r="DR52" s="293">
        <f t="shared" si="26"/>
        <v>544.56518744540676</v>
      </c>
      <c r="DS52" s="293">
        <f>+SUMPRODUCT(DS45:DS47,DS30:DS32)</f>
        <v>523.78817062361236</v>
      </c>
      <c r="DT52" s="293">
        <f>+SUMPRODUCT(DT45:DT47,DT30:DT32)</f>
        <v>497.25142451080194</v>
      </c>
      <c r="DU52" s="293">
        <f t="shared" ref="DU52:ER52" si="27">+SUMPRODUCT(DU45:DU47,DU30:DU32)</f>
        <v>504.48271134636332</v>
      </c>
      <c r="DV52" s="293">
        <f t="shared" si="27"/>
        <v>499.6681551597527</v>
      </c>
      <c r="DW52" s="293">
        <f t="shared" si="27"/>
        <v>482.39381303407333</v>
      </c>
      <c r="DX52" s="293">
        <f t="shared" si="27"/>
        <v>457.59462322899259</v>
      </c>
      <c r="DY52" s="293">
        <f t="shared" si="27"/>
        <v>443.51061503019093</v>
      </c>
      <c r="DZ52" s="293">
        <f t="shared" si="27"/>
        <v>466.83236992179627</v>
      </c>
      <c r="EA52" s="293">
        <f t="shared" si="27"/>
        <v>454.92127445534095</v>
      </c>
      <c r="EB52" s="293">
        <f t="shared" si="27"/>
        <v>427.61576805950233</v>
      </c>
      <c r="EC52" s="293">
        <f t="shared" si="27"/>
        <v>426.85819181265532</v>
      </c>
      <c r="ED52" s="293">
        <f t="shared" si="27"/>
        <v>424.54095490163718</v>
      </c>
      <c r="EE52" s="293">
        <f t="shared" si="27"/>
        <v>447.60770207061842</v>
      </c>
      <c r="EF52" s="293">
        <f t="shared" si="27"/>
        <v>462.50287375425069</v>
      </c>
      <c r="EG52" s="293">
        <f t="shared" si="27"/>
        <v>461.83535259102291</v>
      </c>
      <c r="EH52" s="293">
        <f t="shared" si="27"/>
        <v>452.46956703802385</v>
      </c>
      <c r="EI52" s="293">
        <f t="shared" si="27"/>
        <v>432.15474509876299</v>
      </c>
      <c r="EJ52" s="293">
        <f t="shared" si="27"/>
        <v>417.12687899494449</v>
      </c>
      <c r="EK52" s="293">
        <f t="shared" si="27"/>
        <v>420.5124395203984</v>
      </c>
      <c r="EL52" s="293">
        <f t="shared" si="27"/>
        <v>419.64708208480636</v>
      </c>
      <c r="EM52" s="293">
        <f t="shared" si="27"/>
        <v>431.5315941042395</v>
      </c>
      <c r="EN52" s="293">
        <f t="shared" si="27"/>
        <v>475.68417710576477</v>
      </c>
      <c r="EO52" s="293">
        <f t="shared" si="27"/>
        <v>488.74526703784625</v>
      </c>
      <c r="EP52" s="293">
        <f t="shared" si="27"/>
        <v>466.76682098528767</v>
      </c>
      <c r="EQ52" s="293">
        <f t="shared" si="27"/>
        <v>491.90633413429157</v>
      </c>
      <c r="ER52" s="293">
        <f t="shared" si="27"/>
        <v>491.33062398019251</v>
      </c>
      <c r="ES52" s="293">
        <f t="shared" ref="ES52:FD52" si="28">+SUMPRODUCT(ES45:ES47,ES30:ES32)</f>
        <v>505.02540718104405</v>
      </c>
      <c r="ET52" s="293">
        <f t="shared" si="28"/>
        <v>519.02698490946545</v>
      </c>
      <c r="EU52" s="293">
        <f t="shared" si="28"/>
        <v>512.10060509876018</v>
      </c>
      <c r="EV52" s="293">
        <f t="shared" si="28"/>
        <v>515.0762411447572</v>
      </c>
      <c r="EW52" s="293">
        <f t="shared" si="28"/>
        <v>548.43651804377532</v>
      </c>
      <c r="EX52" s="293">
        <f t="shared" si="28"/>
        <v>567.60730118077311</v>
      </c>
      <c r="EY52" s="293">
        <f t="shared" si="28"/>
        <v>609.17153428943732</v>
      </c>
      <c r="EZ52" s="293">
        <f t="shared" si="28"/>
        <v>647.84575615484971</v>
      </c>
      <c r="FA52" s="293">
        <f t="shared" si="28"/>
        <v>703.64268216190851</v>
      </c>
      <c r="FB52" s="293">
        <f t="shared" si="28"/>
        <v>727.8835590769246</v>
      </c>
      <c r="FC52" s="293">
        <f t="shared" si="28"/>
        <v>770.83592261290244</v>
      </c>
      <c r="FD52" s="293">
        <f t="shared" si="28"/>
        <v>799.05909212830773</v>
      </c>
    </row>
    <row r="53" spans="1:160" x14ac:dyDescent="0.3"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</row>
    <row r="54" spans="1:160" x14ac:dyDescent="0.3">
      <c r="A54" s="18"/>
      <c r="B54" s="18"/>
      <c r="C54" s="18"/>
      <c r="D54" s="21"/>
      <c r="E54" s="29"/>
      <c r="F54" s="29"/>
      <c r="G54" s="29"/>
      <c r="H54" s="29"/>
      <c r="I54" s="29"/>
      <c r="J54" s="29"/>
      <c r="K54" s="29" t="s">
        <v>41</v>
      </c>
      <c r="L54" s="29" t="s">
        <v>41</v>
      </c>
      <c r="M54" s="29" t="s">
        <v>41</v>
      </c>
      <c r="N54" s="29" t="s">
        <v>41</v>
      </c>
      <c r="O54" s="29" t="s">
        <v>41</v>
      </c>
      <c r="P54" s="29" t="s">
        <v>41</v>
      </c>
      <c r="Q54" s="29"/>
      <c r="R54" s="29"/>
      <c r="S54" s="29"/>
      <c r="T54" s="29"/>
      <c r="U54" s="29"/>
      <c r="V54" s="29"/>
      <c r="W54" s="29" t="s">
        <v>42</v>
      </c>
      <c r="X54" s="29" t="s">
        <v>42</v>
      </c>
      <c r="Y54" s="29" t="s">
        <v>42</v>
      </c>
      <c r="Z54" s="29" t="s">
        <v>42</v>
      </c>
      <c r="AA54" s="29" t="s">
        <v>42</v>
      </c>
      <c r="AB54" s="29" t="s">
        <v>42</v>
      </c>
      <c r="AC54" s="29"/>
      <c r="AD54" s="29"/>
      <c r="AE54" s="29"/>
      <c r="AF54" s="29"/>
      <c r="AG54" s="29"/>
      <c r="AH54" s="29"/>
      <c r="AI54" s="29" t="s">
        <v>43</v>
      </c>
      <c r="AJ54" s="29" t="s">
        <v>43</v>
      </c>
      <c r="AK54" s="29" t="s">
        <v>43</v>
      </c>
      <c r="AL54" s="29" t="s">
        <v>43</v>
      </c>
      <c r="AM54" s="29" t="s">
        <v>43</v>
      </c>
      <c r="AN54" s="29" t="s">
        <v>43</v>
      </c>
      <c r="AO54" s="29"/>
      <c r="AP54" s="29"/>
      <c r="AQ54" s="29"/>
      <c r="AR54" s="29"/>
      <c r="AS54" s="29"/>
      <c r="AT54" s="29"/>
      <c r="AU54" s="29" t="s">
        <v>44</v>
      </c>
      <c r="AV54" s="29" t="s">
        <v>44</v>
      </c>
      <c r="AW54" s="29" t="s">
        <v>44</v>
      </c>
      <c r="AX54" s="29" t="s">
        <v>44</v>
      </c>
      <c r="AY54" s="29" t="s">
        <v>44</v>
      </c>
      <c r="AZ54" s="29" t="s">
        <v>44</v>
      </c>
      <c r="BA54" s="29"/>
      <c r="BB54" s="29"/>
      <c r="BC54" s="29"/>
      <c r="BD54" s="29"/>
      <c r="BE54" s="29"/>
      <c r="BF54" s="29"/>
      <c r="BG54" s="29" t="s">
        <v>83</v>
      </c>
      <c r="BH54" s="269" t="s">
        <v>83</v>
      </c>
      <c r="BI54" s="269" t="s">
        <v>83</v>
      </c>
      <c r="BJ54" s="269" t="s">
        <v>83</v>
      </c>
      <c r="BK54" s="269" t="s">
        <v>83</v>
      </c>
      <c r="BL54" s="269" t="s">
        <v>83</v>
      </c>
      <c r="BM54" s="29"/>
      <c r="BN54" s="29"/>
      <c r="BO54" s="29"/>
      <c r="BP54" s="29"/>
      <c r="BQ54" s="29"/>
      <c r="BR54" s="29"/>
      <c r="BS54" s="29" t="s">
        <v>88</v>
      </c>
      <c r="BT54" s="29" t="s">
        <v>88</v>
      </c>
      <c r="BU54" s="29" t="s">
        <v>88</v>
      </c>
      <c r="BV54" s="29" t="s">
        <v>88</v>
      </c>
      <c r="BW54" s="29" t="s">
        <v>88</v>
      </c>
      <c r="BX54" s="29" t="s">
        <v>88</v>
      </c>
      <c r="BY54" s="29"/>
      <c r="BZ54" s="29"/>
      <c r="CA54" s="29"/>
      <c r="CB54" s="29"/>
      <c r="CC54" s="29"/>
      <c r="CD54" s="29"/>
      <c r="CE54" s="29" t="s">
        <v>170</v>
      </c>
      <c r="CF54" s="269" t="s">
        <v>170</v>
      </c>
      <c r="CG54" s="269" t="s">
        <v>170</v>
      </c>
      <c r="CH54" s="269" t="s">
        <v>170</v>
      </c>
      <c r="CI54" s="269" t="s">
        <v>170</v>
      </c>
      <c r="CJ54" s="269" t="s">
        <v>170</v>
      </c>
      <c r="CK54" s="29"/>
      <c r="CL54" s="29"/>
      <c r="CM54" s="29"/>
      <c r="CN54" s="29"/>
      <c r="CO54" s="29"/>
      <c r="CP54" s="29"/>
      <c r="CQ54" s="29" t="s">
        <v>236</v>
      </c>
      <c r="CR54" s="29" t="s">
        <v>236</v>
      </c>
      <c r="CS54" s="29" t="s">
        <v>236</v>
      </c>
      <c r="CT54" s="29" t="s">
        <v>236</v>
      </c>
      <c r="CU54" s="29" t="s">
        <v>236</v>
      </c>
      <c r="CV54" s="29" t="s">
        <v>236</v>
      </c>
      <c r="CW54" s="269"/>
      <c r="CX54" s="269"/>
      <c r="CY54" s="269"/>
      <c r="CZ54" s="269"/>
      <c r="DA54" s="269"/>
      <c r="DB54" s="269"/>
      <c r="DC54" s="269" t="s">
        <v>278</v>
      </c>
      <c r="DD54" s="269" t="s">
        <v>278</v>
      </c>
      <c r="DE54" s="269" t="s">
        <v>278</v>
      </c>
      <c r="DF54" s="269" t="s">
        <v>278</v>
      </c>
      <c r="DG54" s="269" t="s">
        <v>278</v>
      </c>
      <c r="DH54" s="269" t="s">
        <v>278</v>
      </c>
      <c r="DI54" s="269"/>
      <c r="DJ54" s="269"/>
      <c r="DK54" s="269"/>
      <c r="DL54" s="269"/>
      <c r="DM54" s="269"/>
      <c r="DN54" s="269"/>
      <c r="DO54" s="269" t="s">
        <v>362</v>
      </c>
      <c r="DP54" s="269" t="s">
        <v>362</v>
      </c>
      <c r="DQ54" s="269" t="s">
        <v>362</v>
      </c>
      <c r="DR54" s="269" t="s">
        <v>362</v>
      </c>
      <c r="DS54" s="269" t="s">
        <v>362</v>
      </c>
      <c r="DT54" s="269" t="s">
        <v>362</v>
      </c>
      <c r="DU54" s="269"/>
      <c r="DV54" s="269"/>
      <c r="DW54" s="269"/>
      <c r="DX54" s="269"/>
      <c r="DY54" s="269"/>
      <c r="DZ54" s="269"/>
      <c r="EA54" s="269" t="s">
        <v>365</v>
      </c>
      <c r="EB54" s="269" t="s">
        <v>365</v>
      </c>
      <c r="EC54" s="269" t="s">
        <v>365</v>
      </c>
      <c r="ED54" s="269" t="s">
        <v>365</v>
      </c>
      <c r="EE54" s="269" t="s">
        <v>365</v>
      </c>
      <c r="EF54" s="269" t="s">
        <v>365</v>
      </c>
      <c r="EG54" s="269"/>
      <c r="EH54" s="269"/>
      <c r="EI54" s="269"/>
      <c r="EJ54" s="269"/>
      <c r="EK54" s="269"/>
      <c r="EL54" s="269"/>
      <c r="EM54" s="269" t="s">
        <v>382</v>
      </c>
      <c r="EN54" s="269"/>
      <c r="EO54" s="269"/>
      <c r="EP54" s="269"/>
      <c r="EQ54" s="269"/>
      <c r="ER54" s="269"/>
      <c r="ES54" s="269" t="s">
        <v>439</v>
      </c>
      <c r="ET54" s="360"/>
      <c r="EU54" s="360"/>
      <c r="EV54" s="360"/>
      <c r="EW54" s="360"/>
      <c r="EX54" s="360"/>
      <c r="EY54" s="360"/>
      <c r="EZ54" s="360"/>
      <c r="FA54" s="360"/>
      <c r="FB54" s="360"/>
      <c r="FC54" s="360"/>
      <c r="FD54" s="360"/>
    </row>
    <row r="55" spans="1:160" s="66" customFormat="1" x14ac:dyDescent="0.3">
      <c r="A55" s="34" t="s">
        <v>106</v>
      </c>
      <c r="B55" s="34"/>
      <c r="C55" s="34"/>
      <c r="D55" s="35"/>
      <c r="E55" s="37">
        <f t="shared" ref="E55:AJ55" si="29">+E50/$AZ$50*100</f>
        <v>71.677645450711822</v>
      </c>
      <c r="F55" s="37">
        <f t="shared" si="29"/>
        <v>66.232413472716829</v>
      </c>
      <c r="G55" s="37">
        <f t="shared" si="29"/>
        <v>66.593166318333203</v>
      </c>
      <c r="H55" s="37">
        <f t="shared" si="29"/>
        <v>66.929381940506161</v>
      </c>
      <c r="I55" s="37">
        <f t="shared" si="29"/>
        <v>74.14241882243455</v>
      </c>
      <c r="J55" s="37">
        <f t="shared" si="29"/>
        <v>73.919406074883113</v>
      </c>
      <c r="K55" s="37">
        <f t="shared" si="29"/>
        <v>64.386833919617601</v>
      </c>
      <c r="L55" s="37">
        <f t="shared" si="29"/>
        <v>60.219547982929733</v>
      </c>
      <c r="M55" s="37">
        <f t="shared" si="29"/>
        <v>55.095422979207818</v>
      </c>
      <c r="N55" s="37">
        <f t="shared" si="29"/>
        <v>59.030297742508189</v>
      </c>
      <c r="O55" s="37">
        <f t="shared" si="29"/>
        <v>62.782649158777957</v>
      </c>
      <c r="P55" s="37">
        <f t="shared" si="29"/>
        <v>61.581658754803634</v>
      </c>
      <c r="Q55" s="37">
        <f t="shared" si="29"/>
        <v>60.80769257261727</v>
      </c>
      <c r="R55" s="37">
        <f t="shared" si="29"/>
        <v>57.894813375978018</v>
      </c>
      <c r="S55" s="37">
        <f t="shared" si="29"/>
        <v>56.870923261049768</v>
      </c>
      <c r="T55" s="37">
        <f t="shared" si="29"/>
        <v>57.240630987522778</v>
      </c>
      <c r="U55" s="37">
        <f t="shared" si="29"/>
        <v>57.762945513239991</v>
      </c>
      <c r="V55" s="37">
        <f t="shared" si="29"/>
        <v>55.737323503322735</v>
      </c>
      <c r="W55" s="37">
        <f t="shared" si="29"/>
        <v>67.785249305992679</v>
      </c>
      <c r="X55" s="37">
        <f t="shared" si="29"/>
        <v>82.210668390487783</v>
      </c>
      <c r="Y55" s="37">
        <f t="shared" si="29"/>
        <v>86.208556042347425</v>
      </c>
      <c r="Z55" s="37">
        <f t="shared" si="29"/>
        <v>84.891517426525951</v>
      </c>
      <c r="AA55" s="37">
        <f t="shared" si="29"/>
        <v>85.949579994862063</v>
      </c>
      <c r="AB55" s="37">
        <f t="shared" si="29"/>
        <v>96.025032420792115</v>
      </c>
      <c r="AC55" s="37">
        <f t="shared" si="29"/>
        <v>102.51857668426183</v>
      </c>
      <c r="AD55" s="37">
        <f t="shared" si="29"/>
        <v>108.73626503986269</v>
      </c>
      <c r="AE55" s="37">
        <f t="shared" si="29"/>
        <v>99.395139493464939</v>
      </c>
      <c r="AF55" s="37">
        <f t="shared" si="29"/>
        <v>106.3735113205078</v>
      </c>
      <c r="AG55" s="37">
        <f t="shared" si="29"/>
        <v>105.14981487367304</v>
      </c>
      <c r="AH55" s="37">
        <f t="shared" si="29"/>
        <v>96.095095702476925</v>
      </c>
      <c r="AI55" s="37">
        <f t="shared" si="29"/>
        <v>88.106559641699008</v>
      </c>
      <c r="AJ55" s="37">
        <f t="shared" si="29"/>
        <v>94.711532686302704</v>
      </c>
      <c r="AK55" s="37">
        <f t="shared" ref="AK55:BE55" si="30">+AK50/$AZ$50*100</f>
        <v>90.666544795585523</v>
      </c>
      <c r="AL55" s="37">
        <f t="shared" si="30"/>
        <v>82.930500938615054</v>
      </c>
      <c r="AM55" s="37">
        <f t="shared" si="30"/>
        <v>79.959893335106017</v>
      </c>
      <c r="AN55" s="37">
        <f t="shared" si="30"/>
        <v>77.439377792734675</v>
      </c>
      <c r="AO55" s="37">
        <f t="shared" si="30"/>
        <v>80.052058340240549</v>
      </c>
      <c r="AP55" s="37">
        <f t="shared" si="30"/>
        <v>80.65698207040964</v>
      </c>
      <c r="AQ55" s="37">
        <f t="shared" si="30"/>
        <v>79.956745838174982</v>
      </c>
      <c r="AR55" s="37">
        <f t="shared" si="30"/>
        <v>75.265017667844532</v>
      </c>
      <c r="AS55" s="37">
        <f t="shared" si="30"/>
        <v>75.821690270060898</v>
      </c>
      <c r="AT55" s="37">
        <f t="shared" si="30"/>
        <v>78.56253059760455</v>
      </c>
      <c r="AU55" s="37">
        <f t="shared" si="30"/>
        <v>100.57826443116326</v>
      </c>
      <c r="AV55" s="37">
        <f t="shared" si="30"/>
        <v>102.97739059624314</v>
      </c>
      <c r="AW55" s="37">
        <f t="shared" si="30"/>
        <v>104.60955862150252</v>
      </c>
      <c r="AX55" s="37">
        <f t="shared" si="30"/>
        <v>104.60350246287669</v>
      </c>
      <c r="AY55" s="37">
        <f t="shared" si="30"/>
        <v>104.74265467067461</v>
      </c>
      <c r="AZ55" s="37">
        <f t="shared" si="30"/>
        <v>100</v>
      </c>
      <c r="BA55" s="37" t="e">
        <f t="shared" si="30"/>
        <v>#REF!</v>
      </c>
      <c r="BB55" s="37" t="e">
        <f t="shared" si="30"/>
        <v>#REF!</v>
      </c>
      <c r="BC55" s="37" t="e">
        <f t="shared" si="30"/>
        <v>#REF!</v>
      </c>
      <c r="BD55" s="37" t="e">
        <f t="shared" si="30"/>
        <v>#REF!</v>
      </c>
      <c r="BE55" s="37" t="e">
        <f t="shared" si="30"/>
        <v>#REF!</v>
      </c>
      <c r="BF55" s="37" t="e">
        <f t="shared" ref="BF55:BL55" si="31">+BF50/$AZ$50*100</f>
        <v>#REF!</v>
      </c>
      <c r="BG55" s="37" t="e">
        <f t="shared" si="31"/>
        <v>#REF!</v>
      </c>
      <c r="BH55" s="37" t="e">
        <f t="shared" si="31"/>
        <v>#REF!</v>
      </c>
      <c r="BI55" s="37" t="e">
        <f t="shared" si="31"/>
        <v>#REF!</v>
      </c>
      <c r="BJ55" s="37" t="e">
        <f t="shared" si="31"/>
        <v>#REF!</v>
      </c>
      <c r="BK55" s="37" t="e">
        <f t="shared" si="31"/>
        <v>#REF!</v>
      </c>
      <c r="BL55" s="37" t="e">
        <f t="shared" si="31"/>
        <v>#REF!</v>
      </c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</row>
    <row r="56" spans="1:160" s="66" customFormat="1" x14ac:dyDescent="0.3">
      <c r="A56" s="34" t="s">
        <v>107</v>
      </c>
      <c r="B56" s="34"/>
      <c r="C56" s="34"/>
      <c r="D56" s="35"/>
      <c r="E56" s="37">
        <f t="shared" ref="E56:AJ56" si="32">+E51/$AZ$51*100</f>
        <v>86.189810122085703</v>
      </c>
      <c r="F56" s="37">
        <f t="shared" si="32"/>
        <v>75.545112621079113</v>
      </c>
      <c r="G56" s="37">
        <f t="shared" si="32"/>
        <v>73.971618381352187</v>
      </c>
      <c r="H56" s="37">
        <f t="shared" si="32"/>
        <v>74.313786536952293</v>
      </c>
      <c r="I56" s="37">
        <f t="shared" si="32"/>
        <v>77.964910632738125</v>
      </c>
      <c r="J56" s="37">
        <f t="shared" si="32"/>
        <v>76.755403616099699</v>
      </c>
      <c r="K56" s="37">
        <f t="shared" si="32"/>
        <v>72.542017151850928</v>
      </c>
      <c r="L56" s="37">
        <f t="shared" si="32"/>
        <v>74.314941467380891</v>
      </c>
      <c r="M56" s="37">
        <f t="shared" si="32"/>
        <v>73.551219873475986</v>
      </c>
      <c r="N56" s="37">
        <f t="shared" si="32"/>
        <v>75.177756935339829</v>
      </c>
      <c r="O56" s="37">
        <f t="shared" si="32"/>
        <v>75.281703928021017</v>
      </c>
      <c r="P56" s="37">
        <f t="shared" si="32"/>
        <v>76.498043874473751</v>
      </c>
      <c r="Q56" s="37">
        <f t="shared" si="32"/>
        <v>78.752926160972663</v>
      </c>
      <c r="R56" s="37">
        <f t="shared" si="32"/>
        <v>76.025161571295527</v>
      </c>
      <c r="S56" s="37">
        <f t="shared" si="32"/>
        <v>68.778654681466591</v>
      </c>
      <c r="T56" s="37">
        <f t="shared" si="32"/>
        <v>69.071361513306456</v>
      </c>
      <c r="U56" s="37">
        <f t="shared" si="32"/>
        <v>68.467439574161503</v>
      </c>
      <c r="V56" s="37">
        <f t="shared" si="32"/>
        <v>73.393285239398949</v>
      </c>
      <c r="W56" s="37">
        <f t="shared" si="32"/>
        <v>84.542454994073566</v>
      </c>
      <c r="X56" s="37">
        <f t="shared" si="32"/>
        <v>89.533905155100115</v>
      </c>
      <c r="Y56" s="37">
        <f t="shared" si="32"/>
        <v>91.916257054892299</v>
      </c>
      <c r="Z56" s="37">
        <f t="shared" si="32"/>
        <v>95.938541801504641</v>
      </c>
      <c r="AA56" s="37">
        <f t="shared" si="32"/>
        <v>101.32042450020084</v>
      </c>
      <c r="AB56" s="37">
        <f t="shared" si="32"/>
        <v>107.81730182391971</v>
      </c>
      <c r="AC56" s="37">
        <f t="shared" si="32"/>
        <v>114.22106269693803</v>
      </c>
      <c r="AD56" s="37">
        <f t="shared" si="32"/>
        <v>119.56164280648855</v>
      </c>
      <c r="AE56" s="37">
        <f t="shared" si="32"/>
        <v>118.99028143975498</v>
      </c>
      <c r="AF56" s="37">
        <f t="shared" si="32"/>
        <v>120.40507451389637</v>
      </c>
      <c r="AG56" s="37">
        <f t="shared" si="32"/>
        <v>120.11814411475858</v>
      </c>
      <c r="AH56" s="37">
        <f t="shared" si="32"/>
        <v>116.25415306843169</v>
      </c>
      <c r="AI56" s="37">
        <f t="shared" si="32"/>
        <v>112.0710278301765</v>
      </c>
      <c r="AJ56" s="37">
        <f t="shared" si="32"/>
        <v>113.53406803991457</v>
      </c>
      <c r="AK56" s="37">
        <f t="shared" ref="AK56:BD56" si="33">+AK51/$AZ$51*100</f>
        <v>106.54615353089297</v>
      </c>
      <c r="AL56" s="37">
        <f t="shared" si="33"/>
        <v>99.190134813985907</v>
      </c>
      <c r="AM56" s="37">
        <f t="shared" si="33"/>
        <v>94.938318084144797</v>
      </c>
      <c r="AN56" s="37">
        <f t="shared" si="33"/>
        <v>93.509666119208433</v>
      </c>
      <c r="AO56" s="37">
        <f t="shared" si="33"/>
        <v>94.131818485138623</v>
      </c>
      <c r="AP56" s="37">
        <f t="shared" si="33"/>
        <v>98.434345950980202</v>
      </c>
      <c r="AQ56" s="37">
        <f t="shared" si="33"/>
        <v>99.158158873898472</v>
      </c>
      <c r="AR56" s="37">
        <f t="shared" si="33"/>
        <v>95.533106976717576</v>
      </c>
      <c r="AS56" s="37">
        <f t="shared" si="33"/>
        <v>96.828342379733769</v>
      </c>
      <c r="AT56" s="37">
        <f t="shared" si="33"/>
        <v>98.085990427223663</v>
      </c>
      <c r="AU56" s="37">
        <f t="shared" si="33"/>
        <v>108.93887932780024</v>
      </c>
      <c r="AV56" s="37">
        <f t="shared" si="33"/>
        <v>107.54445455420525</v>
      </c>
      <c r="AW56" s="37">
        <f t="shared" si="33"/>
        <v>107.10617363392119</v>
      </c>
      <c r="AX56" s="37">
        <f t="shared" si="33"/>
        <v>106.95276809221113</v>
      </c>
      <c r="AY56" s="37">
        <f t="shared" si="33"/>
        <v>102.07663813703623</v>
      </c>
      <c r="AZ56" s="37">
        <f t="shared" si="33"/>
        <v>100</v>
      </c>
      <c r="BA56" s="37">
        <f t="shared" si="33"/>
        <v>99.961232674937179</v>
      </c>
      <c r="BB56" s="37">
        <f t="shared" si="33"/>
        <v>98.960680594053002</v>
      </c>
      <c r="BC56" s="37">
        <f t="shared" si="33"/>
        <v>99.738064721702273</v>
      </c>
      <c r="BD56" s="37">
        <f t="shared" si="33"/>
        <v>96.689351843385737</v>
      </c>
      <c r="BE56" s="37">
        <f t="shared" ref="BE56:BK56" si="34">+BE51/$AZ$51*100</f>
        <v>95.555006800133427</v>
      </c>
      <c r="BF56" s="37">
        <f t="shared" si="34"/>
        <v>89.91313301224173</v>
      </c>
      <c r="BG56" s="37">
        <f t="shared" si="34"/>
        <v>90.511962621585923</v>
      </c>
      <c r="BH56" s="37">
        <f t="shared" si="34"/>
        <v>90.784798935818159</v>
      </c>
      <c r="BI56" s="37">
        <f t="shared" si="34"/>
        <v>87.096342187210354</v>
      </c>
      <c r="BJ56" s="37">
        <f t="shared" si="34"/>
        <v>88.488437360866101</v>
      </c>
      <c r="BK56" s="37">
        <f t="shared" si="34"/>
        <v>82.668406313678673</v>
      </c>
      <c r="BL56" s="37">
        <f>+BL51/$AZ$51*100</f>
        <v>85.108635680513814</v>
      </c>
      <c r="BM56" s="37">
        <f>+BM51/$AZ$51*100</f>
        <v>82.233856638543529</v>
      </c>
      <c r="BN56" s="37">
        <f>+BN51/$AZ$51*100</f>
        <v>89.335854777652841</v>
      </c>
      <c r="BO56" s="37">
        <f>+BO51/$AZ$51*100</f>
        <v>99.246691643740277</v>
      </c>
      <c r="BP56" s="37">
        <f t="shared" ref="BP56:CJ56" si="35">+BP51/$AZ$51*100</f>
        <v>98.114410517484899</v>
      </c>
      <c r="BQ56" s="37">
        <f t="shared" si="35"/>
        <v>99.00575976484177</v>
      </c>
      <c r="BR56" s="37">
        <f t="shared" si="35"/>
        <v>93.138813200469428</v>
      </c>
      <c r="BS56" s="37">
        <f t="shared" si="35"/>
        <v>91.018349427859803</v>
      </c>
      <c r="BT56" s="37">
        <f t="shared" si="35"/>
        <v>88.455786199317956</v>
      </c>
      <c r="BU56" s="37">
        <f t="shared" si="35"/>
        <v>86.106476553581345</v>
      </c>
      <c r="BV56" s="37">
        <f t="shared" si="35"/>
        <v>89.017129265680978</v>
      </c>
      <c r="BW56" s="37">
        <f t="shared" si="35"/>
        <v>88.48015323717145</v>
      </c>
      <c r="BX56" s="37">
        <f>+BX51/$AZ$51*100</f>
        <v>86.98327370761892</v>
      </c>
      <c r="BY56" s="37">
        <f>+BY51/$AZ$51*100</f>
        <v>83.816359028238594</v>
      </c>
      <c r="BZ56" s="37">
        <f t="shared" si="35"/>
        <v>82.039942310493444</v>
      </c>
      <c r="CA56" s="37">
        <f t="shared" si="35"/>
        <v>78.124457668434374</v>
      </c>
      <c r="CB56" s="37">
        <f t="shared" si="35"/>
        <v>77.243724438970247</v>
      </c>
      <c r="CC56" s="37">
        <f t="shared" si="35"/>
        <v>74.014908311270986</v>
      </c>
      <c r="CD56" s="37">
        <f t="shared" si="35"/>
        <v>77.129919375648939</v>
      </c>
      <c r="CE56" s="37">
        <f t="shared" si="35"/>
        <v>78.235300242200452</v>
      </c>
      <c r="CF56" s="37">
        <f t="shared" si="35"/>
        <v>71.116621028313872</v>
      </c>
      <c r="CG56" s="37">
        <f t="shared" si="35"/>
        <v>69.185492819417263</v>
      </c>
      <c r="CH56" s="37">
        <f t="shared" si="35"/>
        <v>71.682553507296475</v>
      </c>
      <c r="CI56" s="37">
        <f t="shared" si="35"/>
        <v>70.01886280611626</v>
      </c>
      <c r="CJ56" s="37">
        <f t="shared" si="35"/>
        <v>69.393721358387566</v>
      </c>
      <c r="CK56" s="37">
        <f t="shared" ref="CK56:CU56" si="36">+CK51/$AZ$51*100</f>
        <v>67.230710129020537</v>
      </c>
      <c r="CL56" s="37">
        <f t="shared" si="36"/>
        <v>65.426269218996694</v>
      </c>
      <c r="CM56" s="37">
        <f t="shared" si="36"/>
        <v>68.435728592596149</v>
      </c>
      <c r="CN56" s="37">
        <f t="shared" si="36"/>
        <v>70.724574251219678</v>
      </c>
      <c r="CO56" s="37">
        <f t="shared" si="36"/>
        <v>73.391323181731963</v>
      </c>
      <c r="CP56" s="37">
        <f t="shared" si="36"/>
        <v>76.14673793979857</v>
      </c>
      <c r="CQ56" s="37">
        <f t="shared" si="36"/>
        <v>77.794411253220048</v>
      </c>
      <c r="CR56" s="37">
        <f t="shared" si="36"/>
        <v>77.664164003470688</v>
      </c>
      <c r="CS56" s="37">
        <f t="shared" si="36"/>
        <v>81.921889341956899</v>
      </c>
      <c r="CT56" s="37">
        <f t="shared" si="36"/>
        <v>86.400220371111885</v>
      </c>
      <c r="CU56" s="37">
        <f t="shared" si="36"/>
        <v>86.415993585186385</v>
      </c>
      <c r="CV56" s="37">
        <f>+CV51/$AZ$51*100</f>
        <v>82.807540101779935</v>
      </c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</row>
    <row r="57" spans="1:160" s="66" customFormat="1" x14ac:dyDescent="0.3">
      <c r="A57" s="34" t="s">
        <v>289</v>
      </c>
      <c r="B57" s="34"/>
      <c r="C57" s="34"/>
      <c r="D57" s="35"/>
      <c r="E57" s="36">
        <f t="shared" ref="E57:AJ57" si="37">E52/$AZ$52*100</f>
        <v>92.047242750843168</v>
      </c>
      <c r="F57" s="36">
        <f t="shared" si="37"/>
        <v>77.875914867722869</v>
      </c>
      <c r="G57" s="36">
        <f t="shared" si="37"/>
        <v>75.577842685875339</v>
      </c>
      <c r="H57" s="36">
        <f t="shared" si="37"/>
        <v>75.684733948581922</v>
      </c>
      <c r="I57" s="36">
        <f t="shared" si="37"/>
        <v>78.024197793310861</v>
      </c>
      <c r="J57" s="36">
        <f t="shared" si="37"/>
        <v>76.486916283686995</v>
      </c>
      <c r="K57" s="36">
        <f t="shared" si="37"/>
        <v>72.704564097367083</v>
      </c>
      <c r="L57" s="36">
        <f t="shared" si="37"/>
        <v>74.220688342879953</v>
      </c>
      <c r="M57" s="36">
        <f t="shared" si="37"/>
        <v>74.108743439025432</v>
      </c>
      <c r="N57" s="36">
        <f t="shared" si="37"/>
        <v>74.913803846099242</v>
      </c>
      <c r="O57" s="36">
        <f t="shared" si="37"/>
        <v>73.810007018660244</v>
      </c>
      <c r="P57" s="36">
        <f t="shared" si="37"/>
        <v>74.512777105212677</v>
      </c>
      <c r="Q57" s="36">
        <f t="shared" si="37"/>
        <v>76.02728461556967</v>
      </c>
      <c r="R57" s="36">
        <f t="shared" si="37"/>
        <v>73.418469560087019</v>
      </c>
      <c r="S57" s="36">
        <f t="shared" si="37"/>
        <v>67.676810473620534</v>
      </c>
      <c r="T57" s="36">
        <f t="shared" si="37"/>
        <v>69.043101973677508</v>
      </c>
      <c r="U57" s="36">
        <f t="shared" si="37"/>
        <v>68.552400334915049</v>
      </c>
      <c r="V57" s="36">
        <f t="shared" si="37"/>
        <v>74.976486876213173</v>
      </c>
      <c r="W57" s="36">
        <f t="shared" si="37"/>
        <v>85.773364264812741</v>
      </c>
      <c r="X57" s="36">
        <f t="shared" si="37"/>
        <v>89.25257604178924</v>
      </c>
      <c r="Y57" s="36">
        <f t="shared" si="37"/>
        <v>90.258693601999383</v>
      </c>
      <c r="Z57" s="36">
        <f t="shared" si="37"/>
        <v>94.456258559451541</v>
      </c>
      <c r="AA57" s="36">
        <f t="shared" si="37"/>
        <v>100.61994724030086</v>
      </c>
      <c r="AB57" s="36">
        <f t="shared" si="37"/>
        <v>106.03662221438866</v>
      </c>
      <c r="AC57" s="36">
        <f t="shared" si="37"/>
        <v>112.86888957844263</v>
      </c>
      <c r="AD57" s="36">
        <f t="shared" si="37"/>
        <v>119.17747432328783</v>
      </c>
      <c r="AE57" s="36">
        <f t="shared" si="37"/>
        <v>121.67538168098304</v>
      </c>
      <c r="AF57" s="36">
        <f t="shared" si="37"/>
        <v>122.82297977094719</v>
      </c>
      <c r="AG57" s="36">
        <f t="shared" si="37"/>
        <v>123.93302741209654</v>
      </c>
      <c r="AH57" s="36">
        <f t="shared" si="37"/>
        <v>118.69064803740233</v>
      </c>
      <c r="AI57" s="36">
        <f t="shared" si="37"/>
        <v>113.23640138574585</v>
      </c>
      <c r="AJ57" s="36">
        <f t="shared" si="37"/>
        <v>114.48286187428684</v>
      </c>
      <c r="AK57" s="36">
        <f t="shared" ref="AK57:BF57" si="38">AK52/$AZ$52*100</f>
        <v>107.06719381425597</v>
      </c>
      <c r="AL57" s="36">
        <f t="shared" si="38"/>
        <v>99.391129439755005</v>
      </c>
      <c r="AM57" s="36">
        <f t="shared" si="38"/>
        <v>95.313468000431087</v>
      </c>
      <c r="AN57" s="36">
        <f t="shared" si="38"/>
        <v>94.789774594642836</v>
      </c>
      <c r="AO57" s="36">
        <f t="shared" si="38"/>
        <v>94.529462375198264</v>
      </c>
      <c r="AP57" s="36">
        <f t="shared" si="38"/>
        <v>99.907804738901831</v>
      </c>
      <c r="AQ57" s="36">
        <f t="shared" si="38"/>
        <v>101.01299510294781</v>
      </c>
      <c r="AR57" s="36">
        <f t="shared" si="38"/>
        <v>98.183109450924661</v>
      </c>
      <c r="AS57" s="36">
        <f t="shared" si="38"/>
        <v>100.75779696863469</v>
      </c>
      <c r="AT57" s="36">
        <f t="shared" si="38"/>
        <v>101.27881190361587</v>
      </c>
      <c r="AU57" s="36">
        <f t="shared" si="38"/>
        <v>109.40409212512645</v>
      </c>
      <c r="AV57" s="36">
        <f t="shared" si="38"/>
        <v>108.28975758453679</v>
      </c>
      <c r="AW57" s="36">
        <f t="shared" si="38"/>
        <v>107.49599796925744</v>
      </c>
      <c r="AX57" s="36">
        <f t="shared" si="38"/>
        <v>107.25860034763899</v>
      </c>
      <c r="AY57" s="36">
        <f t="shared" si="38"/>
        <v>101.43434548452031</v>
      </c>
      <c r="AZ57" s="36">
        <f t="shared" si="38"/>
        <v>100</v>
      </c>
      <c r="BA57" s="36">
        <f t="shared" si="38"/>
        <v>101.34645622361158</v>
      </c>
      <c r="BB57" s="36">
        <f t="shared" si="38"/>
        <v>101.40825727428199</v>
      </c>
      <c r="BC57" s="36">
        <f t="shared" si="38"/>
        <v>102.73700725126291</v>
      </c>
      <c r="BD57" s="36">
        <f t="shared" si="38"/>
        <v>99.107941545020935</v>
      </c>
      <c r="BE57" s="36">
        <f t="shared" si="38"/>
        <v>97.569050893836391</v>
      </c>
      <c r="BF57" s="36">
        <f t="shared" si="38"/>
        <v>90.81934005527738</v>
      </c>
      <c r="BG57" s="36">
        <f t="shared" ref="BG57:DR57" si="39">BG52/$AZ$52*100</f>
        <v>92.522231807492375</v>
      </c>
      <c r="BH57" s="36">
        <f t="shared" si="39"/>
        <v>92.644844117344434</v>
      </c>
      <c r="BI57" s="36">
        <f t="shared" si="39"/>
        <v>87.529136961933034</v>
      </c>
      <c r="BJ57" s="36">
        <f t="shared" si="39"/>
        <v>87.657577634288913</v>
      </c>
      <c r="BK57" s="36">
        <f t="shared" si="39"/>
        <v>81.839349286525731</v>
      </c>
      <c r="BL57" s="36">
        <f t="shared" si="39"/>
        <v>86.71321327441423</v>
      </c>
      <c r="BM57" s="36">
        <f t="shared" si="39"/>
        <v>84.666530894943719</v>
      </c>
      <c r="BN57" s="36">
        <f t="shared" si="39"/>
        <v>92.405939564733799</v>
      </c>
      <c r="BO57" s="36">
        <f t="shared" si="39"/>
        <v>103.36036446904382</v>
      </c>
      <c r="BP57" s="36">
        <f t="shared" si="39"/>
        <v>101.79468587596728</v>
      </c>
      <c r="BQ57" s="36">
        <f t="shared" si="39"/>
        <v>101.66303044761563</v>
      </c>
      <c r="BR57" s="36">
        <f t="shared" si="39"/>
        <v>95.760878066376705</v>
      </c>
      <c r="BS57" s="36">
        <f t="shared" si="39"/>
        <v>95.407748339438285</v>
      </c>
      <c r="BT57" s="36">
        <f t="shared" si="39"/>
        <v>92.966380966631363</v>
      </c>
      <c r="BU57" s="36">
        <f t="shared" si="39"/>
        <v>91.34107649063823</v>
      </c>
      <c r="BV57" s="36">
        <f t="shared" si="39"/>
        <v>94.90577977714382</v>
      </c>
      <c r="BW57" s="36">
        <f t="shared" si="39"/>
        <v>94.104994868224864</v>
      </c>
      <c r="BX57" s="36">
        <f t="shared" si="39"/>
        <v>91.252863094123526</v>
      </c>
      <c r="BY57" s="36">
        <f t="shared" si="39"/>
        <v>88.798647065535803</v>
      </c>
      <c r="BZ57" s="36">
        <f t="shared" si="39"/>
        <v>87.588357724904725</v>
      </c>
      <c r="CA57" s="36">
        <f t="shared" si="39"/>
        <v>82.628247969173103</v>
      </c>
      <c r="CB57" s="36">
        <f t="shared" si="39"/>
        <v>81.907704598325239</v>
      </c>
      <c r="CC57" s="36">
        <f t="shared" si="39"/>
        <v>77.830255286480181</v>
      </c>
      <c r="CD57" s="36">
        <f t="shared" si="39"/>
        <v>82.014342006569876</v>
      </c>
      <c r="CE57" s="36">
        <f t="shared" si="39"/>
        <v>83.145159596720092</v>
      </c>
      <c r="CF57" s="36">
        <f t="shared" si="39"/>
        <v>75.514181180938351</v>
      </c>
      <c r="CG57" s="36">
        <f t="shared" si="39"/>
        <v>72.866302828133229</v>
      </c>
      <c r="CH57" s="36">
        <f t="shared" si="39"/>
        <v>74.890534195985424</v>
      </c>
      <c r="CI57" s="36">
        <f t="shared" si="39"/>
        <v>73.136397719529896</v>
      </c>
      <c r="CJ57" s="36">
        <f t="shared" si="39"/>
        <v>71.992585336554697</v>
      </c>
      <c r="CK57" s="36">
        <f t="shared" si="39"/>
        <v>68.81533823671225</v>
      </c>
      <c r="CL57" s="36">
        <f t="shared" si="39"/>
        <v>67.497648389251026</v>
      </c>
      <c r="CM57" s="36">
        <f t="shared" si="39"/>
        <v>70.054586634272312</v>
      </c>
      <c r="CN57" s="36">
        <f t="shared" si="39"/>
        <v>73.286928237951656</v>
      </c>
      <c r="CO57" s="36">
        <f t="shared" si="39"/>
        <v>76.645851127638281</v>
      </c>
      <c r="CP57" s="36">
        <f t="shared" si="39"/>
        <v>79.179891150347032</v>
      </c>
      <c r="CQ57" s="36">
        <f t="shared" si="39"/>
        <v>82.363781548943834</v>
      </c>
      <c r="CR57" s="36">
        <f t="shared" si="39"/>
        <v>82.369026016993871</v>
      </c>
      <c r="CS57" s="36">
        <f t="shared" si="39"/>
        <v>87.438042805414611</v>
      </c>
      <c r="CT57" s="36">
        <f t="shared" si="39"/>
        <v>92.788934449703603</v>
      </c>
      <c r="CU57" s="36">
        <f t="shared" si="39"/>
        <v>93.870349744605974</v>
      </c>
      <c r="CV57" s="36">
        <f t="shared" si="39"/>
        <v>90.197691334215733</v>
      </c>
      <c r="CW57" s="36">
        <f>CW52/$AZ$52*100</f>
        <v>96.639821642940262</v>
      </c>
      <c r="CX57" s="36">
        <f>CX52/$AZ$52*100</f>
        <v>94.678901056185296</v>
      </c>
      <c r="CY57" s="36">
        <f t="shared" si="39"/>
        <v>93.927333139377268</v>
      </c>
      <c r="CZ57" s="36">
        <f t="shared" si="39"/>
        <v>89.722636395145827</v>
      </c>
      <c r="DA57" s="36">
        <f t="shared" si="39"/>
        <v>86.169154413101452</v>
      </c>
      <c r="DB57" s="36">
        <f t="shared" si="39"/>
        <v>88.687897739494986</v>
      </c>
      <c r="DC57" s="36">
        <f t="shared" si="39"/>
        <v>93.467343408462995</v>
      </c>
      <c r="DD57" s="36">
        <f t="shared" si="39"/>
        <v>89.48046706169616</v>
      </c>
      <c r="DE57" s="36">
        <f t="shared" si="39"/>
        <v>85.874968616743757</v>
      </c>
      <c r="DF57" s="36">
        <f t="shared" si="39"/>
        <v>85.548689175540176</v>
      </c>
      <c r="DG57" s="36">
        <f>DG52/$AZ$52*100</f>
        <v>80.842888189218968</v>
      </c>
      <c r="DH57" s="36">
        <f t="shared" si="39"/>
        <v>76.525405014821786</v>
      </c>
      <c r="DI57" s="36">
        <f t="shared" si="39"/>
        <v>78.190301943338099</v>
      </c>
      <c r="DJ57" s="36">
        <f t="shared" si="39"/>
        <v>80.16572101217497</v>
      </c>
      <c r="DK57" s="36">
        <f t="shared" si="39"/>
        <v>80.96563698453177</v>
      </c>
      <c r="DL57" s="36">
        <f t="shared" si="39"/>
        <v>78.471179873900425</v>
      </c>
      <c r="DM57" s="36">
        <f t="shared" si="39"/>
        <v>80.070742670500778</v>
      </c>
      <c r="DN57" s="36">
        <f t="shared" si="39"/>
        <v>78.700919185109598</v>
      </c>
      <c r="DO57" s="36">
        <f t="shared" si="39"/>
        <v>78.701215834657646</v>
      </c>
      <c r="DP57" s="36">
        <f t="shared" si="39"/>
        <v>76.843218128558604</v>
      </c>
      <c r="DQ57" s="36">
        <f t="shared" si="39"/>
        <v>72.817975227769523</v>
      </c>
      <c r="DR57" s="36">
        <f t="shared" si="39"/>
        <v>78.000705963140717</v>
      </c>
      <c r="DS57" s="36">
        <f>DS52/$AZ$52*100</f>
        <v>75.024713341374962</v>
      </c>
      <c r="DT57" s="36">
        <f>DT52/$AZ$52*100</f>
        <v>71.22372683235146</v>
      </c>
      <c r="DU57" s="36">
        <f>DU52/$AZ$52*100</f>
        <v>72.259499024918043</v>
      </c>
      <c r="DV57" s="36">
        <f>DV52/$AZ$52*100</f>
        <v>71.569886853386265</v>
      </c>
      <c r="DW57" s="36">
        <f t="shared" ref="DW57:EF57" si="40">DW52/$AZ$52*100</f>
        <v>69.095599271448435</v>
      </c>
      <c r="DX57" s="36">
        <f t="shared" si="40"/>
        <v>65.54349135727125</v>
      </c>
      <c r="DY57" s="36">
        <f t="shared" si="40"/>
        <v>63.526170735931807</v>
      </c>
      <c r="DZ57" s="36">
        <f t="shared" si="40"/>
        <v>66.866658500818389</v>
      </c>
      <c r="EA57" s="36">
        <f t="shared" si="40"/>
        <v>65.160574680924881</v>
      </c>
      <c r="EB57" s="36">
        <f t="shared" si="40"/>
        <v>61.249474917923628</v>
      </c>
      <c r="EC57" s="36">
        <f t="shared" si="40"/>
        <v>61.140963607547405</v>
      </c>
      <c r="ED57" s="36">
        <f t="shared" si="40"/>
        <v>60.809054555866823</v>
      </c>
      <c r="EE57" s="36">
        <f t="shared" si="40"/>
        <v>64.113016331121116</v>
      </c>
      <c r="EF57" s="36">
        <f t="shared" si="40"/>
        <v>66.246523822144823</v>
      </c>
      <c r="EG57" s="36">
        <f t="shared" ref="EG57:ER57" si="41">EG52/$AZ$52*100</f>
        <v>66.150911537008938</v>
      </c>
      <c r="EH57" s="36">
        <f t="shared" si="41"/>
        <v>64.809404768167695</v>
      </c>
      <c r="EI57" s="36">
        <f t="shared" si="41"/>
        <v>61.899614555151736</v>
      </c>
      <c r="EJ57" s="36">
        <f t="shared" si="41"/>
        <v>59.747100600456641</v>
      </c>
      <c r="EK57" s="36">
        <f t="shared" si="41"/>
        <v>60.232030811117262</v>
      </c>
      <c r="EL57" s="36">
        <f t="shared" si="41"/>
        <v>60.10808147971899</v>
      </c>
      <c r="EM57" s="36">
        <f t="shared" si="41"/>
        <v>61.81035762390632</v>
      </c>
      <c r="EN57" s="36">
        <f t="shared" si="41"/>
        <v>68.134545661652297</v>
      </c>
      <c r="EO57" s="36">
        <f t="shared" si="41"/>
        <v>70.005348751599286</v>
      </c>
      <c r="EP57" s="36">
        <f t="shared" si="41"/>
        <v>66.857269609569585</v>
      </c>
      <c r="EQ57" s="36">
        <f t="shared" si="41"/>
        <v>70.458123682505615</v>
      </c>
      <c r="ER57" s="36">
        <f t="shared" si="41"/>
        <v>70.375661932314543</v>
      </c>
      <c r="ES57" s="36">
        <f t="shared" ref="ES57:FD57" si="42">ES52/$AZ$52*100</f>
        <v>72.337231974442275</v>
      </c>
      <c r="ET57" s="361">
        <f t="shared" si="42"/>
        <v>74.342745680777284</v>
      </c>
      <c r="EU57" s="361">
        <f t="shared" si="42"/>
        <v>73.350646796274106</v>
      </c>
      <c r="EV57" s="361">
        <f t="shared" si="42"/>
        <v>73.776861540859485</v>
      </c>
      <c r="EW57" s="361">
        <f t="shared" si="42"/>
        <v>78.555215371107096</v>
      </c>
      <c r="EX57" s="361">
        <f t="shared" si="42"/>
        <v>81.301139372541755</v>
      </c>
      <c r="EY57" s="361">
        <f t="shared" si="42"/>
        <v>87.254585534792753</v>
      </c>
      <c r="EZ57" s="361">
        <f t="shared" si="42"/>
        <v>92.794081407139018</v>
      </c>
      <c r="FA57" s="361">
        <f t="shared" si="42"/>
        <v>100.78614501946829</v>
      </c>
      <c r="FB57" s="361">
        <f t="shared" si="42"/>
        <v>104.25828307773595</v>
      </c>
      <c r="FC57" s="361">
        <f t="shared" si="42"/>
        <v>110.41055787574186</v>
      </c>
      <c r="FD57" s="361">
        <f t="shared" si="42"/>
        <v>114.45309896626961</v>
      </c>
    </row>
    <row r="58" spans="1:160" s="66" customFormat="1" x14ac:dyDescent="0.3">
      <c r="A58" s="34" t="s">
        <v>108</v>
      </c>
      <c r="B58" s="34"/>
      <c r="C58" s="34"/>
      <c r="D58" s="35"/>
      <c r="E58" s="37">
        <f t="shared" ref="E58:BD58" si="43">+E55</f>
        <v>71.677645450711822</v>
      </c>
      <c r="F58" s="37">
        <f t="shared" si="43"/>
        <v>66.232413472716829</v>
      </c>
      <c r="G58" s="37">
        <f t="shared" si="43"/>
        <v>66.593166318333203</v>
      </c>
      <c r="H58" s="37">
        <f t="shared" si="43"/>
        <v>66.929381940506161</v>
      </c>
      <c r="I58" s="37">
        <f t="shared" si="43"/>
        <v>74.14241882243455</v>
      </c>
      <c r="J58" s="37">
        <f t="shared" si="43"/>
        <v>73.919406074883113</v>
      </c>
      <c r="K58" s="37">
        <f t="shared" si="43"/>
        <v>64.386833919617601</v>
      </c>
      <c r="L58" s="37">
        <f t="shared" si="43"/>
        <v>60.219547982929733</v>
      </c>
      <c r="M58" s="37">
        <f t="shared" si="43"/>
        <v>55.095422979207818</v>
      </c>
      <c r="N58" s="37">
        <f t="shared" si="43"/>
        <v>59.030297742508189</v>
      </c>
      <c r="O58" s="37">
        <f t="shared" si="43"/>
        <v>62.782649158777957</v>
      </c>
      <c r="P58" s="37">
        <f t="shared" si="43"/>
        <v>61.581658754803634</v>
      </c>
      <c r="Q58" s="37">
        <f t="shared" si="43"/>
        <v>60.80769257261727</v>
      </c>
      <c r="R58" s="37">
        <f t="shared" si="43"/>
        <v>57.894813375978018</v>
      </c>
      <c r="S58" s="37">
        <f t="shared" si="43"/>
        <v>56.870923261049768</v>
      </c>
      <c r="T58" s="37">
        <f t="shared" si="43"/>
        <v>57.240630987522778</v>
      </c>
      <c r="U58" s="37">
        <f t="shared" si="43"/>
        <v>57.762945513239991</v>
      </c>
      <c r="V58" s="37">
        <f t="shared" si="43"/>
        <v>55.737323503322735</v>
      </c>
      <c r="W58" s="37">
        <f t="shared" si="43"/>
        <v>67.785249305992679</v>
      </c>
      <c r="X58" s="37">
        <f t="shared" si="43"/>
        <v>82.210668390487783</v>
      </c>
      <c r="Y58" s="37">
        <f t="shared" si="43"/>
        <v>86.208556042347425</v>
      </c>
      <c r="Z58" s="37">
        <f t="shared" si="43"/>
        <v>84.891517426525951</v>
      </c>
      <c r="AA58" s="37">
        <f t="shared" si="43"/>
        <v>85.949579994862063</v>
      </c>
      <c r="AB58" s="37">
        <f t="shared" si="43"/>
        <v>96.025032420792115</v>
      </c>
      <c r="AC58" s="37">
        <f t="shared" si="43"/>
        <v>102.51857668426183</v>
      </c>
      <c r="AD58" s="37">
        <f t="shared" si="43"/>
        <v>108.73626503986269</v>
      </c>
      <c r="AE58" s="37">
        <f t="shared" si="43"/>
        <v>99.395139493464939</v>
      </c>
      <c r="AF58" s="37">
        <f t="shared" si="43"/>
        <v>106.3735113205078</v>
      </c>
      <c r="AG58" s="37">
        <f t="shared" si="43"/>
        <v>105.14981487367304</v>
      </c>
      <c r="AH58" s="37">
        <f t="shared" si="43"/>
        <v>96.095095702476925</v>
      </c>
      <c r="AI58" s="37">
        <f t="shared" si="43"/>
        <v>88.106559641699008</v>
      </c>
      <c r="AJ58" s="37">
        <f t="shared" si="43"/>
        <v>94.711532686302704</v>
      </c>
      <c r="AK58" s="37">
        <f t="shared" si="43"/>
        <v>90.666544795585523</v>
      </c>
      <c r="AL58" s="37">
        <f t="shared" si="43"/>
        <v>82.930500938615054</v>
      </c>
      <c r="AM58" s="37">
        <f t="shared" si="43"/>
        <v>79.959893335106017</v>
      </c>
      <c r="AN58" s="37">
        <f t="shared" si="43"/>
        <v>77.439377792734675</v>
      </c>
      <c r="AO58" s="37">
        <f t="shared" si="43"/>
        <v>80.052058340240549</v>
      </c>
      <c r="AP58" s="37">
        <f t="shared" si="43"/>
        <v>80.65698207040964</v>
      </c>
      <c r="AQ58" s="37">
        <f t="shared" si="43"/>
        <v>79.956745838174982</v>
      </c>
      <c r="AR58" s="37">
        <f t="shared" si="43"/>
        <v>75.265017667844532</v>
      </c>
      <c r="AS58" s="37">
        <f t="shared" si="43"/>
        <v>75.821690270060898</v>
      </c>
      <c r="AT58" s="37">
        <f t="shared" si="43"/>
        <v>78.56253059760455</v>
      </c>
      <c r="AU58" s="37">
        <f t="shared" si="43"/>
        <v>100.57826443116326</v>
      </c>
      <c r="AV58" s="37">
        <f t="shared" si="43"/>
        <v>102.97739059624314</v>
      </c>
      <c r="AW58" s="37">
        <f t="shared" si="43"/>
        <v>104.60955862150252</v>
      </c>
      <c r="AX58" s="37">
        <f t="shared" si="43"/>
        <v>104.60350246287669</v>
      </c>
      <c r="AY58" s="37">
        <f t="shared" si="43"/>
        <v>104.74265467067461</v>
      </c>
      <c r="AZ58" s="37">
        <f t="shared" si="43"/>
        <v>100</v>
      </c>
      <c r="BA58" s="37" t="e">
        <f t="shared" si="43"/>
        <v>#REF!</v>
      </c>
      <c r="BB58" s="37" t="e">
        <f t="shared" si="43"/>
        <v>#REF!</v>
      </c>
      <c r="BC58" s="37" t="e">
        <f t="shared" si="43"/>
        <v>#REF!</v>
      </c>
      <c r="BD58" s="37" t="e">
        <f t="shared" si="43"/>
        <v>#REF!</v>
      </c>
      <c r="BE58" s="37" t="e">
        <f t="shared" ref="BE58:BJ58" si="44">+BE55</f>
        <v>#REF!</v>
      </c>
      <c r="BF58" s="37" t="e">
        <f t="shared" si="44"/>
        <v>#REF!</v>
      </c>
      <c r="BG58" s="37" t="e">
        <f t="shared" si="44"/>
        <v>#REF!</v>
      </c>
      <c r="BH58" s="37" t="e">
        <f t="shared" si="44"/>
        <v>#REF!</v>
      </c>
      <c r="BI58" s="37" t="e">
        <f t="shared" si="44"/>
        <v>#REF!</v>
      </c>
      <c r="BJ58" s="37" t="e">
        <f t="shared" si="44"/>
        <v>#REF!</v>
      </c>
      <c r="BK58" s="37" t="e">
        <f>+BK55</f>
        <v>#REF!</v>
      </c>
      <c r="BL58" s="37" t="e">
        <f>+BL55</f>
        <v>#REF!</v>
      </c>
      <c r="BM58" s="37">
        <f t="shared" ref="BM58:BX58" si="45">+BM56</f>
        <v>82.233856638543529</v>
      </c>
      <c r="BN58" s="37">
        <f t="shared" si="45"/>
        <v>89.335854777652841</v>
      </c>
      <c r="BO58" s="37">
        <f t="shared" si="45"/>
        <v>99.246691643740277</v>
      </c>
      <c r="BP58" s="37">
        <f t="shared" si="45"/>
        <v>98.114410517484899</v>
      </c>
      <c r="BQ58" s="37">
        <f t="shared" si="45"/>
        <v>99.00575976484177</v>
      </c>
      <c r="BR58" s="37">
        <f t="shared" si="45"/>
        <v>93.138813200469428</v>
      </c>
      <c r="BS58" s="37">
        <f t="shared" si="45"/>
        <v>91.018349427859803</v>
      </c>
      <c r="BT58" s="37">
        <f t="shared" si="45"/>
        <v>88.455786199317956</v>
      </c>
      <c r="BU58" s="37">
        <f t="shared" si="45"/>
        <v>86.106476553581345</v>
      </c>
      <c r="BV58" s="37">
        <f t="shared" si="45"/>
        <v>89.017129265680978</v>
      </c>
      <c r="BW58" s="37">
        <f t="shared" si="45"/>
        <v>88.48015323717145</v>
      </c>
      <c r="BX58" s="37">
        <f t="shared" si="45"/>
        <v>86.98327370761892</v>
      </c>
      <c r="BY58" s="37">
        <f t="shared" ref="BY58:CJ58" si="46">+BY56</f>
        <v>83.816359028238594</v>
      </c>
      <c r="BZ58" s="37">
        <f t="shared" si="46"/>
        <v>82.039942310493444</v>
      </c>
      <c r="CA58" s="37">
        <f t="shared" si="46"/>
        <v>78.124457668434374</v>
      </c>
      <c r="CB58" s="37">
        <f t="shared" si="46"/>
        <v>77.243724438970247</v>
      </c>
      <c r="CC58" s="37">
        <f>+CC56</f>
        <v>74.014908311270986</v>
      </c>
      <c r="CD58" s="37">
        <f t="shared" si="46"/>
        <v>77.129919375648939</v>
      </c>
      <c r="CE58" s="37">
        <f t="shared" si="46"/>
        <v>78.235300242200452</v>
      </c>
      <c r="CF58" s="37">
        <f t="shared" si="46"/>
        <v>71.116621028313872</v>
      </c>
      <c r="CG58" s="37">
        <f t="shared" si="46"/>
        <v>69.185492819417263</v>
      </c>
      <c r="CH58" s="37">
        <f t="shared" si="46"/>
        <v>71.682553507296475</v>
      </c>
      <c r="CI58" s="37">
        <f t="shared" si="46"/>
        <v>70.01886280611626</v>
      </c>
      <c r="CJ58" s="37">
        <f t="shared" si="46"/>
        <v>69.393721358387566</v>
      </c>
      <c r="CK58" s="37">
        <f t="shared" ref="CK58:CU58" si="47">+CK56</f>
        <v>67.230710129020537</v>
      </c>
      <c r="CL58" s="37">
        <f t="shared" si="47"/>
        <v>65.426269218996694</v>
      </c>
      <c r="CM58" s="37">
        <f t="shared" si="47"/>
        <v>68.435728592596149</v>
      </c>
      <c r="CN58" s="37">
        <f t="shared" si="47"/>
        <v>70.724574251219678</v>
      </c>
      <c r="CO58" s="37">
        <f t="shared" si="47"/>
        <v>73.391323181731963</v>
      </c>
      <c r="CP58" s="37">
        <f t="shared" si="47"/>
        <v>76.14673793979857</v>
      </c>
      <c r="CQ58" s="37">
        <f t="shared" si="47"/>
        <v>77.794411253220048</v>
      </c>
      <c r="CR58" s="37">
        <f t="shared" si="47"/>
        <v>77.664164003470688</v>
      </c>
      <c r="CS58" s="37">
        <f t="shared" si="47"/>
        <v>81.921889341956899</v>
      </c>
      <c r="CT58" s="37">
        <f t="shared" si="47"/>
        <v>86.400220371111885</v>
      </c>
      <c r="CU58" s="37">
        <f t="shared" si="47"/>
        <v>86.415993585186385</v>
      </c>
      <c r="CV58" s="37">
        <f>+CV56</f>
        <v>82.807540101779935</v>
      </c>
      <c r="CW58" s="37">
        <f>+CW57</f>
        <v>96.639821642940262</v>
      </c>
      <c r="CX58" s="37">
        <f t="shared" ref="CX58:DT58" si="48">+CX57</f>
        <v>94.678901056185296</v>
      </c>
      <c r="CY58" s="37">
        <f t="shared" si="48"/>
        <v>93.927333139377268</v>
      </c>
      <c r="CZ58" s="37">
        <f t="shared" si="48"/>
        <v>89.722636395145827</v>
      </c>
      <c r="DA58" s="37">
        <f t="shared" si="48"/>
        <v>86.169154413101452</v>
      </c>
      <c r="DB58" s="37">
        <f t="shared" si="48"/>
        <v>88.687897739494986</v>
      </c>
      <c r="DC58" s="37">
        <f t="shared" si="48"/>
        <v>93.467343408462995</v>
      </c>
      <c r="DD58" s="37">
        <f t="shared" si="48"/>
        <v>89.48046706169616</v>
      </c>
      <c r="DE58" s="37">
        <f t="shared" si="48"/>
        <v>85.874968616743757</v>
      </c>
      <c r="DF58" s="37">
        <f t="shared" si="48"/>
        <v>85.548689175540176</v>
      </c>
      <c r="DG58" s="37">
        <f t="shared" si="48"/>
        <v>80.842888189218968</v>
      </c>
      <c r="DH58" s="37">
        <f t="shared" si="48"/>
        <v>76.525405014821786</v>
      </c>
      <c r="DI58" s="37">
        <f t="shared" si="48"/>
        <v>78.190301943338099</v>
      </c>
      <c r="DJ58" s="37">
        <f t="shared" si="48"/>
        <v>80.16572101217497</v>
      </c>
      <c r="DK58" s="37">
        <f t="shared" si="48"/>
        <v>80.96563698453177</v>
      </c>
      <c r="DL58" s="37">
        <f t="shared" si="48"/>
        <v>78.471179873900425</v>
      </c>
      <c r="DM58" s="37">
        <f t="shared" si="48"/>
        <v>80.070742670500778</v>
      </c>
      <c r="DN58" s="37">
        <f t="shared" si="48"/>
        <v>78.700919185109598</v>
      </c>
      <c r="DO58" s="37">
        <f t="shared" si="48"/>
        <v>78.701215834657646</v>
      </c>
      <c r="DP58" s="37">
        <f t="shared" si="48"/>
        <v>76.843218128558604</v>
      </c>
      <c r="DQ58" s="37">
        <f t="shared" si="48"/>
        <v>72.817975227769523</v>
      </c>
      <c r="DR58" s="37">
        <f t="shared" si="48"/>
        <v>78.000705963140717</v>
      </c>
      <c r="DS58" s="37">
        <f t="shared" si="48"/>
        <v>75.024713341374962</v>
      </c>
      <c r="DT58" s="37">
        <f t="shared" si="48"/>
        <v>71.22372683235146</v>
      </c>
      <c r="DU58" s="37">
        <f>+DU57</f>
        <v>72.259499024918043</v>
      </c>
      <c r="DV58" s="37">
        <f t="shared" ref="DV58:EF58" si="49">+DV57</f>
        <v>71.569886853386265</v>
      </c>
      <c r="DW58" s="37">
        <f t="shared" si="49"/>
        <v>69.095599271448435</v>
      </c>
      <c r="DX58" s="37">
        <f t="shared" si="49"/>
        <v>65.54349135727125</v>
      </c>
      <c r="DY58" s="37">
        <f t="shared" si="49"/>
        <v>63.526170735931807</v>
      </c>
      <c r="DZ58" s="37">
        <f t="shared" si="49"/>
        <v>66.866658500818389</v>
      </c>
      <c r="EA58" s="37">
        <f t="shared" si="49"/>
        <v>65.160574680924881</v>
      </c>
      <c r="EB58" s="37">
        <f t="shared" si="49"/>
        <v>61.249474917923628</v>
      </c>
      <c r="EC58" s="37">
        <f t="shared" si="49"/>
        <v>61.140963607547405</v>
      </c>
      <c r="ED58" s="37">
        <f t="shared" si="49"/>
        <v>60.809054555866823</v>
      </c>
      <c r="EE58" s="37">
        <f t="shared" si="49"/>
        <v>64.113016331121116</v>
      </c>
      <c r="EF58" s="37">
        <f t="shared" si="49"/>
        <v>66.246523822144823</v>
      </c>
      <c r="EG58" s="37">
        <f>+EG57</f>
        <v>66.150911537008938</v>
      </c>
      <c r="EH58" s="37">
        <f t="shared" ref="EH58:ER58" si="50">+EH57</f>
        <v>64.809404768167695</v>
      </c>
      <c r="EI58" s="37">
        <f t="shared" si="50"/>
        <v>61.899614555151736</v>
      </c>
      <c r="EJ58" s="37">
        <f t="shared" si="50"/>
        <v>59.747100600456641</v>
      </c>
      <c r="EK58" s="37">
        <f t="shared" si="50"/>
        <v>60.232030811117262</v>
      </c>
      <c r="EL58" s="37">
        <f t="shared" si="50"/>
        <v>60.10808147971899</v>
      </c>
      <c r="EM58" s="37">
        <f t="shared" si="50"/>
        <v>61.81035762390632</v>
      </c>
      <c r="EN58" s="37">
        <f t="shared" si="50"/>
        <v>68.134545661652297</v>
      </c>
      <c r="EO58" s="37">
        <f t="shared" si="50"/>
        <v>70.005348751599286</v>
      </c>
      <c r="EP58" s="37">
        <f t="shared" si="50"/>
        <v>66.857269609569585</v>
      </c>
      <c r="EQ58" s="37">
        <f t="shared" si="50"/>
        <v>70.458123682505615</v>
      </c>
      <c r="ER58" s="37">
        <f t="shared" si="50"/>
        <v>70.375661932314543</v>
      </c>
      <c r="ES58" s="37">
        <f t="shared" ref="ES58:FD58" si="51">+ES57</f>
        <v>72.337231974442275</v>
      </c>
      <c r="ET58" s="76">
        <f t="shared" si="51"/>
        <v>74.342745680777284</v>
      </c>
      <c r="EU58" s="76">
        <f t="shared" si="51"/>
        <v>73.350646796274106</v>
      </c>
      <c r="EV58" s="76">
        <f t="shared" si="51"/>
        <v>73.776861540859485</v>
      </c>
      <c r="EW58" s="76">
        <f t="shared" si="51"/>
        <v>78.555215371107096</v>
      </c>
      <c r="EX58" s="76">
        <f t="shared" si="51"/>
        <v>81.301139372541755</v>
      </c>
      <c r="EY58" s="76">
        <f t="shared" si="51"/>
        <v>87.254585534792753</v>
      </c>
      <c r="EZ58" s="76">
        <f t="shared" si="51"/>
        <v>92.794081407139018</v>
      </c>
      <c r="FA58" s="76">
        <f t="shared" si="51"/>
        <v>100.78614501946829</v>
      </c>
      <c r="FB58" s="76">
        <f t="shared" si="51"/>
        <v>104.25828307773595</v>
      </c>
      <c r="FC58" s="76">
        <f t="shared" si="51"/>
        <v>110.41055787574186</v>
      </c>
      <c r="FD58" s="76">
        <f t="shared" si="51"/>
        <v>114.45309896626961</v>
      </c>
    </row>
    <row r="59" spans="1:160" x14ac:dyDescent="0.3">
      <c r="A59" s="38" t="s">
        <v>234</v>
      </c>
      <c r="B59" s="38"/>
      <c r="C59" s="38"/>
      <c r="D59" s="39"/>
      <c r="E59" s="255">
        <f>ICGN!E169</f>
        <v>12.2</v>
      </c>
      <c r="F59" s="255">
        <f>ICGN!F169</f>
        <v>10.5</v>
      </c>
      <c r="G59" s="255">
        <f>ICGN!G169</f>
        <v>13.3</v>
      </c>
      <c r="H59" s="255">
        <f>ICGN!H169</f>
        <v>10.5</v>
      </c>
      <c r="I59" s="255">
        <f>ICGN!I169</f>
        <v>10.5</v>
      </c>
      <c r="J59" s="255">
        <f>ICGN!J169</f>
        <v>17.399999999999999</v>
      </c>
      <c r="K59" s="255">
        <f>ICGN!K169</f>
        <v>9.9</v>
      </c>
      <c r="L59" s="255">
        <f>ICGN!L169</f>
        <v>10.6</v>
      </c>
      <c r="M59" s="255">
        <f>ICGN!M169</f>
        <v>15</v>
      </c>
      <c r="N59" s="255">
        <f>ICGN!N169</f>
        <v>17.399999999999999</v>
      </c>
      <c r="O59" s="255">
        <f>ICGN!O169</f>
        <v>15.4</v>
      </c>
      <c r="P59" s="255">
        <f>ICGN!P169</f>
        <v>11.1</v>
      </c>
      <c r="Q59" s="255">
        <f>ICGN!Q169</f>
        <v>14.8</v>
      </c>
      <c r="R59" s="255">
        <f>ICGN!R169</f>
        <v>13.8</v>
      </c>
      <c r="S59" s="255">
        <f>ICGN!S169</f>
        <v>13.9</v>
      </c>
      <c r="T59" s="255">
        <f>ICGN!T169</f>
        <v>11.3</v>
      </c>
      <c r="U59" s="255">
        <f>ICGN!U169</f>
        <v>11.8</v>
      </c>
      <c r="V59" s="255">
        <f>ICGN!V169</f>
        <v>12.1</v>
      </c>
      <c r="W59" s="255">
        <f>ICGN!W169</f>
        <v>11.4</v>
      </c>
      <c r="X59" s="255">
        <f>ICGN!X169</f>
        <v>11.3</v>
      </c>
      <c r="Y59" s="255">
        <f>ICGN!Y169</f>
        <v>13.1</v>
      </c>
      <c r="Z59" s="255">
        <f>ICGN!Z169</f>
        <v>13.8</v>
      </c>
      <c r="AA59" s="255">
        <f>ICGN!AA169</f>
        <v>12.3</v>
      </c>
      <c r="AB59" s="255">
        <f>ICGN!AB169</f>
        <v>8.9</v>
      </c>
      <c r="AC59" s="255">
        <f>ICGN!AC169</f>
        <v>14.4</v>
      </c>
      <c r="AD59" s="255">
        <f>ICGN!AD169</f>
        <v>10.7</v>
      </c>
      <c r="AE59" s="255">
        <f>ICGN!AE169</f>
        <v>11.3</v>
      </c>
      <c r="AF59" s="255">
        <f>ICGN!AF169</f>
        <v>9.5</v>
      </c>
      <c r="AG59" s="255">
        <f>ICGN!AG169</f>
        <v>9.3000000000000007</v>
      </c>
      <c r="AH59" s="255">
        <f>ICGN!AH169</f>
        <v>15.3</v>
      </c>
      <c r="AI59" s="255">
        <f>ICGN!AI169</f>
        <v>7.3</v>
      </c>
      <c r="AJ59" s="255">
        <f>ICGN!AJ169</f>
        <v>11.3</v>
      </c>
      <c r="AK59" s="255">
        <f>ICGN!AK169</f>
        <v>13.5</v>
      </c>
      <c r="AL59" s="255">
        <f>ICGN!AL169</f>
        <v>9.3000000000000007</v>
      </c>
      <c r="AM59" s="255">
        <f>ICGN!AM169</f>
        <v>11.7</v>
      </c>
      <c r="AN59" s="255">
        <f>ICGN!AN169</f>
        <v>10.5</v>
      </c>
      <c r="AO59" s="255">
        <f>ICGN!AO169</f>
        <v>14.7</v>
      </c>
      <c r="AP59" s="255">
        <f>ICGN!AP169</f>
        <v>11.9</v>
      </c>
      <c r="AQ59" s="255">
        <f>ICGN!AQ169</f>
        <v>9.9</v>
      </c>
      <c r="AR59" s="255">
        <f>ICGN!AR169</f>
        <v>12.3</v>
      </c>
      <c r="AS59" s="255">
        <f>ICGN!AS169</f>
        <v>12.8</v>
      </c>
      <c r="AT59" s="255">
        <f>ICGN!AT169</f>
        <v>13.1</v>
      </c>
      <c r="AU59" s="255">
        <f>ICGN!AU169</f>
        <v>12.1</v>
      </c>
      <c r="AV59" s="255">
        <f>ICGN!AV169</f>
        <v>13.9</v>
      </c>
      <c r="AW59" s="255">
        <f>ICGN!AW169</f>
        <v>13.6</v>
      </c>
      <c r="AX59" s="255">
        <f>ICGN!AX169</f>
        <v>14.4</v>
      </c>
      <c r="AY59" s="255">
        <f>ICGN!AY169</f>
        <v>13.7</v>
      </c>
      <c r="AZ59" s="255">
        <f>ICGN!AZ169</f>
        <v>9.1</v>
      </c>
      <c r="BA59" s="255">
        <f>ICGN!BA169</f>
        <v>16.659969801653599</v>
      </c>
      <c r="BB59" s="255">
        <f>ICGN!BB169</f>
        <v>13.6</v>
      </c>
      <c r="BC59" s="255">
        <f>ICGN!BC169</f>
        <v>13.3</v>
      </c>
      <c r="BD59" s="255">
        <f>ICGN!BD169</f>
        <v>13.4</v>
      </c>
      <c r="BE59" s="255">
        <f>ICGN!BE169</f>
        <v>15.2</v>
      </c>
      <c r="BF59" s="255">
        <f>ICGN!BF169</f>
        <v>14.3</v>
      </c>
      <c r="BG59" s="255">
        <f>ICGN!BG169</f>
        <v>13.5</v>
      </c>
      <c r="BH59" s="255">
        <f>ICGN!BH169</f>
        <v>13.5</v>
      </c>
      <c r="BI59" s="255">
        <f>ICGN!BI169</f>
        <v>13.1</v>
      </c>
      <c r="BJ59" s="255">
        <f>ICGN!BJ169</f>
        <v>15.2</v>
      </c>
      <c r="BK59" s="255">
        <f>ICGN!BK169</f>
        <v>15.5</v>
      </c>
      <c r="BL59" s="255">
        <v>13.451479346675001</v>
      </c>
      <c r="BM59" s="255">
        <v>3.79957383267329</v>
      </c>
      <c r="BN59" s="255">
        <v>4.1907891945591498</v>
      </c>
      <c r="BO59" s="255">
        <v>15.4907352411084</v>
      </c>
      <c r="BP59" s="255">
        <v>17.530119122709799</v>
      </c>
      <c r="BQ59" s="255">
        <v>11.287373769267401</v>
      </c>
      <c r="BR59" s="255">
        <v>11.360698653931999</v>
      </c>
      <c r="BS59" s="255">
        <v>13.0861467430852</v>
      </c>
      <c r="BT59" s="255">
        <v>11.510762905625199</v>
      </c>
      <c r="BU59" s="255">
        <v>13.918407521497</v>
      </c>
      <c r="BV59" s="255">
        <v>11.9126703859336</v>
      </c>
      <c r="BW59" s="255">
        <v>12.842550639290099</v>
      </c>
      <c r="BX59" s="255">
        <v>16.5131738752244</v>
      </c>
      <c r="BY59" s="255">
        <v>8.2336775449661808</v>
      </c>
      <c r="BZ59" s="255">
        <v>8.9673042377808994</v>
      </c>
      <c r="CA59" s="255">
        <v>15.6277334770925</v>
      </c>
      <c r="CB59" s="255">
        <v>5.1410674352343904</v>
      </c>
      <c r="CC59" s="40">
        <v>15.638177247451701</v>
      </c>
      <c r="CD59" s="40">
        <v>9.9102408808005809</v>
      </c>
      <c r="CE59" s="40">
        <v>9.13159011622521</v>
      </c>
      <c r="CF59" s="40">
        <v>8.9154401237237799</v>
      </c>
      <c r="CG59" s="40">
        <v>13.3196942556881</v>
      </c>
      <c r="CH59" s="40">
        <v>10.902400545514499</v>
      </c>
      <c r="CI59" s="40">
        <v>7.3729881718658099</v>
      </c>
      <c r="CJ59" s="40">
        <v>8.8547262093623793</v>
      </c>
      <c r="CK59" s="40">
        <v>5.30828207393977</v>
      </c>
      <c r="CL59" s="40">
        <v>11.9410342730755</v>
      </c>
      <c r="CM59" s="40">
        <v>14.248951679971199</v>
      </c>
      <c r="CN59" s="40">
        <v>8.9986596185987793</v>
      </c>
      <c r="CO59" s="40">
        <v>8.5659318703061693</v>
      </c>
      <c r="CP59" s="40">
        <v>14.441409415832901</v>
      </c>
      <c r="CQ59" s="40">
        <v>4.8122305549915998</v>
      </c>
      <c r="CR59" s="40">
        <v>7.59610145892609</v>
      </c>
      <c r="CS59" s="40">
        <v>15.1238489448934</v>
      </c>
      <c r="CT59" s="40">
        <v>5.5370985603543703</v>
      </c>
      <c r="CU59" s="40">
        <v>9.6747320061255699</v>
      </c>
      <c r="CV59" s="40">
        <v>11.2948131431445</v>
      </c>
      <c r="CW59" s="40">
        <v>10.859027155165901</v>
      </c>
      <c r="CX59" s="40">
        <v>13.9968855097688</v>
      </c>
      <c r="CY59" s="40">
        <v>14.7580264011167</v>
      </c>
      <c r="CZ59" s="40">
        <v>13.7674876385537</v>
      </c>
      <c r="DA59" s="40">
        <v>15.7563474638293</v>
      </c>
      <c r="DB59" s="40">
        <v>12.7768293400836</v>
      </c>
      <c r="DC59" s="40">
        <v>11.4838850279681</v>
      </c>
      <c r="DD59" s="40">
        <v>16.059138414478699</v>
      </c>
      <c r="DE59" s="40">
        <v>11.3979715810047</v>
      </c>
      <c r="DF59" s="40">
        <v>11.323640099879301</v>
      </c>
      <c r="DG59" s="40">
        <v>10.3663185410187</v>
      </c>
      <c r="DH59" s="40">
        <v>11.7513702375078</v>
      </c>
      <c r="DI59" s="40">
        <v>11.1913409431569</v>
      </c>
      <c r="DJ59" s="40">
        <v>10.4581370149872</v>
      </c>
      <c r="DK59" s="40">
        <v>17.952540560547799</v>
      </c>
      <c r="DL59" s="40">
        <v>8.9532104229285494</v>
      </c>
      <c r="DM59" s="40">
        <v>16.3311334799902</v>
      </c>
      <c r="DN59" s="40">
        <v>12.9248319873496</v>
      </c>
      <c r="DO59" s="40">
        <v>13.389588244144599</v>
      </c>
      <c r="DP59" s="40">
        <v>15.4357441721458</v>
      </c>
      <c r="DQ59" s="40">
        <v>11.938419957869099</v>
      </c>
      <c r="DR59" s="40">
        <v>13.123377510588901</v>
      </c>
      <c r="DS59" s="40">
        <v>11.3709448886808</v>
      </c>
      <c r="DT59" s="40">
        <v>10.083988730288</v>
      </c>
      <c r="DU59" s="40">
        <v>14.9500217296827</v>
      </c>
      <c r="DV59" s="40">
        <v>14.949818872854699</v>
      </c>
      <c r="DW59" s="40">
        <v>14.642628134201599</v>
      </c>
      <c r="DX59" s="40">
        <v>9.8920914887105784</v>
      </c>
      <c r="DY59" s="40">
        <v>13.9099721926036</v>
      </c>
      <c r="DZ59" s="40">
        <v>14.8026129855742</v>
      </c>
      <c r="EA59" s="40">
        <v>13.382054822988</v>
      </c>
      <c r="EB59" s="40">
        <v>15.064493341826701</v>
      </c>
      <c r="EC59" s="40">
        <v>16.301191338154801</v>
      </c>
      <c r="ED59" s="40">
        <v>12.5777371461895</v>
      </c>
      <c r="EE59" s="40">
        <v>7.50095095679454</v>
      </c>
      <c r="EF59" s="40">
        <v>14.8608476445617</v>
      </c>
      <c r="EG59" s="40">
        <v>9.7552427345309596</v>
      </c>
      <c r="EH59" s="40">
        <v>10.0497062604785</v>
      </c>
      <c r="EI59" s="40">
        <v>14.5351018726815</v>
      </c>
      <c r="EJ59" s="40">
        <v>12.8852521268694</v>
      </c>
      <c r="EK59" s="40">
        <v>16.272529207763402</v>
      </c>
      <c r="EL59" s="40">
        <v>16.892013613581199</v>
      </c>
      <c r="EM59" s="40">
        <v>15.5472356416122</v>
      </c>
      <c r="EN59" s="40">
        <v>12.0322842597943</v>
      </c>
      <c r="EO59" s="40">
        <v>12.0611483381537</v>
      </c>
      <c r="EP59" s="40">
        <v>9.5282672440966891</v>
      </c>
      <c r="EQ59" s="40">
        <v>11.7099289685363</v>
      </c>
      <c r="ER59" s="40">
        <v>9.5106780439004908</v>
      </c>
      <c r="ES59" s="40">
        <v>10.565258821074799</v>
      </c>
    </row>
    <row r="60" spans="1:160" x14ac:dyDescent="0.3"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</row>
    <row r="61" spans="1:160" x14ac:dyDescent="0.3">
      <c r="A61" s="18"/>
      <c r="B61" s="18"/>
      <c r="C61" s="18"/>
      <c r="D61" s="21"/>
      <c r="E61" s="269"/>
      <c r="F61" s="269"/>
      <c r="G61" s="269"/>
      <c r="H61" s="269"/>
      <c r="I61" s="269"/>
      <c r="J61" s="269"/>
      <c r="K61" s="269" t="s">
        <v>41</v>
      </c>
      <c r="L61" s="269" t="s">
        <v>41</v>
      </c>
      <c r="M61" s="269" t="s">
        <v>41</v>
      </c>
      <c r="N61" s="269" t="s">
        <v>41</v>
      </c>
      <c r="O61" s="269" t="s">
        <v>41</v>
      </c>
      <c r="P61" s="269" t="s">
        <v>41</v>
      </c>
      <c r="Q61" s="269"/>
      <c r="R61" s="269"/>
      <c r="S61" s="269"/>
      <c r="T61" s="269"/>
      <c r="U61" s="269"/>
      <c r="V61" s="269"/>
      <c r="W61" s="269" t="s">
        <v>42</v>
      </c>
      <c r="X61" s="269" t="s">
        <v>42</v>
      </c>
      <c r="Y61" s="269" t="s">
        <v>42</v>
      </c>
      <c r="Z61" s="269" t="s">
        <v>42</v>
      </c>
      <c r="AA61" s="269" t="s">
        <v>42</v>
      </c>
      <c r="AB61" s="269" t="s">
        <v>42</v>
      </c>
      <c r="AC61" s="269"/>
      <c r="AD61" s="269"/>
      <c r="AE61" s="269"/>
      <c r="AF61" s="269"/>
      <c r="AG61" s="269"/>
      <c r="AH61" s="269"/>
      <c r="AI61" s="269" t="s">
        <v>43</v>
      </c>
      <c r="AJ61" s="269" t="s">
        <v>43</v>
      </c>
      <c r="AK61" s="269" t="s">
        <v>43</v>
      </c>
      <c r="AL61" s="269" t="s">
        <v>43</v>
      </c>
      <c r="AM61" s="269" t="s">
        <v>43</v>
      </c>
      <c r="AN61" s="269" t="s">
        <v>43</v>
      </c>
      <c r="AO61" s="269"/>
      <c r="AP61" s="269"/>
      <c r="AQ61" s="269"/>
      <c r="AR61" s="269"/>
      <c r="AS61" s="269"/>
      <c r="AT61" s="269"/>
      <c r="AU61" s="269" t="s">
        <v>44</v>
      </c>
      <c r="AV61" s="269" t="s">
        <v>44</v>
      </c>
      <c r="AW61" s="269" t="s">
        <v>44</v>
      </c>
      <c r="AX61" s="269" t="s">
        <v>44</v>
      </c>
      <c r="AY61" s="269" t="s">
        <v>44</v>
      </c>
      <c r="AZ61" s="269" t="s">
        <v>44</v>
      </c>
      <c r="BA61" s="269"/>
      <c r="BB61" s="269"/>
      <c r="BC61" s="269"/>
      <c r="BD61" s="269"/>
      <c r="BE61" s="269"/>
      <c r="BF61" s="269"/>
      <c r="BG61" s="269" t="s">
        <v>83</v>
      </c>
      <c r="BH61" s="269" t="s">
        <v>83</v>
      </c>
      <c r="BI61" s="269" t="s">
        <v>83</v>
      </c>
      <c r="BJ61" s="269" t="s">
        <v>83</v>
      </c>
      <c r="BK61" s="269" t="s">
        <v>83</v>
      </c>
      <c r="BL61" s="269" t="s">
        <v>83</v>
      </c>
      <c r="BM61" s="269"/>
      <c r="BN61" s="269"/>
      <c r="BO61" s="269"/>
      <c r="BP61" s="269"/>
      <c r="BQ61" s="269"/>
      <c r="BR61" s="269"/>
      <c r="BS61" s="269" t="s">
        <v>88</v>
      </c>
      <c r="BT61" s="269" t="s">
        <v>88</v>
      </c>
      <c r="BU61" s="269" t="s">
        <v>88</v>
      </c>
      <c r="BV61" s="269" t="s">
        <v>88</v>
      </c>
      <c r="BW61" s="269" t="s">
        <v>88</v>
      </c>
      <c r="BX61" s="269" t="s">
        <v>88</v>
      </c>
      <c r="BY61" s="269"/>
      <c r="BZ61" s="269"/>
      <c r="CA61" s="269"/>
      <c r="CB61" s="269"/>
      <c r="CC61" s="269"/>
      <c r="CD61" s="269"/>
      <c r="CE61" s="269" t="s">
        <v>170</v>
      </c>
      <c r="CF61" s="269" t="s">
        <v>170</v>
      </c>
      <c r="CG61" s="269" t="s">
        <v>170</v>
      </c>
      <c r="CH61" s="269" t="s">
        <v>170</v>
      </c>
      <c r="CI61" s="269" t="s">
        <v>170</v>
      </c>
      <c r="CJ61" s="269" t="s">
        <v>170</v>
      </c>
      <c r="CK61" s="29"/>
      <c r="CL61" s="29"/>
      <c r="CM61" s="29"/>
      <c r="CN61" s="29"/>
      <c r="CO61" s="29"/>
      <c r="CP61" s="29"/>
      <c r="CQ61" s="29" t="s">
        <v>236</v>
      </c>
      <c r="CR61" s="29" t="s">
        <v>236</v>
      </c>
      <c r="CS61" s="29" t="s">
        <v>236</v>
      </c>
      <c r="CT61" s="29" t="s">
        <v>236</v>
      </c>
      <c r="CU61" s="29" t="s">
        <v>236</v>
      </c>
      <c r="CV61" s="29" t="s">
        <v>236</v>
      </c>
      <c r="CW61" s="29"/>
      <c r="CX61" s="29" t="s">
        <v>278</v>
      </c>
      <c r="CY61" s="29" t="s">
        <v>278</v>
      </c>
      <c r="CZ61" s="29" t="s">
        <v>278</v>
      </c>
      <c r="DA61" s="29" t="s">
        <v>278</v>
      </c>
      <c r="DB61" s="29" t="s">
        <v>278</v>
      </c>
      <c r="DC61" s="29" t="s">
        <v>278</v>
      </c>
      <c r="DD61" s="29" t="s">
        <v>278</v>
      </c>
      <c r="DE61" s="29" t="s">
        <v>278</v>
      </c>
      <c r="DF61" s="29" t="s">
        <v>278</v>
      </c>
      <c r="DG61" s="29" t="s">
        <v>278</v>
      </c>
      <c r="DH61" s="29" t="s">
        <v>278</v>
      </c>
      <c r="DI61" s="29"/>
      <c r="DJ61" s="29"/>
      <c r="DK61" s="29"/>
      <c r="DL61" s="29"/>
      <c r="DM61" s="29"/>
      <c r="DN61" s="29"/>
      <c r="DO61" s="29" t="s">
        <v>362</v>
      </c>
      <c r="DP61" s="29" t="s">
        <v>362</v>
      </c>
      <c r="DQ61" s="29" t="s">
        <v>362</v>
      </c>
      <c r="DR61" s="29" t="s">
        <v>362</v>
      </c>
      <c r="DS61" s="29" t="s">
        <v>362</v>
      </c>
      <c r="DT61" s="29" t="s">
        <v>362</v>
      </c>
      <c r="DU61" s="29"/>
      <c r="DV61" s="29" t="s">
        <v>365</v>
      </c>
      <c r="DW61" s="29" t="s">
        <v>365</v>
      </c>
      <c r="DX61" s="29" t="s">
        <v>365</v>
      </c>
      <c r="DY61" s="29" t="s">
        <v>365</v>
      </c>
      <c r="DZ61" s="29" t="s">
        <v>365</v>
      </c>
      <c r="EA61" s="29" t="s">
        <v>365</v>
      </c>
      <c r="EB61" s="29" t="s">
        <v>365</v>
      </c>
      <c r="EC61" s="29" t="s">
        <v>365</v>
      </c>
      <c r="ED61" s="29" t="s">
        <v>365</v>
      </c>
      <c r="EE61" s="29" t="s">
        <v>365</v>
      </c>
      <c r="EF61" s="29" t="s">
        <v>365</v>
      </c>
      <c r="EG61" s="29"/>
      <c r="EH61" s="29"/>
      <c r="EI61" s="29"/>
      <c r="EJ61" s="29"/>
      <c r="EK61" s="29"/>
      <c r="EL61" s="29"/>
      <c r="EM61" s="29">
        <v>2020</v>
      </c>
      <c r="EN61" s="29">
        <v>2020</v>
      </c>
      <c r="EO61" s="29">
        <v>2020</v>
      </c>
      <c r="EP61" s="29">
        <v>2020</v>
      </c>
      <c r="EQ61" s="29">
        <v>2020</v>
      </c>
      <c r="ER61" s="29">
        <v>2020</v>
      </c>
      <c r="ES61" s="29"/>
      <c r="ET61" s="362"/>
      <c r="EU61" s="362"/>
      <c r="EV61" s="362"/>
      <c r="EW61" s="362"/>
      <c r="EX61" s="362"/>
      <c r="EY61" s="362">
        <v>2021</v>
      </c>
      <c r="EZ61" s="362">
        <v>2021</v>
      </c>
      <c r="FA61" s="362">
        <v>2021</v>
      </c>
      <c r="FB61" s="362">
        <v>2021</v>
      </c>
      <c r="FC61" s="362">
        <v>2021</v>
      </c>
      <c r="FD61" s="362">
        <v>2021</v>
      </c>
    </row>
    <row r="62" spans="1:160" s="66" customFormat="1" x14ac:dyDescent="0.3">
      <c r="A62" s="34" t="s">
        <v>227</v>
      </c>
      <c r="B62" s="34"/>
      <c r="C62" s="34"/>
      <c r="D62" s="35"/>
      <c r="E62" s="36">
        <f t="shared" ref="E62:BF62" si="52">E57</f>
        <v>92.047242750843168</v>
      </c>
      <c r="F62" s="36">
        <f t="shared" si="52"/>
        <v>77.875914867722869</v>
      </c>
      <c r="G62" s="36">
        <f t="shared" si="52"/>
        <v>75.577842685875339</v>
      </c>
      <c r="H62" s="36">
        <f t="shared" si="52"/>
        <v>75.684733948581922</v>
      </c>
      <c r="I62" s="36">
        <f t="shared" si="52"/>
        <v>78.024197793310861</v>
      </c>
      <c r="J62" s="36">
        <f t="shared" si="52"/>
        <v>76.486916283686995</v>
      </c>
      <c r="K62" s="36">
        <f t="shared" si="52"/>
        <v>72.704564097367083</v>
      </c>
      <c r="L62" s="36">
        <f t="shared" si="52"/>
        <v>74.220688342879953</v>
      </c>
      <c r="M62" s="36">
        <f t="shared" si="52"/>
        <v>74.108743439025432</v>
      </c>
      <c r="N62" s="36">
        <f t="shared" si="52"/>
        <v>74.913803846099242</v>
      </c>
      <c r="O62" s="36">
        <f t="shared" si="52"/>
        <v>73.810007018660244</v>
      </c>
      <c r="P62" s="36">
        <f t="shared" si="52"/>
        <v>74.512777105212677</v>
      </c>
      <c r="Q62" s="36">
        <f t="shared" si="52"/>
        <v>76.02728461556967</v>
      </c>
      <c r="R62" s="36">
        <f t="shared" si="52"/>
        <v>73.418469560087019</v>
      </c>
      <c r="S62" s="36">
        <f t="shared" si="52"/>
        <v>67.676810473620534</v>
      </c>
      <c r="T62" s="36">
        <f t="shared" si="52"/>
        <v>69.043101973677508</v>
      </c>
      <c r="U62" s="36">
        <f t="shared" si="52"/>
        <v>68.552400334915049</v>
      </c>
      <c r="V62" s="36">
        <f t="shared" si="52"/>
        <v>74.976486876213173</v>
      </c>
      <c r="W62" s="36">
        <f t="shared" si="52"/>
        <v>85.773364264812741</v>
      </c>
      <c r="X62" s="36">
        <f t="shared" si="52"/>
        <v>89.25257604178924</v>
      </c>
      <c r="Y62" s="36">
        <f t="shared" si="52"/>
        <v>90.258693601999383</v>
      </c>
      <c r="Z62" s="36">
        <f t="shared" si="52"/>
        <v>94.456258559451541</v>
      </c>
      <c r="AA62" s="36">
        <f t="shared" si="52"/>
        <v>100.61994724030086</v>
      </c>
      <c r="AB62" s="36">
        <f t="shared" si="52"/>
        <v>106.03662221438866</v>
      </c>
      <c r="AC62" s="36">
        <f t="shared" si="52"/>
        <v>112.86888957844263</v>
      </c>
      <c r="AD62" s="36">
        <f t="shared" si="52"/>
        <v>119.17747432328783</v>
      </c>
      <c r="AE62" s="36">
        <f t="shared" si="52"/>
        <v>121.67538168098304</v>
      </c>
      <c r="AF62" s="36">
        <f t="shared" si="52"/>
        <v>122.82297977094719</v>
      </c>
      <c r="AG62" s="36">
        <f t="shared" si="52"/>
        <v>123.93302741209654</v>
      </c>
      <c r="AH62" s="36">
        <f t="shared" si="52"/>
        <v>118.69064803740233</v>
      </c>
      <c r="AI62" s="36">
        <f t="shared" si="52"/>
        <v>113.23640138574585</v>
      </c>
      <c r="AJ62" s="36">
        <f t="shared" si="52"/>
        <v>114.48286187428684</v>
      </c>
      <c r="AK62" s="36">
        <f t="shared" si="52"/>
        <v>107.06719381425597</v>
      </c>
      <c r="AL62" s="36">
        <f t="shared" si="52"/>
        <v>99.391129439755005</v>
      </c>
      <c r="AM62" s="36">
        <f t="shared" si="52"/>
        <v>95.313468000431087</v>
      </c>
      <c r="AN62" s="36">
        <f t="shared" si="52"/>
        <v>94.789774594642836</v>
      </c>
      <c r="AO62" s="36">
        <f t="shared" si="52"/>
        <v>94.529462375198264</v>
      </c>
      <c r="AP62" s="36">
        <f t="shared" si="52"/>
        <v>99.907804738901831</v>
      </c>
      <c r="AQ62" s="36">
        <f t="shared" si="52"/>
        <v>101.01299510294781</v>
      </c>
      <c r="AR62" s="36">
        <f t="shared" si="52"/>
        <v>98.183109450924661</v>
      </c>
      <c r="AS62" s="36">
        <f t="shared" si="52"/>
        <v>100.75779696863469</v>
      </c>
      <c r="AT62" s="36">
        <f t="shared" si="52"/>
        <v>101.27881190361587</v>
      </c>
      <c r="AU62" s="36">
        <f t="shared" si="52"/>
        <v>109.40409212512645</v>
      </c>
      <c r="AV62" s="36">
        <f t="shared" si="52"/>
        <v>108.28975758453679</v>
      </c>
      <c r="AW62" s="36">
        <f t="shared" si="52"/>
        <v>107.49599796925744</v>
      </c>
      <c r="AX62" s="36">
        <f t="shared" si="52"/>
        <v>107.25860034763899</v>
      </c>
      <c r="AY62" s="36">
        <f t="shared" si="52"/>
        <v>101.43434548452031</v>
      </c>
      <c r="AZ62" s="36">
        <f t="shared" si="52"/>
        <v>100</v>
      </c>
      <c r="BA62" s="36">
        <f t="shared" si="52"/>
        <v>101.34645622361158</v>
      </c>
      <c r="BB62" s="36">
        <f t="shared" si="52"/>
        <v>101.40825727428199</v>
      </c>
      <c r="BC62" s="36">
        <f t="shared" si="52"/>
        <v>102.73700725126291</v>
      </c>
      <c r="BD62" s="36">
        <f t="shared" si="52"/>
        <v>99.107941545020935</v>
      </c>
      <c r="BE62" s="36">
        <f t="shared" si="52"/>
        <v>97.569050893836391</v>
      </c>
      <c r="BF62" s="36">
        <f t="shared" si="52"/>
        <v>90.81934005527738</v>
      </c>
      <c r="BG62" s="36">
        <f t="shared" ref="BG62:CW62" si="53">BG57</f>
        <v>92.522231807492375</v>
      </c>
      <c r="BH62" s="36">
        <f t="shared" si="53"/>
        <v>92.644844117344434</v>
      </c>
      <c r="BI62" s="36">
        <f t="shared" si="53"/>
        <v>87.529136961933034</v>
      </c>
      <c r="BJ62" s="36">
        <f t="shared" si="53"/>
        <v>87.657577634288913</v>
      </c>
      <c r="BK62" s="36">
        <f t="shared" si="53"/>
        <v>81.839349286525731</v>
      </c>
      <c r="BL62" s="36">
        <f t="shared" si="53"/>
        <v>86.71321327441423</v>
      </c>
      <c r="BM62" s="36">
        <f t="shared" si="53"/>
        <v>84.666530894943719</v>
      </c>
      <c r="BN62" s="36">
        <f t="shared" si="53"/>
        <v>92.405939564733799</v>
      </c>
      <c r="BO62" s="36">
        <f t="shared" si="53"/>
        <v>103.36036446904382</v>
      </c>
      <c r="BP62" s="36">
        <f t="shared" si="53"/>
        <v>101.79468587596728</v>
      </c>
      <c r="BQ62" s="36">
        <f t="shared" si="53"/>
        <v>101.66303044761563</v>
      </c>
      <c r="BR62" s="36">
        <f t="shared" si="53"/>
        <v>95.760878066376705</v>
      </c>
      <c r="BS62" s="36">
        <f t="shared" si="53"/>
        <v>95.407748339438285</v>
      </c>
      <c r="BT62" s="36">
        <f t="shared" si="53"/>
        <v>92.966380966631363</v>
      </c>
      <c r="BU62" s="36">
        <f t="shared" si="53"/>
        <v>91.34107649063823</v>
      </c>
      <c r="BV62" s="36">
        <f t="shared" si="53"/>
        <v>94.90577977714382</v>
      </c>
      <c r="BW62" s="36">
        <f t="shared" si="53"/>
        <v>94.104994868224864</v>
      </c>
      <c r="BX62" s="36">
        <f t="shared" si="53"/>
        <v>91.252863094123526</v>
      </c>
      <c r="BY62" s="36">
        <f t="shared" si="53"/>
        <v>88.798647065535803</v>
      </c>
      <c r="BZ62" s="36">
        <f t="shared" si="53"/>
        <v>87.588357724904725</v>
      </c>
      <c r="CA62" s="36">
        <f t="shared" si="53"/>
        <v>82.628247969173103</v>
      </c>
      <c r="CB62" s="36">
        <f t="shared" si="53"/>
        <v>81.907704598325239</v>
      </c>
      <c r="CC62" s="36">
        <f t="shared" si="53"/>
        <v>77.830255286480181</v>
      </c>
      <c r="CD62" s="36">
        <f t="shared" si="53"/>
        <v>82.014342006569876</v>
      </c>
      <c r="CE62" s="36">
        <f t="shared" si="53"/>
        <v>83.145159596720092</v>
      </c>
      <c r="CF62" s="36">
        <f t="shared" si="53"/>
        <v>75.514181180938351</v>
      </c>
      <c r="CG62" s="36">
        <f t="shared" si="53"/>
        <v>72.866302828133229</v>
      </c>
      <c r="CH62" s="36">
        <f t="shared" si="53"/>
        <v>74.890534195985424</v>
      </c>
      <c r="CI62" s="36">
        <f t="shared" si="53"/>
        <v>73.136397719529896</v>
      </c>
      <c r="CJ62" s="36">
        <f t="shared" si="53"/>
        <v>71.992585336554697</v>
      </c>
      <c r="CK62" s="36">
        <f t="shared" si="53"/>
        <v>68.81533823671225</v>
      </c>
      <c r="CL62" s="36">
        <f t="shared" si="53"/>
        <v>67.497648389251026</v>
      </c>
      <c r="CM62" s="36">
        <f t="shared" si="53"/>
        <v>70.054586634272312</v>
      </c>
      <c r="CN62" s="36">
        <f t="shared" si="53"/>
        <v>73.286928237951656</v>
      </c>
      <c r="CO62" s="36">
        <f t="shared" si="53"/>
        <v>76.645851127638281</v>
      </c>
      <c r="CP62" s="36">
        <f t="shared" si="53"/>
        <v>79.179891150347032</v>
      </c>
      <c r="CQ62" s="36">
        <f t="shared" si="53"/>
        <v>82.363781548943834</v>
      </c>
      <c r="CR62" s="36">
        <f t="shared" si="53"/>
        <v>82.369026016993871</v>
      </c>
      <c r="CS62" s="36">
        <f t="shared" si="53"/>
        <v>87.438042805414611</v>
      </c>
      <c r="CT62" s="36">
        <f t="shared" si="53"/>
        <v>92.788934449703603</v>
      </c>
      <c r="CU62" s="36">
        <f t="shared" si="53"/>
        <v>93.870349744605974</v>
      </c>
      <c r="CV62" s="36">
        <f t="shared" si="53"/>
        <v>90.197691334215733</v>
      </c>
      <c r="CW62" s="36">
        <f t="shared" si="53"/>
        <v>96.639821642940262</v>
      </c>
      <c r="CX62" s="36">
        <f t="shared" ref="CX62:DF62" si="54">CX57</f>
        <v>94.678901056185296</v>
      </c>
      <c r="CY62" s="36">
        <f t="shared" si="54"/>
        <v>93.927333139377268</v>
      </c>
      <c r="CZ62" s="36">
        <f t="shared" si="54"/>
        <v>89.722636395145827</v>
      </c>
      <c r="DA62" s="36">
        <f t="shared" si="54"/>
        <v>86.169154413101452</v>
      </c>
      <c r="DB62" s="36">
        <f t="shared" si="54"/>
        <v>88.687897739494986</v>
      </c>
      <c r="DC62" s="36">
        <f t="shared" si="54"/>
        <v>93.467343408462995</v>
      </c>
      <c r="DD62" s="36">
        <f t="shared" si="54"/>
        <v>89.48046706169616</v>
      </c>
      <c r="DE62" s="36">
        <f t="shared" si="54"/>
        <v>85.874968616743757</v>
      </c>
      <c r="DF62" s="36">
        <f t="shared" si="54"/>
        <v>85.548689175540176</v>
      </c>
      <c r="DG62" s="36">
        <f t="shared" ref="DG62:DL62" si="55">DG57</f>
        <v>80.842888189218968</v>
      </c>
      <c r="DH62" s="36">
        <f t="shared" si="55"/>
        <v>76.525405014821786</v>
      </c>
      <c r="DI62" s="36">
        <f t="shared" si="55"/>
        <v>78.190301943338099</v>
      </c>
      <c r="DJ62" s="36">
        <f t="shared" si="55"/>
        <v>80.16572101217497</v>
      </c>
      <c r="DK62" s="36">
        <f t="shared" si="55"/>
        <v>80.96563698453177</v>
      </c>
      <c r="DL62" s="36">
        <f t="shared" si="55"/>
        <v>78.471179873900425</v>
      </c>
      <c r="DM62" s="36">
        <f t="shared" ref="DM62:DT62" si="56">DM57</f>
        <v>80.070742670500778</v>
      </c>
      <c r="DN62" s="36">
        <f t="shared" si="56"/>
        <v>78.700919185109598</v>
      </c>
      <c r="DO62" s="36">
        <f t="shared" si="56"/>
        <v>78.701215834657646</v>
      </c>
      <c r="DP62" s="36">
        <f t="shared" si="56"/>
        <v>76.843218128558604</v>
      </c>
      <c r="DQ62" s="36">
        <f t="shared" si="56"/>
        <v>72.817975227769523</v>
      </c>
      <c r="DR62" s="36">
        <f t="shared" si="56"/>
        <v>78.000705963140717</v>
      </c>
      <c r="DS62" s="36">
        <f t="shared" si="56"/>
        <v>75.024713341374962</v>
      </c>
      <c r="DT62" s="36">
        <f t="shared" si="56"/>
        <v>71.22372683235146</v>
      </c>
      <c r="DU62" s="36">
        <f t="shared" ref="DU62:EN62" si="57">DU57</f>
        <v>72.259499024918043</v>
      </c>
      <c r="DV62" s="36">
        <f t="shared" si="57"/>
        <v>71.569886853386265</v>
      </c>
      <c r="DW62" s="36">
        <f t="shared" si="57"/>
        <v>69.095599271448435</v>
      </c>
      <c r="DX62" s="36">
        <f t="shared" si="57"/>
        <v>65.54349135727125</v>
      </c>
      <c r="DY62" s="36">
        <f t="shared" si="57"/>
        <v>63.526170735931807</v>
      </c>
      <c r="DZ62" s="36">
        <f t="shared" si="57"/>
        <v>66.866658500818389</v>
      </c>
      <c r="EA62" s="36">
        <f t="shared" si="57"/>
        <v>65.160574680924881</v>
      </c>
      <c r="EB62" s="36">
        <f t="shared" si="57"/>
        <v>61.249474917923628</v>
      </c>
      <c r="EC62" s="36">
        <f t="shared" si="57"/>
        <v>61.140963607547405</v>
      </c>
      <c r="ED62" s="36">
        <f t="shared" si="57"/>
        <v>60.809054555866823</v>
      </c>
      <c r="EE62" s="36">
        <f t="shared" si="57"/>
        <v>64.113016331121116</v>
      </c>
      <c r="EF62" s="36">
        <f t="shared" si="57"/>
        <v>66.246523822144823</v>
      </c>
      <c r="EG62" s="36">
        <f t="shared" si="57"/>
        <v>66.150911537008938</v>
      </c>
      <c r="EH62" s="36">
        <f t="shared" si="57"/>
        <v>64.809404768167695</v>
      </c>
      <c r="EI62" s="36">
        <f t="shared" si="57"/>
        <v>61.899614555151736</v>
      </c>
      <c r="EJ62" s="36">
        <f t="shared" si="57"/>
        <v>59.747100600456641</v>
      </c>
      <c r="EK62" s="36">
        <f t="shared" si="57"/>
        <v>60.232030811117262</v>
      </c>
      <c r="EL62" s="36">
        <f t="shared" si="57"/>
        <v>60.10808147971899</v>
      </c>
      <c r="EM62" s="36">
        <f t="shared" si="57"/>
        <v>61.81035762390632</v>
      </c>
      <c r="EN62" s="36">
        <f t="shared" si="57"/>
        <v>68.134545661652297</v>
      </c>
      <c r="EO62" s="36">
        <f>EO57</f>
        <v>70.005348751599286</v>
      </c>
      <c r="EP62" s="36">
        <f>EP57</f>
        <v>66.857269609569585</v>
      </c>
      <c r="EQ62" s="36">
        <f>EQ57</f>
        <v>70.458123682505615</v>
      </c>
      <c r="ER62" s="36">
        <f>ER57</f>
        <v>70.375661932314543</v>
      </c>
      <c r="ES62" s="36">
        <f>ES57</f>
        <v>72.337231974442275</v>
      </c>
    </row>
    <row r="63" spans="1:160" s="66" customFormat="1" x14ac:dyDescent="0.3">
      <c r="A63" s="261" t="s">
        <v>226</v>
      </c>
      <c r="B63" s="261"/>
      <c r="C63" s="261"/>
      <c r="D63" s="262"/>
      <c r="E63" s="263">
        <f t="shared" ref="E63:BE63" si="58">E178</f>
        <v>115.68068966364156</v>
      </c>
      <c r="F63" s="263">
        <f t="shared" si="58"/>
        <v>109.19852061501413</v>
      </c>
      <c r="G63" s="263">
        <f t="shared" si="58"/>
        <v>104.43595098858722</v>
      </c>
      <c r="H63" s="263">
        <f t="shared" si="58"/>
        <v>100.45272580649618</v>
      </c>
      <c r="I63" s="263">
        <f t="shared" si="58"/>
        <v>97.054772788076477</v>
      </c>
      <c r="J63" s="263">
        <f t="shared" si="58"/>
        <v>89.17326061260222</v>
      </c>
      <c r="K63" s="263">
        <f t="shared" si="58"/>
        <v>83.24846818401862</v>
      </c>
      <c r="L63" s="263">
        <f t="shared" si="58"/>
        <v>83.588452354526439</v>
      </c>
      <c r="M63" s="263">
        <f t="shared" si="58"/>
        <v>81.770271929733255</v>
      </c>
      <c r="N63" s="263">
        <f t="shared" si="58"/>
        <v>79.456214888019915</v>
      </c>
      <c r="O63" s="263">
        <f t="shared" si="58"/>
        <v>81.393152074654552</v>
      </c>
      <c r="P63" s="263">
        <f t="shared" si="58"/>
        <v>83.877809267856136</v>
      </c>
      <c r="Q63" s="263">
        <f t="shared" si="58"/>
        <v>84.115899687165324</v>
      </c>
      <c r="R63" s="263">
        <f t="shared" si="58"/>
        <v>79.9311706497258</v>
      </c>
      <c r="S63" s="263">
        <f t="shared" si="58"/>
        <v>72.066998750951583</v>
      </c>
      <c r="T63" s="263">
        <f t="shared" si="58"/>
        <v>74.617902017119704</v>
      </c>
      <c r="U63" s="263">
        <f t="shared" si="58"/>
        <v>75.852123269669363</v>
      </c>
      <c r="V63" s="263">
        <f t="shared" si="58"/>
        <v>80.586919075843241</v>
      </c>
      <c r="W63" s="263">
        <f t="shared" si="58"/>
        <v>89.682931509396013</v>
      </c>
      <c r="X63" s="263">
        <f t="shared" si="58"/>
        <v>90.671544775198882</v>
      </c>
      <c r="Y63" s="263">
        <f t="shared" si="58"/>
        <v>90.916872911642315</v>
      </c>
      <c r="Z63" s="263">
        <f t="shared" si="58"/>
        <v>95.294411005852808</v>
      </c>
      <c r="AA63" s="263">
        <f t="shared" si="58"/>
        <v>104.56539952014896</v>
      </c>
      <c r="AB63" s="263">
        <f t="shared" si="58"/>
        <v>113.7042190448006</v>
      </c>
      <c r="AC63" s="263">
        <f t="shared" si="58"/>
        <v>117.55169307794245</v>
      </c>
      <c r="AD63" s="263">
        <f t="shared" si="58"/>
        <v>125.13879230368403</v>
      </c>
      <c r="AE63" s="263">
        <f t="shared" si="58"/>
        <v>127.72386899882054</v>
      </c>
      <c r="AF63" s="263">
        <f t="shared" si="58"/>
        <v>123.99690119360329</v>
      </c>
      <c r="AG63" s="263">
        <f t="shared" si="58"/>
        <v>124.47288192375335</v>
      </c>
      <c r="AH63" s="263">
        <f t="shared" si="58"/>
        <v>118.05900312981818</v>
      </c>
      <c r="AI63" s="263">
        <f t="shared" si="58"/>
        <v>111.27159398986753</v>
      </c>
      <c r="AJ63" s="263">
        <f t="shared" si="58"/>
        <v>114.02691785079952</v>
      </c>
      <c r="AK63" s="263">
        <f t="shared" si="58"/>
        <v>109.49318201309109</v>
      </c>
      <c r="AL63" s="263">
        <f t="shared" si="58"/>
        <v>105.76195144885673</v>
      </c>
      <c r="AM63" s="263">
        <f t="shared" si="58"/>
        <v>102.05380259424828</v>
      </c>
      <c r="AN63" s="263">
        <f t="shared" si="58"/>
        <v>102.22464062696083</v>
      </c>
      <c r="AO63" s="263">
        <f t="shared" si="58"/>
        <v>97.723995653596077</v>
      </c>
      <c r="AP63" s="263">
        <f t="shared" si="58"/>
        <v>99.353574642359277</v>
      </c>
      <c r="AQ63" s="263">
        <f t="shared" si="58"/>
        <v>99.527237502056039</v>
      </c>
      <c r="AR63" s="263">
        <f t="shared" si="58"/>
        <v>97.172487722395459</v>
      </c>
      <c r="AS63" s="263">
        <f t="shared" si="58"/>
        <v>100.79023240683875</v>
      </c>
      <c r="AT63" s="263">
        <f t="shared" si="58"/>
        <v>101.27016754034857</v>
      </c>
      <c r="AU63" s="263">
        <f t="shared" si="58"/>
        <v>108.86220674018328</v>
      </c>
      <c r="AV63" s="263">
        <f t="shared" si="58"/>
        <v>109.06437642544115</v>
      </c>
      <c r="AW63" s="263">
        <f t="shared" si="58"/>
        <v>108.09842754367534</v>
      </c>
      <c r="AX63" s="263">
        <f t="shared" si="58"/>
        <v>107.95869754633318</v>
      </c>
      <c r="AY63" s="263">
        <f t="shared" si="58"/>
        <v>103.03640466014929</v>
      </c>
      <c r="AZ63" s="263">
        <f t="shared" si="58"/>
        <v>100</v>
      </c>
      <c r="BA63" s="263">
        <f t="shared" si="58"/>
        <v>100.04466837560896</v>
      </c>
      <c r="BB63" s="263">
        <f t="shared" si="58"/>
        <v>101.28653451895619</v>
      </c>
      <c r="BC63" s="263">
        <f t="shared" si="58"/>
        <v>103.94329662977265</v>
      </c>
      <c r="BD63" s="263">
        <f t="shared" si="58"/>
        <v>101.18284857337771</v>
      </c>
      <c r="BE63" s="263">
        <f t="shared" si="58"/>
        <v>100.57452940630567</v>
      </c>
      <c r="BF63" s="263">
        <f t="shared" ref="BF63:CB63" si="59">BF178</f>
        <v>96.754218368596455</v>
      </c>
      <c r="BG63" s="263">
        <f t="shared" si="59"/>
        <v>98.139674845890809</v>
      </c>
      <c r="BH63" s="263">
        <f t="shared" si="59"/>
        <v>98.298755070850248</v>
      </c>
      <c r="BI63" s="263">
        <f t="shared" si="59"/>
        <v>93.720805576488459</v>
      </c>
      <c r="BJ63" s="263">
        <f t="shared" si="59"/>
        <v>92.177203194544774</v>
      </c>
      <c r="BK63" s="263">
        <f t="shared" si="59"/>
        <v>87.730821280578752</v>
      </c>
      <c r="BL63" s="263">
        <f t="shared" si="59"/>
        <v>93.497443647752533</v>
      </c>
      <c r="BM63" s="263">
        <f t="shared" si="59"/>
        <v>92.43974913180169</v>
      </c>
      <c r="BN63" s="263">
        <f t="shared" si="59"/>
        <v>105.07549989038078</v>
      </c>
      <c r="BO63" s="263">
        <f t="shared" si="59"/>
        <v>116.59191891334419</v>
      </c>
      <c r="BP63" s="263">
        <f t="shared" si="59"/>
        <v>110.11737379395352</v>
      </c>
      <c r="BQ63" s="263">
        <f t="shared" si="59"/>
        <v>108.62470203682504</v>
      </c>
      <c r="BR63" s="263">
        <f t="shared" si="59"/>
        <v>100.85688983745547</v>
      </c>
      <c r="BS63" s="263">
        <f t="shared" si="59"/>
        <v>98.9043294575972</v>
      </c>
      <c r="BT63" s="263">
        <f t="shared" si="59"/>
        <v>98.482566447743821</v>
      </c>
      <c r="BU63" s="263">
        <f t="shared" si="59"/>
        <v>100.44310265524381</v>
      </c>
      <c r="BV63" s="263">
        <f t="shared" si="59"/>
        <v>108.37006377826282</v>
      </c>
      <c r="BW63" s="263">
        <f t="shared" si="59"/>
        <v>111.66646527187723</v>
      </c>
      <c r="BX63" s="263">
        <f t="shared" si="59"/>
        <v>119.3271254218543</v>
      </c>
      <c r="BY63" s="263">
        <f t="shared" si="59"/>
        <v>118.7659208981714</v>
      </c>
      <c r="BZ63" s="263">
        <f t="shared" si="59"/>
        <v>118.25578591913457</v>
      </c>
      <c r="CA63" s="263">
        <f t="shared" si="59"/>
        <v>119.21939649131114</v>
      </c>
      <c r="CB63" s="263">
        <f t="shared" si="59"/>
        <v>114.01196325348886</v>
      </c>
      <c r="CC63" s="263">
        <f t="shared" ref="CC63:CS63" si="60">CC178</f>
        <v>105.89320286871897</v>
      </c>
      <c r="CD63" s="263">
        <f t="shared" si="60"/>
        <v>116.88612744545541</v>
      </c>
      <c r="CE63" s="263">
        <f t="shared" si="60"/>
        <v>126.70513882685613</v>
      </c>
      <c r="CF63" s="263">
        <f t="shared" si="60"/>
        <v>127.35053824027325</v>
      </c>
      <c r="CG63" s="263">
        <f t="shared" si="60"/>
        <v>124.91024802273314</v>
      </c>
      <c r="CH63" s="263">
        <f t="shared" si="60"/>
        <v>122.72951161814065</v>
      </c>
      <c r="CI63" s="263">
        <f t="shared" si="60"/>
        <v>122.25452579412473</v>
      </c>
      <c r="CJ63" s="263">
        <f t="shared" si="60"/>
        <v>130.29547893183724</v>
      </c>
      <c r="CK63" s="263">
        <f t="shared" si="60"/>
        <v>126.06218324021334</v>
      </c>
      <c r="CL63" s="263">
        <f t="shared" si="60"/>
        <v>126.41456754939647</v>
      </c>
      <c r="CM63" s="263">
        <f t="shared" si="60"/>
        <v>122.90953801837969</v>
      </c>
      <c r="CN63" s="263">
        <f t="shared" si="60"/>
        <v>122.58954879312974</v>
      </c>
      <c r="CO63" s="263">
        <f t="shared" si="60"/>
        <v>127.76648062018485</v>
      </c>
      <c r="CP63" s="263">
        <f t="shared" si="60"/>
        <v>132.13640842378425</v>
      </c>
      <c r="CQ63" s="263">
        <f t="shared" si="60"/>
        <v>136.17753600797198</v>
      </c>
      <c r="CR63" s="263">
        <f t="shared" si="60"/>
        <v>136.17839606080304</v>
      </c>
      <c r="CS63" s="263">
        <f t="shared" si="60"/>
        <v>142.47765086270397</v>
      </c>
      <c r="CT63" s="263">
        <f t="shared" ref="CT63:CY63" si="61">CT178</f>
        <v>151.78992916887296</v>
      </c>
      <c r="CU63" s="263">
        <f t="shared" si="61"/>
        <v>162.65906560903119</v>
      </c>
      <c r="CV63" s="263">
        <f t="shared" si="61"/>
        <v>151.42115627076282</v>
      </c>
      <c r="CW63" s="263">
        <f t="shared" si="61"/>
        <v>158.73849612698746</v>
      </c>
      <c r="CX63" s="263">
        <f t="shared" si="61"/>
        <v>152.19185847589438</v>
      </c>
      <c r="CY63" s="263">
        <f t="shared" si="61"/>
        <v>154.2224814603874</v>
      </c>
      <c r="CZ63" s="263">
        <f>CZ178</f>
        <v>143.81780514572873</v>
      </c>
      <c r="DA63" s="263">
        <f>DA178</f>
        <v>140.54702562707578</v>
      </c>
      <c r="DB63" s="263">
        <f>DB178</f>
        <v>146.3550936397238</v>
      </c>
      <c r="DC63" s="263">
        <f>DC178</f>
        <v>158.43413597572754</v>
      </c>
      <c r="DD63" s="263">
        <f t="shared" ref="DD63:DJ63" si="62">DD178</f>
        <v>148.3747832095568</v>
      </c>
      <c r="DE63" s="263">
        <f t="shared" si="62"/>
        <v>139.80324775818724</v>
      </c>
      <c r="DF63" s="263">
        <f t="shared" si="62"/>
        <v>141.01721142661611</v>
      </c>
      <c r="DG63" s="263">
        <f t="shared" si="62"/>
        <v>135.88074370369094</v>
      </c>
      <c r="DH63" s="263">
        <f t="shared" si="62"/>
        <v>127.69546954957612</v>
      </c>
      <c r="DI63" s="263">
        <f t="shared" si="62"/>
        <v>125.07659141192573</v>
      </c>
      <c r="DJ63" s="263">
        <f t="shared" si="62"/>
        <v>127.89294510387965</v>
      </c>
      <c r="DK63" s="263">
        <f t="shared" ref="DK63:DT63" si="63">DK178</f>
        <v>128.82874012972363</v>
      </c>
      <c r="DL63" s="263">
        <f t="shared" si="63"/>
        <v>121.07334397273999</v>
      </c>
      <c r="DM63" s="263">
        <f t="shared" si="63"/>
        <v>127.87336084006324</v>
      </c>
      <c r="DN63" s="263">
        <f t="shared" si="63"/>
        <v>127.01462284665681</v>
      </c>
      <c r="DO63" s="263">
        <f t="shared" si="63"/>
        <v>126.67838133301184</v>
      </c>
      <c r="DP63" s="263">
        <f t="shared" si="63"/>
        <v>126.86055893317291</v>
      </c>
      <c r="DQ63" s="263">
        <f t="shared" si="63"/>
        <v>123.39291847553157</v>
      </c>
      <c r="DR63" s="263">
        <f t="shared" si="63"/>
        <v>134.03227419063595</v>
      </c>
      <c r="DS63" s="263">
        <f t="shared" si="63"/>
        <v>133.8421540990349</v>
      </c>
      <c r="DT63" s="263">
        <f t="shared" si="63"/>
        <v>127.631415822958</v>
      </c>
      <c r="DU63" s="263">
        <f t="shared" ref="DU63:EN63" si="64">DU178</f>
        <v>127.44919780352468</v>
      </c>
      <c r="DV63" s="263">
        <f t="shared" si="64"/>
        <v>124.36602507357549</v>
      </c>
      <c r="DW63" s="263">
        <f t="shared" si="64"/>
        <v>120.45923974164549</v>
      </c>
      <c r="DX63" s="263">
        <f t="shared" si="64"/>
        <v>115.3590517169</v>
      </c>
      <c r="DY63" s="263">
        <f t="shared" si="64"/>
        <v>117.31064361116634</v>
      </c>
      <c r="DZ63" s="263">
        <f t="shared" si="64"/>
        <v>121.44761660746248</v>
      </c>
      <c r="EA63" s="263">
        <f t="shared" si="64"/>
        <v>116.60746939318487</v>
      </c>
      <c r="EB63" s="263">
        <f t="shared" si="64"/>
        <v>116.5967005448784</v>
      </c>
      <c r="EC63" s="263">
        <f t="shared" si="64"/>
        <v>115.94588975309223</v>
      </c>
      <c r="ED63" s="263">
        <f t="shared" si="64"/>
        <v>116.60895427530444</v>
      </c>
      <c r="EE63" s="263">
        <f t="shared" si="64"/>
        <v>122.00407303749392</v>
      </c>
      <c r="EF63" s="263">
        <f t="shared" si="64"/>
        <v>125.01370110073071</v>
      </c>
      <c r="EG63" s="263">
        <f t="shared" si="64"/>
        <v>122.41151357926385</v>
      </c>
      <c r="EH63" s="263">
        <f t="shared" si="64"/>
        <v>123.21418969056455</v>
      </c>
      <c r="EI63" s="263">
        <f t="shared" si="64"/>
        <v>133.62638648398172</v>
      </c>
      <c r="EJ63" s="263">
        <f t="shared" si="64"/>
        <v>132.86411779787463</v>
      </c>
      <c r="EK63" s="263">
        <f t="shared" si="64"/>
        <v>129.80252278121193</v>
      </c>
      <c r="EL63" s="263">
        <f t="shared" si="64"/>
        <v>123.82397953895578</v>
      </c>
      <c r="EM63" s="263">
        <f t="shared" si="64"/>
        <v>126.21352130355126</v>
      </c>
      <c r="EN63" s="263">
        <f t="shared" si="64"/>
        <v>143.97302791501247</v>
      </c>
      <c r="EO63" s="263">
        <f>EO178</f>
        <v>146.432818308912</v>
      </c>
      <c r="EP63" s="263">
        <f>EP178</f>
        <v>142.95082285158162</v>
      </c>
      <c r="EQ63" s="263">
        <f>EQ178</f>
        <v>144.6607335818222</v>
      </c>
      <c r="ER63" s="263">
        <f>ER178</f>
        <v>136.16237821907771</v>
      </c>
      <c r="ES63" s="263">
        <f>ES178</f>
        <v>141.0079004290757</v>
      </c>
    </row>
    <row r="64" spans="1:160" s="66" customFormat="1" x14ac:dyDescent="0.3">
      <c r="A64" s="73" t="s">
        <v>280</v>
      </c>
      <c r="B64" s="74"/>
      <c r="C64" s="74"/>
      <c r="D64" s="75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>
        <f>+ES57</f>
        <v>72.337231974442275</v>
      </c>
      <c r="ET64" s="72">
        <f t="shared" ref="ET64:FD64" si="65">+ET57</f>
        <v>74.342745680777284</v>
      </c>
      <c r="EU64" s="72">
        <f t="shared" si="65"/>
        <v>73.350646796274106</v>
      </c>
      <c r="EV64" s="72">
        <f t="shared" si="65"/>
        <v>73.776861540859485</v>
      </c>
      <c r="EW64" s="72">
        <f t="shared" si="65"/>
        <v>78.555215371107096</v>
      </c>
      <c r="EX64" s="72">
        <f t="shared" si="65"/>
        <v>81.301139372541755</v>
      </c>
      <c r="EY64" s="72">
        <f t="shared" si="65"/>
        <v>87.254585534792753</v>
      </c>
      <c r="EZ64" s="72">
        <f t="shared" si="65"/>
        <v>92.794081407139018</v>
      </c>
      <c r="FA64" s="72">
        <f t="shared" si="65"/>
        <v>100.78614501946829</v>
      </c>
      <c r="FB64" s="72">
        <f t="shared" si="65"/>
        <v>104.25828307773595</v>
      </c>
      <c r="FC64" s="72">
        <f t="shared" si="65"/>
        <v>110.41055787574186</v>
      </c>
      <c r="FD64" s="72">
        <f t="shared" si="65"/>
        <v>114.45309896626961</v>
      </c>
    </row>
    <row r="65" spans="1:160" s="66" customFormat="1" x14ac:dyDescent="0.3">
      <c r="A65" s="73" t="s">
        <v>281</v>
      </c>
      <c r="B65" s="74"/>
      <c r="C65" s="74"/>
      <c r="D65" s="75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>
        <f>ES178</f>
        <v>141.0079004290757</v>
      </c>
      <c r="ET65" s="72">
        <f t="shared" ref="ET65:FD65" si="66">ET178</f>
        <v>147.31842747354253</v>
      </c>
      <c r="EU65" s="72">
        <f t="shared" si="66"/>
        <v>147.99423803190382</v>
      </c>
      <c r="EV65" s="72">
        <f t="shared" si="66"/>
        <v>150.28856006512689</v>
      </c>
      <c r="EW65" s="72">
        <f t="shared" si="66"/>
        <v>163.97084096830898</v>
      </c>
      <c r="EX65" s="72">
        <f t="shared" si="66"/>
        <v>167.48210059088564</v>
      </c>
      <c r="EY65" s="72">
        <f t="shared" si="66"/>
        <v>186.52363588838682</v>
      </c>
      <c r="EZ65" s="72">
        <f t="shared" si="66"/>
        <v>201.23477579557013</v>
      </c>
      <c r="FA65" s="72">
        <f t="shared" si="66"/>
        <v>214.77735448094597</v>
      </c>
      <c r="FB65" s="72">
        <f t="shared" si="66"/>
        <v>219.35011539952961</v>
      </c>
      <c r="FC65" s="72">
        <f t="shared" si="66"/>
        <v>240.22846131140832</v>
      </c>
      <c r="FD65" s="72">
        <f t="shared" si="66"/>
        <v>253.31826529869187</v>
      </c>
    </row>
    <row r="66" spans="1:160" x14ac:dyDescent="0.3">
      <c r="A66" s="12" t="s">
        <v>52</v>
      </c>
      <c r="B66" s="12"/>
      <c r="C66" s="12"/>
      <c r="D66" s="30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</row>
    <row r="67" spans="1:160" x14ac:dyDescent="0.3">
      <c r="A67" s="12" t="s">
        <v>51</v>
      </c>
      <c r="B67" s="12"/>
      <c r="C67" s="12"/>
      <c r="D67" s="30"/>
      <c r="E67" s="11">
        <f>+AVERAGE(E62:P62)</f>
        <v>76.663952681605466</v>
      </c>
      <c r="F67" s="11">
        <f>+E67</f>
        <v>76.663952681605466</v>
      </c>
      <c r="G67" s="11">
        <f t="shared" ref="G67:P67" si="67">+F67</f>
        <v>76.663952681605466</v>
      </c>
      <c r="H67" s="11">
        <f t="shared" si="67"/>
        <v>76.663952681605466</v>
      </c>
      <c r="I67" s="11">
        <f t="shared" si="67"/>
        <v>76.663952681605466</v>
      </c>
      <c r="J67" s="11">
        <f t="shared" si="67"/>
        <v>76.663952681605466</v>
      </c>
      <c r="K67" s="11">
        <f t="shared" si="67"/>
        <v>76.663952681605466</v>
      </c>
      <c r="L67" s="11">
        <f t="shared" si="67"/>
        <v>76.663952681605466</v>
      </c>
      <c r="M67" s="11">
        <f t="shared" si="67"/>
        <v>76.663952681605466</v>
      </c>
      <c r="N67" s="11">
        <f t="shared" si="67"/>
        <v>76.663952681605466</v>
      </c>
      <c r="O67" s="11">
        <f t="shared" si="67"/>
        <v>76.663952681605466</v>
      </c>
      <c r="P67" s="11">
        <f t="shared" si="67"/>
        <v>76.663952681605466</v>
      </c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</row>
    <row r="68" spans="1:160" x14ac:dyDescent="0.3">
      <c r="A68" s="12" t="s">
        <v>50</v>
      </c>
      <c r="B68" s="12"/>
      <c r="C68" s="12"/>
      <c r="D68" s="30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>
        <f>+AVERAGE(Q62:AB62)</f>
        <v>83.007667979735444</v>
      </c>
      <c r="R68" s="11">
        <f t="shared" ref="R68:AB68" si="68">+Q68</f>
        <v>83.007667979735444</v>
      </c>
      <c r="S68" s="11">
        <f t="shared" si="68"/>
        <v>83.007667979735444</v>
      </c>
      <c r="T68" s="11">
        <f t="shared" si="68"/>
        <v>83.007667979735444</v>
      </c>
      <c r="U68" s="11">
        <f t="shared" si="68"/>
        <v>83.007667979735444</v>
      </c>
      <c r="V68" s="11">
        <f t="shared" si="68"/>
        <v>83.007667979735444</v>
      </c>
      <c r="W68" s="11">
        <f t="shared" si="68"/>
        <v>83.007667979735444</v>
      </c>
      <c r="X68" s="11">
        <f t="shared" si="68"/>
        <v>83.007667979735444</v>
      </c>
      <c r="Y68" s="11">
        <f t="shared" si="68"/>
        <v>83.007667979735444</v>
      </c>
      <c r="Z68" s="11">
        <f t="shared" si="68"/>
        <v>83.007667979735444</v>
      </c>
      <c r="AA68" s="11">
        <f t="shared" si="68"/>
        <v>83.007667979735444</v>
      </c>
      <c r="AB68" s="11">
        <f t="shared" si="68"/>
        <v>83.007667979735444</v>
      </c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</row>
    <row r="69" spans="1:160" x14ac:dyDescent="0.3">
      <c r="A69" s="12" t="s">
        <v>49</v>
      </c>
      <c r="B69" s="12"/>
      <c r="C69" s="12"/>
      <c r="D69" s="30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>
        <f>+AVERAGE(AC62:AN62)</f>
        <v>111.95410249268976</v>
      </c>
      <c r="AD69" s="11">
        <f t="shared" ref="AD69:AN69" si="69">+AC69</f>
        <v>111.95410249268976</v>
      </c>
      <c r="AE69" s="11">
        <f t="shared" si="69"/>
        <v>111.95410249268976</v>
      </c>
      <c r="AF69" s="11">
        <f t="shared" si="69"/>
        <v>111.95410249268976</v>
      </c>
      <c r="AG69" s="11">
        <f t="shared" si="69"/>
        <v>111.95410249268976</v>
      </c>
      <c r="AH69" s="11">
        <f t="shared" si="69"/>
        <v>111.95410249268976</v>
      </c>
      <c r="AI69" s="11">
        <f t="shared" si="69"/>
        <v>111.95410249268976</v>
      </c>
      <c r="AJ69" s="11">
        <f t="shared" si="69"/>
        <v>111.95410249268976</v>
      </c>
      <c r="AK69" s="11">
        <f t="shared" si="69"/>
        <v>111.95410249268976</v>
      </c>
      <c r="AL69" s="11">
        <f t="shared" si="69"/>
        <v>111.95410249268976</v>
      </c>
      <c r="AM69" s="11">
        <f t="shared" si="69"/>
        <v>111.95410249268976</v>
      </c>
      <c r="AN69" s="11">
        <f t="shared" si="69"/>
        <v>111.95410249268976</v>
      </c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</row>
    <row r="70" spans="1:160" x14ac:dyDescent="0.3">
      <c r="A70" s="12" t="s">
        <v>48</v>
      </c>
      <c r="B70" s="12"/>
      <c r="C70" s="12"/>
      <c r="D70" s="30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>
        <f>+AVERAGE(AO62:AZ62)</f>
        <v>102.46273117094192</v>
      </c>
      <c r="AP70" s="11">
        <f t="shared" ref="AP70:AU70" si="70">+AO70</f>
        <v>102.46273117094192</v>
      </c>
      <c r="AQ70" s="11">
        <f t="shared" si="70"/>
        <v>102.46273117094192</v>
      </c>
      <c r="AR70" s="11">
        <f t="shared" si="70"/>
        <v>102.46273117094192</v>
      </c>
      <c r="AS70" s="11">
        <f t="shared" si="70"/>
        <v>102.46273117094192</v>
      </c>
      <c r="AT70" s="11">
        <f t="shared" si="70"/>
        <v>102.46273117094192</v>
      </c>
      <c r="AU70" s="11">
        <f t="shared" si="70"/>
        <v>102.46273117094192</v>
      </c>
      <c r="AV70" s="11">
        <f>+AU70</f>
        <v>102.46273117094192</v>
      </c>
      <c r="AW70" s="11">
        <f>+AV70</f>
        <v>102.46273117094192</v>
      </c>
      <c r="AX70" s="11">
        <f>+AW70</f>
        <v>102.46273117094192</v>
      </c>
      <c r="AY70" s="11">
        <f>+AX70</f>
        <v>102.46273117094192</v>
      </c>
      <c r="AZ70" s="11">
        <f>+AY70</f>
        <v>102.46273117094192</v>
      </c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</row>
    <row r="71" spans="1:160" x14ac:dyDescent="0.3">
      <c r="A71" s="12" t="s">
        <v>86</v>
      </c>
      <c r="B71" s="12"/>
      <c r="C71" s="12"/>
      <c r="D71" s="30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>
        <f>+AVERAGE(BA62:BL62)</f>
        <v>93.491200527107523</v>
      </c>
      <c r="BB71" s="11">
        <f>+BA71</f>
        <v>93.491200527107523</v>
      </c>
      <c r="BC71" s="11">
        <f t="shared" ref="BC71:BI71" si="71">+BA71</f>
        <v>93.491200527107523</v>
      </c>
      <c r="BD71" s="11">
        <f t="shared" si="71"/>
        <v>93.491200527107523</v>
      </c>
      <c r="BE71" s="11">
        <f t="shared" si="71"/>
        <v>93.491200527107523</v>
      </c>
      <c r="BF71" s="11">
        <f t="shared" si="71"/>
        <v>93.491200527107523</v>
      </c>
      <c r="BG71" s="11">
        <f>+BE71</f>
        <v>93.491200527107523</v>
      </c>
      <c r="BH71" s="11">
        <f t="shared" si="71"/>
        <v>93.491200527107523</v>
      </c>
      <c r="BI71" s="11">
        <f t="shared" si="71"/>
        <v>93.491200527107523</v>
      </c>
      <c r="BJ71" s="11">
        <f>+BH71</f>
        <v>93.491200527107523</v>
      </c>
      <c r="BK71" s="11">
        <f>+BH71</f>
        <v>93.491200527107523</v>
      </c>
      <c r="BL71" s="11">
        <f>+BI71</f>
        <v>93.491200527107523</v>
      </c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</row>
    <row r="72" spans="1:160" x14ac:dyDescent="0.3">
      <c r="A72" s="12" t="s">
        <v>158</v>
      </c>
      <c r="B72" s="12"/>
      <c r="C72" s="12"/>
      <c r="D72" s="30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52">
        <f>AVERAGE(BM62:BX62)</f>
        <v>94.969189404573413</v>
      </c>
      <c r="BN72" s="152">
        <f t="shared" ref="BN72:BV72" si="72">BM72</f>
        <v>94.969189404573413</v>
      </c>
      <c r="BO72" s="152">
        <f t="shared" si="72"/>
        <v>94.969189404573413</v>
      </c>
      <c r="BP72" s="152">
        <f t="shared" si="72"/>
        <v>94.969189404573413</v>
      </c>
      <c r="BQ72" s="152">
        <f t="shared" si="72"/>
        <v>94.969189404573413</v>
      </c>
      <c r="BR72" s="152">
        <f t="shared" si="72"/>
        <v>94.969189404573413</v>
      </c>
      <c r="BS72" s="152">
        <f t="shared" si="72"/>
        <v>94.969189404573413</v>
      </c>
      <c r="BT72" s="152">
        <f t="shared" si="72"/>
        <v>94.969189404573413</v>
      </c>
      <c r="BU72" s="152">
        <f t="shared" si="72"/>
        <v>94.969189404573413</v>
      </c>
      <c r="BV72" s="152">
        <f t="shared" si="72"/>
        <v>94.969189404573413</v>
      </c>
      <c r="BW72" s="152">
        <f>BV72</f>
        <v>94.969189404573413</v>
      </c>
      <c r="BX72" s="152">
        <f>BW72</f>
        <v>94.969189404573413</v>
      </c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</row>
    <row r="73" spans="1:160" x14ac:dyDescent="0.3">
      <c r="A73" s="12" t="s">
        <v>178</v>
      </c>
      <c r="B73" s="12"/>
      <c r="C73" s="12"/>
      <c r="D73" s="30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74"/>
      <c r="BN73" s="174"/>
      <c r="BO73" s="174"/>
      <c r="BP73" s="174"/>
      <c r="BQ73" s="174"/>
      <c r="BR73" s="174"/>
      <c r="BS73" s="174"/>
      <c r="BT73" s="174"/>
      <c r="BU73" s="174"/>
      <c r="BV73" s="174"/>
      <c r="BW73" s="174"/>
      <c r="BX73" s="174"/>
      <c r="BY73" s="174">
        <f>AVERAGE(BY62:CJ62)</f>
        <v>79.359392959070888</v>
      </c>
      <c r="BZ73" s="174">
        <f t="shared" ref="BZ73:CJ73" si="73">BY73</f>
        <v>79.359392959070888</v>
      </c>
      <c r="CA73" s="174">
        <f t="shared" si="73"/>
        <v>79.359392959070888</v>
      </c>
      <c r="CB73" s="174">
        <f t="shared" si="73"/>
        <v>79.359392959070888</v>
      </c>
      <c r="CC73" s="174">
        <f t="shared" si="73"/>
        <v>79.359392959070888</v>
      </c>
      <c r="CD73" s="174">
        <f t="shared" si="73"/>
        <v>79.359392959070888</v>
      </c>
      <c r="CE73" s="174">
        <f t="shared" si="73"/>
        <v>79.359392959070888</v>
      </c>
      <c r="CF73" s="174">
        <f t="shared" si="73"/>
        <v>79.359392959070888</v>
      </c>
      <c r="CG73" s="174">
        <f t="shared" si="73"/>
        <v>79.359392959070888</v>
      </c>
      <c r="CH73" s="174">
        <f t="shared" si="73"/>
        <v>79.359392959070888</v>
      </c>
      <c r="CI73" s="174">
        <f t="shared" si="73"/>
        <v>79.359392959070888</v>
      </c>
      <c r="CJ73" s="174">
        <f t="shared" si="73"/>
        <v>79.359392959070888</v>
      </c>
      <c r="CK73" s="174"/>
      <c r="CL73" s="174"/>
      <c r="CM73" s="174"/>
      <c r="CN73" s="174"/>
      <c r="CO73" s="174"/>
      <c r="CP73" s="174"/>
      <c r="CQ73" s="174"/>
      <c r="CR73" s="174"/>
      <c r="CS73" s="174"/>
      <c r="CT73" s="174"/>
      <c r="CU73" s="174"/>
      <c r="CV73" s="174"/>
      <c r="CW73" s="174"/>
      <c r="CX73" s="174"/>
      <c r="CY73" s="174"/>
      <c r="CZ73" s="174"/>
      <c r="DA73" s="174"/>
      <c r="DB73" s="174"/>
      <c r="DC73" s="174"/>
      <c r="DD73" s="174"/>
      <c r="DE73" s="174"/>
      <c r="DF73" s="174"/>
      <c r="DG73" s="174"/>
      <c r="DH73" s="174"/>
      <c r="DI73" s="174"/>
      <c r="DJ73" s="174"/>
      <c r="DK73" s="174"/>
      <c r="DL73" s="174"/>
      <c r="DM73" s="174"/>
      <c r="DN73" s="174"/>
      <c r="DO73" s="174"/>
      <c r="DP73" s="174"/>
      <c r="DQ73" s="174"/>
      <c r="DR73" s="174"/>
      <c r="DS73" s="174"/>
      <c r="DT73" s="174"/>
      <c r="DU73" s="174"/>
      <c r="DV73" s="174"/>
      <c r="DW73" s="174"/>
      <c r="DX73" s="174"/>
      <c r="DY73" s="174"/>
      <c r="DZ73" s="174"/>
      <c r="EA73" s="174"/>
      <c r="EB73" s="174"/>
      <c r="EC73" s="174"/>
      <c r="ED73" s="174"/>
      <c r="EE73" s="174"/>
      <c r="EF73" s="174"/>
      <c r="EG73" s="174"/>
      <c r="EH73" s="174"/>
      <c r="EI73" s="174"/>
      <c r="EJ73" s="174"/>
      <c r="EK73" s="174"/>
      <c r="EL73" s="174"/>
      <c r="EM73" s="174"/>
      <c r="EN73" s="174"/>
      <c r="EO73" s="174"/>
      <c r="EP73" s="174"/>
      <c r="EQ73" s="174"/>
      <c r="ER73" s="174"/>
      <c r="ES73" s="174"/>
    </row>
    <row r="74" spans="1:160" x14ac:dyDescent="0.3">
      <c r="A74" s="12" t="s">
        <v>238</v>
      </c>
      <c r="B74" s="12"/>
      <c r="C74" s="12"/>
      <c r="D74" s="30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  <c r="BX74" s="174"/>
      <c r="BY74" s="174"/>
      <c r="BZ74" s="174"/>
      <c r="CA74" s="174"/>
      <c r="CB74" s="174"/>
      <c r="CC74" s="174"/>
      <c r="CD74" s="174"/>
      <c r="CE74" s="174"/>
      <c r="CF74" s="174"/>
      <c r="CG74" s="174"/>
      <c r="CH74" s="174"/>
      <c r="CI74" s="174"/>
      <c r="CJ74" s="174"/>
      <c r="CK74" s="174">
        <f>AVERAGE(CK62:CV62)</f>
        <v>80.375672473004173</v>
      </c>
      <c r="CL74" s="174">
        <f t="shared" ref="CL74:CV74" si="74">CK74</f>
        <v>80.375672473004173</v>
      </c>
      <c r="CM74" s="174">
        <f t="shared" si="74"/>
        <v>80.375672473004173</v>
      </c>
      <c r="CN74" s="174">
        <f t="shared" si="74"/>
        <v>80.375672473004173</v>
      </c>
      <c r="CO74" s="174">
        <f t="shared" si="74"/>
        <v>80.375672473004173</v>
      </c>
      <c r="CP74" s="174">
        <f t="shared" si="74"/>
        <v>80.375672473004173</v>
      </c>
      <c r="CQ74" s="174">
        <f t="shared" si="74"/>
        <v>80.375672473004173</v>
      </c>
      <c r="CR74" s="174">
        <f t="shared" si="74"/>
        <v>80.375672473004173</v>
      </c>
      <c r="CS74" s="174">
        <f t="shared" si="74"/>
        <v>80.375672473004173</v>
      </c>
      <c r="CT74" s="174">
        <f t="shared" si="74"/>
        <v>80.375672473004173</v>
      </c>
      <c r="CU74" s="174">
        <f t="shared" si="74"/>
        <v>80.375672473004173</v>
      </c>
      <c r="CV74" s="174">
        <f t="shared" si="74"/>
        <v>80.375672473004173</v>
      </c>
      <c r="CW74" s="174"/>
      <c r="CX74" s="174"/>
      <c r="CY74" s="174"/>
      <c r="CZ74" s="174"/>
      <c r="DA74" s="174"/>
      <c r="DB74" s="174"/>
      <c r="DC74" s="174"/>
      <c r="DD74" s="174"/>
      <c r="DE74" s="174"/>
      <c r="DF74" s="174"/>
      <c r="DG74" s="174"/>
      <c r="DH74" s="174"/>
      <c r="DI74" s="174"/>
      <c r="DJ74" s="174"/>
      <c r="DK74" s="174"/>
      <c r="DL74" s="174"/>
      <c r="DM74" s="174"/>
      <c r="DN74" s="174"/>
      <c r="DO74" s="174"/>
      <c r="DP74" s="174"/>
      <c r="DQ74" s="174"/>
      <c r="DR74" s="174"/>
      <c r="DS74" s="174"/>
      <c r="DT74" s="174"/>
      <c r="DU74" s="174"/>
      <c r="DV74" s="174"/>
      <c r="DW74" s="174"/>
      <c r="DX74" s="174"/>
      <c r="DY74" s="174"/>
      <c r="DZ74" s="174"/>
      <c r="EA74" s="174"/>
      <c r="EB74" s="174"/>
      <c r="EC74" s="174"/>
      <c r="ED74" s="174"/>
      <c r="EE74" s="174"/>
      <c r="EF74" s="174"/>
      <c r="EG74" s="174"/>
      <c r="EH74" s="174"/>
      <c r="EI74" s="174"/>
      <c r="EJ74" s="174"/>
      <c r="EK74" s="174"/>
      <c r="EL74" s="174"/>
      <c r="EM74" s="174"/>
      <c r="EN74" s="174"/>
      <c r="EO74" s="174"/>
      <c r="EP74" s="174"/>
      <c r="EQ74" s="174"/>
      <c r="ER74" s="174"/>
      <c r="ES74" s="174"/>
    </row>
    <row r="75" spans="1:160" x14ac:dyDescent="0.3">
      <c r="A75" s="12" t="s">
        <v>279</v>
      </c>
      <c r="B75" s="12"/>
      <c r="C75" s="12"/>
      <c r="D75" s="30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  <c r="CH75" s="174"/>
      <c r="CI75" s="174"/>
      <c r="CJ75" s="174"/>
      <c r="CK75" s="174"/>
      <c r="CL75" s="174"/>
      <c r="CM75" s="174"/>
      <c r="CN75" s="174"/>
      <c r="CO75" s="174"/>
      <c r="CP75" s="174"/>
      <c r="CQ75" s="174"/>
      <c r="CR75" s="174"/>
      <c r="CS75" s="174"/>
      <c r="CT75" s="174"/>
      <c r="CU75" s="174"/>
      <c r="CV75" s="174"/>
      <c r="CW75" s="174">
        <f>AVERAGE(CW62:DH62)</f>
        <v>88.463792154394085</v>
      </c>
      <c r="CX75" s="174">
        <f>CW75</f>
        <v>88.463792154394085</v>
      </c>
      <c r="CY75" s="174">
        <f t="shared" ref="CY75:DD76" si="75">CX75</f>
        <v>88.463792154394085</v>
      </c>
      <c r="CZ75" s="174">
        <f t="shared" si="75"/>
        <v>88.463792154394085</v>
      </c>
      <c r="DA75" s="174">
        <f t="shared" si="75"/>
        <v>88.463792154394085</v>
      </c>
      <c r="DB75" s="174">
        <f t="shared" si="75"/>
        <v>88.463792154394085</v>
      </c>
      <c r="DC75" s="174">
        <f t="shared" si="75"/>
        <v>88.463792154394085</v>
      </c>
      <c r="DD75" s="174">
        <f t="shared" si="75"/>
        <v>88.463792154394085</v>
      </c>
      <c r="DE75" s="174">
        <f t="shared" ref="DE75:DH76" si="76">DD75</f>
        <v>88.463792154394085</v>
      </c>
      <c r="DF75" s="174">
        <f t="shared" si="76"/>
        <v>88.463792154394085</v>
      </c>
      <c r="DG75" s="174">
        <f t="shared" si="76"/>
        <v>88.463792154394085</v>
      </c>
      <c r="DH75" s="174">
        <f t="shared" si="76"/>
        <v>88.463792154394085</v>
      </c>
      <c r="DI75" s="174"/>
      <c r="DJ75" s="174"/>
      <c r="DK75" s="174"/>
      <c r="DL75" s="174"/>
      <c r="DM75" s="174"/>
      <c r="DN75" s="174"/>
      <c r="DO75" s="174"/>
      <c r="DP75" s="174"/>
      <c r="DQ75" s="174"/>
      <c r="DR75" s="174"/>
      <c r="DS75" s="174"/>
      <c r="DT75" s="174"/>
      <c r="DU75" s="174"/>
      <c r="DV75" s="174"/>
      <c r="DW75" s="174"/>
      <c r="DX75" s="174"/>
      <c r="DY75" s="174"/>
      <c r="DZ75" s="174"/>
      <c r="EA75" s="174"/>
      <c r="EB75" s="174"/>
      <c r="EC75" s="174"/>
      <c r="ED75" s="174"/>
      <c r="EE75" s="174"/>
      <c r="EF75" s="174"/>
      <c r="EG75" s="174"/>
      <c r="EH75" s="174"/>
      <c r="EI75" s="174"/>
      <c r="EJ75" s="174"/>
      <c r="EK75" s="174"/>
      <c r="EL75" s="174"/>
      <c r="EM75" s="174"/>
      <c r="EN75" s="174"/>
      <c r="EO75" s="174"/>
      <c r="EP75" s="174"/>
      <c r="EQ75" s="174"/>
      <c r="ER75" s="174"/>
      <c r="ES75" s="174"/>
    </row>
    <row r="76" spans="1:160" x14ac:dyDescent="0.3">
      <c r="A76" s="12" t="s">
        <v>279</v>
      </c>
      <c r="B76" s="12"/>
      <c r="C76" s="12"/>
      <c r="D76" s="30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>
        <f>AVERAGE(CW62:DH62)</f>
        <v>88.463792154394085</v>
      </c>
      <c r="CX76" s="174">
        <f>CW76</f>
        <v>88.463792154394085</v>
      </c>
      <c r="CY76" s="174">
        <f t="shared" si="75"/>
        <v>88.463792154394085</v>
      </c>
      <c r="CZ76" s="174">
        <f t="shared" si="75"/>
        <v>88.463792154394085</v>
      </c>
      <c r="DA76" s="174">
        <f t="shared" si="75"/>
        <v>88.463792154394085</v>
      </c>
      <c r="DB76" s="174">
        <f t="shared" si="75"/>
        <v>88.463792154394085</v>
      </c>
      <c r="DC76" s="174">
        <f t="shared" si="75"/>
        <v>88.463792154394085</v>
      </c>
      <c r="DD76" s="174">
        <f t="shared" si="75"/>
        <v>88.463792154394085</v>
      </c>
      <c r="DE76" s="174">
        <f t="shared" si="76"/>
        <v>88.463792154394085</v>
      </c>
      <c r="DF76" s="174">
        <f t="shared" si="76"/>
        <v>88.463792154394085</v>
      </c>
      <c r="DG76" s="174">
        <f t="shared" si="76"/>
        <v>88.463792154394085</v>
      </c>
      <c r="DH76" s="174">
        <f t="shared" si="76"/>
        <v>88.463792154394085</v>
      </c>
      <c r="DI76" s="174"/>
      <c r="DJ76" s="174"/>
      <c r="DK76" s="174"/>
      <c r="DL76" s="174"/>
      <c r="DM76" s="174"/>
      <c r="DN76" s="174"/>
      <c r="DO76" s="174"/>
      <c r="DP76" s="174"/>
      <c r="DQ76" s="174"/>
      <c r="DR76" s="174"/>
      <c r="DS76" s="174"/>
      <c r="DT76" s="174"/>
      <c r="DU76" s="174"/>
      <c r="DV76" s="174"/>
      <c r="DW76" s="174"/>
      <c r="DX76" s="174"/>
      <c r="DY76" s="174"/>
      <c r="DZ76" s="174"/>
      <c r="EA76" s="174"/>
      <c r="EB76" s="174"/>
      <c r="EC76" s="174"/>
      <c r="ED76" s="174"/>
      <c r="EE76" s="174"/>
      <c r="EF76" s="174"/>
      <c r="EG76" s="174"/>
      <c r="EH76" s="174"/>
      <c r="EI76" s="174"/>
      <c r="EJ76" s="174"/>
      <c r="EK76" s="174"/>
      <c r="EL76" s="174"/>
      <c r="EM76" s="174"/>
      <c r="EN76" s="174"/>
      <c r="EO76" s="174"/>
      <c r="EP76" s="174"/>
      <c r="EQ76" s="174"/>
      <c r="ER76" s="174"/>
      <c r="ES76" s="174"/>
    </row>
    <row r="77" spans="1:160" x14ac:dyDescent="0.3">
      <c r="A77" s="12" t="s">
        <v>363</v>
      </c>
      <c r="B77" s="12"/>
      <c r="C77" s="12"/>
      <c r="D77" s="30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174"/>
      <c r="DH77" s="174"/>
      <c r="DI77" s="174">
        <f>AVERAGE(DI62:DS62)</f>
        <v>77.995666378641559</v>
      </c>
      <c r="DJ77" s="174">
        <f t="shared" ref="DJ77:DT77" si="77">DI77</f>
        <v>77.995666378641559</v>
      </c>
      <c r="DK77" s="174">
        <f t="shared" si="77"/>
        <v>77.995666378641559</v>
      </c>
      <c r="DL77" s="174">
        <f t="shared" si="77"/>
        <v>77.995666378641559</v>
      </c>
      <c r="DM77" s="174">
        <f t="shared" si="77"/>
        <v>77.995666378641559</v>
      </c>
      <c r="DN77" s="174">
        <f t="shared" si="77"/>
        <v>77.995666378641559</v>
      </c>
      <c r="DO77" s="174">
        <f t="shared" si="77"/>
        <v>77.995666378641559</v>
      </c>
      <c r="DP77" s="174">
        <f t="shared" si="77"/>
        <v>77.995666378641559</v>
      </c>
      <c r="DQ77" s="174">
        <f t="shared" si="77"/>
        <v>77.995666378641559</v>
      </c>
      <c r="DR77" s="174">
        <f t="shared" si="77"/>
        <v>77.995666378641559</v>
      </c>
      <c r="DS77" s="174">
        <f t="shared" si="77"/>
        <v>77.995666378641559</v>
      </c>
      <c r="DT77" s="174">
        <f t="shared" si="77"/>
        <v>77.995666378641559</v>
      </c>
      <c r="DU77" s="174"/>
      <c r="DV77" s="174"/>
      <c r="DW77" s="174"/>
      <c r="DX77" s="174"/>
      <c r="DY77" s="174"/>
      <c r="DZ77" s="174"/>
      <c r="EA77" s="174"/>
      <c r="EB77" s="174"/>
      <c r="EC77" s="174"/>
      <c r="ED77" s="174"/>
      <c r="EE77" s="174"/>
      <c r="EF77" s="174"/>
      <c r="EG77" s="174"/>
      <c r="EH77" s="174"/>
      <c r="EI77" s="174"/>
      <c r="EJ77" s="174"/>
      <c r="EK77" s="174"/>
      <c r="EL77" s="174"/>
      <c r="EM77" s="174"/>
      <c r="EN77" s="174"/>
      <c r="EO77" s="174"/>
      <c r="EP77" s="174"/>
      <c r="EQ77" s="174"/>
      <c r="ER77" s="174"/>
      <c r="ES77" s="174"/>
    </row>
    <row r="78" spans="1:160" x14ac:dyDescent="0.3">
      <c r="A78" s="12" t="s">
        <v>366</v>
      </c>
      <c r="B78" s="12"/>
      <c r="C78" s="12"/>
      <c r="D78" s="30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174"/>
      <c r="DH78" s="174"/>
      <c r="DI78" s="174"/>
      <c r="DJ78" s="174"/>
      <c r="DK78" s="174"/>
      <c r="DL78" s="174"/>
      <c r="DM78" s="174"/>
      <c r="DN78" s="174"/>
      <c r="DO78" s="174"/>
      <c r="DP78" s="174"/>
      <c r="DQ78" s="174"/>
      <c r="DR78" s="174"/>
      <c r="DS78" s="174"/>
      <c r="DT78" s="174"/>
      <c r="DU78" s="174">
        <f>AVERAGE(DU62:EF62)</f>
        <v>65.631742804941908</v>
      </c>
      <c r="DV78" s="174">
        <f>DU78</f>
        <v>65.631742804941908</v>
      </c>
      <c r="DW78" s="174">
        <f>DV78</f>
        <v>65.631742804941908</v>
      </c>
      <c r="DX78" s="174">
        <f>DW78</f>
        <v>65.631742804941908</v>
      </c>
      <c r="DY78" s="174">
        <f t="shared" ref="DY78:EF78" si="78">DX78</f>
        <v>65.631742804941908</v>
      </c>
      <c r="DZ78" s="174">
        <f t="shared" si="78"/>
        <v>65.631742804941908</v>
      </c>
      <c r="EA78" s="174">
        <f t="shared" si="78"/>
        <v>65.631742804941908</v>
      </c>
      <c r="EB78" s="174">
        <f t="shared" si="78"/>
        <v>65.631742804941908</v>
      </c>
      <c r="EC78" s="174">
        <f t="shared" si="78"/>
        <v>65.631742804941908</v>
      </c>
      <c r="ED78" s="174">
        <f t="shared" si="78"/>
        <v>65.631742804941908</v>
      </c>
      <c r="EE78" s="174">
        <f t="shared" si="78"/>
        <v>65.631742804941908</v>
      </c>
      <c r="EF78" s="174">
        <f t="shared" si="78"/>
        <v>65.631742804941908</v>
      </c>
      <c r="EG78" s="174"/>
      <c r="EH78" s="174"/>
      <c r="EI78" s="174"/>
      <c r="EJ78" s="174"/>
      <c r="EK78" s="174"/>
      <c r="EL78" s="174"/>
      <c r="EM78" s="174"/>
      <c r="EN78" s="174"/>
      <c r="EO78" s="174"/>
      <c r="EP78" s="174"/>
      <c r="EQ78" s="174"/>
      <c r="ER78" s="174"/>
      <c r="ES78" s="174"/>
    </row>
    <row r="79" spans="1:160" x14ac:dyDescent="0.3">
      <c r="A79" s="12" t="s">
        <v>383</v>
      </c>
      <c r="B79" s="12"/>
      <c r="C79" s="12"/>
      <c r="D79" s="30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174"/>
      <c r="DH79" s="174"/>
      <c r="DI79" s="174"/>
      <c r="DJ79" s="174"/>
      <c r="DK79" s="174"/>
      <c r="DL79" s="174"/>
      <c r="DM79" s="174"/>
      <c r="DN79" s="174"/>
      <c r="DO79" s="174"/>
      <c r="DP79" s="174"/>
      <c r="DQ79" s="174"/>
      <c r="DR79" s="174"/>
      <c r="DS79" s="174"/>
      <c r="DT79" s="174"/>
      <c r="DU79" s="174"/>
      <c r="DV79" s="174"/>
      <c r="DW79" s="174"/>
      <c r="DX79" s="174"/>
      <c r="DY79" s="174"/>
      <c r="DZ79" s="174"/>
      <c r="EA79" s="174"/>
      <c r="EB79" s="174"/>
      <c r="EC79" s="174"/>
      <c r="ED79" s="174"/>
      <c r="EE79" s="174"/>
      <c r="EF79" s="174"/>
      <c r="EG79" s="174">
        <f>AVERAGE(EG62:ER62)</f>
        <v>65.049037584430735</v>
      </c>
      <c r="EH79" s="174">
        <f>EG79</f>
        <v>65.049037584430735</v>
      </c>
      <c r="EI79" s="174">
        <f t="shared" ref="EI79:ER79" si="79">EH79</f>
        <v>65.049037584430735</v>
      </c>
      <c r="EJ79" s="174">
        <f t="shared" si="79"/>
        <v>65.049037584430735</v>
      </c>
      <c r="EK79" s="174">
        <f t="shared" si="79"/>
        <v>65.049037584430735</v>
      </c>
      <c r="EL79" s="174">
        <f t="shared" si="79"/>
        <v>65.049037584430735</v>
      </c>
      <c r="EM79" s="174">
        <f t="shared" si="79"/>
        <v>65.049037584430735</v>
      </c>
      <c r="EN79" s="174">
        <f t="shared" si="79"/>
        <v>65.049037584430735</v>
      </c>
      <c r="EO79" s="174">
        <f t="shared" si="79"/>
        <v>65.049037584430735</v>
      </c>
      <c r="EP79" s="174">
        <f t="shared" si="79"/>
        <v>65.049037584430735</v>
      </c>
      <c r="EQ79" s="174">
        <f t="shared" si="79"/>
        <v>65.049037584430735</v>
      </c>
      <c r="ER79" s="174">
        <f t="shared" si="79"/>
        <v>65.049037584430735</v>
      </c>
      <c r="ES79" s="174"/>
    </row>
    <row r="80" spans="1:160" x14ac:dyDescent="0.3">
      <c r="A80" s="12" t="s">
        <v>437</v>
      </c>
      <c r="B80" s="12"/>
      <c r="C80" s="12"/>
      <c r="D80" s="30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174"/>
      <c r="DH80" s="174"/>
      <c r="DI80" s="174"/>
      <c r="DJ80" s="174"/>
      <c r="DK80" s="174"/>
      <c r="DL80" s="174"/>
      <c r="DM80" s="174"/>
      <c r="DN80" s="174"/>
      <c r="DO80" s="174"/>
      <c r="DP80" s="174"/>
      <c r="DQ80" s="174"/>
      <c r="DR80" s="174"/>
      <c r="DS80" s="174"/>
      <c r="DT80" s="174"/>
      <c r="DU80" s="174"/>
      <c r="DV80" s="174"/>
      <c r="DW80" s="174"/>
      <c r="DX80" s="174"/>
      <c r="DY80" s="174"/>
      <c r="DZ80" s="174"/>
      <c r="EA80" s="174"/>
      <c r="EB80" s="174"/>
      <c r="EC80" s="174"/>
      <c r="ED80" s="174"/>
      <c r="EE80" s="174"/>
      <c r="EF80" s="174"/>
      <c r="EG80" s="174"/>
      <c r="EH80" s="174"/>
      <c r="EI80" s="174"/>
      <c r="EJ80" s="174"/>
      <c r="EK80" s="174"/>
      <c r="EL80" s="174"/>
      <c r="EM80" s="174"/>
      <c r="EN80" s="174"/>
      <c r="EO80" s="174"/>
      <c r="EP80" s="174"/>
      <c r="EQ80" s="174"/>
      <c r="ER80" s="174"/>
      <c r="ES80" s="174">
        <f>AVERAGE(ES62)</f>
        <v>72.337231974442275</v>
      </c>
      <c r="ET80" s="72">
        <f>ES80</f>
        <v>72.337231974442275</v>
      </c>
      <c r="EU80" s="72">
        <f t="shared" ref="EU80:FD81" si="80">ET80</f>
        <v>72.337231974442275</v>
      </c>
      <c r="EV80" s="72">
        <f t="shared" si="80"/>
        <v>72.337231974442275</v>
      </c>
      <c r="EW80" s="72">
        <f t="shared" si="80"/>
        <v>72.337231974442275</v>
      </c>
      <c r="EX80" s="72">
        <f t="shared" si="80"/>
        <v>72.337231974442275</v>
      </c>
      <c r="EY80" s="72">
        <f t="shared" si="80"/>
        <v>72.337231974442275</v>
      </c>
      <c r="EZ80" s="72">
        <f t="shared" si="80"/>
        <v>72.337231974442275</v>
      </c>
      <c r="FA80" s="72">
        <f t="shared" si="80"/>
        <v>72.337231974442275</v>
      </c>
      <c r="FB80" s="72">
        <f t="shared" si="80"/>
        <v>72.337231974442275</v>
      </c>
      <c r="FC80" s="72">
        <f t="shared" si="80"/>
        <v>72.337231974442275</v>
      </c>
      <c r="FD80" s="72">
        <f t="shared" si="80"/>
        <v>72.337231974442275</v>
      </c>
    </row>
    <row r="81" spans="1:160" x14ac:dyDescent="0.3">
      <c r="A81" s="12" t="s">
        <v>436</v>
      </c>
      <c r="B81" s="12"/>
      <c r="C81" s="12"/>
      <c r="D81" s="30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174"/>
      <c r="DH81" s="174"/>
      <c r="DI81" s="174"/>
      <c r="DJ81" s="174"/>
      <c r="DK81" s="174"/>
      <c r="DL81" s="174"/>
      <c r="DM81" s="174"/>
      <c r="DN81" s="174"/>
      <c r="DO81" s="174"/>
      <c r="DP81" s="174"/>
      <c r="DQ81" s="174"/>
      <c r="DR81" s="174"/>
      <c r="DS81" s="174"/>
      <c r="DT81" s="174"/>
      <c r="DU81" s="174"/>
      <c r="DV81" s="174"/>
      <c r="DW81" s="174"/>
      <c r="DX81" s="174"/>
      <c r="DY81" s="174"/>
      <c r="DZ81" s="174"/>
      <c r="EA81" s="174"/>
      <c r="EB81" s="174"/>
      <c r="EC81" s="174"/>
      <c r="ED81" s="174"/>
      <c r="EE81" s="174"/>
      <c r="EF81" s="174"/>
      <c r="EG81" s="174"/>
      <c r="EH81" s="174"/>
      <c r="EI81" s="174"/>
      <c r="EJ81" s="174"/>
      <c r="EK81" s="174"/>
      <c r="EL81" s="174"/>
      <c r="EM81" s="174"/>
      <c r="EN81" s="174"/>
      <c r="EO81" s="174"/>
      <c r="EP81" s="174"/>
      <c r="EQ81" s="174"/>
      <c r="ER81" s="174"/>
      <c r="ES81" s="174">
        <f>AVERAGE(ES62,ET64:FD64)</f>
        <v>88.635049384762468</v>
      </c>
      <c r="ET81" s="72">
        <f>ES81</f>
        <v>88.635049384762468</v>
      </c>
      <c r="EU81" s="72">
        <f t="shared" si="80"/>
        <v>88.635049384762468</v>
      </c>
      <c r="EV81" s="72">
        <f t="shared" si="80"/>
        <v>88.635049384762468</v>
      </c>
      <c r="EW81" s="72">
        <f t="shared" si="80"/>
        <v>88.635049384762468</v>
      </c>
      <c r="EX81" s="72">
        <f t="shared" si="80"/>
        <v>88.635049384762468</v>
      </c>
      <c r="EY81" s="72">
        <f t="shared" si="80"/>
        <v>88.635049384762468</v>
      </c>
      <c r="EZ81" s="72">
        <f t="shared" si="80"/>
        <v>88.635049384762468</v>
      </c>
      <c r="FA81" s="72">
        <f t="shared" si="80"/>
        <v>88.635049384762468</v>
      </c>
      <c r="FB81" s="72">
        <f t="shared" si="80"/>
        <v>88.635049384762468</v>
      </c>
      <c r="FC81" s="72">
        <f t="shared" si="80"/>
        <v>88.635049384762468</v>
      </c>
      <c r="FD81" s="72">
        <f t="shared" si="80"/>
        <v>88.635049384762468</v>
      </c>
    </row>
    <row r="82" spans="1:160" s="170" customFormat="1" ht="14.4" thickBot="1" x14ac:dyDescent="0.35"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3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</row>
    <row r="83" spans="1:160" ht="14.4" thickTop="1" x14ac:dyDescent="0.3">
      <c r="A83" s="7"/>
      <c r="B83" s="7"/>
      <c r="C83" s="7"/>
      <c r="D83" s="25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67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</row>
    <row r="85" spans="1:160" x14ac:dyDescent="0.3">
      <c r="BJ85" s="77"/>
      <c r="BO85" s="208"/>
      <c r="BP85" s="256"/>
      <c r="BQ85" s="256"/>
      <c r="BR85" s="256"/>
      <c r="BS85" s="256"/>
      <c r="BT85" s="256"/>
      <c r="BU85" s="256"/>
      <c r="BV85" s="256"/>
      <c r="BW85" s="256"/>
      <c r="BX85" s="256"/>
      <c r="BY85" s="256"/>
      <c r="BZ85" s="256"/>
      <c r="CA85" s="256"/>
      <c r="CB85" s="256"/>
      <c r="CC85" s="256"/>
      <c r="CD85" s="256"/>
      <c r="CE85" s="256"/>
      <c r="CF85" s="256"/>
      <c r="CG85" s="256"/>
      <c r="CH85" s="256"/>
      <c r="CI85" s="256"/>
      <c r="CJ85" s="256"/>
    </row>
    <row r="86" spans="1:160" x14ac:dyDescent="0.3">
      <c r="BO86" s="257"/>
      <c r="BP86" s="258"/>
      <c r="BQ86" s="259"/>
      <c r="BR86" s="259"/>
      <c r="BS86" s="258"/>
      <c r="BT86" s="259"/>
      <c r="BU86" s="259"/>
      <c r="BV86" s="258"/>
      <c r="BW86" s="259"/>
      <c r="BX86" s="259"/>
      <c r="BY86" s="258"/>
      <c r="BZ86" s="258"/>
      <c r="CA86" s="258"/>
      <c r="CB86" s="258"/>
      <c r="CC86" s="258"/>
      <c r="CD86" s="258"/>
      <c r="CE86" s="258"/>
      <c r="CF86" s="258"/>
      <c r="CG86" s="258"/>
      <c r="CH86" s="258"/>
      <c r="CI86" s="258"/>
      <c r="CJ86" s="258"/>
    </row>
    <row r="87" spans="1:160" x14ac:dyDescent="0.3">
      <c r="BO87" s="208"/>
      <c r="BP87" s="209"/>
      <c r="BQ87" s="210"/>
      <c r="BR87" s="210"/>
      <c r="BS87" s="209"/>
      <c r="BT87" s="210"/>
      <c r="BU87" s="210"/>
      <c r="BV87" s="209"/>
      <c r="BW87" s="210"/>
      <c r="BX87" s="210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  <c r="CI87" s="209"/>
      <c r="CJ87" s="209"/>
    </row>
    <row r="88" spans="1:160" x14ac:dyDescent="0.3">
      <c r="BO88" s="208"/>
      <c r="BP88" s="209"/>
      <c r="BQ88" s="210"/>
      <c r="BR88" s="210"/>
      <c r="BS88" s="209"/>
      <c r="BT88" s="210"/>
      <c r="BU88" s="210"/>
      <c r="BV88" s="209"/>
      <c r="BW88" s="210"/>
      <c r="BX88" s="210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  <c r="CI88" s="209"/>
      <c r="CJ88" s="209"/>
    </row>
    <row r="89" spans="1:160" x14ac:dyDescent="0.3">
      <c r="BO89" s="208"/>
      <c r="BP89" s="209"/>
      <c r="BQ89" s="210"/>
      <c r="BR89" s="210"/>
      <c r="BS89" s="209"/>
      <c r="BT89" s="210"/>
      <c r="BU89" s="210"/>
      <c r="BV89" s="209"/>
      <c r="BW89" s="210"/>
      <c r="BX89" s="210"/>
      <c r="BY89" s="209"/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  <c r="CJ89" s="209"/>
    </row>
    <row r="90" spans="1:160" x14ac:dyDescent="0.3">
      <c r="BO90" s="208"/>
      <c r="BP90" s="209"/>
      <c r="BQ90" s="210"/>
      <c r="BR90" s="210"/>
      <c r="BS90" s="209"/>
      <c r="BT90" s="210"/>
      <c r="BU90" s="210"/>
      <c r="BV90" s="209"/>
      <c r="BW90" s="210"/>
      <c r="BX90" s="210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  <c r="CI90" s="209"/>
      <c r="CJ90" s="209"/>
    </row>
    <row r="91" spans="1:160" x14ac:dyDescent="0.3">
      <c r="BO91" s="208"/>
      <c r="BP91" s="209"/>
      <c r="BQ91" s="210"/>
      <c r="BR91" s="210"/>
      <c r="BS91" s="209"/>
      <c r="BT91" s="210"/>
      <c r="BU91" s="210"/>
      <c r="BV91" s="209"/>
      <c r="BW91" s="210"/>
      <c r="BX91" s="210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  <c r="CI91" s="209"/>
      <c r="CJ91" s="209"/>
    </row>
    <row r="92" spans="1:160" x14ac:dyDescent="0.3">
      <c r="BO92" s="208"/>
      <c r="BP92" s="209"/>
      <c r="BQ92" s="210"/>
      <c r="BR92" s="210"/>
      <c r="BS92" s="209"/>
      <c r="BT92" s="210"/>
      <c r="BU92" s="210"/>
      <c r="BV92" s="209"/>
      <c r="BW92" s="210"/>
      <c r="BX92" s="210"/>
      <c r="BY92" s="209"/>
      <c r="BZ92" s="209"/>
      <c r="CA92" s="209"/>
      <c r="CB92" s="209"/>
      <c r="CC92" s="209"/>
      <c r="CD92" s="209"/>
      <c r="CE92" s="209"/>
      <c r="CF92" s="209"/>
      <c r="CG92" s="209"/>
      <c r="CH92" s="209"/>
      <c r="CI92" s="209"/>
      <c r="CJ92" s="209"/>
    </row>
    <row r="93" spans="1:160" x14ac:dyDescent="0.3">
      <c r="BO93" s="208"/>
      <c r="BP93" s="209"/>
      <c r="BQ93" s="210"/>
      <c r="BR93" s="210"/>
      <c r="BS93" s="209"/>
      <c r="BT93" s="210"/>
      <c r="BU93" s="210"/>
      <c r="BV93" s="209"/>
      <c r="BW93" s="210"/>
      <c r="BX93" s="210"/>
      <c r="BY93" s="209"/>
      <c r="BZ93" s="209"/>
      <c r="CA93" s="209"/>
      <c r="CB93" s="209"/>
      <c r="CC93" s="209"/>
      <c r="CD93" s="209"/>
      <c r="CE93" s="209"/>
      <c r="CF93" s="209"/>
      <c r="CG93" s="209"/>
      <c r="CH93" s="209"/>
      <c r="CI93" s="209"/>
      <c r="CJ93" s="209"/>
    </row>
    <row r="94" spans="1:160" x14ac:dyDescent="0.3"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</row>
    <row r="95" spans="1:160" x14ac:dyDescent="0.3">
      <c r="BO95" s="208"/>
      <c r="BP95" s="209"/>
      <c r="BQ95" s="210"/>
      <c r="BR95" s="210"/>
      <c r="BS95" s="209"/>
      <c r="BT95" s="210"/>
      <c r="BU95" s="210"/>
      <c r="BV95" s="209"/>
      <c r="BW95" s="210"/>
      <c r="BX95" s="210"/>
      <c r="BY95" s="209"/>
      <c r="BZ95" s="209"/>
      <c r="CA95" s="209"/>
      <c r="CB95" s="209"/>
      <c r="CC95" s="209"/>
      <c r="CD95" s="209"/>
      <c r="CE95" s="209"/>
      <c r="CF95" s="209"/>
      <c r="CG95" s="209"/>
      <c r="CH95" s="209"/>
      <c r="CI95" s="209"/>
      <c r="CJ95" s="209"/>
    </row>
    <row r="96" spans="1:160" x14ac:dyDescent="0.3">
      <c r="BO96" s="208"/>
      <c r="BP96" s="209"/>
      <c r="BQ96" s="210"/>
      <c r="BR96" s="210"/>
      <c r="BS96" s="209"/>
      <c r="BT96" s="210"/>
      <c r="BU96" s="210"/>
      <c r="BV96" s="209"/>
      <c r="BW96" s="210"/>
      <c r="BX96" s="210"/>
      <c r="BY96" s="209"/>
      <c r="BZ96" s="209"/>
      <c r="CA96" s="209"/>
      <c r="CB96" s="209"/>
      <c r="CC96" s="209"/>
      <c r="CD96" s="209"/>
      <c r="CE96" s="209"/>
      <c r="CF96" s="209"/>
      <c r="CG96" s="209"/>
      <c r="CH96" s="209"/>
      <c r="CI96" s="209"/>
      <c r="CJ96" s="209"/>
    </row>
    <row r="97" spans="67:88" x14ac:dyDescent="0.3">
      <c r="BO97" s="208"/>
      <c r="BP97" s="209"/>
      <c r="BQ97" s="210"/>
      <c r="BR97" s="210"/>
      <c r="BS97" s="209"/>
      <c r="BT97" s="210"/>
      <c r="BU97" s="210"/>
      <c r="BV97" s="209"/>
      <c r="BW97" s="210"/>
      <c r="BX97" s="210"/>
      <c r="BY97" s="209"/>
      <c r="BZ97" s="209"/>
      <c r="CA97" s="209"/>
      <c r="CB97" s="209"/>
      <c r="CC97" s="209"/>
      <c r="CD97" s="209"/>
      <c r="CE97" s="209"/>
      <c r="CF97" s="209"/>
      <c r="CG97" s="209"/>
      <c r="CH97" s="209"/>
      <c r="CI97" s="209"/>
      <c r="CJ97" s="209"/>
    </row>
    <row r="98" spans="67:88" x14ac:dyDescent="0.3"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</row>
    <row r="99" spans="67:88" x14ac:dyDescent="0.3">
      <c r="BO99" s="208"/>
      <c r="BP99" s="209"/>
      <c r="BQ99" s="210"/>
      <c r="BR99" s="210"/>
      <c r="BS99" s="209"/>
      <c r="BT99" s="210"/>
      <c r="BU99" s="210"/>
      <c r="BV99" s="209"/>
      <c r="BW99" s="210"/>
      <c r="BX99" s="210"/>
      <c r="BY99" s="209"/>
      <c r="BZ99" s="209"/>
      <c r="CA99" s="209"/>
      <c r="CB99" s="209"/>
      <c r="CC99" s="209"/>
      <c r="CD99" s="209"/>
      <c r="CE99" s="209"/>
      <c r="CF99" s="209"/>
      <c r="CG99" s="209"/>
      <c r="CH99" s="209"/>
      <c r="CI99" s="209"/>
      <c r="CJ99" s="209"/>
    </row>
    <row r="100" spans="67:88" x14ac:dyDescent="0.3">
      <c r="BO100" s="208"/>
      <c r="BP100" s="209"/>
      <c r="BQ100" s="210"/>
      <c r="BR100" s="210"/>
      <c r="BS100" s="209"/>
      <c r="BT100" s="210"/>
      <c r="BU100" s="210"/>
      <c r="BV100" s="209"/>
      <c r="BW100" s="210"/>
      <c r="BX100" s="210"/>
      <c r="BY100" s="209"/>
      <c r="BZ100" s="209"/>
      <c r="CA100" s="209"/>
      <c r="CB100" s="209"/>
      <c r="CC100" s="209"/>
      <c r="CD100" s="209"/>
      <c r="CE100" s="209"/>
      <c r="CF100" s="209"/>
      <c r="CG100" s="209"/>
      <c r="CH100" s="209"/>
      <c r="CI100" s="209"/>
      <c r="CJ100" s="209"/>
    </row>
    <row r="147" spans="1:64" s="170" customFormat="1" ht="14.4" thickBot="1" x14ac:dyDescent="0.35">
      <c r="A147" s="168"/>
      <c r="B147" s="168"/>
      <c r="C147" s="168"/>
      <c r="D147" s="169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  <c r="AK147" s="168"/>
      <c r="AL147" s="168"/>
      <c r="AM147" s="168"/>
      <c r="AN147" s="168"/>
      <c r="AO147" s="168"/>
      <c r="AP147" s="168"/>
      <c r="AQ147" s="168"/>
      <c r="AR147" s="168"/>
      <c r="AS147" s="168"/>
      <c r="AT147" s="168"/>
      <c r="AU147" s="168"/>
      <c r="AV147" s="168"/>
      <c r="AW147" s="168"/>
      <c r="AX147" s="168"/>
      <c r="AY147" s="168"/>
      <c r="AZ147" s="168"/>
      <c r="BA147" s="168"/>
      <c r="BB147" s="168"/>
      <c r="BC147" s="168"/>
      <c r="BD147" s="168"/>
      <c r="BE147" s="168"/>
      <c r="BF147" s="168"/>
      <c r="BG147" s="168"/>
      <c r="BH147" s="168"/>
      <c r="BI147" s="168"/>
      <c r="BJ147" s="168"/>
      <c r="BK147" s="168"/>
      <c r="BL147" s="168"/>
    </row>
    <row r="148" spans="1:64" ht="14.4" thickTop="1" x14ac:dyDescent="0.3"/>
    <row r="169" spans="1:160" s="170" customFormat="1" ht="14.4" thickBot="1" x14ac:dyDescent="0.35">
      <c r="A169" s="168"/>
      <c r="B169" s="168"/>
      <c r="C169" s="168"/>
      <c r="D169" s="169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  <c r="AU169" s="168"/>
      <c r="AV169" s="168"/>
      <c r="AW169" s="168"/>
      <c r="AX169" s="168"/>
      <c r="AY169" s="168"/>
      <c r="AZ169" s="168"/>
      <c r="BA169" s="168"/>
      <c r="BB169" s="168"/>
      <c r="BC169" s="168"/>
      <c r="BD169" s="168"/>
      <c r="BE169" s="168"/>
      <c r="BF169" s="168"/>
      <c r="BG169" s="168"/>
      <c r="BH169" s="168"/>
      <c r="BI169" s="168"/>
      <c r="BJ169" s="168"/>
      <c r="BK169" s="168"/>
      <c r="BL169" s="168"/>
    </row>
    <row r="170" spans="1:160" ht="14.4" thickTop="1" x14ac:dyDescent="0.3"/>
    <row r="171" spans="1:160" x14ac:dyDescent="0.3">
      <c r="A171" s="18" t="s">
        <v>282</v>
      </c>
    </row>
    <row r="172" spans="1:160" s="16" customFormat="1" x14ac:dyDescent="0.3">
      <c r="A172" s="14" t="s">
        <v>174</v>
      </c>
      <c r="B172" s="14" t="s">
        <v>15</v>
      </c>
      <c r="C172" s="14" t="s">
        <v>23</v>
      </c>
      <c r="D172" s="22">
        <v>36.743699999999997</v>
      </c>
      <c r="E172" s="298">
        <f>ICGN!E905</f>
        <v>510.06669257846045</v>
      </c>
      <c r="F172" s="298">
        <f>ICGN!F905</f>
        <v>525.86870087655348</v>
      </c>
      <c r="G172" s="298">
        <f>ICGN!G905</f>
        <v>521.04873818045451</v>
      </c>
      <c r="H172" s="298">
        <f>ICGN!H905</f>
        <v>502.99469061183299</v>
      </c>
      <c r="I172" s="298">
        <f>ICGN!I905</f>
        <v>522.21276607317554</v>
      </c>
      <c r="J172" s="298">
        <f>ICGN!J905</f>
        <v>487.97673042366819</v>
      </c>
      <c r="K172" s="298">
        <f>ICGN!K905</f>
        <v>417.45031702805989</v>
      </c>
      <c r="L172" s="298">
        <f>ICGN!L905</f>
        <v>384.01832310338585</v>
      </c>
      <c r="M172" s="298">
        <f>ICGN!M905</f>
        <v>344.21886085549556</v>
      </c>
      <c r="N172" s="298">
        <f>ICGN!N905</f>
        <v>354.51461651669757</v>
      </c>
      <c r="O172" s="298">
        <f>ICGN!O905</f>
        <v>392.01745694895442</v>
      </c>
      <c r="P172" s="298">
        <f>ICGN!P905</f>
        <v>392.51916009871513</v>
      </c>
      <c r="Q172" s="298">
        <f>ICGN!Q905</f>
        <v>380.94325448777886</v>
      </c>
      <c r="R172" s="298">
        <f>ICGN!R905</f>
        <v>356.89762153743135</v>
      </c>
      <c r="S172" s="298">
        <f>ICGN!S905</f>
        <v>342.90986650491584</v>
      </c>
      <c r="T172" s="298">
        <f>ICGN!T905</f>
        <v>350.28400006594904</v>
      </c>
      <c r="U172" s="298">
        <f>ICGN!U905</f>
        <v>361.89914435883946</v>
      </c>
      <c r="V172" s="298">
        <f>ICGN!V905</f>
        <v>339.21787137747077</v>
      </c>
      <c r="W172" s="298">
        <f>ICGN!W905</f>
        <v>401.31528199430238</v>
      </c>
      <c r="X172" s="298">
        <f>ICGN!X905</f>
        <v>472.90247101199088</v>
      </c>
      <c r="Y172" s="298">
        <f>ICGN!Y905</f>
        <v>491.69859393438531</v>
      </c>
      <c r="Z172" s="298">
        <f>ICGN!Z905</f>
        <v>484.94684332061308</v>
      </c>
      <c r="AA172" s="298">
        <f>ICGN!AA905</f>
        <v>505.75574377227912</v>
      </c>
      <c r="AB172" s="298">
        <f>ICGN!AB905</f>
        <v>583.03994003007358</v>
      </c>
      <c r="AC172" s="298">
        <f>ICGN!AC905</f>
        <v>604.57523481229009</v>
      </c>
      <c r="AD172" s="298">
        <f>ICGN!AD905</f>
        <v>646.49525609477348</v>
      </c>
      <c r="AE172" s="298">
        <f>ICGN!AE905</f>
        <v>590.78253090460248</v>
      </c>
      <c r="AF172" s="298">
        <f>ICGN!AF905</f>
        <v>608.07597755879488</v>
      </c>
      <c r="AG172" s="298">
        <f>ICGN!AG905</f>
        <v>597.98370220476556</v>
      </c>
      <c r="AH172" s="298">
        <f>ICGN!AH905</f>
        <v>541.22392114442846</v>
      </c>
      <c r="AI172" s="298">
        <f>ICGN!AI905</f>
        <v>490.2297267829353</v>
      </c>
      <c r="AJ172" s="298">
        <f>ICGN!AJ905</f>
        <v>534.14961749616793</v>
      </c>
      <c r="AK172" s="298">
        <f>ICGN!AK905</f>
        <v>525.01398439688023</v>
      </c>
      <c r="AL172" s="298">
        <f>ICGN!AL905</f>
        <v>499.6768942217862</v>
      </c>
      <c r="AM172" s="298">
        <f>ICGN!AM905</f>
        <v>484.77506678206868</v>
      </c>
      <c r="AN172" s="298">
        <f>ICGN!AN905</f>
        <v>472.87799593798258</v>
      </c>
      <c r="AO172" s="298">
        <f>ICGN!AO905</f>
        <v>468.59719007788414</v>
      </c>
      <c r="AP172" s="298">
        <f>ICGN!AP905</f>
        <v>454.17078871345302</v>
      </c>
      <c r="AQ172" s="298">
        <f>ICGN!AQ905</f>
        <v>446.08021450026024</v>
      </c>
      <c r="AR172" s="298">
        <f>ICGN!AR905</f>
        <v>421.78667567559603</v>
      </c>
      <c r="AS172" s="298">
        <f>ICGN!AS905</f>
        <v>429.46363353726667</v>
      </c>
      <c r="AT172" s="298">
        <f>ICGN!AT905</f>
        <v>444.80692877618657</v>
      </c>
      <c r="AU172" s="298">
        <f>ICGN!AU905</f>
        <v>566.6838728442641</v>
      </c>
      <c r="AV172" s="298">
        <f>ICGN!AV905</f>
        <v>587.26020303960672</v>
      </c>
      <c r="AW172" s="298">
        <f>ICGN!AW905</f>
        <v>595.65062152158566</v>
      </c>
      <c r="AX172" s="298">
        <f>ICGN!AX905</f>
        <v>596.16281841665659</v>
      </c>
      <c r="AY172" s="298">
        <f>ICGN!AY905</f>
        <v>602.45191698410554</v>
      </c>
      <c r="AZ172" s="298">
        <f>ICGN!AZ905</f>
        <v>566.23035670570789</v>
      </c>
      <c r="BA172" s="298">
        <f>ICGN!BA905</f>
        <v>535.26625529823491</v>
      </c>
      <c r="BB172" s="298">
        <f>ICGN!BB905</f>
        <v>510.92179890493014</v>
      </c>
      <c r="BC172" s="298">
        <f>ICGN!BC905</f>
        <v>498.03773531959246</v>
      </c>
      <c r="BD172" s="298">
        <f>ICGN!BD905</f>
        <v>499.58714999306022</v>
      </c>
      <c r="BE172" s="298">
        <f>ICGN!BE905</f>
        <v>516.29827675975218</v>
      </c>
      <c r="BF172" s="298">
        <f>ICGN!BF905</f>
        <v>506.82966691422837</v>
      </c>
      <c r="BG172" s="298">
        <f>ICGN!BG905</f>
        <v>487.03157823847971</v>
      </c>
      <c r="BH172" s="298">
        <f>ICGN!BH905</f>
        <v>489.82013526736205</v>
      </c>
      <c r="BI172" s="298">
        <f>ICGN!BI905</f>
        <v>497.46561897451255</v>
      </c>
      <c r="BJ172" s="298">
        <f>ICGN!BJ905</f>
        <v>523.67882832415921</v>
      </c>
      <c r="BK172" s="298">
        <f>ICGN!BK905</f>
        <v>499.71453171260617</v>
      </c>
      <c r="BL172" s="298">
        <f>ICGN!BL905</f>
        <v>477.10345209483182</v>
      </c>
      <c r="BM172" s="298">
        <f>ICGN!BM905</f>
        <v>451.1996444775001</v>
      </c>
      <c r="BN172" s="298">
        <f>ICGN!BN905</f>
        <v>501.01390952075019</v>
      </c>
      <c r="BO172" s="298">
        <f>ICGN!BO905</f>
        <v>555.12994363748476</v>
      </c>
      <c r="BP172" s="298">
        <f>ICGN!BP905</f>
        <v>535.87023089987247</v>
      </c>
      <c r="BQ172" s="298">
        <f>ICGN!BQ905</f>
        <v>554.10024824945992</v>
      </c>
      <c r="BR172" s="298">
        <f>ICGN!BR905</f>
        <v>497.58126379197483</v>
      </c>
      <c r="BS172" s="298">
        <f>ICGN!BS905</f>
        <v>440.73759836953627</v>
      </c>
      <c r="BT172" s="298">
        <f>ICGN!BT905</f>
        <v>437.41375782755989</v>
      </c>
      <c r="BU172" s="298">
        <f>ICGN!BU905</f>
        <v>423.50797989643507</v>
      </c>
      <c r="BV172" s="298">
        <f>ICGN!BV905</f>
        <v>443.68943571423574</v>
      </c>
      <c r="BW172" s="298">
        <f>ICGN!BW905</f>
        <v>466.67349704655555</v>
      </c>
      <c r="BX172" s="298">
        <f>ICGN!BX905</f>
        <v>555.08575354434186</v>
      </c>
      <c r="BY172" s="298">
        <f>ICGN!BY905</f>
        <v>511.06811190945302</v>
      </c>
      <c r="BZ172" s="298">
        <f>ICGN!BZ905</f>
        <v>487.28655617198041</v>
      </c>
      <c r="CA172" s="298">
        <f>ICGN!CA905</f>
        <v>518.61883506805907</v>
      </c>
      <c r="CB172" s="298">
        <f>ICGN!CB905</f>
        <v>483.86559618992004</v>
      </c>
      <c r="CC172" s="298">
        <f>ICGN!CC905</f>
        <v>465.04365886518639</v>
      </c>
      <c r="CD172" s="298">
        <f>ICGN!CD905</f>
        <v>498.24654572124894</v>
      </c>
      <c r="CE172" s="298">
        <f>ICGN!CE905</f>
        <v>539.26934896389548</v>
      </c>
      <c r="CF172" s="298">
        <f>ICGN!CF905</f>
        <v>532.56892502255721</v>
      </c>
      <c r="CG172" s="298">
        <f>ICGN!CG905</f>
        <v>536.89645656519519</v>
      </c>
      <c r="CH172" s="298">
        <f>ICGN!CH905</f>
        <v>532.61040825623343</v>
      </c>
      <c r="CI172" s="298">
        <f>ICGN!CI905</f>
        <v>515.46031900400362</v>
      </c>
      <c r="CJ172" s="298">
        <f>ICGN!CJ905</f>
        <v>559.03848362751603</v>
      </c>
      <c r="CK172" s="298">
        <f>ICGN!CK905</f>
        <v>565.83490374339704</v>
      </c>
      <c r="CL172" s="298">
        <f>ICGN!CL905</f>
        <v>556.95561935146873</v>
      </c>
      <c r="CM172" s="298">
        <f>ICGN!CM905</f>
        <v>541.56970283285852</v>
      </c>
      <c r="CN172" s="298">
        <f>ICGN!CN905</f>
        <v>512.31485659389762</v>
      </c>
      <c r="CO172" s="298">
        <f>ICGN!CO905</f>
        <v>491.11208004754997</v>
      </c>
      <c r="CP172" s="298">
        <f>ICGN!CP905</f>
        <v>494.12713043178547</v>
      </c>
      <c r="CQ172" s="298">
        <f>ICGN!CQ905</f>
        <v>444.61674409944749</v>
      </c>
      <c r="CR172" s="298">
        <f>ICGN!CR905</f>
        <v>441.46623737755766</v>
      </c>
      <c r="CS172" s="298">
        <f>ICGN!CS905</f>
        <v>435.86491345801244</v>
      </c>
      <c r="CT172" s="298">
        <f>ICGN!CT905</f>
        <v>445.18184632691998</v>
      </c>
      <c r="CU172" s="298">
        <f>ICGN!CU905</f>
        <v>467.65046560319996</v>
      </c>
      <c r="CV172" s="298">
        <f>ICGN!CV905</f>
        <v>445.10276596712754</v>
      </c>
      <c r="CW172" s="298">
        <f>ICGN!CW905</f>
        <v>473.59326523631063</v>
      </c>
      <c r="CX172" s="298">
        <f>ICGN!CX905</f>
        <v>478.4684176239063</v>
      </c>
      <c r="CY172" s="298">
        <f>ICGN!CY905</f>
        <v>478.03281597652142</v>
      </c>
      <c r="CZ172" s="298">
        <f>ICGN!CZ905</f>
        <v>441.84425202461472</v>
      </c>
      <c r="DA172" s="298">
        <f>ICGN!DA905</f>
        <v>466.42993914490899</v>
      </c>
      <c r="DB172" s="298">
        <f>ICGN!DB905</f>
        <v>498.50567991392313</v>
      </c>
      <c r="DC172" s="298">
        <f>ICGN!DC905</f>
        <v>566.09229906683993</v>
      </c>
      <c r="DD172" s="298">
        <f>ICGN!DD905</f>
        <v>468.17183882808638</v>
      </c>
      <c r="DE172" s="298">
        <f>ICGN!DE905</f>
        <v>465.91413677123165</v>
      </c>
      <c r="DF172" s="298">
        <f>ICGN!DF905</f>
        <v>467.9050705980095</v>
      </c>
      <c r="DG172" s="298">
        <f>ICGN!DG905</f>
        <v>466.20247367919757</v>
      </c>
      <c r="DH172" s="298">
        <f>ICGN!DH905</f>
        <v>455.07905264332345</v>
      </c>
      <c r="DI172" s="298">
        <f>ICGN!DI905</f>
        <v>461.16574985935995</v>
      </c>
      <c r="DJ172" s="298">
        <f>ICGN!DJ905</f>
        <v>498.47110561295517</v>
      </c>
      <c r="DK172" s="298">
        <f>ICGN!DK905</f>
        <v>520.14425471248501</v>
      </c>
      <c r="DL172" s="298">
        <f>ICGN!DL905</f>
        <v>505.66562815082005</v>
      </c>
      <c r="DM172" s="298">
        <f>ICGN!DM905</f>
        <v>557.55940038948063</v>
      </c>
      <c r="DN172" s="298">
        <f>ICGN!DN905</f>
        <v>539.04284944790493</v>
      </c>
      <c r="DO172" s="298">
        <f>ICGN!DO905</f>
        <v>528.09675682391253</v>
      </c>
      <c r="DP172" s="298">
        <f>ICGN!DP905</f>
        <v>592.74600072007843</v>
      </c>
      <c r="DQ172" s="298">
        <f>ICGN!DQ905</f>
        <v>565.94283381753144</v>
      </c>
      <c r="DR172" s="298">
        <f>ICGN!DR905</f>
        <v>580.24963389642255</v>
      </c>
      <c r="DS172" s="298">
        <f>ICGN!DS905</f>
        <v>567.91450051088975</v>
      </c>
      <c r="DT172" s="298">
        <f>ICGN!DT905</f>
        <v>582.16539558643194</v>
      </c>
      <c r="DU172" s="298">
        <f>ICGN!DU905</f>
        <v>584.92644319033047</v>
      </c>
      <c r="DV172" s="298">
        <f>ICGN!DV905</f>
        <v>545.21629256948086</v>
      </c>
      <c r="DW172" s="298">
        <f>ICGN!DW905</f>
        <v>501.00181478626507</v>
      </c>
      <c r="DX172" s="298">
        <f>ICGN!DX905</f>
        <v>486.96612504205484</v>
      </c>
      <c r="DY172" s="298">
        <f>ICGN!DY905</f>
        <v>508.75784203487251</v>
      </c>
      <c r="DZ172" s="298">
        <f>ICGN!DZ905</f>
        <v>553.53595508764181</v>
      </c>
      <c r="EA172" s="298">
        <f>ICGN!EA905</f>
        <v>517.17529698317378</v>
      </c>
      <c r="EB172" s="298">
        <f>ICGN!EB905</f>
        <v>499.77777977286752</v>
      </c>
      <c r="EC172" s="298">
        <f>ICGN!EC905</f>
        <v>492.14825394915721</v>
      </c>
      <c r="ED172" s="298">
        <f>ICGN!ED905</f>
        <v>527.15814490746322</v>
      </c>
      <c r="EE172" s="298">
        <f>ICGN!EE905</f>
        <v>534.34425553696542</v>
      </c>
      <c r="EF172" s="298">
        <f>ICGN!EF905</f>
        <v>554.51402222128377</v>
      </c>
      <c r="EG172" s="298">
        <f>ICGN!EG905</f>
        <v>591.49770016682032</v>
      </c>
      <c r="EH172" s="298">
        <f>ICGN!EH905</f>
        <v>583.13326679574095</v>
      </c>
      <c r="EI172" s="298">
        <f>ICGN!EI905</f>
        <v>651.26866720016017</v>
      </c>
      <c r="EJ172" s="298">
        <f>ICGN!EJ905</f>
        <v>702.6379750050952</v>
      </c>
      <c r="EK172" s="298">
        <f>ICGN!EK905</f>
        <v>662.07104617256834</v>
      </c>
      <c r="EL172" s="298">
        <f>ICGN!EL905</f>
        <v>602.09818532910504</v>
      </c>
      <c r="EM172" s="298">
        <f>ICGN!EM905</f>
        <v>595.89837345865908</v>
      </c>
      <c r="EN172" s="298">
        <f>ICGN!EN905</f>
        <v>604.85806172467198</v>
      </c>
      <c r="EO172" s="298">
        <f>ICGN!EO905</f>
        <v>662.91969447681015</v>
      </c>
      <c r="EP172" s="298">
        <f>ICGN!EP905</f>
        <v>765.56571724871026</v>
      </c>
      <c r="EQ172" s="298">
        <f>ICGN!EQ905</f>
        <v>749.42393153173157</v>
      </c>
      <c r="ER172" s="298">
        <f>ICGN!ER905</f>
        <v>723.44241194533834</v>
      </c>
      <c r="ES172" s="298">
        <f>ICGN!ES905</f>
        <v>799.2183400884586</v>
      </c>
      <c r="ET172" s="298">
        <f>ICGN!ET905</f>
        <v>822.30193585791733</v>
      </c>
      <c r="EU172" s="298">
        <f>ICGN!EU905</f>
        <v>790.62202188596848</v>
      </c>
      <c r="EV172" s="298">
        <f>ICGN!EV905</f>
        <v>832.25227312779703</v>
      </c>
      <c r="EW172" s="298">
        <f>ICGN!EW905</f>
        <v>904.31164450516042</v>
      </c>
      <c r="EX172" s="298">
        <f>ICGN!EX905</f>
        <v>842.13847211788641</v>
      </c>
      <c r="EY172" s="298">
        <f>ICGN!EY905</f>
        <v>891.46662059805988</v>
      </c>
      <c r="EZ172" s="298">
        <f>ICGN!EZ905</f>
        <v>1016.2800628700222</v>
      </c>
      <c r="FA172" s="298">
        <f>ICGN!FA905</f>
        <v>988.68130861556017</v>
      </c>
      <c r="FB172" s="298">
        <f>ICGN!FB905</f>
        <v>1045.4294553938396</v>
      </c>
      <c r="FC172" s="298">
        <f>ICGN!FC905</f>
        <v>1181.8712924417248</v>
      </c>
      <c r="FD172" s="298">
        <f>ICGN!FD905</f>
        <v>1194.173712968462</v>
      </c>
    </row>
    <row r="173" spans="1:160" s="16" customFormat="1" x14ac:dyDescent="0.3">
      <c r="A173" s="14" t="s">
        <v>98</v>
      </c>
      <c r="B173" s="14" t="s">
        <v>99</v>
      </c>
      <c r="C173" s="14" t="s">
        <v>27</v>
      </c>
      <c r="D173" s="22"/>
      <c r="E173" s="298">
        <f>ICGN!E909</f>
        <v>778.25490948333334</v>
      </c>
      <c r="F173" s="298">
        <f>ICGN!F909</f>
        <v>981.9188765900002</v>
      </c>
      <c r="G173" s="298">
        <f>ICGN!G909</f>
        <v>973.94945329870097</v>
      </c>
      <c r="H173" s="298">
        <f>ICGN!H909</f>
        <v>965.16541577999999</v>
      </c>
      <c r="I173" s="298">
        <f>ICGN!I909</f>
        <v>988.02042552631565</v>
      </c>
      <c r="J173" s="298">
        <f>ICGN!J909</f>
        <v>920.40704220095722</v>
      </c>
      <c r="K173" s="298">
        <f>ICGN!K909</f>
        <v>944.20790767786525</v>
      </c>
      <c r="L173" s="298">
        <f>ICGN!L909</f>
        <v>1107.7773975338343</v>
      </c>
      <c r="M173" s="298">
        <f>ICGN!M909</f>
        <v>1117.8493857136361</v>
      </c>
      <c r="N173" s="298">
        <f>ICGN!N909</f>
        <v>1110.9536375689152</v>
      </c>
      <c r="O173" s="298">
        <f>ICGN!O909</f>
        <v>1181.6372598</v>
      </c>
      <c r="P173" s="298">
        <f>ICGN!P909</f>
        <v>1321.5597479266862</v>
      </c>
      <c r="Q173" s="298">
        <f>ICGN!Q909</f>
        <v>1457.1145080214999</v>
      </c>
      <c r="R173" s="298">
        <f>ICGN!R909</f>
        <v>1400.0008498232148</v>
      </c>
      <c r="S173" s="298">
        <f>ICGN!S909</f>
        <v>1032.1919395161292</v>
      </c>
      <c r="T173" s="298">
        <f>ICGN!T909</f>
        <v>954.6973692400004</v>
      </c>
      <c r="U173" s="298">
        <f>ICGN!U909</f>
        <v>935.54757642857157</v>
      </c>
      <c r="V173" s="298">
        <f>ICGN!V909</f>
        <v>980.31793606363647</v>
      </c>
      <c r="W173" s="298">
        <f>ICGN!W909</f>
        <v>1072.0098971407626</v>
      </c>
      <c r="X173" s="298">
        <f>ICGN!X909</f>
        <v>1016.5445310205275</v>
      </c>
      <c r="Y173" s="298">
        <f>ICGN!Y909</f>
        <v>1109.1792191631819</v>
      </c>
      <c r="Z173" s="298">
        <f>ICGN!Z909</f>
        <v>1244.5369951690473</v>
      </c>
      <c r="AA173" s="298">
        <f>ICGN!AA909</f>
        <v>1359.9009384545459</v>
      </c>
      <c r="AB173" s="298">
        <f>ICGN!AB909</f>
        <v>1482.8779993927067</v>
      </c>
      <c r="AC173" s="298">
        <f>ICGN!AC909</f>
        <v>1463.7970818095243</v>
      </c>
      <c r="AD173" s="298">
        <f>ICGN!AD909</f>
        <v>1426.3104788571429</v>
      </c>
      <c r="AE173" s="298">
        <f>ICGN!AE909</f>
        <v>1347.7966965021044</v>
      </c>
      <c r="AF173" s="298">
        <f>ICGN!AF909</f>
        <v>1216.1608207894733</v>
      </c>
      <c r="AG173" s="298">
        <f>ICGN!AG909</f>
        <v>1112.730750841642</v>
      </c>
      <c r="AH173" s="298">
        <f>ICGN!AH909</f>
        <v>1283.5342986727278</v>
      </c>
      <c r="AI173" s="298">
        <f>ICGN!AI909</f>
        <v>1407.9832612688169</v>
      </c>
      <c r="AJ173" s="298">
        <f>ICGN!AJ909</f>
        <v>1353.0973679999997</v>
      </c>
      <c r="AK173" s="298">
        <f>ICGN!AK909</f>
        <v>1296.9986647257574</v>
      </c>
      <c r="AL173" s="298">
        <f>ICGN!AL909</f>
        <v>1313.1072192811055</v>
      </c>
      <c r="AM173" s="298">
        <f>ICGN!AM909</f>
        <v>1235.9412276136366</v>
      </c>
      <c r="AN173" s="298">
        <f>ICGN!AN909</f>
        <v>1175.6001721167436</v>
      </c>
      <c r="AO173" s="298">
        <f>ICGN!AO909</f>
        <v>1164.678387060118</v>
      </c>
      <c r="AP173" s="298">
        <f>ICGN!AP909</f>
        <v>1148.5355530180623</v>
      </c>
      <c r="AQ173" s="298">
        <f>ICGN!AQ909</f>
        <v>1142.8406398885631</v>
      </c>
      <c r="AR173" s="298">
        <f>ICGN!AR909</f>
        <v>1072.6163547789465</v>
      </c>
      <c r="AS173" s="298">
        <f>ICGN!AS909</f>
        <v>1007.4472980308559</v>
      </c>
      <c r="AT173" s="298">
        <f>ICGN!AT909</f>
        <v>1047.9910688253967</v>
      </c>
      <c r="AU173" s="298">
        <f>ICGN!AU909</f>
        <v>1135.0935209032261</v>
      </c>
      <c r="AV173" s="298">
        <f>ICGN!AV909</f>
        <v>1034.7061102047685</v>
      </c>
      <c r="AW173" s="298">
        <f>ICGN!AW909</f>
        <v>1015.3427898600003</v>
      </c>
      <c r="AX173" s="298">
        <f>ICGN!AX909</f>
        <v>1018.6627985063113</v>
      </c>
      <c r="AY173" s="298">
        <f>ICGN!AY909</f>
        <v>955.90801497727296</v>
      </c>
      <c r="AZ173" s="298">
        <f>ICGN!AZ909</f>
        <v>924.41974155348078</v>
      </c>
      <c r="BA173" s="298">
        <f>ICGN!BA909</f>
        <v>886.29224821847492</v>
      </c>
      <c r="BB173" s="298">
        <f>ICGN!BB909</f>
        <v>891.97932051428552</v>
      </c>
      <c r="BC173" s="298">
        <f>ICGN!BC909</f>
        <v>952.31782875967724</v>
      </c>
      <c r="BD173" s="298">
        <f>ICGN!BD909</f>
        <v>927.21262424126974</v>
      </c>
      <c r="BE173" s="298">
        <f>ICGN!BE909</f>
        <v>892.1844334081344</v>
      </c>
      <c r="BF173" s="298">
        <f>ICGN!BF909</f>
        <v>935.9407642933329</v>
      </c>
      <c r="BG173" s="298">
        <f>ICGN!BG909</f>
        <v>919.49504865918686</v>
      </c>
      <c r="BH173" s="298">
        <f>ICGN!BH909</f>
        <v>931.72844735337253</v>
      </c>
      <c r="BI173" s="298">
        <f>ICGN!BI909</f>
        <v>935.25953307936527</v>
      </c>
      <c r="BJ173" s="298">
        <f>ICGN!BJ909</f>
        <v>942.63941116830267</v>
      </c>
      <c r="BK173" s="298">
        <f>ICGN!BK909</f>
        <v>898.8130293047617</v>
      </c>
      <c r="BL173" s="298">
        <f>ICGN!BL909</f>
        <v>861.93413227741917</v>
      </c>
      <c r="BM173" s="298">
        <f>ICGN!BM909</f>
        <v>821.63353618768349</v>
      </c>
      <c r="BN173" s="298">
        <f>ICGN!BN909</f>
        <v>924.57865829999992</v>
      </c>
      <c r="BO173" s="298">
        <f>ICGN!BO909</f>
        <v>943.81384985714317</v>
      </c>
      <c r="BP173" s="298">
        <f>ICGN!BP909</f>
        <v>894.01316635000001</v>
      </c>
      <c r="BQ173" s="298">
        <f>ICGN!BQ909</f>
        <v>910.18098580952369</v>
      </c>
      <c r="BR173" s="298">
        <f>ICGN!BR909</f>
        <v>892.37000571428575</v>
      </c>
      <c r="BS173" s="298">
        <f>ICGN!BS909</f>
        <v>841.8471199999999</v>
      </c>
      <c r="BT173" s="298">
        <f>ICGN!BT909</f>
        <v>816.06655176190463</v>
      </c>
      <c r="BU173" s="298">
        <f>ICGN!BU909</f>
        <v>816.33189399999992</v>
      </c>
      <c r="BV173" s="298">
        <f>ICGN!BV909</f>
        <v>871.77667621739147</v>
      </c>
      <c r="BW173" s="298">
        <f>ICGN!BW909</f>
        <v>892.10298727200006</v>
      </c>
      <c r="BX173" s="298">
        <f>ICGN!BX909</f>
        <v>920.82419959090907</v>
      </c>
      <c r="BY173" s="298">
        <f>ICGN!BY909</f>
        <v>943.74220157142861</v>
      </c>
      <c r="BZ173" s="298">
        <f>ICGN!BZ909</f>
        <v>922.96350540000014</v>
      </c>
      <c r="CA173" s="298">
        <f>ICGN!CA909</f>
        <v>948.22847081818156</v>
      </c>
      <c r="CB173" s="298">
        <f>ICGN!CB909</f>
        <v>919.8491093333331</v>
      </c>
      <c r="CC173" s="298">
        <f>ICGN!CC909</f>
        <v>890.70786373934698</v>
      </c>
      <c r="CD173" s="298">
        <f>ICGN!CD909</f>
        <v>901.26669836363635</v>
      </c>
      <c r="CE173" s="298">
        <f>ICGN!CE909</f>
        <v>987.07110347826108</v>
      </c>
      <c r="CF173" s="298">
        <f>ICGN!CF909</f>
        <v>1037.8378705238097</v>
      </c>
      <c r="CG173" s="298">
        <f>ICGN!CG909</f>
        <v>1072.2246159740259</v>
      </c>
      <c r="CH173" s="298">
        <f>ICGN!CH909</f>
        <v>1139.5519534090909</v>
      </c>
      <c r="CI173" s="298">
        <f>ICGN!CI909</f>
        <v>1192.6147266</v>
      </c>
      <c r="CJ173" s="298">
        <f>ICGN!CJ909</f>
        <v>1330.2954501428574</v>
      </c>
      <c r="CK173" s="298">
        <f>ICGN!CK909</f>
        <v>1379.3582805999999</v>
      </c>
      <c r="CL173" s="298">
        <f>ICGN!CL909</f>
        <v>1313.7417857142855</v>
      </c>
      <c r="CM173" s="298">
        <f>ICGN!CM909</f>
        <v>1380.3797268571429</v>
      </c>
      <c r="CN173" s="298">
        <f>ICGN!CN909</f>
        <v>1316.5193674285715</v>
      </c>
      <c r="CO173" s="298">
        <f>ICGN!CO909</f>
        <v>1421.0316115238097</v>
      </c>
      <c r="CP173" s="298">
        <f>ICGN!CP909</f>
        <v>1580.3957556363637</v>
      </c>
      <c r="CQ173" s="298">
        <f>ICGN!CQ909</f>
        <v>1603.5327042380952</v>
      </c>
      <c r="CR173" s="298">
        <f>ICGN!CR909</f>
        <v>1590.1837333636367</v>
      </c>
      <c r="CS173" s="298">
        <f>ICGN!CS909</f>
        <v>1663.7277045454548</v>
      </c>
      <c r="CT173" s="298">
        <f>ICGN!CT909</f>
        <v>1744.8750203809523</v>
      </c>
      <c r="CU173" s="298">
        <f>ICGN!CU909</f>
        <v>1713.5043599999999</v>
      </c>
      <c r="CV173" s="298">
        <f>ICGN!CV909</f>
        <v>1517.4480192857145</v>
      </c>
      <c r="CW173" s="298">
        <f>ICGN!CW909</f>
        <v>1586.913951428571</v>
      </c>
      <c r="CX173" s="298">
        <f>ICGN!CX909</f>
        <v>1571.8699896000003</v>
      </c>
      <c r="CY173" s="298">
        <f>ICGN!CY909</f>
        <v>1495.5383873359683</v>
      </c>
      <c r="CZ173" s="298">
        <f>ICGN!CZ909</f>
        <v>1350.9338475586421</v>
      </c>
      <c r="DA173" s="298">
        <f>ICGN!DA909</f>
        <v>1311.4975428571427</v>
      </c>
      <c r="DB173" s="298">
        <f>ICGN!DB909</f>
        <v>1195.7556649090911</v>
      </c>
      <c r="DC173" s="298">
        <f>ICGN!DC909</f>
        <v>1221.2487034285718</v>
      </c>
      <c r="DD173" s="298">
        <f>ICGN!DD909</f>
        <v>1122.934228818182</v>
      </c>
      <c r="DE173" s="298">
        <f>ICGN!DE909</f>
        <v>1078.8344209499999</v>
      </c>
      <c r="DF173" s="298">
        <f>ICGN!DF909</f>
        <v>1103.9298234545458</v>
      </c>
      <c r="DG173" s="298">
        <f>ICGN!DG909</f>
        <v>1178.2316473636365</v>
      </c>
      <c r="DH173" s="298">
        <f>ICGN!DH909</f>
        <v>1127.1828003157893</v>
      </c>
      <c r="DI173" s="298">
        <f>ICGN!DI909</f>
        <v>1063.2575345454545</v>
      </c>
      <c r="DJ173" s="298">
        <f>ICGN!DJ909</f>
        <v>1024.1359676399998</v>
      </c>
      <c r="DK173" s="298">
        <f>ICGN!DK909</f>
        <v>1016.1141677142857</v>
      </c>
      <c r="DL173" s="298">
        <f>ICGN!DL909</f>
        <v>941.32204419047605</v>
      </c>
      <c r="DM173" s="298">
        <f>ICGN!DM909</f>
        <v>956.81090340909077</v>
      </c>
      <c r="DN173" s="298">
        <f>ICGN!DN909</f>
        <v>999.66261895238097</v>
      </c>
      <c r="DO173" s="298">
        <f>ICGN!DO909</f>
        <v>956.97954136363614</v>
      </c>
      <c r="DP173" s="298">
        <f>ICGN!DP909</f>
        <v>933.16587359090897</v>
      </c>
      <c r="DQ173" s="298">
        <f>ICGN!DQ909</f>
        <v>992.55558299999996</v>
      </c>
      <c r="DR173" s="298">
        <f>ICGN!DR909</f>
        <v>1115.053399652174</v>
      </c>
      <c r="DS173" s="298">
        <f>ICGN!DS909</f>
        <v>1097.5836790454546</v>
      </c>
      <c r="DT173" s="298">
        <f>ICGN!DT909</f>
        <v>1096.1827149473679</v>
      </c>
      <c r="DU173" s="298">
        <f>ICGN!DU909</f>
        <v>1089.134763896104</v>
      </c>
      <c r="DV173" s="298">
        <f>ICGN!DV909</f>
        <v>1075.1628710000002</v>
      </c>
      <c r="DW173" s="298">
        <f>ICGN!DW909</f>
        <v>1054.3557728571429</v>
      </c>
      <c r="DX173" s="298">
        <f>ICGN!DX909</f>
        <v>1049.6214951428572</v>
      </c>
      <c r="DY173" s="298">
        <f>ICGN!DY909</f>
        <v>1078.6027850454545</v>
      </c>
      <c r="DZ173" s="298">
        <f>ICGN!DZ909</f>
        <v>1079.3051412888892</v>
      </c>
      <c r="EA173" s="298">
        <f>ICGN!EA909</f>
        <v>1016.607637928854</v>
      </c>
      <c r="EB173" s="298">
        <f>ICGN!EB909</f>
        <v>1066.8261099047616</v>
      </c>
      <c r="EC173" s="298">
        <f>ICGN!EC909</f>
        <v>1087.2314624943308</v>
      </c>
      <c r="ED173" s="298">
        <f>ICGN!ED909</f>
        <v>1169.3198934150196</v>
      </c>
      <c r="EE173" s="298">
        <f>ICGN!EE909</f>
        <v>1151.5666767919797</v>
      </c>
      <c r="EF173" s="298">
        <f>ICGN!EF909</f>
        <v>1195.4847082761903</v>
      </c>
      <c r="EG173" s="298">
        <f>ICGN!EG909</f>
        <v>1288.6325614761904</v>
      </c>
      <c r="EH173" s="298">
        <f>ICGN!EH909</f>
        <v>1424.133292925</v>
      </c>
      <c r="EI173" s="298">
        <f>ICGN!EI909</f>
        <v>1377.9162127619045</v>
      </c>
      <c r="EJ173" s="298">
        <f>ICGN!EJ909</f>
        <v>1320.1297423449996</v>
      </c>
      <c r="EK173" s="298">
        <f>ICGN!EK909</f>
        <v>1378.7900036340852</v>
      </c>
      <c r="EL173" s="298">
        <f>ICGN!EL909</f>
        <v>1381.2831118947367</v>
      </c>
      <c r="EM173" s="298">
        <f>ICGN!EM909</f>
        <v>1291.6185157549407</v>
      </c>
      <c r="EN173" s="298">
        <f>ICGN!EN909</f>
        <v>1409.1159869368421</v>
      </c>
      <c r="EO173" s="298">
        <f>ICGN!EO909</f>
        <v>1362.186788735537</v>
      </c>
      <c r="EP173" s="298">
        <f>ICGN!EP909</f>
        <v>1490.0321978896109</v>
      </c>
      <c r="EQ173" s="298">
        <f>ICGN!EQ909</f>
        <v>1490.7598376817045</v>
      </c>
      <c r="ER173" s="298">
        <f>ICGN!ER909</f>
        <v>1396.1718834421772</v>
      </c>
      <c r="ES173" s="298">
        <f>ICGN!ES909</f>
        <v>1559.6099134736846</v>
      </c>
      <c r="ET173" s="298">
        <f>ICGN!ET909</f>
        <v>1669.43083396</v>
      </c>
      <c r="EU173" s="298">
        <f>ICGN!EU909</f>
        <v>1632.8549243833995</v>
      </c>
      <c r="EV173" s="298">
        <f>ICGN!EV909</f>
        <v>1632.4878465899999</v>
      </c>
      <c r="EW173" s="298">
        <f>ICGN!EW909</f>
        <v>1714.0343197894736</v>
      </c>
      <c r="EX173" s="298">
        <f>ICGN!EX909</f>
        <v>1638.3994499999999</v>
      </c>
      <c r="EY173" s="298">
        <f>ICGN!EY909</f>
        <v>1700.1053734363634</v>
      </c>
      <c r="EZ173" s="298">
        <f>ICGN!EZ909</f>
        <v>1848.6649852970522</v>
      </c>
      <c r="FA173" s="298">
        <f>ICGN!FA909</f>
        <v>1894.9630694545449</v>
      </c>
      <c r="FB173" s="298">
        <f>ICGN!FB909</f>
        <v>1924.7960662857145</v>
      </c>
      <c r="FC173" s="298">
        <f>ICGN!FC909</f>
        <v>1994.9690282727277</v>
      </c>
      <c r="FD173" s="298">
        <f>ICGN!FD909</f>
        <v>1984.0473178636362</v>
      </c>
    </row>
    <row r="174" spans="1:160" s="16" customFormat="1" x14ac:dyDescent="0.3">
      <c r="A174" s="14" t="s">
        <v>101</v>
      </c>
      <c r="B174" s="14" t="s">
        <v>102</v>
      </c>
      <c r="C174" s="14" t="s">
        <v>28</v>
      </c>
      <c r="D174" s="22"/>
      <c r="E174" s="298">
        <f>ICGN!E912</f>
        <v>4580.5259591666672</v>
      </c>
      <c r="F174" s="298">
        <f>ICGN!F912</f>
        <v>4013.5701559250015</v>
      </c>
      <c r="G174" s="298">
        <f>ICGN!G912</f>
        <v>3761.5329537662333</v>
      </c>
      <c r="H174" s="298">
        <f>ICGN!H912</f>
        <v>3591.6507127500004</v>
      </c>
      <c r="I174" s="298">
        <f>ICGN!I912</f>
        <v>3326.8506684210524</v>
      </c>
      <c r="J174" s="298">
        <f>ICGN!J912</f>
        <v>3024.2909263157899</v>
      </c>
      <c r="K174" s="298">
        <f>ICGN!K912</f>
        <v>2866.3502151185762</v>
      </c>
      <c r="L174" s="298">
        <f>ICGN!L912</f>
        <v>2856.547423759398</v>
      </c>
      <c r="M174" s="298">
        <f>ICGN!M912</f>
        <v>2856.9090261363631</v>
      </c>
      <c r="N174" s="298">
        <f>ICGN!N912</f>
        <v>2701.284867375367</v>
      </c>
      <c r="O174" s="298">
        <f>ICGN!O912</f>
        <v>2653.4427508888893</v>
      </c>
      <c r="P174" s="298">
        <f>ICGN!P912</f>
        <v>2688.5431244868037</v>
      </c>
      <c r="Q174" s="298">
        <f>ICGN!Q912</f>
        <v>2632.7014302449998</v>
      </c>
      <c r="R174" s="298">
        <f>ICGN!R912</f>
        <v>2504.4521451428577</v>
      </c>
      <c r="S174" s="298">
        <f>ICGN!S912</f>
        <v>2371.7149807152873</v>
      </c>
      <c r="T174" s="298">
        <f>ICGN!T912</f>
        <v>2554.7202514000005</v>
      </c>
      <c r="U174" s="298">
        <f>ICGN!U912</f>
        <v>2606.9137828110602</v>
      </c>
      <c r="V174" s="298">
        <f>ICGN!V912</f>
        <v>2906.8223588181818</v>
      </c>
      <c r="W174" s="298">
        <f>ICGN!W912</f>
        <v>3182.4095689149558</v>
      </c>
      <c r="X174" s="298">
        <f>ICGN!X912</f>
        <v>3079.7330728152488</v>
      </c>
      <c r="Y174" s="298">
        <f>ICGN!Y912</f>
        <v>2971.3983196499998</v>
      </c>
      <c r="Z174" s="298">
        <f>ICGN!Z912</f>
        <v>3138.1916909428569</v>
      </c>
      <c r="AA174" s="298">
        <f>ICGN!AA912</f>
        <v>3521.7361123636365</v>
      </c>
      <c r="AB174" s="298">
        <f>ICGN!AB912</f>
        <v>3733.6688435343622</v>
      </c>
      <c r="AC174" s="298">
        <f>ICGN!AC912</f>
        <v>3906.9915126267283</v>
      </c>
      <c r="AD174" s="298">
        <f>ICGN!AD912</f>
        <v>4250.2064485714291</v>
      </c>
      <c r="AE174" s="298">
        <f>ICGN!AE912</f>
        <v>4612.8190778962144</v>
      </c>
      <c r="AF174" s="298">
        <f>ICGN!AF912</f>
        <v>4450.7628236842093</v>
      </c>
      <c r="AG174" s="298">
        <f>ICGN!AG912</f>
        <v>4583.9314922287376</v>
      </c>
      <c r="AH174" s="298">
        <f>ICGN!AH912</f>
        <v>4249.0255332424258</v>
      </c>
      <c r="AI174" s="298">
        <f>ICGN!AI912</f>
        <v>3911.4933623502302</v>
      </c>
      <c r="AJ174" s="298">
        <f>ICGN!AJ912</f>
        <v>3986.6896817391303</v>
      </c>
      <c r="AK174" s="298">
        <f>ICGN!AK912</f>
        <v>3795.9717025454543</v>
      </c>
      <c r="AL174" s="298">
        <f>ICGN!AL912</f>
        <v>3642.1706737327177</v>
      </c>
      <c r="AM174" s="298">
        <f>ICGN!AM912</f>
        <v>3530.5252670454543</v>
      </c>
      <c r="AN174" s="298">
        <f>ICGN!AN912</f>
        <v>3618.9734029185865</v>
      </c>
      <c r="AO174" s="298">
        <f>ICGN!AO912</f>
        <v>3382.5770813783001</v>
      </c>
      <c r="AP174" s="298">
        <f>ICGN!AP912</f>
        <v>3528.0718037931028</v>
      </c>
      <c r="AQ174" s="298">
        <f>ICGN!AQ912</f>
        <v>3564.9389216422287</v>
      </c>
      <c r="AR174" s="298">
        <f>ICGN!AR912</f>
        <v>3551.5755868947354</v>
      </c>
      <c r="AS174" s="298">
        <f>ICGN!AS912</f>
        <v>3785.2953961009812</v>
      </c>
      <c r="AT174" s="298">
        <f>ICGN!AT912</f>
        <v>3739.1669873015862</v>
      </c>
      <c r="AU174" s="298">
        <f>ICGN!AU912</f>
        <v>3764.8338735483885</v>
      </c>
      <c r="AV174" s="298">
        <f>ICGN!AV912</f>
        <v>3794.1108065077137</v>
      </c>
      <c r="AW174" s="298">
        <f>ICGN!AW912</f>
        <v>3730.0624383000004</v>
      </c>
      <c r="AX174" s="298">
        <f>ICGN!AX912</f>
        <v>3718.1643245722298</v>
      </c>
      <c r="AY174" s="298">
        <f>ICGN!AY912</f>
        <v>3467.0444746363646</v>
      </c>
      <c r="AZ174" s="298">
        <f>ICGN!AZ912</f>
        <v>3419.1500479117158</v>
      </c>
      <c r="BA174" s="298">
        <f>ICGN!BA912</f>
        <v>3537.1732903958941</v>
      </c>
      <c r="BB174" s="298">
        <f>ICGN!BB912</f>
        <v>3671.9660180357137</v>
      </c>
      <c r="BC174" s="298">
        <f>ICGN!BC912</f>
        <v>3814.2228490161283</v>
      </c>
      <c r="BD174" s="298">
        <f>ICGN!BD912</f>
        <v>3671.3569007936503</v>
      </c>
      <c r="BE174" s="298">
        <f>ICGN!BE912</f>
        <v>3616.1409319495087</v>
      </c>
      <c r="BF174" s="298">
        <f>ICGN!BF912</f>
        <v>3391.9879084666659</v>
      </c>
      <c r="BG174" s="298">
        <f>ICGN!BG912</f>
        <v>3538.8534183450211</v>
      </c>
      <c r="BH174" s="298">
        <f>ICGN!BH912</f>
        <v>3530.9105981964813</v>
      </c>
      <c r="BI174" s="298">
        <f>ICGN!BI912</f>
        <v>3245.8039503174609</v>
      </c>
      <c r="BJ174" s="298">
        <f>ICGN!BJ912</f>
        <v>3078.7472460168292</v>
      </c>
      <c r="BK174" s="298">
        <f>ICGN!BK912</f>
        <v>2925.3656262380946</v>
      </c>
      <c r="BL174" s="298">
        <f>ICGN!BL912</f>
        <v>3345.2705247096774</v>
      </c>
      <c r="BM174" s="298">
        <f>ICGN!BM912</f>
        <v>3387.8860293255148</v>
      </c>
      <c r="BN174" s="298">
        <f>ICGN!BN912</f>
        <v>3891.2783332500003</v>
      </c>
      <c r="BO174" s="298">
        <f>ICGN!BO912</f>
        <v>4381.7005509523815</v>
      </c>
      <c r="BP174" s="298">
        <f>ICGN!BP912</f>
        <v>4103.9801375000006</v>
      </c>
      <c r="BQ174" s="298">
        <f>ICGN!BQ912</f>
        <v>3955.6073247619047</v>
      </c>
      <c r="BR174" s="298">
        <f>ICGN!BR912</f>
        <v>3684.5821952380948</v>
      </c>
      <c r="BS174" s="298">
        <f>ICGN!BS912</f>
        <v>3770.6128000000003</v>
      </c>
      <c r="BT174" s="298">
        <f>ICGN!BT912</f>
        <v>3775.2607280952379</v>
      </c>
      <c r="BU174" s="298">
        <f>ICGN!BU912</f>
        <v>3925.8340036363634</v>
      </c>
      <c r="BV174" s="298">
        <f>ICGN!BV912</f>
        <v>4279.5387182608692</v>
      </c>
      <c r="BW174" s="298">
        <f>ICGN!BW912</f>
        <v>4387.7631368400007</v>
      </c>
      <c r="BX174" s="298">
        <f>ICGN!BX912</f>
        <v>4555.0520018181824</v>
      </c>
      <c r="BY174" s="298">
        <f>ICGN!BY912</f>
        <v>4629.2543357142858</v>
      </c>
      <c r="BZ174" s="298">
        <f>ICGN!BZ912</f>
        <v>4682.4671479999997</v>
      </c>
      <c r="CA174" s="298">
        <f>ICGN!CA912</f>
        <v>4630.5660590909083</v>
      </c>
      <c r="CB174" s="298">
        <f>ICGN!CB912</f>
        <v>4452.4351999999999</v>
      </c>
      <c r="CC174" s="298">
        <f>ICGN!CC912</f>
        <v>4064.2146839097682</v>
      </c>
      <c r="CD174" s="298">
        <f>ICGN!CD912</f>
        <v>4589.9497099999999</v>
      </c>
      <c r="CE174" s="298">
        <f>ICGN!CE912</f>
        <v>4970.2763260869569</v>
      </c>
      <c r="CF174" s="298">
        <f>ICGN!CF912</f>
        <v>4987.708669047619</v>
      </c>
      <c r="CG174" s="298">
        <f>ICGN!CG912</f>
        <v>4810.596397012986</v>
      </c>
      <c r="CH174" s="298">
        <f>ICGN!CH912</f>
        <v>4647.6787000000004</v>
      </c>
      <c r="CI174" s="298">
        <f>ICGN!CI912</f>
        <v>4628.8063155000009</v>
      </c>
      <c r="CJ174" s="298">
        <f>ICGN!CJ912</f>
        <v>4861.6032795454548</v>
      </c>
      <c r="CK174" s="298">
        <f>ICGN!CK912</f>
        <v>4564.3090954999998</v>
      </c>
      <c r="CL174" s="298">
        <f>ICGN!CL912</f>
        <v>4658.611190476191</v>
      </c>
      <c r="CM174" s="298">
        <f>ICGN!CM912</f>
        <v>4451.8295972727274</v>
      </c>
      <c r="CN174" s="298">
        <f>ICGN!CN912</f>
        <v>4563.6082328571429</v>
      </c>
      <c r="CO174" s="298">
        <f>ICGN!CO912</f>
        <v>4839.6814100000001</v>
      </c>
      <c r="CP174" s="298">
        <f>ICGN!CP912</f>
        <v>4960.6133963636366</v>
      </c>
      <c r="CQ174" s="298">
        <f>ICGN!CQ912</f>
        <v>5312.4580766666659</v>
      </c>
      <c r="CR174" s="298">
        <f>ICGN!CR912</f>
        <v>5331.3733036363637</v>
      </c>
      <c r="CS174" s="298">
        <f>ICGN!CS912</f>
        <v>5650.9646750000002</v>
      </c>
      <c r="CT174" s="298">
        <f>ICGN!CT912</f>
        <v>6094.8014685714279</v>
      </c>
      <c r="CU174" s="298">
        <f>ICGN!CU912</f>
        <v>6675.0888000000004</v>
      </c>
      <c r="CV174" s="298">
        <f>ICGN!CV912</f>
        <v>6244.9180609523819</v>
      </c>
      <c r="CW174" s="298">
        <f>ICGN!CW912</f>
        <v>6530.029070454545</v>
      </c>
      <c r="CX174" s="298">
        <f>ICGN!CX912</f>
        <v>6154.4039759999987</v>
      </c>
      <c r="CY174" s="298">
        <f>ICGN!CY912</f>
        <v>6328.7692287747032</v>
      </c>
      <c r="CZ174" s="298">
        <f>ICGN!CZ912</f>
        <v>5945.6861867901243</v>
      </c>
      <c r="DA174" s="298">
        <f>ICGN!DA912</f>
        <v>5719.9009523809527</v>
      </c>
      <c r="DB174" s="298">
        <f>ICGN!DB912</f>
        <v>6048.0980781818189</v>
      </c>
      <c r="DC174" s="298">
        <f>ICGN!DC912</f>
        <v>6528.1246971428573</v>
      </c>
      <c r="DD174" s="298">
        <f>ICGN!DD912</f>
        <v>6303.0353527272728</v>
      </c>
      <c r="DE174" s="298">
        <f>ICGN!DE912</f>
        <v>5853.7960614285712</v>
      </c>
      <c r="DF174" s="298">
        <f>ICGN!DF912</f>
        <v>5898.568401818181</v>
      </c>
      <c r="DG174" s="298">
        <f>ICGN!DG912</f>
        <v>5554.6419327272724</v>
      </c>
      <c r="DH174" s="298">
        <f>ICGN!DH912</f>
        <v>5157.5072220000002</v>
      </c>
      <c r="DI174" s="298">
        <f>ICGN!DI912</f>
        <v>5039.1655054545445</v>
      </c>
      <c r="DJ174" s="298">
        <f>ICGN!DJ912</f>
        <v>5124.5408328000003</v>
      </c>
      <c r="DK174" s="298">
        <f>ICGN!DK912</f>
        <v>5123.1539914285713</v>
      </c>
      <c r="DL174" s="298">
        <f>ICGN!DL912</f>
        <v>4777.7810060000002</v>
      </c>
      <c r="DM174" s="298">
        <f>ICGN!DM912</f>
        <v>5008.3406227272717</v>
      </c>
      <c r="DN174" s="298">
        <f>ICGN!DN912</f>
        <v>4979.0938476190477</v>
      </c>
      <c r="DO174" s="298">
        <f>ICGN!DO912</f>
        <v>5022.69325909091</v>
      </c>
      <c r="DP174" s="298">
        <f>ICGN!DP912</f>
        <v>4869.7033831818189</v>
      </c>
      <c r="DQ174" s="298">
        <f>ICGN!DQ912</f>
        <v>4702.5144</v>
      </c>
      <c r="DR174" s="298">
        <f>ICGN!DR912</f>
        <v>5176.9475408695644</v>
      </c>
      <c r="DS174" s="298">
        <f>ICGN!DS912</f>
        <v>5213.8241172727276</v>
      </c>
      <c r="DT174" s="298">
        <f>ICGN!DT912</f>
        <v>4820.8081120000006</v>
      </c>
      <c r="DU174" s="298">
        <f>ICGN!DU912</f>
        <v>4807.9737736363631</v>
      </c>
      <c r="DV174" s="298">
        <f>ICGN!DV912</f>
        <v>4754.0304150000002</v>
      </c>
      <c r="DW174" s="298">
        <f>ICGN!DW912</f>
        <v>4670.8950428571434</v>
      </c>
      <c r="DX174" s="298">
        <f>ICGN!DX912</f>
        <v>4423.0174457142857</v>
      </c>
      <c r="DY174" s="298">
        <f>ICGN!DY912</f>
        <v>4451.4052354545456</v>
      </c>
      <c r="DZ174" s="298">
        <f>ICGN!DZ912</f>
        <v>4561.1940605000009</v>
      </c>
      <c r="EA174" s="298">
        <f>ICGN!EA912</f>
        <v>4434.3029220948629</v>
      </c>
      <c r="EB174" s="298">
        <f>ICGN!EB912</f>
        <v>4444.7296082142839</v>
      </c>
      <c r="EC174" s="298">
        <f>ICGN!EC912</f>
        <v>4413.6805529251687</v>
      </c>
      <c r="ED174" s="298">
        <f>ICGN!ED912</f>
        <v>4291.6265641897235</v>
      </c>
      <c r="EE174" s="298">
        <f>ICGN!EE912</f>
        <v>4592.4260739348365</v>
      </c>
      <c r="EF174" s="298">
        <f>ICGN!EF912</f>
        <v>4674.4609079761904</v>
      </c>
      <c r="EG174" s="298">
        <f>ICGN!EG912</f>
        <v>4352.3900647619039</v>
      </c>
      <c r="EH174" s="298">
        <f>ICGN!EH912</f>
        <v>4319.7744217250001</v>
      </c>
      <c r="EI174" s="298">
        <f>ICGN!EI912</f>
        <v>4757.1189109956713</v>
      </c>
      <c r="EJ174" s="298">
        <f>ICGN!EJ912</f>
        <v>4613.0490611500009</v>
      </c>
      <c r="EK174" s="298">
        <f>ICGN!EK912</f>
        <v>4508.1522994987472</v>
      </c>
      <c r="EL174" s="298">
        <f>ICGN!EL912</f>
        <v>4333.5688715789465</v>
      </c>
      <c r="EM174" s="298">
        <f>ICGN!EM912</f>
        <v>4554.5810515019766</v>
      </c>
      <c r="EN174" s="298">
        <f>ICGN!EN912</f>
        <v>5453.7260545263161</v>
      </c>
      <c r="EO174" s="298">
        <f>ICGN!EO912</f>
        <v>5466.4396633471069</v>
      </c>
      <c r="EP174" s="298">
        <f>ICGN!EP912</f>
        <v>4884.0147532467545</v>
      </c>
      <c r="EQ174" s="298">
        <f>ICGN!EQ912</f>
        <v>5026.2206648872188</v>
      </c>
      <c r="ER174" s="298">
        <f>ICGN!ER912</f>
        <v>4685.6183129705232</v>
      </c>
      <c r="ES174" s="298">
        <f>ICGN!ES912</f>
        <v>4626.5864775789487</v>
      </c>
      <c r="ET174" s="298">
        <f>ICGN!ET912</f>
        <v>4839.1255947999998</v>
      </c>
      <c r="EU174" s="298">
        <f>ICGN!EU912</f>
        <v>4993.974918735179</v>
      </c>
      <c r="EV174" s="298">
        <f>ICGN!EV912</f>
        <v>5008.3337968500009</v>
      </c>
      <c r="EW174" s="298">
        <f>ICGN!EW912</f>
        <v>5525.1024126315797</v>
      </c>
      <c r="EX174" s="298">
        <f>ICGN!EX912</f>
        <v>5956.4732727272731</v>
      </c>
      <c r="EY174" s="298">
        <f>ICGN!EY912</f>
        <v>6857.452252181818</v>
      </c>
      <c r="EZ174" s="298">
        <f>ICGN!EZ912</f>
        <v>7234.5986801814061</v>
      </c>
      <c r="FA174" s="298">
        <f>ICGN!FA912</f>
        <v>8049.32996</v>
      </c>
      <c r="FB174" s="298">
        <f>ICGN!FB912</f>
        <v>8128.5092114285717</v>
      </c>
      <c r="FC174" s="298">
        <f>ICGN!FC912</f>
        <v>8883.5888209090899</v>
      </c>
      <c r="FD174" s="298">
        <f>ICGN!FD912</f>
        <v>9603.6265786363638</v>
      </c>
    </row>
    <row r="176" spans="1:160" x14ac:dyDescent="0.3">
      <c r="A176" s="5" t="s">
        <v>233</v>
      </c>
      <c r="E176" s="266">
        <f t="shared" ref="E176:BF176" si="81">SUMPRODUCT(E172:E174,E45:E47)</f>
        <v>1447.8372657932421</v>
      </c>
      <c r="F176" s="266">
        <f t="shared" si="81"/>
        <v>1366.7076845376068</v>
      </c>
      <c r="G176" s="266">
        <f t="shared" si="81"/>
        <v>1307.1002789617469</v>
      </c>
      <c r="H176" s="266">
        <f t="shared" si="81"/>
        <v>1257.2469985789444</v>
      </c>
      <c r="I176" s="266">
        <f t="shared" si="81"/>
        <v>1214.7188720455761</v>
      </c>
      <c r="J176" s="266">
        <f t="shared" si="81"/>
        <v>1116.0753813157544</v>
      </c>
      <c r="K176" s="266">
        <f t="shared" si="81"/>
        <v>1041.9218186499788</v>
      </c>
      <c r="L176" s="266">
        <f t="shared" si="81"/>
        <v>1046.1769951472168</v>
      </c>
      <c r="M176" s="266">
        <f t="shared" si="81"/>
        <v>1023.4209985966644</v>
      </c>
      <c r="N176" s="266">
        <f t="shared" si="81"/>
        <v>994.45870566855729</v>
      </c>
      <c r="O176" s="266">
        <f t="shared" si="81"/>
        <v>1018.7010390127348</v>
      </c>
      <c r="P176" s="266">
        <f t="shared" si="81"/>
        <v>1049.7985306295154</v>
      </c>
      <c r="Q176" s="266">
        <f t="shared" si="81"/>
        <v>1052.7784245314838</v>
      </c>
      <c r="R176" s="266">
        <f t="shared" si="81"/>
        <v>1000.4031606454464</v>
      </c>
      <c r="S176" s="266">
        <f t="shared" si="81"/>
        <v>901.97669748417127</v>
      </c>
      <c r="T176" s="266">
        <f t="shared" si="81"/>
        <v>933.9033122107146</v>
      </c>
      <c r="U176" s="266">
        <f t="shared" si="81"/>
        <v>949.35058806004793</v>
      </c>
      <c r="V176" s="266">
        <f t="shared" si="81"/>
        <v>1008.6103818426805</v>
      </c>
      <c r="W176" s="266">
        <f t="shared" si="81"/>
        <v>1122.4543242474911</v>
      </c>
      <c r="X176" s="266">
        <f t="shared" si="81"/>
        <v>1134.827617766477</v>
      </c>
      <c r="Y176" s="266">
        <f t="shared" si="81"/>
        <v>1137.8980975442444</v>
      </c>
      <c r="Z176" s="266">
        <f t="shared" si="81"/>
        <v>1192.6865225065785</v>
      </c>
      <c r="AA176" s="266">
        <f t="shared" si="81"/>
        <v>1308.7204318891045</v>
      </c>
      <c r="AB176" s="266">
        <f t="shared" si="81"/>
        <v>1423.1001396140678</v>
      </c>
      <c r="AC176" s="266">
        <f t="shared" si="81"/>
        <v>1471.2543847223196</v>
      </c>
      <c r="AD176" s="266">
        <f t="shared" si="81"/>
        <v>1566.2130595905269</v>
      </c>
      <c r="AE176" s="266">
        <f t="shared" si="81"/>
        <v>1598.567382382299</v>
      </c>
      <c r="AF176" s="266">
        <f t="shared" si="81"/>
        <v>1551.9213700487371</v>
      </c>
      <c r="AG176" s="266">
        <f t="shared" si="81"/>
        <v>1557.878653333566</v>
      </c>
      <c r="AH176" s="266">
        <f t="shared" si="81"/>
        <v>1477.6037797730655</v>
      </c>
      <c r="AI176" s="266">
        <f t="shared" si="81"/>
        <v>1392.6538722337878</v>
      </c>
      <c r="AJ176" s="266">
        <f t="shared" si="81"/>
        <v>1427.1389758131841</v>
      </c>
      <c r="AK176" s="266">
        <f t="shared" si="81"/>
        <v>1370.3956099309203</v>
      </c>
      <c r="AL176" s="266">
        <f t="shared" si="81"/>
        <v>1323.6962457252525</v>
      </c>
      <c r="AM176" s="266">
        <f t="shared" si="81"/>
        <v>1277.2857677585216</v>
      </c>
      <c r="AN176" s="266">
        <f t="shared" si="81"/>
        <v>1279.423943722853</v>
      </c>
      <c r="AO176" s="266">
        <f t="shared" si="81"/>
        <v>1223.0947367351582</v>
      </c>
      <c r="AP176" s="266">
        <f t="shared" si="81"/>
        <v>1243.4902339814594</v>
      </c>
      <c r="AQ176" s="266">
        <f t="shared" si="81"/>
        <v>1245.663764937095</v>
      </c>
      <c r="AR176" s="266">
        <f t="shared" si="81"/>
        <v>1216.192169526279</v>
      </c>
      <c r="AS176" s="266">
        <f t="shared" si="81"/>
        <v>1261.4711662844447</v>
      </c>
      <c r="AT176" s="266">
        <f t="shared" si="81"/>
        <v>1267.4779421212711</v>
      </c>
      <c r="AU176" s="266">
        <f t="shared" si="81"/>
        <v>1362.4984447552436</v>
      </c>
      <c r="AV176" s="266">
        <f t="shared" si="81"/>
        <v>1365.0287616575818</v>
      </c>
      <c r="AW176" s="266">
        <f t="shared" si="81"/>
        <v>1352.9391312107168</v>
      </c>
      <c r="AX176" s="266">
        <f t="shared" si="81"/>
        <v>1351.1902974348345</v>
      </c>
      <c r="AY176" s="266">
        <f t="shared" si="81"/>
        <v>1289.583826255523</v>
      </c>
      <c r="AZ176" s="266">
        <f t="shared" si="81"/>
        <v>1251.5807694465166</v>
      </c>
      <c r="BA176" s="266">
        <f t="shared" si="81"/>
        <v>1252.1398302456626</v>
      </c>
      <c r="BB176" s="266">
        <f t="shared" si="81"/>
        <v>1267.6827880780636</v>
      </c>
      <c r="BC176" s="266">
        <f t="shared" si="81"/>
        <v>1300.9343117469834</v>
      </c>
      <c r="BD176" s="266">
        <f t="shared" si="81"/>
        <v>1266.3850747225845</v>
      </c>
      <c r="BE176" s="266">
        <f t="shared" si="81"/>
        <v>1258.7714690106536</v>
      </c>
      <c r="BF176" s="266">
        <f t="shared" si="81"/>
        <v>1210.9571907296424</v>
      </c>
      <c r="BG176" s="266">
        <f t="shared" ref="BG176:DH176" si="82">SUMPRODUCT(BG172:BG174,BG45:BG47)</f>
        <v>1228.2972975685097</v>
      </c>
      <c r="BH176" s="266">
        <f t="shared" si="82"/>
        <v>1230.2883150720943</v>
      </c>
      <c r="BI176" s="266">
        <f t="shared" si="82"/>
        <v>1172.991579565688</v>
      </c>
      <c r="BJ176" s="266">
        <f t="shared" si="82"/>
        <v>1153.6721489965626</v>
      </c>
      <c r="BK176" s="266">
        <f t="shared" si="82"/>
        <v>1098.0220880252159</v>
      </c>
      <c r="BL176" s="266">
        <f t="shared" si="82"/>
        <v>1170.1960246193644</v>
      </c>
      <c r="BM176" s="266">
        <f t="shared" si="82"/>
        <v>1156.9581234582333</v>
      </c>
      <c r="BN176" s="266">
        <f t="shared" si="82"/>
        <v>1315.1047500278014</v>
      </c>
      <c r="BO176" s="266">
        <f t="shared" si="82"/>
        <v>1459.242035848092</v>
      </c>
      <c r="BP176" s="266">
        <f t="shared" si="82"/>
        <v>1378.2078742246604</v>
      </c>
      <c r="BQ176" s="266">
        <f t="shared" si="82"/>
        <v>1359.5258815614807</v>
      </c>
      <c r="BR176" s="266">
        <f t="shared" si="82"/>
        <v>1262.3054378674506</v>
      </c>
      <c r="BS176" s="266">
        <f t="shared" si="82"/>
        <v>1237.8675676413127</v>
      </c>
      <c r="BT176" s="266">
        <f t="shared" si="82"/>
        <v>1232.5888629173492</v>
      </c>
      <c r="BU176" s="266">
        <f t="shared" si="82"/>
        <v>1257.126557068455</v>
      </c>
      <c r="BV176" s="266">
        <f t="shared" si="82"/>
        <v>1356.3388780856624</v>
      </c>
      <c r="BW176" s="266">
        <f t="shared" si="82"/>
        <v>1397.5960052634882</v>
      </c>
      <c r="BX176" s="266">
        <f t="shared" si="82"/>
        <v>1493.4753545132542</v>
      </c>
      <c r="BY176" s="266">
        <f t="shared" si="82"/>
        <v>1486.4514266175747</v>
      </c>
      <c r="BZ176" s="266">
        <f t="shared" si="82"/>
        <v>1480.0666753217299</v>
      </c>
      <c r="CA176" s="266">
        <f t="shared" si="82"/>
        <v>1492.1270399354455</v>
      </c>
      <c r="CB176" s="266">
        <f t="shared" si="82"/>
        <v>1426.9518069490955</v>
      </c>
      <c r="CC176" s="266">
        <f t="shared" si="82"/>
        <v>1325.3389632558738</v>
      </c>
      <c r="CD176" s="266">
        <f t="shared" si="82"/>
        <v>1462.9242932580669</v>
      </c>
      <c r="CE176" s="266">
        <f t="shared" si="82"/>
        <v>1585.8171514574428</v>
      </c>
      <c r="CF176" s="266">
        <f t="shared" si="82"/>
        <v>1593.8948464018922</v>
      </c>
      <c r="CG176" s="266">
        <f t="shared" si="82"/>
        <v>1563.3526433204756</v>
      </c>
      <c r="CH176" s="266">
        <f t="shared" si="82"/>
        <v>1536.0589658482768</v>
      </c>
      <c r="CI176" s="266">
        <f t="shared" si="82"/>
        <v>1530.1141346172963</v>
      </c>
      <c r="CJ176" s="266">
        <f t="shared" si="82"/>
        <v>1630.7531577691125</v>
      </c>
      <c r="CK176" s="266">
        <f t="shared" si="82"/>
        <v>1577.77004297894</v>
      </c>
      <c r="CL176" s="266">
        <f t="shared" si="82"/>
        <v>1582.1804172272227</v>
      </c>
      <c r="CM176" s="266">
        <f t="shared" si="82"/>
        <v>1538.3121416535955</v>
      </c>
      <c r="CN176" s="266">
        <f t="shared" si="82"/>
        <v>1534.3072180460661</v>
      </c>
      <c r="CO176" s="266">
        <f t="shared" si="82"/>
        <v>1599.100701240844</v>
      </c>
      <c r="CP176" s="266">
        <f t="shared" si="82"/>
        <v>1653.7938772693906</v>
      </c>
      <c r="CQ176" s="266">
        <f t="shared" si="82"/>
        <v>1704.371852981883</v>
      </c>
      <c r="CR176" s="266">
        <f t="shared" si="82"/>
        <v>1704.3826172377235</v>
      </c>
      <c r="CS176" s="266">
        <f t="shared" si="82"/>
        <v>1783.2228789567516</v>
      </c>
      <c r="CT176" s="266">
        <f t="shared" si="82"/>
        <v>1899.7735634341025</v>
      </c>
      <c r="CU176" s="266">
        <f t="shared" si="82"/>
        <v>2035.8095849240267</v>
      </c>
      <c r="CV176" s="266">
        <f t="shared" si="82"/>
        <v>1895.1580727584258</v>
      </c>
      <c r="CW176" s="266">
        <f t="shared" si="82"/>
        <v>1986.7404912339784</v>
      </c>
      <c r="CX176" s="266">
        <f t="shared" si="82"/>
        <v>1904.8040333475524</v>
      </c>
      <c r="CY176" s="266">
        <f t="shared" si="82"/>
        <v>1930.2189201214278</v>
      </c>
      <c r="CZ176" s="266">
        <f t="shared" si="82"/>
        <v>1799.9959922440034</v>
      </c>
      <c r="DA176" s="266">
        <f t="shared" si="82"/>
        <v>1759.0595447775481</v>
      </c>
      <c r="DB176" s="266">
        <f t="shared" si="82"/>
        <v>1831.7522071002252</v>
      </c>
      <c r="DC176" s="266">
        <f t="shared" si="82"/>
        <v>1982.9311781109509</v>
      </c>
      <c r="DD176" s="266">
        <f t="shared" si="82"/>
        <v>1857.0302533587717</v>
      </c>
      <c r="DE176" s="266">
        <f t="shared" si="82"/>
        <v>1749.7505640031397</v>
      </c>
      <c r="DF176" s="266">
        <f t="shared" si="82"/>
        <v>1764.944299825263</v>
      </c>
      <c r="DG176" s="266">
        <f t="shared" si="82"/>
        <v>1700.6572575763043</v>
      </c>
      <c r="DH176" s="266">
        <f t="shared" si="82"/>
        <v>1598.211940336927</v>
      </c>
      <c r="DI176" s="266">
        <f t="shared" ref="DI176:DT176" si="83">SUMPRODUCT(DI172:DI174,DI45:DI47)</f>
        <v>1565.4345651908557</v>
      </c>
      <c r="DJ176" s="266">
        <f t="shared" si="83"/>
        <v>1600.6835063989481</v>
      </c>
      <c r="DK176" s="266">
        <f t="shared" si="83"/>
        <v>1612.3957369838483</v>
      </c>
      <c r="DL176" s="266">
        <f t="shared" si="83"/>
        <v>1515.3306900886469</v>
      </c>
      <c r="DM176" s="266">
        <f t="shared" si="83"/>
        <v>1600.438393519184</v>
      </c>
      <c r="DN176" s="266">
        <f t="shared" si="83"/>
        <v>1589.6905939337785</v>
      </c>
      <c r="DO176" s="266">
        <f t="shared" si="83"/>
        <v>1585.4822598101018</v>
      </c>
      <c r="DP176" s="266">
        <f t="shared" si="83"/>
        <v>1587.7623596199574</v>
      </c>
      <c r="DQ176" s="266">
        <f t="shared" si="83"/>
        <v>1544.3620384985711</v>
      </c>
      <c r="DR176" s="266">
        <f t="shared" si="83"/>
        <v>1677.5221686218263</v>
      </c>
      <c r="DS176" s="266">
        <f t="shared" si="83"/>
        <v>1675.1426621164935</v>
      </c>
      <c r="DT176" s="266">
        <f t="shared" si="83"/>
        <v>1597.410256212461</v>
      </c>
      <c r="DU176" s="266">
        <f t="shared" ref="DU176:EF176" si="84">SUMPRODUCT(DU172:DU174,DU45:DU47)</f>
        <v>1595.1296505227672</v>
      </c>
      <c r="DV176" s="266">
        <f t="shared" si="84"/>
        <v>1556.5412535459038</v>
      </c>
      <c r="DW176" s="266">
        <f t="shared" si="84"/>
        <v>1507.6446796279108</v>
      </c>
      <c r="DX176" s="266">
        <f t="shared" si="84"/>
        <v>1443.811707104582</v>
      </c>
      <c r="DY176" s="266">
        <f t="shared" si="84"/>
        <v>1468.2374559512966</v>
      </c>
      <c r="DZ176" s="266">
        <f t="shared" si="84"/>
        <v>1520.0150144101344</v>
      </c>
      <c r="EA176" s="266">
        <f t="shared" si="84"/>
        <v>1459.4366626633346</v>
      </c>
      <c r="EB176" s="266">
        <f t="shared" si="84"/>
        <v>1459.3018818288399</v>
      </c>
      <c r="EC176" s="266">
        <f t="shared" si="84"/>
        <v>1451.1564591133615</v>
      </c>
      <c r="ED176" s="266">
        <f t="shared" si="84"/>
        <v>1459.455247162392</v>
      </c>
      <c r="EE176" s="266">
        <f t="shared" si="84"/>
        <v>1526.9795160787564</v>
      </c>
      <c r="EF176" s="266">
        <f t="shared" si="84"/>
        <v>1564.6474421500939</v>
      </c>
      <c r="EG176" s="266">
        <f t="shared" ref="EG176:ER176" si="85">SUMPRODUCT(EG172:EG174,EG45:EG47)</f>
        <v>1532.0789635464778</v>
      </c>
      <c r="EH176" s="266">
        <f t="shared" si="85"/>
        <v>1542.1251033964581</v>
      </c>
      <c r="EI176" s="266">
        <f t="shared" si="85"/>
        <v>1672.4421561397944</v>
      </c>
      <c r="EJ176" s="266">
        <f t="shared" si="85"/>
        <v>1662.9017478529652</v>
      </c>
      <c r="EK176" s="266">
        <f t="shared" si="85"/>
        <v>1624.5834133860824</v>
      </c>
      <c r="EL176" s="266">
        <f t="shared" si="85"/>
        <v>1549.7571158729602</v>
      </c>
      <c r="EM176" s="266">
        <f t="shared" si="85"/>
        <v>1579.66416107653</v>
      </c>
      <c r="EN176" s="266">
        <f t="shared" si="85"/>
        <v>1801.9387305741614</v>
      </c>
      <c r="EO176" s="266">
        <f t="shared" si="85"/>
        <v>1832.7249941129007</v>
      </c>
      <c r="EP176" s="266">
        <f t="shared" si="85"/>
        <v>1789.1450085759523</v>
      </c>
      <c r="EQ176" s="266">
        <f t="shared" si="85"/>
        <v>1810.5459224503454</v>
      </c>
      <c r="ER176" s="266">
        <f t="shared" si="85"/>
        <v>1704.1821410110088</v>
      </c>
      <c r="ES176" s="266">
        <f t="shared" ref="ES176:FD176" si="86">SUMPRODUCT(ES172:ES174,ES45:ES47)</f>
        <v>1764.8277651706035</v>
      </c>
      <c r="ET176" s="266">
        <f t="shared" si="86"/>
        <v>1843.8091081098721</v>
      </c>
      <c r="EU176" s="266">
        <f t="shared" si="86"/>
        <v>1852.2674230962111</v>
      </c>
      <c r="EV176" s="266">
        <f t="shared" si="86"/>
        <v>1880.9827164532053</v>
      </c>
      <c r="EW176" s="266">
        <f t="shared" si="86"/>
        <v>2052.2275130590856</v>
      </c>
      <c r="EX176" s="266">
        <f t="shared" si="86"/>
        <v>2096.1737632605955</v>
      </c>
      <c r="EY176" s="266">
        <f t="shared" si="86"/>
        <v>2334.4939572514904</v>
      </c>
      <c r="EZ176" s="266">
        <f t="shared" si="86"/>
        <v>2518.6157552961695</v>
      </c>
      <c r="FA176" s="266">
        <f t="shared" si="86"/>
        <v>2688.112065809496</v>
      </c>
      <c r="FB176" s="266">
        <f t="shared" si="86"/>
        <v>2745.3438620992547</v>
      </c>
      <c r="FC176" s="266">
        <f t="shared" si="86"/>
        <v>3006.6532245108519</v>
      </c>
      <c r="FD176" s="266">
        <f t="shared" si="86"/>
        <v>3170.482693973936</v>
      </c>
    </row>
    <row r="178" spans="1:160" x14ac:dyDescent="0.3">
      <c r="A178" s="5" t="s">
        <v>232</v>
      </c>
      <c r="E178" s="266">
        <f t="shared" ref="E178:AJ178" si="87">E176/$AZ$176*100</f>
        <v>115.68068966364156</v>
      </c>
      <c r="F178" s="266">
        <f t="shared" si="87"/>
        <v>109.19852061501413</v>
      </c>
      <c r="G178" s="266">
        <f t="shared" si="87"/>
        <v>104.43595098858722</v>
      </c>
      <c r="H178" s="266">
        <f t="shared" si="87"/>
        <v>100.45272580649618</v>
      </c>
      <c r="I178" s="266">
        <f t="shared" si="87"/>
        <v>97.054772788076477</v>
      </c>
      <c r="J178" s="266">
        <f t="shared" si="87"/>
        <v>89.17326061260222</v>
      </c>
      <c r="K178" s="266">
        <f t="shared" si="87"/>
        <v>83.24846818401862</v>
      </c>
      <c r="L178" s="266">
        <f t="shared" si="87"/>
        <v>83.588452354526439</v>
      </c>
      <c r="M178" s="266">
        <f t="shared" si="87"/>
        <v>81.770271929733255</v>
      </c>
      <c r="N178" s="266">
        <f t="shared" si="87"/>
        <v>79.456214888019915</v>
      </c>
      <c r="O178" s="266">
        <f t="shared" si="87"/>
        <v>81.393152074654552</v>
      </c>
      <c r="P178" s="266">
        <f t="shared" si="87"/>
        <v>83.877809267856136</v>
      </c>
      <c r="Q178" s="266">
        <f t="shared" si="87"/>
        <v>84.115899687165324</v>
      </c>
      <c r="R178" s="266">
        <f t="shared" si="87"/>
        <v>79.9311706497258</v>
      </c>
      <c r="S178" s="266">
        <f t="shared" si="87"/>
        <v>72.066998750951583</v>
      </c>
      <c r="T178" s="266">
        <f t="shared" si="87"/>
        <v>74.617902017119704</v>
      </c>
      <c r="U178" s="266">
        <f t="shared" si="87"/>
        <v>75.852123269669363</v>
      </c>
      <c r="V178" s="266">
        <f t="shared" si="87"/>
        <v>80.586919075843241</v>
      </c>
      <c r="W178" s="266">
        <f t="shared" si="87"/>
        <v>89.682931509396013</v>
      </c>
      <c r="X178" s="266">
        <f t="shared" si="87"/>
        <v>90.671544775198882</v>
      </c>
      <c r="Y178" s="266">
        <f t="shared" si="87"/>
        <v>90.916872911642315</v>
      </c>
      <c r="Z178" s="266">
        <f t="shared" si="87"/>
        <v>95.294411005852808</v>
      </c>
      <c r="AA178" s="266">
        <f t="shared" si="87"/>
        <v>104.56539952014896</v>
      </c>
      <c r="AB178" s="266">
        <f t="shared" si="87"/>
        <v>113.7042190448006</v>
      </c>
      <c r="AC178" s="266">
        <f t="shared" si="87"/>
        <v>117.55169307794245</v>
      </c>
      <c r="AD178" s="266">
        <f t="shared" si="87"/>
        <v>125.13879230368403</v>
      </c>
      <c r="AE178" s="266">
        <f t="shared" si="87"/>
        <v>127.72386899882054</v>
      </c>
      <c r="AF178" s="266">
        <f t="shared" si="87"/>
        <v>123.99690119360329</v>
      </c>
      <c r="AG178" s="266">
        <f t="shared" si="87"/>
        <v>124.47288192375335</v>
      </c>
      <c r="AH178" s="266">
        <f t="shared" si="87"/>
        <v>118.05900312981818</v>
      </c>
      <c r="AI178" s="266">
        <f t="shared" si="87"/>
        <v>111.27159398986753</v>
      </c>
      <c r="AJ178" s="266">
        <f t="shared" si="87"/>
        <v>114.02691785079952</v>
      </c>
      <c r="AK178" s="266">
        <f t="shared" ref="AK178:BF178" si="88">AK176/$AZ$176*100</f>
        <v>109.49318201309109</v>
      </c>
      <c r="AL178" s="266">
        <f t="shared" si="88"/>
        <v>105.76195144885673</v>
      </c>
      <c r="AM178" s="266">
        <f t="shared" si="88"/>
        <v>102.05380259424828</v>
      </c>
      <c r="AN178" s="266">
        <f t="shared" si="88"/>
        <v>102.22464062696083</v>
      </c>
      <c r="AO178" s="266">
        <f t="shared" si="88"/>
        <v>97.723995653596077</v>
      </c>
      <c r="AP178" s="266">
        <f t="shared" si="88"/>
        <v>99.353574642359277</v>
      </c>
      <c r="AQ178" s="266">
        <f t="shared" si="88"/>
        <v>99.527237502056039</v>
      </c>
      <c r="AR178" s="266">
        <f t="shared" si="88"/>
        <v>97.172487722395459</v>
      </c>
      <c r="AS178" s="266">
        <f t="shared" si="88"/>
        <v>100.79023240683875</v>
      </c>
      <c r="AT178" s="266">
        <f t="shared" si="88"/>
        <v>101.27016754034857</v>
      </c>
      <c r="AU178" s="266">
        <f t="shared" si="88"/>
        <v>108.86220674018328</v>
      </c>
      <c r="AV178" s="266">
        <f t="shared" si="88"/>
        <v>109.06437642544115</v>
      </c>
      <c r="AW178" s="266">
        <f t="shared" si="88"/>
        <v>108.09842754367534</v>
      </c>
      <c r="AX178" s="266">
        <f t="shared" si="88"/>
        <v>107.95869754633318</v>
      </c>
      <c r="AY178" s="266">
        <f t="shared" si="88"/>
        <v>103.03640466014929</v>
      </c>
      <c r="AZ178" s="266">
        <f t="shared" si="88"/>
        <v>100</v>
      </c>
      <c r="BA178" s="266">
        <f t="shared" si="88"/>
        <v>100.04466837560896</v>
      </c>
      <c r="BB178" s="266">
        <f t="shared" si="88"/>
        <v>101.28653451895619</v>
      </c>
      <c r="BC178" s="266">
        <f t="shared" si="88"/>
        <v>103.94329662977265</v>
      </c>
      <c r="BD178" s="266">
        <f t="shared" si="88"/>
        <v>101.18284857337771</v>
      </c>
      <c r="BE178" s="266">
        <f t="shared" si="88"/>
        <v>100.57452940630567</v>
      </c>
      <c r="BF178" s="266">
        <f t="shared" si="88"/>
        <v>96.754218368596455</v>
      </c>
      <c r="BG178" s="266">
        <f t="shared" ref="BG178:CJ178" si="89">BG176/$AZ$176*100</f>
        <v>98.139674845890809</v>
      </c>
      <c r="BH178" s="266">
        <f t="shared" si="89"/>
        <v>98.298755070850248</v>
      </c>
      <c r="BI178" s="266">
        <f t="shared" si="89"/>
        <v>93.720805576488459</v>
      </c>
      <c r="BJ178" s="266">
        <f t="shared" si="89"/>
        <v>92.177203194544774</v>
      </c>
      <c r="BK178" s="266">
        <f t="shared" si="89"/>
        <v>87.730821280578752</v>
      </c>
      <c r="BL178" s="266">
        <f t="shared" si="89"/>
        <v>93.497443647752533</v>
      </c>
      <c r="BM178" s="266">
        <f t="shared" si="89"/>
        <v>92.43974913180169</v>
      </c>
      <c r="BN178" s="266">
        <f t="shared" si="89"/>
        <v>105.07549989038078</v>
      </c>
      <c r="BO178" s="266">
        <f t="shared" si="89"/>
        <v>116.59191891334419</v>
      </c>
      <c r="BP178" s="266">
        <f t="shared" si="89"/>
        <v>110.11737379395352</v>
      </c>
      <c r="BQ178" s="266">
        <f t="shared" si="89"/>
        <v>108.62470203682504</v>
      </c>
      <c r="BR178" s="266">
        <f t="shared" si="89"/>
        <v>100.85688983745547</v>
      </c>
      <c r="BS178" s="266">
        <f t="shared" si="89"/>
        <v>98.9043294575972</v>
      </c>
      <c r="BT178" s="266">
        <f t="shared" si="89"/>
        <v>98.482566447743821</v>
      </c>
      <c r="BU178" s="266">
        <f t="shared" si="89"/>
        <v>100.44310265524381</v>
      </c>
      <c r="BV178" s="266">
        <f t="shared" si="89"/>
        <v>108.37006377826282</v>
      </c>
      <c r="BW178" s="266">
        <f t="shared" si="89"/>
        <v>111.66646527187723</v>
      </c>
      <c r="BX178" s="266">
        <f t="shared" si="89"/>
        <v>119.3271254218543</v>
      </c>
      <c r="BY178" s="266">
        <f t="shared" si="89"/>
        <v>118.7659208981714</v>
      </c>
      <c r="BZ178" s="266">
        <f t="shared" si="89"/>
        <v>118.25578591913457</v>
      </c>
      <c r="CA178" s="266">
        <f t="shared" si="89"/>
        <v>119.21939649131114</v>
      </c>
      <c r="CB178" s="266">
        <f t="shared" si="89"/>
        <v>114.01196325348886</v>
      </c>
      <c r="CC178" s="266">
        <f t="shared" si="89"/>
        <v>105.89320286871897</v>
      </c>
      <c r="CD178" s="266">
        <f t="shared" si="89"/>
        <v>116.88612744545541</v>
      </c>
      <c r="CE178" s="266">
        <f t="shared" si="89"/>
        <v>126.70513882685613</v>
      </c>
      <c r="CF178" s="266">
        <f t="shared" si="89"/>
        <v>127.35053824027325</v>
      </c>
      <c r="CG178" s="266">
        <f t="shared" si="89"/>
        <v>124.91024802273314</v>
      </c>
      <c r="CH178" s="266">
        <f t="shared" si="89"/>
        <v>122.72951161814065</v>
      </c>
      <c r="CI178" s="266">
        <f t="shared" si="89"/>
        <v>122.25452579412473</v>
      </c>
      <c r="CJ178" s="266">
        <f t="shared" si="89"/>
        <v>130.29547893183724</v>
      </c>
      <c r="CK178" s="266">
        <f t="shared" ref="CK178:CU178" si="90">CK176/$AZ$176*100</f>
        <v>126.06218324021334</v>
      </c>
      <c r="CL178" s="266">
        <f t="shared" si="90"/>
        <v>126.41456754939647</v>
      </c>
      <c r="CM178" s="266">
        <f t="shared" si="90"/>
        <v>122.90953801837969</v>
      </c>
      <c r="CN178" s="266">
        <f t="shared" si="90"/>
        <v>122.58954879312974</v>
      </c>
      <c r="CO178" s="266">
        <f t="shared" si="90"/>
        <v>127.76648062018485</v>
      </c>
      <c r="CP178" s="266">
        <f t="shared" si="90"/>
        <v>132.13640842378425</v>
      </c>
      <c r="CQ178" s="266">
        <f t="shared" si="90"/>
        <v>136.17753600797198</v>
      </c>
      <c r="CR178" s="266">
        <f t="shared" si="90"/>
        <v>136.17839606080304</v>
      </c>
      <c r="CS178" s="266">
        <f t="shared" si="90"/>
        <v>142.47765086270397</v>
      </c>
      <c r="CT178" s="266">
        <f t="shared" si="90"/>
        <v>151.78992916887296</v>
      </c>
      <c r="CU178" s="266">
        <f t="shared" si="90"/>
        <v>162.65906560903119</v>
      </c>
      <c r="CV178" s="266">
        <f>CV176/$AZ$176*100</f>
        <v>151.42115627076282</v>
      </c>
      <c r="CW178" s="266">
        <f t="shared" ref="CW178:DH178" si="91">CW176/$AZ$176*100</f>
        <v>158.73849612698746</v>
      </c>
      <c r="CX178" s="266">
        <f t="shared" si="91"/>
        <v>152.19185847589438</v>
      </c>
      <c r="CY178" s="266">
        <f t="shared" si="91"/>
        <v>154.2224814603874</v>
      </c>
      <c r="CZ178" s="266">
        <f t="shared" si="91"/>
        <v>143.81780514572873</v>
      </c>
      <c r="DA178" s="266">
        <f t="shared" si="91"/>
        <v>140.54702562707578</v>
      </c>
      <c r="DB178" s="266">
        <f t="shared" si="91"/>
        <v>146.3550936397238</v>
      </c>
      <c r="DC178" s="266">
        <f t="shared" si="91"/>
        <v>158.43413597572754</v>
      </c>
      <c r="DD178" s="266">
        <f t="shared" si="91"/>
        <v>148.3747832095568</v>
      </c>
      <c r="DE178" s="266">
        <f t="shared" si="91"/>
        <v>139.80324775818724</v>
      </c>
      <c r="DF178" s="266">
        <f t="shared" si="91"/>
        <v>141.01721142661611</v>
      </c>
      <c r="DG178" s="266">
        <f t="shared" si="91"/>
        <v>135.88074370369094</v>
      </c>
      <c r="DH178" s="266">
        <f t="shared" si="91"/>
        <v>127.69546954957612</v>
      </c>
      <c r="DI178" s="266">
        <f t="shared" ref="DI178:DT178" si="92">DI176/$AZ$176*100</f>
        <v>125.07659141192573</v>
      </c>
      <c r="DJ178" s="266">
        <f t="shared" si="92"/>
        <v>127.89294510387965</v>
      </c>
      <c r="DK178" s="266">
        <f t="shared" si="92"/>
        <v>128.82874012972363</v>
      </c>
      <c r="DL178" s="266">
        <f t="shared" si="92"/>
        <v>121.07334397273999</v>
      </c>
      <c r="DM178" s="266">
        <f t="shared" si="92"/>
        <v>127.87336084006324</v>
      </c>
      <c r="DN178" s="266">
        <f t="shared" si="92"/>
        <v>127.01462284665681</v>
      </c>
      <c r="DO178" s="266">
        <f t="shared" si="92"/>
        <v>126.67838133301184</v>
      </c>
      <c r="DP178" s="266">
        <f t="shared" si="92"/>
        <v>126.86055893317291</v>
      </c>
      <c r="DQ178" s="266">
        <f t="shared" si="92"/>
        <v>123.39291847553157</v>
      </c>
      <c r="DR178" s="266">
        <f t="shared" si="92"/>
        <v>134.03227419063595</v>
      </c>
      <c r="DS178" s="266">
        <f t="shared" si="92"/>
        <v>133.8421540990349</v>
      </c>
      <c r="DT178" s="266">
        <f t="shared" si="92"/>
        <v>127.631415822958</v>
      </c>
      <c r="DU178" s="266">
        <f t="shared" ref="DU178:EF178" si="93">DU176/$AZ$176*100</f>
        <v>127.44919780352468</v>
      </c>
      <c r="DV178" s="266">
        <f t="shared" si="93"/>
        <v>124.36602507357549</v>
      </c>
      <c r="DW178" s="266">
        <f t="shared" si="93"/>
        <v>120.45923974164549</v>
      </c>
      <c r="DX178" s="266">
        <f t="shared" si="93"/>
        <v>115.3590517169</v>
      </c>
      <c r="DY178" s="266">
        <f t="shared" si="93"/>
        <v>117.31064361116634</v>
      </c>
      <c r="DZ178" s="266">
        <f t="shared" si="93"/>
        <v>121.44761660746248</v>
      </c>
      <c r="EA178" s="266">
        <f t="shared" si="93"/>
        <v>116.60746939318487</v>
      </c>
      <c r="EB178" s="266">
        <f t="shared" si="93"/>
        <v>116.5967005448784</v>
      </c>
      <c r="EC178" s="266">
        <f t="shared" si="93"/>
        <v>115.94588975309223</v>
      </c>
      <c r="ED178" s="266">
        <f t="shared" si="93"/>
        <v>116.60895427530444</v>
      </c>
      <c r="EE178" s="266">
        <f t="shared" si="93"/>
        <v>122.00407303749392</v>
      </c>
      <c r="EF178" s="266">
        <f t="shared" si="93"/>
        <v>125.01370110073071</v>
      </c>
      <c r="EG178" s="266">
        <f t="shared" ref="EG178:ER178" si="94">EG176/$AZ$176*100</f>
        <v>122.41151357926385</v>
      </c>
      <c r="EH178" s="266">
        <f t="shared" si="94"/>
        <v>123.21418969056455</v>
      </c>
      <c r="EI178" s="266">
        <f t="shared" si="94"/>
        <v>133.62638648398172</v>
      </c>
      <c r="EJ178" s="266">
        <f t="shared" si="94"/>
        <v>132.86411779787463</v>
      </c>
      <c r="EK178" s="266">
        <f t="shared" si="94"/>
        <v>129.80252278121193</v>
      </c>
      <c r="EL178" s="266">
        <f t="shared" si="94"/>
        <v>123.82397953895578</v>
      </c>
      <c r="EM178" s="266">
        <f t="shared" si="94"/>
        <v>126.21352130355126</v>
      </c>
      <c r="EN178" s="266">
        <f t="shared" si="94"/>
        <v>143.97302791501247</v>
      </c>
      <c r="EO178" s="266">
        <f t="shared" si="94"/>
        <v>146.432818308912</v>
      </c>
      <c r="EP178" s="266">
        <f t="shared" si="94"/>
        <v>142.95082285158162</v>
      </c>
      <c r="EQ178" s="266">
        <f t="shared" si="94"/>
        <v>144.6607335818222</v>
      </c>
      <c r="ER178" s="266">
        <f t="shared" si="94"/>
        <v>136.16237821907771</v>
      </c>
      <c r="ES178" s="266">
        <f t="shared" ref="ES178:FD178" si="95">ES176/$AZ$176*100</f>
        <v>141.0079004290757</v>
      </c>
      <c r="ET178" s="266">
        <f t="shared" si="95"/>
        <v>147.31842747354253</v>
      </c>
      <c r="EU178" s="266">
        <f t="shared" si="95"/>
        <v>147.99423803190382</v>
      </c>
      <c r="EV178" s="266">
        <f t="shared" si="95"/>
        <v>150.28856006512689</v>
      </c>
      <c r="EW178" s="266">
        <f t="shared" si="95"/>
        <v>163.97084096830898</v>
      </c>
      <c r="EX178" s="266">
        <f t="shared" si="95"/>
        <v>167.48210059088564</v>
      </c>
      <c r="EY178" s="266">
        <f t="shared" si="95"/>
        <v>186.52363588838682</v>
      </c>
      <c r="EZ178" s="266">
        <f t="shared" si="95"/>
        <v>201.23477579557013</v>
      </c>
      <c r="FA178" s="266">
        <f t="shared" si="95"/>
        <v>214.77735448094597</v>
      </c>
      <c r="FB178" s="266">
        <f t="shared" si="95"/>
        <v>219.35011539952961</v>
      </c>
      <c r="FC178" s="266">
        <f t="shared" si="95"/>
        <v>240.22846131140832</v>
      </c>
      <c r="FD178" s="266">
        <f t="shared" si="95"/>
        <v>253.31826529869187</v>
      </c>
    </row>
  </sheetData>
  <pageMargins left="0.7" right="0.7" top="0.75" bottom="0.75" header="0.3" footer="0.3"/>
  <pageSetup orientation="portrait" r:id="rId1"/>
  <ignoredErrors>
    <ignoredError sqref="CR61:CV61 DC54:DH54 CX61:DH61 CQ54:CV54 DO54:DT54 DO61:DT61" numberStoredAsText="1"/>
  </ignoredError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D198"/>
  <sheetViews>
    <sheetView zoomScale="90" zoomScaleNormal="90" workbookViewId="0">
      <pane xSplit="4" ySplit="3" topLeftCell="EJ80" activePane="bottomRight" state="frozen"/>
      <selection activeCell="A853" sqref="A853"/>
      <selection pane="topRight" activeCell="A853" sqref="A853"/>
      <selection pane="bottomLeft" activeCell="A853" sqref="A853"/>
      <selection pane="bottomRight" activeCell="A853" sqref="A853"/>
    </sheetView>
  </sheetViews>
  <sheetFormatPr baseColWidth="10" defaultColWidth="11.44140625" defaultRowHeight="13.8" x14ac:dyDescent="0.3"/>
  <cols>
    <col min="1" max="1" width="33.77734375" style="5" customWidth="1"/>
    <col min="2" max="2" width="9.44140625" style="5" bestFit="1" customWidth="1"/>
    <col min="3" max="3" width="34" style="5" customWidth="1"/>
    <col min="4" max="4" width="14.77734375" style="20" customWidth="1"/>
    <col min="5" max="5" width="10" style="5" bestFit="1" customWidth="1"/>
    <col min="6" max="17" width="11.5546875" style="5" bestFit="1" customWidth="1"/>
    <col min="18" max="19" width="10" style="5" bestFit="1" customWidth="1"/>
    <col min="20" max="21" width="12.21875" style="5" bestFit="1" customWidth="1"/>
    <col min="22" max="22" width="10" style="5" bestFit="1" customWidth="1"/>
    <col min="23" max="23" width="12.21875" style="5" bestFit="1" customWidth="1"/>
    <col min="24" max="24" width="10" style="5" bestFit="1" customWidth="1"/>
    <col min="25" max="25" width="12.21875" style="5" bestFit="1" customWidth="1"/>
    <col min="26" max="26" width="10" style="5" bestFit="1" customWidth="1"/>
    <col min="27" max="28" width="12.21875" style="5" bestFit="1" customWidth="1"/>
    <col min="29" max="64" width="11.5546875" style="5" bestFit="1" customWidth="1"/>
    <col min="65" max="86" width="12.77734375" style="7" bestFit="1" customWidth="1"/>
    <col min="87" max="100" width="11.5546875" style="7" bestFit="1" customWidth="1"/>
    <col min="101" max="16384" width="11.44140625" style="7"/>
  </cols>
  <sheetData>
    <row r="1" spans="1:160" x14ac:dyDescent="0.3">
      <c r="E1" s="5">
        <v>2009</v>
      </c>
      <c r="F1" s="5">
        <v>2010</v>
      </c>
      <c r="G1" s="5">
        <v>2011</v>
      </c>
      <c r="H1" s="5">
        <v>2012</v>
      </c>
    </row>
    <row r="2" spans="1:160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</row>
    <row r="3" spans="1:160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0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0" s="154" customFormat="1" x14ac:dyDescent="0.3">
      <c r="A5" s="154" t="s">
        <v>46</v>
      </c>
      <c r="C5" s="155" t="s">
        <v>285</v>
      </c>
      <c r="D5" s="156" t="s">
        <v>47</v>
      </c>
      <c r="E5" s="280">
        <f>ICGN!E8</f>
        <v>3850</v>
      </c>
      <c r="F5" s="280">
        <f>ICGN!F8</f>
        <v>3900</v>
      </c>
      <c r="G5" s="280">
        <f>ICGN!G8</f>
        <v>3820</v>
      </c>
      <c r="H5" s="280">
        <f>ICGN!H8</f>
        <v>3900</v>
      </c>
      <c r="I5" s="280">
        <f>ICGN!I8</f>
        <v>3920</v>
      </c>
      <c r="J5" s="280">
        <f>ICGN!J8</f>
        <v>3770</v>
      </c>
      <c r="K5" s="280">
        <f>ICGN!K8</f>
        <v>3550</v>
      </c>
      <c r="L5" s="280">
        <f>ICGN!L8</f>
        <v>3510</v>
      </c>
      <c r="M5" s="280">
        <f>ICGN!M8</f>
        <v>3350</v>
      </c>
      <c r="N5" s="280">
        <f>ICGN!N8</f>
        <v>3150</v>
      </c>
      <c r="O5" s="280">
        <f>ICGN!O8</f>
        <v>3000</v>
      </c>
      <c r="P5" s="280">
        <f>ICGN!P8</f>
        <v>3200</v>
      </c>
      <c r="Q5" s="280">
        <f>ICGN!Q8</f>
        <v>3150</v>
      </c>
      <c r="R5" s="280">
        <f>ICGN!R8</f>
        <v>3100</v>
      </c>
      <c r="S5" s="280">
        <f>ICGN!S8</f>
        <v>3750</v>
      </c>
      <c r="T5" s="280">
        <f>ICGN!T8</f>
        <v>3700</v>
      </c>
      <c r="U5" s="280">
        <f>ICGN!U8</f>
        <v>3500</v>
      </c>
      <c r="V5" s="280">
        <f>ICGN!V8</f>
        <v>3400</v>
      </c>
      <c r="W5" s="280">
        <f>ICGN!W8</f>
        <v>3410</v>
      </c>
      <c r="X5" s="280">
        <f>ICGN!X8</f>
        <v>3400</v>
      </c>
      <c r="Y5" s="280">
        <f>ICGN!Y8</f>
        <v>3320</v>
      </c>
      <c r="Z5" s="280">
        <f>ICGN!Z8</f>
        <v>3300</v>
      </c>
      <c r="AA5" s="280">
        <f>ICGN!AA8</f>
        <v>3320</v>
      </c>
      <c r="AB5" s="280">
        <f>ICGN!AB8</f>
        <v>3530</v>
      </c>
      <c r="AC5" s="280">
        <f>ICGN!AC8</f>
        <v>3600</v>
      </c>
      <c r="AD5" s="280">
        <f>ICGN!AD8</f>
        <v>3700</v>
      </c>
      <c r="AE5" s="280">
        <f>ICGN!AE8</f>
        <v>3500</v>
      </c>
      <c r="AF5" s="280">
        <f>ICGN!AF8</f>
        <v>3450</v>
      </c>
      <c r="AG5" s="280">
        <f>ICGN!AG8</f>
        <v>3410</v>
      </c>
      <c r="AH5" s="280">
        <f>ICGN!AH8</f>
        <v>3500</v>
      </c>
      <c r="AI5" s="280">
        <f>ICGN!AI8</f>
        <v>3420</v>
      </c>
      <c r="AJ5" s="280">
        <f>ICGN!AJ8</f>
        <v>3500</v>
      </c>
      <c r="AK5" s="280">
        <f>ICGN!AK8</f>
        <v>3420</v>
      </c>
      <c r="AL5" s="280">
        <f>ICGN!AL8</f>
        <v>3450</v>
      </c>
      <c r="AM5" s="280">
        <f>ICGN!AM8</f>
        <v>3500</v>
      </c>
      <c r="AN5" s="280">
        <f>ICGN!AN8</f>
        <v>3650</v>
      </c>
      <c r="AO5" s="280">
        <f>ICGN!AO8</f>
        <v>3550</v>
      </c>
      <c r="AP5" s="280">
        <f>ICGN!AP8</f>
        <v>3500</v>
      </c>
      <c r="AQ5" s="280">
        <f>ICGN!AQ8</f>
        <v>3680</v>
      </c>
      <c r="AR5" s="280">
        <f>ICGN!AR8</f>
        <v>3800</v>
      </c>
      <c r="AS5" s="280">
        <f>ICGN!AS8</f>
        <v>4000</v>
      </c>
      <c r="AT5" s="280">
        <f>ICGN!AT8</f>
        <v>3900</v>
      </c>
      <c r="AU5" s="280">
        <f>ICGN!AU8</f>
        <v>3900</v>
      </c>
      <c r="AV5" s="280">
        <f>ICGN!AV8</f>
        <v>3800</v>
      </c>
      <c r="AW5" s="280">
        <f>ICGN!AW8</f>
        <v>3750</v>
      </c>
      <c r="AX5" s="280">
        <f>ICGN!AX8</f>
        <v>3780</v>
      </c>
      <c r="AY5" s="280">
        <f>ICGN!AY8</f>
        <v>3700</v>
      </c>
      <c r="AZ5" s="280">
        <f>ICGN!AZ8</f>
        <v>3650</v>
      </c>
      <c r="BA5" s="280">
        <f>ICGN!BA8</f>
        <v>3655</v>
      </c>
      <c r="BB5" s="280">
        <f>ICGN!BB8</f>
        <v>3670</v>
      </c>
      <c r="BC5" s="280">
        <f>ICGN!BC8</f>
        <v>3720</v>
      </c>
      <c r="BD5" s="280">
        <f>ICGN!BD8</f>
        <v>3885</v>
      </c>
      <c r="BE5" s="280">
        <f>ICGN!BE8</f>
        <v>3896</v>
      </c>
      <c r="BF5" s="280">
        <f>ICGN!BF8</f>
        <v>3955</v>
      </c>
      <c r="BG5" s="280">
        <f>ICGN!BG8</f>
        <v>3900</v>
      </c>
      <c r="BH5" s="280">
        <f>ICGN!BH8</f>
        <v>3568</v>
      </c>
      <c r="BI5" s="280">
        <f>ICGN!BI8</f>
        <v>3572.25</v>
      </c>
      <c r="BJ5" s="280">
        <f>ICGN!BJ8</f>
        <v>3558.5</v>
      </c>
      <c r="BK5" s="280">
        <f>ICGN!BK8</f>
        <v>3603</v>
      </c>
      <c r="BL5" s="280">
        <f>ICGN!BL8</f>
        <v>3534.75</v>
      </c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</row>
    <row r="6" spans="1:160" s="155" customFormat="1" x14ac:dyDescent="0.3">
      <c r="A6" s="155" t="s">
        <v>157</v>
      </c>
      <c r="B6" s="155" t="s">
        <v>18</v>
      </c>
      <c r="C6" s="155" t="s">
        <v>87</v>
      </c>
      <c r="D6" s="156" t="s">
        <v>12</v>
      </c>
      <c r="E6" s="280">
        <f>ICGN!E9</f>
        <v>60.258749999999999</v>
      </c>
      <c r="F6" s="280">
        <f>ICGN!F9</f>
        <v>58.365789473684224</v>
      </c>
      <c r="G6" s="280">
        <f>ICGN!G9</f>
        <v>61.507954545454531</v>
      </c>
      <c r="H6" s="280">
        <f>ICGN!H9</f>
        <v>63.399999999999991</v>
      </c>
      <c r="I6" s="280">
        <f>ICGN!I9</f>
        <v>62.660000000000011</v>
      </c>
      <c r="J6" s="280">
        <f>ICGN!J9</f>
        <v>58.481818181818191</v>
      </c>
      <c r="K6" s="280">
        <f>ICGN!K9</f>
        <v>59.935227272727275</v>
      </c>
      <c r="L6" s="280">
        <f>ICGN!L9</f>
        <v>48.588095238095242</v>
      </c>
      <c r="M6" s="280">
        <f>ICGN!M9</f>
        <v>50.813095238095229</v>
      </c>
      <c r="N6" s="280">
        <f>ICGN!N9</f>
        <v>52.587499999999999</v>
      </c>
      <c r="O6" s="280">
        <f>ICGN!O9</f>
        <v>56.86</v>
      </c>
      <c r="P6" s="280">
        <f>ICGN!P9</f>
        <v>63.840909090909093</v>
      </c>
      <c r="Q6" s="280">
        <f>ICGN!Q9</f>
        <v>68.000000000000014</v>
      </c>
      <c r="R6" s="280">
        <f>ICGN!R9</f>
        <v>68.381578947368411</v>
      </c>
      <c r="S6" s="280">
        <f>ICGN!S9</f>
        <v>72.318478260869554</v>
      </c>
      <c r="T6" s="280">
        <f>ICGN!T9</f>
        <v>82.305952380952377</v>
      </c>
      <c r="U6" s="280">
        <f>ICGN!U9</f>
        <v>85.127500000000012</v>
      </c>
      <c r="V6" s="280">
        <f>ICGN!V9</f>
        <v>79.727272727272734</v>
      </c>
      <c r="W6" s="280">
        <f>ICGN!W9</f>
        <v>80.640476190476178</v>
      </c>
      <c r="X6" s="280">
        <f>ICGN!X9</f>
        <v>79.668181818181822</v>
      </c>
      <c r="Y6" s="280">
        <f>ICGN!Y9</f>
        <v>77.70952380952383</v>
      </c>
      <c r="Z6" s="280">
        <f>ICGN!Z9</f>
        <v>71.308333333333337</v>
      </c>
      <c r="AA6" s="280">
        <f>ICGN!AA9</f>
        <v>68.388095238095246</v>
      </c>
      <c r="AB6" s="280">
        <f>ICGN!AB9</f>
        <v>73.649999999999991</v>
      </c>
      <c r="AC6" s="280">
        <f>ICGN!AC9</f>
        <v>80.83250000000001</v>
      </c>
      <c r="AD6" s="280">
        <f>ICGN!AD9</f>
        <v>87.965789473684211</v>
      </c>
      <c r="AE6" s="280">
        <f>ICGN!AE9</f>
        <v>89.30217391304349</v>
      </c>
      <c r="AF6" s="280">
        <f>ICGN!AF9</f>
        <v>96.933750000000003</v>
      </c>
      <c r="AG6" s="280">
        <f>ICGN!AG9</f>
        <v>91.448809523809516</v>
      </c>
      <c r="AH6" s="280">
        <f>ICGN!AH9</f>
        <v>93.452272727272742</v>
      </c>
      <c r="AI6" s="280">
        <f>ICGN!AI9</f>
        <v>98.044999999999987</v>
      </c>
      <c r="AJ6" s="280">
        <f>ICGN!AJ9</f>
        <v>95.280434782608694</v>
      </c>
      <c r="AK6" s="280">
        <f>ICGN!AK9</f>
        <v>87.838095238095249</v>
      </c>
      <c r="AL6" s="280">
        <f>ICGN!AL9</f>
        <v>90.920238095238091</v>
      </c>
      <c r="AM6" s="280">
        <f>ICGN!AM9</f>
        <v>86.924999999999997</v>
      </c>
      <c r="AN6" s="280">
        <f>ICGN!AN9</f>
        <v>85.214285714285694</v>
      </c>
      <c r="AO6" s="280">
        <f>ICGN!AO9</f>
        <v>85.353750000000005</v>
      </c>
      <c r="AP6" s="280">
        <f>ICGN!AP9</f>
        <v>88.28</v>
      </c>
      <c r="AQ6" s="280">
        <f>ICGN!AQ9</f>
        <v>86.417045454545473</v>
      </c>
      <c r="AR6" s="280">
        <f>ICGN!AR9</f>
        <v>85.391249999999985</v>
      </c>
      <c r="AS6" s="280">
        <f>ICGN!AS9</f>
        <v>83.720454545454544</v>
      </c>
      <c r="AT6" s="280">
        <f>ICGN!AT9</f>
        <v>93.877380952380946</v>
      </c>
      <c r="AU6" s="280">
        <f>ICGN!AU9</f>
        <v>94.967857142857142</v>
      </c>
      <c r="AV6" s="280">
        <f>ICGN!AV9</f>
        <v>81.645652173913064</v>
      </c>
      <c r="AW6" s="280">
        <f>ICGN!AW9</f>
        <v>74.428947368421049</v>
      </c>
      <c r="AX6" s="280">
        <f>ICGN!AX9</f>
        <v>79.650000000000006</v>
      </c>
      <c r="AY6" s="280">
        <f>ICGN!AY9</f>
        <v>80.775000000000006</v>
      </c>
      <c r="AZ6" s="280">
        <f>ICGN!AZ9</f>
        <v>84.682500000000005</v>
      </c>
      <c r="BA6" s="280">
        <f>ICGN!BA9</f>
        <v>85.995238095238079</v>
      </c>
      <c r="BB6" s="280">
        <f>ICGN!BB9</f>
        <v>84.917105263157922</v>
      </c>
      <c r="BC6" s="280">
        <f>ICGN!BC9</f>
        <v>79.904999999999987</v>
      </c>
      <c r="BD6" s="280">
        <f>ICGN!BD9</f>
        <v>85.002272727272711</v>
      </c>
      <c r="BE6" s="280">
        <f>ICGN!BE9</f>
        <v>92.773863636363657</v>
      </c>
      <c r="BF6" s="280">
        <f>ICGN!BF9</f>
        <v>99.709500000000006</v>
      </c>
      <c r="BG6" s="280">
        <f>ICGN!BG9</f>
        <v>99.616590909090917</v>
      </c>
      <c r="BH6" s="280">
        <f>ICGN!BH9</f>
        <v>93.503863636363633</v>
      </c>
      <c r="BI6" s="280">
        <f>ICGN!BI9</f>
        <v>91.022499999999994</v>
      </c>
      <c r="BJ6" s="280">
        <f>ICGN!BJ9</f>
        <v>90.10195652173914</v>
      </c>
      <c r="BK6" s="280">
        <f>ICGN!BK9</f>
        <v>86.646249999999981</v>
      </c>
      <c r="BL6" s="280">
        <f>ICGN!BL9</f>
        <v>84.242857142857133</v>
      </c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8"/>
      <c r="DB6" s="158"/>
      <c r="DC6" s="158"/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8"/>
      <c r="EO6" s="158"/>
      <c r="EP6" s="158"/>
      <c r="EQ6" s="158"/>
      <c r="ER6" s="158"/>
      <c r="ES6" s="158"/>
      <c r="ET6" s="158"/>
      <c r="EU6" s="158"/>
      <c r="EV6" s="158"/>
      <c r="EW6" s="158"/>
      <c r="EX6" s="158"/>
      <c r="EY6" s="158"/>
      <c r="EZ6" s="158"/>
      <c r="FA6" s="158"/>
      <c r="FB6" s="158"/>
      <c r="FC6" s="158"/>
      <c r="FD6" s="158"/>
    </row>
    <row r="7" spans="1:160" s="155" customFormat="1" x14ac:dyDescent="0.3">
      <c r="A7" s="155" t="s">
        <v>6</v>
      </c>
      <c r="B7" s="155" t="s">
        <v>32</v>
      </c>
      <c r="C7" s="155" t="s">
        <v>34</v>
      </c>
      <c r="D7" s="156" t="s">
        <v>11</v>
      </c>
      <c r="E7" s="280">
        <f>ICGN!E15</f>
        <v>556</v>
      </c>
      <c r="F7" s="280">
        <f>ICGN!F15</f>
        <v>569.0526315789474</v>
      </c>
      <c r="G7" s="280">
        <f>ICGN!G15</f>
        <v>594.18421052631584</v>
      </c>
      <c r="H7" s="280">
        <f>ICGN!H15</f>
        <v>686.84210526315792</v>
      </c>
      <c r="I7" s="280">
        <f>ICGN!I15</f>
        <v>787.38095238095241</v>
      </c>
      <c r="J7" s="280">
        <f>ICGN!J15</f>
        <v>724.72500000000002</v>
      </c>
      <c r="K7" s="280">
        <f>ICGN!K15</f>
        <v>637.71739130434787</v>
      </c>
      <c r="L7" s="280">
        <f>ICGN!L15</f>
        <v>713.69047619047615</v>
      </c>
      <c r="M7" s="280">
        <f>ICGN!M15</f>
        <v>672.84090909090912</v>
      </c>
      <c r="N7" s="280">
        <f>ICGN!N15</f>
        <v>678.63636363636363</v>
      </c>
      <c r="O7" s="280">
        <f>ICGN!O15</f>
        <v>723.21428571428567</v>
      </c>
      <c r="P7" s="280">
        <f>ICGN!P15</f>
        <v>773.06818181818187</v>
      </c>
      <c r="Q7" s="280">
        <f>ICGN!Q15</f>
        <v>787.75</v>
      </c>
      <c r="R7" s="280">
        <f>ICGN!R15</f>
        <v>793.125</v>
      </c>
      <c r="S7" s="280">
        <f>ICGN!S15</f>
        <v>828.36956521739125</v>
      </c>
      <c r="T7" s="280">
        <f>ICGN!T15</f>
        <v>823.28947368421052</v>
      </c>
      <c r="U7" s="280">
        <f>ICGN!U15</f>
        <v>814.47368421052636</v>
      </c>
      <c r="V7" s="280">
        <f>ICGN!V15</f>
        <v>801.13636363636363</v>
      </c>
      <c r="W7" s="280">
        <f>ICGN!W15</f>
        <v>804.2045454545455</v>
      </c>
      <c r="X7" s="280">
        <f>ICGN!X15</f>
        <v>906.66666666666663</v>
      </c>
      <c r="Y7" s="280">
        <f>ICGN!Y15</f>
        <v>918.09523809523807</v>
      </c>
      <c r="Z7" s="280">
        <f>ICGN!Z15</f>
        <v>990</v>
      </c>
      <c r="AA7" s="280">
        <f>ICGN!AA15</f>
        <v>1113.409090909091</v>
      </c>
      <c r="AB7" s="280">
        <f>ICGN!AB15</f>
        <v>1225.2272727272727</v>
      </c>
      <c r="AC7" s="280">
        <f>ICGN!AC15</f>
        <v>1267.1428571428571</v>
      </c>
      <c r="AD7" s="280">
        <f>ICGN!AD15</f>
        <v>1278.875</v>
      </c>
      <c r="AE7" s="280">
        <f>ICGN!AE15</f>
        <v>1173.4782608695652</v>
      </c>
      <c r="AF7" s="280">
        <f>ICGN!AF15</f>
        <v>1145</v>
      </c>
      <c r="AG7" s="280">
        <f>ICGN!AG15</f>
        <v>1153.8636363636363</v>
      </c>
      <c r="AH7" s="280">
        <f>ICGN!AH15</f>
        <v>1127.125</v>
      </c>
      <c r="AI7" s="280">
        <f>ICGN!AI15</f>
        <v>1082.375</v>
      </c>
      <c r="AJ7" s="280">
        <f>ICGN!AJ15</f>
        <v>1084.3478260869565</v>
      </c>
      <c r="AK7" s="280">
        <f>ICGN!AK15</f>
        <v>1065.2272727272727</v>
      </c>
      <c r="AL7" s="280">
        <f>ICGN!AL15</f>
        <v>997.02380952380952</v>
      </c>
      <c r="AM7" s="280">
        <f>ICGN!AM15</f>
        <v>1048.840909090909</v>
      </c>
      <c r="AN7" s="280">
        <f>ICGN!AN15</f>
        <v>1021.9047619047619</v>
      </c>
      <c r="AO7" s="280">
        <f>ICGN!AO15</f>
        <v>1057.6190476190477</v>
      </c>
      <c r="AP7" s="280">
        <f>ICGN!AP15</f>
        <v>1103.452380952381</v>
      </c>
      <c r="AQ7" s="280">
        <f>ICGN!AQ15</f>
        <v>1147.7045454545455</v>
      </c>
      <c r="AR7" s="280">
        <f>ICGN!AR15</f>
        <v>1176.4473684210527</v>
      </c>
      <c r="AS7" s="280">
        <f>ICGN!AS15</f>
        <v>1085.8333333333333</v>
      </c>
      <c r="AT7" s="280">
        <f>ICGN!AT15</f>
        <v>995.95238095238096</v>
      </c>
      <c r="AU7" s="280">
        <f>ICGN!AU15</f>
        <v>1013.8157894736842</v>
      </c>
      <c r="AV7" s="280">
        <f>ICGN!AV15</f>
        <v>994.56521739130437</v>
      </c>
      <c r="AW7" s="280">
        <f>ICGN!AW15</f>
        <v>965</v>
      </c>
      <c r="AX7" s="280">
        <f>ICGN!AX15</f>
        <v>836.95652173913038</v>
      </c>
      <c r="AY7" s="280">
        <f>ICGN!AY15</f>
        <v>818.86363636363637</v>
      </c>
      <c r="AZ7" s="280">
        <f>ICGN!AZ15</f>
        <v>788.19444444444446</v>
      </c>
      <c r="BA7" s="280">
        <f>ICGN!BA15</f>
        <v>841.59090909090912</v>
      </c>
      <c r="BB7" s="280">
        <f>ICGN!BB15</f>
        <v>858.875</v>
      </c>
      <c r="BC7" s="280">
        <f>ICGN!BC15</f>
        <v>851.375</v>
      </c>
      <c r="BD7" s="280">
        <f>ICGN!BD15</f>
        <v>836.78571428571433</v>
      </c>
      <c r="BE7" s="280">
        <f>ICGN!BE15</f>
        <v>838.375</v>
      </c>
      <c r="BF7" s="280">
        <f>ICGN!BF15</f>
        <v>850.125</v>
      </c>
      <c r="BG7" s="280">
        <f>ICGN!BG15</f>
        <v>794.66304347826087</v>
      </c>
      <c r="BH7" s="280">
        <f>ICGN!BH15</f>
        <v>788.17499999999995</v>
      </c>
      <c r="BI7" s="280">
        <f>ICGN!BI15</f>
        <v>802.71249999999998</v>
      </c>
      <c r="BJ7" s="280">
        <f>ICGN!BJ15</f>
        <v>839.18181818181813</v>
      </c>
      <c r="BK7" s="280">
        <f>ICGN!BK15</f>
        <v>892.03750000000002</v>
      </c>
      <c r="BL7" s="280">
        <f>ICGN!BL15</f>
        <v>886.97619047619048</v>
      </c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8"/>
      <c r="CY7" s="158"/>
      <c r="CZ7" s="158"/>
      <c r="DA7" s="158"/>
      <c r="DB7" s="158"/>
      <c r="DC7" s="158"/>
      <c r="DD7" s="158"/>
      <c r="DE7" s="158"/>
      <c r="DF7" s="158"/>
      <c r="DG7" s="158"/>
      <c r="DH7" s="158"/>
      <c r="DI7" s="158"/>
      <c r="DJ7" s="158"/>
      <c r="DK7" s="158"/>
      <c r="DL7" s="158"/>
      <c r="DM7" s="158"/>
      <c r="DN7" s="158"/>
      <c r="DO7" s="158"/>
      <c r="DP7" s="158"/>
      <c r="DQ7" s="158"/>
      <c r="DR7" s="158"/>
      <c r="DS7" s="158"/>
      <c r="DT7" s="158"/>
      <c r="DU7" s="158"/>
      <c r="DV7" s="158"/>
      <c r="DW7" s="158"/>
      <c r="DX7" s="158"/>
      <c r="DY7" s="158"/>
      <c r="DZ7" s="158"/>
      <c r="EA7" s="158"/>
      <c r="EB7" s="158"/>
      <c r="EC7" s="158"/>
      <c r="ED7" s="158"/>
      <c r="EE7" s="158"/>
      <c r="EF7" s="158"/>
      <c r="EG7" s="158"/>
      <c r="EH7" s="158"/>
      <c r="EI7" s="158"/>
      <c r="EJ7" s="158"/>
      <c r="EK7" s="158"/>
      <c r="EL7" s="158"/>
      <c r="EM7" s="158"/>
      <c r="EN7" s="158"/>
      <c r="EO7" s="158"/>
      <c r="EP7" s="158"/>
      <c r="EQ7" s="158"/>
      <c r="ER7" s="158"/>
      <c r="ES7" s="158"/>
      <c r="ET7" s="158"/>
      <c r="EU7" s="158"/>
      <c r="EV7" s="158"/>
      <c r="EW7" s="158"/>
      <c r="EX7" s="158"/>
      <c r="EY7" s="158"/>
      <c r="EZ7" s="158"/>
      <c r="FA7" s="158"/>
      <c r="FB7" s="158"/>
      <c r="FC7" s="158"/>
      <c r="FD7" s="158"/>
    </row>
    <row r="8" spans="1:160" s="16" customFormat="1" x14ac:dyDescent="0.3">
      <c r="A8" s="14"/>
      <c r="B8" s="14"/>
      <c r="C8" s="14"/>
      <c r="D8" s="22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160" s="16" customFormat="1" x14ac:dyDescent="0.3">
      <c r="A9" s="18" t="s">
        <v>104</v>
      </c>
      <c r="B9" s="14"/>
      <c r="C9" s="14"/>
      <c r="D9" s="2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160" s="275" customFormat="1" x14ac:dyDescent="0.3">
      <c r="A10" s="275" t="s">
        <v>90</v>
      </c>
      <c r="B10" s="276"/>
      <c r="C10" s="275" t="s">
        <v>285</v>
      </c>
      <c r="D10" s="277" t="s">
        <v>47</v>
      </c>
      <c r="E10" s="284">
        <f>ICGN!E21</f>
        <v>3300</v>
      </c>
      <c r="F10" s="284">
        <f>ICGN!F21</f>
        <v>3350</v>
      </c>
      <c r="G10" s="284">
        <f>ICGN!G21</f>
        <v>3400</v>
      </c>
      <c r="H10" s="284">
        <f>ICGN!H21</f>
        <v>3450</v>
      </c>
      <c r="I10" s="284">
        <f>ICGN!I21</f>
        <v>3450</v>
      </c>
      <c r="J10" s="284">
        <f>ICGN!J21</f>
        <v>3400</v>
      </c>
      <c r="K10" s="284">
        <f>ICGN!K21</f>
        <v>3300</v>
      </c>
      <c r="L10" s="284">
        <f>ICGN!L21</f>
        <v>3300</v>
      </c>
      <c r="M10" s="284">
        <f>ICGN!M21</f>
        <v>2970</v>
      </c>
      <c r="N10" s="284">
        <f>ICGN!N21</f>
        <v>2600</v>
      </c>
      <c r="O10" s="284">
        <f>ICGN!O21</f>
        <v>2780</v>
      </c>
      <c r="P10" s="284">
        <f>ICGN!P21</f>
        <v>2720</v>
      </c>
      <c r="Q10" s="284">
        <f>ICGN!Q21</f>
        <v>2901</v>
      </c>
      <c r="R10" s="284">
        <f>ICGN!R21</f>
        <v>2769</v>
      </c>
      <c r="S10" s="284">
        <f>ICGN!S21</f>
        <v>3225</v>
      </c>
      <c r="T10" s="284">
        <f>ICGN!T21</f>
        <v>3191</v>
      </c>
      <c r="U10" s="284">
        <f>ICGN!U21</f>
        <v>3183</v>
      </c>
      <c r="V10" s="284">
        <f>ICGN!V21</f>
        <v>3055</v>
      </c>
      <c r="W10" s="284">
        <f>ICGN!W21</f>
        <v>3125</v>
      </c>
      <c r="X10" s="284">
        <f>ICGN!X21</f>
        <v>3147</v>
      </c>
      <c r="Y10" s="284">
        <f>ICGN!Y21</f>
        <v>3000</v>
      </c>
      <c r="Z10" s="284">
        <f>ICGN!Z21</f>
        <v>2950</v>
      </c>
      <c r="AA10" s="284">
        <f>ICGN!AA21</f>
        <v>3000</v>
      </c>
      <c r="AB10" s="284">
        <f>ICGN!AB21</f>
        <v>3255</v>
      </c>
      <c r="AC10" s="284">
        <f>ICGN!AC21</f>
        <v>3250</v>
      </c>
      <c r="AD10" s="284">
        <f>ICGN!AD21</f>
        <v>3150</v>
      </c>
      <c r="AE10" s="284">
        <f>ICGN!AE21</f>
        <v>3100</v>
      </c>
      <c r="AF10" s="284">
        <f>ICGN!AF21</f>
        <v>3120</v>
      </c>
      <c r="AG10" s="284">
        <f>ICGN!AG21</f>
        <v>3000</v>
      </c>
      <c r="AH10" s="284">
        <f>ICGN!AH21</f>
        <v>3100</v>
      </c>
      <c r="AI10" s="284">
        <f>ICGN!AI21</f>
        <v>3000</v>
      </c>
      <c r="AJ10" s="284">
        <f>ICGN!AJ21</f>
        <v>3000</v>
      </c>
      <c r="AK10" s="284">
        <f>ICGN!AK21</f>
        <v>3000</v>
      </c>
      <c r="AL10" s="284">
        <f>ICGN!AL21</f>
        <v>3010</v>
      </c>
      <c r="AM10" s="284">
        <f>ICGN!AM21</f>
        <v>3050</v>
      </c>
      <c r="AN10" s="284">
        <f>ICGN!AN21</f>
        <v>3050</v>
      </c>
      <c r="AO10" s="284">
        <f>ICGN!AO21</f>
        <v>3100</v>
      </c>
      <c r="AP10" s="284">
        <f>ICGN!AP21</f>
        <v>3020</v>
      </c>
      <c r="AQ10" s="284">
        <f>ICGN!AQ21</f>
        <v>3260</v>
      </c>
      <c r="AR10" s="284">
        <f>ICGN!AR21</f>
        <v>3150</v>
      </c>
      <c r="AS10" s="284">
        <f>ICGN!AS21</f>
        <v>3450</v>
      </c>
      <c r="AT10" s="284">
        <f>ICGN!AT21</f>
        <v>3100</v>
      </c>
      <c r="AU10" s="284">
        <f>ICGN!AU21</f>
        <v>3400</v>
      </c>
      <c r="AV10" s="284">
        <f>ICGN!AV21</f>
        <v>3200</v>
      </c>
      <c r="AW10" s="284">
        <f>ICGN!AW21</f>
        <v>3250</v>
      </c>
      <c r="AX10" s="284">
        <f>ICGN!AX21</f>
        <v>3350</v>
      </c>
      <c r="AY10" s="284">
        <f>ICGN!AY21</f>
        <v>3320</v>
      </c>
      <c r="AZ10" s="284">
        <f>ICGN!AZ21</f>
        <v>3350</v>
      </c>
      <c r="BA10" s="284">
        <f>ICGN!BA21</f>
        <v>2830.9999999999995</v>
      </c>
      <c r="BB10" s="284">
        <f>ICGN!BB21</f>
        <v>2825.3750000000005</v>
      </c>
      <c r="BC10" s="284">
        <f>ICGN!BC21</f>
        <v>2973.9</v>
      </c>
      <c r="BD10" s="284">
        <f>ICGN!BD21</f>
        <v>2968.6000000000004</v>
      </c>
      <c r="BE10" s="284">
        <f>ICGN!BE21</f>
        <v>3077.22</v>
      </c>
      <c r="BF10" s="284">
        <f>ICGN!BF21</f>
        <v>3102.9250000000002</v>
      </c>
      <c r="BG10" s="284">
        <f>ICGN!BG21</f>
        <v>3189.8</v>
      </c>
      <c r="BH10" s="284">
        <f>ICGN!BH21</f>
        <v>3045.36</v>
      </c>
      <c r="BI10" s="284">
        <f>ICGN!BI21</f>
        <v>3129.4</v>
      </c>
      <c r="BJ10" s="284">
        <f>ICGN!BJ21</f>
        <v>3155.0000000000005</v>
      </c>
      <c r="BK10" s="284">
        <f>ICGN!BK21</f>
        <v>3176.66</v>
      </c>
      <c r="BL10" s="284">
        <f>ICGN!BL21</f>
        <v>3066.75</v>
      </c>
      <c r="BM10" s="284">
        <f>ICGN!BM21</f>
        <v>3111.6</v>
      </c>
      <c r="BN10" s="284">
        <f>ICGN!BN21</f>
        <v>3162</v>
      </c>
      <c r="BO10" s="284">
        <f>ICGN!BO21</f>
        <v>3197.5</v>
      </c>
      <c r="BP10" s="284">
        <f>ICGN!BP21</f>
        <v>3195.8</v>
      </c>
      <c r="BQ10" s="284">
        <f>ICGN!BQ21</f>
        <v>3233</v>
      </c>
      <c r="BR10" s="284">
        <f>ICGN!BR21</f>
        <v>3248</v>
      </c>
      <c r="BS10" s="284">
        <f>ICGN!BS21</f>
        <v>3266</v>
      </c>
      <c r="BT10" s="284">
        <f>ICGN!BT21</f>
        <v>3190</v>
      </c>
      <c r="BU10" s="284">
        <f>ICGN!BU21</f>
        <v>3124</v>
      </c>
      <c r="BV10" s="284">
        <f>ICGN!BV21</f>
        <v>3155</v>
      </c>
      <c r="BW10" s="284">
        <f>ICGN!BW21</f>
        <v>3192</v>
      </c>
      <c r="BX10" s="284">
        <f>ICGN!BX21</f>
        <v>3123</v>
      </c>
      <c r="BY10" s="284">
        <f>ICGN!BY21</f>
        <v>3171</v>
      </c>
      <c r="BZ10" s="284">
        <f>ICGN!BZ21</f>
        <v>3149</v>
      </c>
      <c r="CA10" s="284">
        <f>ICGN!CA21</f>
        <v>3219</v>
      </c>
      <c r="CB10" s="284">
        <f>ICGN!CB21</f>
        <v>3168</v>
      </c>
      <c r="CC10" s="284">
        <f>ICGN!CC21</f>
        <v>3310</v>
      </c>
      <c r="CD10" s="284">
        <f>ICGN!CD21</f>
        <v>3346</v>
      </c>
      <c r="CE10" s="284">
        <f>ICGN!CE21</f>
        <v>3298</v>
      </c>
      <c r="CF10" s="284">
        <f>ICGN!CF21</f>
        <v>3313</v>
      </c>
      <c r="CG10" s="284">
        <f>ICGN!CG21</f>
        <v>3361</v>
      </c>
      <c r="CH10" s="284">
        <f>ICGN!CH21</f>
        <v>3362</v>
      </c>
      <c r="CI10" s="284">
        <f>ICGN!CI21</f>
        <v>3421</v>
      </c>
      <c r="CJ10" s="284">
        <f>ICGN!CJ21</f>
        <v>3445</v>
      </c>
      <c r="CK10" s="284">
        <f>ICGN!CK21</f>
        <v>3539</v>
      </c>
      <c r="CL10" s="284">
        <f>ICGN!CL21</f>
        <v>3505</v>
      </c>
      <c r="CM10" s="284">
        <f>ICGN!CM21</f>
        <v>3512</v>
      </c>
      <c r="CN10" s="284">
        <f>ICGN!CN21</f>
        <v>3725</v>
      </c>
      <c r="CO10" s="284">
        <f>ICGN!CO21</f>
        <v>3887</v>
      </c>
      <c r="CP10" s="284">
        <f>ICGN!CP21</f>
        <v>4211</v>
      </c>
      <c r="CQ10" s="284">
        <f>ICGN!CQ21</f>
        <v>4730</v>
      </c>
      <c r="CR10" s="284">
        <f>ICGN!CR21</f>
        <v>4480</v>
      </c>
      <c r="CS10" s="284">
        <f>ICGN!CS21</f>
        <v>4475</v>
      </c>
      <c r="CT10" s="284">
        <f>ICGN!CT21</f>
        <v>4668</v>
      </c>
      <c r="CU10" s="284">
        <f>ICGN!CU21</f>
        <v>4488</v>
      </c>
      <c r="CV10" s="284">
        <f>ICGN!CV21</f>
        <v>4498</v>
      </c>
      <c r="CW10" s="284"/>
      <c r="CX10" s="284"/>
      <c r="CY10" s="284"/>
      <c r="CZ10" s="284"/>
      <c r="DA10" s="284"/>
      <c r="DB10" s="284"/>
      <c r="DC10" s="284"/>
      <c r="DD10" s="284"/>
      <c r="DE10" s="284"/>
      <c r="DF10" s="284"/>
      <c r="DG10" s="284"/>
      <c r="DH10" s="284"/>
      <c r="DI10" s="284"/>
      <c r="DJ10" s="284"/>
      <c r="DK10" s="284"/>
      <c r="DL10" s="284"/>
      <c r="DM10" s="284"/>
      <c r="DN10" s="284"/>
      <c r="DO10" s="284"/>
      <c r="DP10" s="284"/>
      <c r="DQ10" s="284"/>
      <c r="DR10" s="284"/>
      <c r="DS10" s="284"/>
      <c r="DT10" s="284"/>
      <c r="DU10" s="284"/>
      <c r="DV10" s="284"/>
      <c r="DW10" s="284"/>
      <c r="DX10" s="284"/>
      <c r="DY10" s="284"/>
      <c r="DZ10" s="284"/>
      <c r="EA10" s="284"/>
      <c r="EB10" s="284"/>
      <c r="EC10" s="284"/>
      <c r="ED10" s="284"/>
      <c r="EE10" s="284"/>
      <c r="EF10" s="284"/>
      <c r="EG10" s="284"/>
      <c r="EH10" s="284"/>
      <c r="EI10" s="284"/>
      <c r="EJ10" s="284"/>
      <c r="EK10" s="284"/>
      <c r="EL10" s="284"/>
      <c r="EM10" s="284"/>
      <c r="EN10" s="284"/>
      <c r="EO10" s="284"/>
      <c r="EP10" s="284"/>
      <c r="EQ10" s="284"/>
      <c r="ER10" s="284"/>
      <c r="ES10" s="284"/>
      <c r="ET10" s="284"/>
      <c r="EU10" s="284"/>
      <c r="EV10" s="284"/>
      <c r="EW10" s="284"/>
      <c r="EX10" s="284"/>
      <c r="EY10" s="284"/>
      <c r="EZ10" s="284"/>
      <c r="FA10" s="284"/>
      <c r="FB10" s="284"/>
      <c r="FC10" s="284"/>
      <c r="FD10" s="284"/>
    </row>
    <row r="11" spans="1:160" s="275" customFormat="1" x14ac:dyDescent="0.3">
      <c r="A11" s="275" t="s">
        <v>91</v>
      </c>
      <c r="B11" s="276"/>
      <c r="C11" s="275" t="s">
        <v>92</v>
      </c>
      <c r="D11" s="277" t="s">
        <v>12</v>
      </c>
      <c r="E11" s="284">
        <f>ICGN!E22</f>
        <v>58.256450000000001</v>
      </c>
      <c r="F11" s="284">
        <f>ICGN!F22</f>
        <v>57.988157894736837</v>
      </c>
      <c r="G11" s="284">
        <f>ICGN!G22</f>
        <v>59.291545454545471</v>
      </c>
      <c r="H11" s="284">
        <f>ICGN!H22</f>
        <v>60.065190476190487</v>
      </c>
      <c r="I11" s="284">
        <f>ICGN!I22</f>
        <v>60.599549999999994</v>
      </c>
      <c r="J11" s="284">
        <f>ICGN!J22</f>
        <v>57.815499999999986</v>
      </c>
      <c r="K11" s="284">
        <f>ICGN!K22</f>
        <v>61.542863636363634</v>
      </c>
      <c r="L11" s="284">
        <f>ICGN!L22</f>
        <v>56.448857142857143</v>
      </c>
      <c r="M11" s="284">
        <f>ICGN!M22</f>
        <v>56.584714285714263</v>
      </c>
      <c r="N11" s="284">
        <f>ICGN!N22</f>
        <v>56.810772727272742</v>
      </c>
      <c r="O11" s="284">
        <f>ICGN!O22</f>
        <v>59.621350000000007</v>
      </c>
      <c r="P11" s="284">
        <f>ICGN!P22</f>
        <v>67.817863636363626</v>
      </c>
      <c r="Q11" s="284">
        <f>ICGN!Q22</f>
        <v>72.710263157894744</v>
      </c>
      <c r="R11" s="284">
        <f>ICGN!R22</f>
        <v>70.47826315789473</v>
      </c>
      <c r="S11" s="284">
        <f>ICGN!S22</f>
        <v>73.232260869565209</v>
      </c>
      <c r="T11" s="284">
        <f>ICGN!T22</f>
        <v>81.586047619047619</v>
      </c>
      <c r="U11" s="284">
        <f>ICGN!U22</f>
        <v>88.271550000000033</v>
      </c>
      <c r="V11" s="284">
        <f>ICGN!V22</f>
        <v>82.329181818181823</v>
      </c>
      <c r="W11" s="284">
        <f>ICGN!W22</f>
        <v>83.548904761904751</v>
      </c>
      <c r="X11" s="284">
        <f>ICGN!X22</f>
        <v>92.343181818181819</v>
      </c>
      <c r="Y11" s="284">
        <f>ICGN!Y22</f>
        <v>90.729428571428556</v>
      </c>
      <c r="Z11" s="284">
        <f>ICGN!Z22</f>
        <v>81.199666666666658</v>
      </c>
      <c r="AA11" s="284">
        <f>ICGN!AA22</f>
        <v>78.244333333333344</v>
      </c>
      <c r="AB11" s="284">
        <f>ICGN!AB22</f>
        <v>78.491318181818173</v>
      </c>
      <c r="AC11" s="284">
        <f>ICGN!AC22</f>
        <v>82.737049999999996</v>
      </c>
      <c r="AD11" s="284">
        <f>ICGN!AD22</f>
        <v>89.094947368421046</v>
      </c>
      <c r="AE11" s="284">
        <f>ICGN!AE22</f>
        <v>92.421782608695651</v>
      </c>
      <c r="AF11" s="284">
        <f>ICGN!AF22</f>
        <v>94.387050000000031</v>
      </c>
      <c r="AG11" s="284">
        <f>ICGN!AG22</f>
        <v>92.384</v>
      </c>
      <c r="AH11" s="284">
        <f>ICGN!AH22</f>
        <v>91.624954545454543</v>
      </c>
      <c r="AI11" s="284">
        <f>ICGN!AI22</f>
        <v>97.304349999999999</v>
      </c>
      <c r="AJ11" s="284">
        <f>ICGN!AJ22</f>
        <v>103.24582608695651</v>
      </c>
      <c r="AK11" s="284">
        <f>ICGN!AK22</f>
        <v>93.024666666666661</v>
      </c>
      <c r="AL11" s="284">
        <f>ICGN!AL22</f>
        <v>96.421523809523819</v>
      </c>
      <c r="AM11" s="284">
        <f>ICGN!AM22</f>
        <v>89.929428571428588</v>
      </c>
      <c r="AN11" s="284">
        <f>ICGN!AN22</f>
        <v>88.122904761904735</v>
      </c>
      <c r="AO11" s="284">
        <f>ICGN!AO22</f>
        <v>84.726600000000005</v>
      </c>
      <c r="AP11" s="284">
        <f>ICGN!AP22</f>
        <v>85.84845</v>
      </c>
      <c r="AQ11" s="284">
        <f>ICGN!AQ22</f>
        <v>82.571181818181799</v>
      </c>
      <c r="AR11" s="284">
        <f>ICGN!AR22</f>
        <v>77.247299999999996</v>
      </c>
      <c r="AS11" s="284">
        <f>ICGN!AS22</f>
        <v>79.009227272727259</v>
      </c>
      <c r="AT11" s="284">
        <f>ICGN!AT22</f>
        <v>90.366238095238117</v>
      </c>
      <c r="AU11" s="284">
        <f>ICGN!AU22</f>
        <v>90.532999999999987</v>
      </c>
      <c r="AV11" s="284">
        <f>ICGN!AV22</f>
        <v>89.04195652173911</v>
      </c>
      <c r="AW11" s="284">
        <f>ICGN!AW22</f>
        <v>78.640684210526331</v>
      </c>
      <c r="AX11" s="284">
        <f>ICGN!AX22</f>
        <v>85.618260869565233</v>
      </c>
      <c r="AY11" s="284">
        <f>ICGN!AY22</f>
        <v>84.591904761904786</v>
      </c>
      <c r="AZ11" s="284">
        <f>ICGN!AZ22</f>
        <v>84.040350000000004</v>
      </c>
      <c r="BA11" s="284">
        <f>ICGN!BA22</f>
        <v>83.314523809523806</v>
      </c>
      <c r="BB11" s="284">
        <f>ICGN!BB22</f>
        <v>82.782947368421048</v>
      </c>
      <c r="BC11" s="284">
        <f>ICGN!BC22</f>
        <v>77.918800000000005</v>
      </c>
      <c r="BD11" s="284">
        <f>ICGN!BD22</f>
        <v>80.013499999999993</v>
      </c>
      <c r="BE11" s="284">
        <f>ICGN!BE22</f>
        <v>87.387909090909091</v>
      </c>
      <c r="BF11" s="284">
        <f>ICGN!BF22</f>
        <v>97.6447</v>
      </c>
      <c r="BG11" s="284">
        <f>ICGN!BG22</f>
        <v>98.619863636363661</v>
      </c>
      <c r="BH11" s="284">
        <f>ICGN!BH22</f>
        <v>98.02118181818183</v>
      </c>
      <c r="BI11" s="284">
        <f>ICGN!BI22</f>
        <v>93.813200000000009</v>
      </c>
      <c r="BJ11" s="284">
        <f>ICGN!BJ22</f>
        <v>93.000000000000014</v>
      </c>
      <c r="BK11" s="284">
        <f>ICGN!BK22</f>
        <v>89.314250000000001</v>
      </c>
      <c r="BL11" s="284">
        <f>ICGN!BL22</f>
        <v>85.699476190476204</v>
      </c>
      <c r="BM11" s="284">
        <f>ICGN!BM22</f>
        <v>83.210599999999999</v>
      </c>
      <c r="BN11" s="284">
        <f>ICGN!BN22</f>
        <v>91.230999999999995</v>
      </c>
      <c r="BO11" s="284">
        <f>ICGN!BO22</f>
        <v>116.68700000000001</v>
      </c>
      <c r="BP11" s="284">
        <f>ICGN!BP22</f>
        <v>119.78599999999999</v>
      </c>
      <c r="BQ11" s="284">
        <f>ICGN!BQ22</f>
        <v>109.574</v>
      </c>
      <c r="BR11" s="284">
        <f>ICGN!BR22</f>
        <v>118.46000000000001</v>
      </c>
      <c r="BS11" s="284">
        <f>ICGN!BS22</f>
        <v>129.44899999999998</v>
      </c>
      <c r="BT11" s="284">
        <f>ICGN!BT22</f>
        <v>115.75599999999999</v>
      </c>
      <c r="BU11" s="284">
        <f>ICGN!BU22</f>
        <v>105.33699999999999</v>
      </c>
      <c r="BV11" s="284">
        <f>ICGN!BV22</f>
        <v>109.22199999999999</v>
      </c>
      <c r="BW11" s="284">
        <f>ICGN!BW22</f>
        <v>91.475999999999999</v>
      </c>
      <c r="BX11" s="284">
        <f>ICGN!BX22</f>
        <v>86.33</v>
      </c>
      <c r="BY11" s="284">
        <f>ICGN!BY22</f>
        <v>80.536000000000001</v>
      </c>
      <c r="BZ11" s="284">
        <f>ICGN!BZ22</f>
        <v>70.75</v>
      </c>
      <c r="CA11" s="284">
        <f>ICGN!CA22</f>
        <v>68.400000000000006</v>
      </c>
      <c r="CB11" s="284">
        <f>ICGN!CB22</f>
        <v>67.23</v>
      </c>
      <c r="CC11" s="284">
        <f>ICGN!CC22</f>
        <v>73.53</v>
      </c>
      <c r="CD11" s="284">
        <f>ICGN!CD22</f>
        <v>83.66</v>
      </c>
      <c r="CE11" s="284">
        <f>ICGN!CE22</f>
        <v>76.27000000000001</v>
      </c>
      <c r="CF11" s="284">
        <f>ICGN!CF22</f>
        <v>87.82</v>
      </c>
      <c r="CG11" s="284">
        <f>ICGN!CG22</f>
        <v>84.25</v>
      </c>
      <c r="CH11" s="284">
        <f>ICGN!CH22</f>
        <v>86.37</v>
      </c>
      <c r="CI11" s="284">
        <f>ICGN!CI22</f>
        <v>74.11</v>
      </c>
      <c r="CJ11" s="284">
        <f>ICGN!CJ22</f>
        <v>71.209999999999994</v>
      </c>
      <c r="CK11" s="284">
        <f>ICGN!CK22</f>
        <v>72.41</v>
      </c>
      <c r="CL11" s="284">
        <f>ICGN!CL22</f>
        <v>74.319999999999993</v>
      </c>
      <c r="CM11" s="284">
        <f>ICGN!CM22</f>
        <v>74.929999999999993</v>
      </c>
      <c r="CN11" s="284">
        <f>ICGN!CN22</f>
        <v>77.69</v>
      </c>
      <c r="CO11" s="284">
        <f>ICGN!CO22</f>
        <v>81.56</v>
      </c>
      <c r="CP11" s="284">
        <f>ICGN!CP22</f>
        <v>86.350000000000009</v>
      </c>
      <c r="CQ11" s="284">
        <f>ICGN!CQ22</f>
        <v>89.5</v>
      </c>
      <c r="CR11" s="284">
        <f>ICGN!CR22</f>
        <v>76.319999999999993</v>
      </c>
      <c r="CS11" s="284">
        <f>ICGN!CS22</f>
        <v>80.31</v>
      </c>
      <c r="CT11" s="284">
        <f>ICGN!CT22</f>
        <v>74.31</v>
      </c>
      <c r="CU11" s="284">
        <f>ICGN!CU22</f>
        <v>73.75</v>
      </c>
      <c r="CV11" s="284">
        <f>ICGN!CV22</f>
        <v>81.17</v>
      </c>
      <c r="CW11" s="284"/>
      <c r="CX11" s="284"/>
      <c r="CY11" s="284"/>
      <c r="CZ11" s="284"/>
      <c r="DA11" s="284"/>
      <c r="DB11" s="284"/>
      <c r="DC11" s="284"/>
      <c r="DD11" s="284"/>
      <c r="DE11" s="284"/>
      <c r="DF11" s="284"/>
      <c r="DG11" s="284"/>
      <c r="DH11" s="284"/>
      <c r="DI11" s="284"/>
      <c r="DJ11" s="284"/>
      <c r="DK11" s="284"/>
      <c r="DL11" s="284"/>
      <c r="DM11" s="284"/>
      <c r="DN11" s="284"/>
      <c r="DO11" s="284"/>
      <c r="DP11" s="284"/>
      <c r="DQ11" s="284"/>
      <c r="DR11" s="284"/>
      <c r="DS11" s="284"/>
      <c r="DT11" s="284"/>
      <c r="DU11" s="284"/>
      <c r="DV11" s="284"/>
      <c r="DW11" s="284"/>
      <c r="DX11" s="284"/>
      <c r="DY11" s="284"/>
      <c r="DZ11" s="284"/>
      <c r="EA11" s="284"/>
      <c r="EB11" s="284"/>
      <c r="EC11" s="284"/>
      <c r="ED11" s="284"/>
      <c r="EE11" s="284"/>
      <c r="EF11" s="284"/>
      <c r="EG11" s="284"/>
      <c r="EH11" s="284"/>
      <c r="EI11" s="284"/>
      <c r="EJ11" s="284"/>
      <c r="EK11" s="284"/>
      <c r="EL11" s="284"/>
      <c r="EM11" s="284"/>
      <c r="EN11" s="284"/>
      <c r="EO11" s="284"/>
      <c r="EP11" s="284"/>
      <c r="EQ11" s="284"/>
      <c r="ER11" s="284"/>
      <c r="ES11" s="284"/>
      <c r="ET11" s="284"/>
      <c r="EU11" s="284"/>
      <c r="EV11" s="284"/>
      <c r="EW11" s="284"/>
      <c r="EX11" s="284"/>
      <c r="EY11" s="284"/>
      <c r="EZ11" s="284"/>
      <c r="FA11" s="284"/>
      <c r="FB11" s="284"/>
      <c r="FC11" s="284"/>
      <c r="FD11" s="284"/>
    </row>
    <row r="12" spans="1:160" s="275" customFormat="1" x14ac:dyDescent="0.3">
      <c r="A12" s="275" t="s">
        <v>93</v>
      </c>
      <c r="B12" s="276"/>
      <c r="C12" s="275" t="s">
        <v>94</v>
      </c>
      <c r="D12" s="277" t="s">
        <v>47</v>
      </c>
      <c r="E12" s="284">
        <f>ICGN!E23</f>
        <v>5239</v>
      </c>
      <c r="F12" s="284">
        <f>ICGN!F23</f>
        <v>4980.75</v>
      </c>
      <c r="G12" s="284">
        <f>ICGN!G23</f>
        <v>4652</v>
      </c>
      <c r="H12" s="284">
        <f>ICGN!H23</f>
        <v>4211.6000000000004</v>
      </c>
      <c r="I12" s="284">
        <f>ICGN!I23</f>
        <v>3427.5</v>
      </c>
      <c r="J12" s="284">
        <f>ICGN!J23</f>
        <v>3293</v>
      </c>
      <c r="K12" s="284">
        <f>ICGN!K23</f>
        <v>3820.8</v>
      </c>
      <c r="L12" s="284">
        <f>ICGN!L23</f>
        <v>4177.25</v>
      </c>
      <c r="M12" s="284">
        <f>ICGN!M23</f>
        <v>4145.5</v>
      </c>
      <c r="N12" s="284">
        <f>ICGN!N23</f>
        <v>4192.3999999999996</v>
      </c>
      <c r="O12" s="284">
        <f>ICGN!O23</f>
        <v>4339.25</v>
      </c>
      <c r="P12" s="284">
        <f>ICGN!P23</f>
        <v>4707.25</v>
      </c>
      <c r="Q12" s="284">
        <f>ICGN!Q23</f>
        <v>4872.6000000000004</v>
      </c>
      <c r="R12" s="284">
        <f>ICGN!R23</f>
        <v>4762.5</v>
      </c>
      <c r="S12" s="284">
        <f>ICGN!S23</f>
        <v>4638.5</v>
      </c>
      <c r="T12" s="284">
        <f>ICGN!T23</f>
        <v>4324.8</v>
      </c>
      <c r="U12" s="284">
        <f>ICGN!U23</f>
        <v>3957.5</v>
      </c>
      <c r="V12" s="284">
        <f>ICGN!V23</f>
        <v>3789</v>
      </c>
      <c r="W12" s="284">
        <f>ICGN!W23</f>
        <v>3342.6019999999999</v>
      </c>
      <c r="X12" s="284">
        <f>ICGN!X23</f>
        <v>4296.25</v>
      </c>
      <c r="Y12" s="284">
        <f>ICGN!Y23</f>
        <v>4183.25</v>
      </c>
      <c r="Z12" s="284">
        <f>ICGN!Z23</f>
        <v>4209.6000000000004</v>
      </c>
      <c r="AA12" s="284">
        <f>ICGN!AA23</f>
        <v>4306.75</v>
      </c>
      <c r="AB12" s="284">
        <f>ICGN!AB23</f>
        <v>4830.5</v>
      </c>
      <c r="AC12" s="284">
        <f>ICGN!AC23</f>
        <v>4833.3999999999996</v>
      </c>
      <c r="AD12" s="284">
        <f>ICGN!AD23</f>
        <v>4550</v>
      </c>
      <c r="AE12" s="284">
        <f>ICGN!AE23</f>
        <v>4351.5</v>
      </c>
      <c r="AF12" s="284">
        <f>ICGN!AF23</f>
        <v>4189.3999999999996</v>
      </c>
      <c r="AG12" s="284">
        <f>ICGN!AG23</f>
        <v>4096.25</v>
      </c>
      <c r="AH12" s="284">
        <f>ICGN!AH23</f>
        <v>3973.5</v>
      </c>
      <c r="AI12" s="284">
        <f>ICGN!AI23</f>
        <v>4087.2</v>
      </c>
      <c r="AJ12" s="284">
        <f>ICGN!AJ23</f>
        <v>4404.5</v>
      </c>
      <c r="AK12" s="284">
        <f>ICGN!AK23</f>
        <v>4446</v>
      </c>
      <c r="AL12" s="284">
        <f>ICGN!AL23</f>
        <v>4461.6000000000004</v>
      </c>
      <c r="AM12" s="284">
        <f>ICGN!AM23</f>
        <v>4696</v>
      </c>
      <c r="AN12" s="284">
        <f>ICGN!AN23</f>
        <v>4900.5</v>
      </c>
      <c r="AO12" s="284">
        <f>ICGN!AO23</f>
        <v>4650.8</v>
      </c>
      <c r="AP12" s="284">
        <f>ICGN!AP23</f>
        <v>4207.75</v>
      </c>
      <c r="AQ12" s="284">
        <f>ICGN!AQ23</f>
        <v>3925.25</v>
      </c>
      <c r="AR12" s="284">
        <f>ICGN!AR23</f>
        <v>3865</v>
      </c>
      <c r="AS12" s="284">
        <f>ICGN!AS23</f>
        <v>3866.75</v>
      </c>
      <c r="AT12" s="284">
        <f>ICGN!AT23</f>
        <v>3939</v>
      </c>
      <c r="AU12" s="284">
        <f>ICGN!AU23</f>
        <v>4244</v>
      </c>
      <c r="AV12" s="284">
        <f>ICGN!AV23</f>
        <v>4391.75</v>
      </c>
      <c r="AW12" s="284">
        <f>ICGN!AW23</f>
        <v>4417.25</v>
      </c>
      <c r="AX12" s="284">
        <f>ICGN!AX23</f>
        <v>4445.2</v>
      </c>
      <c r="AY12" s="284">
        <f>ICGN!AY23</f>
        <v>4482.75</v>
      </c>
      <c r="AZ12" s="284">
        <f>ICGN!AZ23</f>
        <v>4561.25</v>
      </c>
      <c r="BA12" s="284">
        <f>ICGN!BA23</f>
        <v>4503</v>
      </c>
      <c r="BB12" s="284">
        <f>ICGN!BB23</f>
        <v>4391.75</v>
      </c>
      <c r="BC12" s="284">
        <f>ICGN!BC23</f>
        <v>4473.25</v>
      </c>
      <c r="BD12" s="284">
        <f>ICGN!BD23</f>
        <v>4471.8</v>
      </c>
      <c r="BE12" s="284">
        <f>ICGN!BE23</f>
        <v>4462</v>
      </c>
      <c r="BF12" s="284">
        <f>ICGN!BF23</f>
        <v>4529.75</v>
      </c>
      <c r="BG12" s="284">
        <f>ICGN!BG23</f>
        <v>4675.3999999999996</v>
      </c>
      <c r="BH12" s="284">
        <f>ICGN!BH23</f>
        <v>4657.5</v>
      </c>
      <c r="BI12" s="284">
        <f>ICGN!BI23</f>
        <v>4815.5</v>
      </c>
      <c r="BJ12" s="284">
        <f>ICGN!BJ23</f>
        <v>4890.3999999999996</v>
      </c>
      <c r="BK12" s="284">
        <f>ICGN!BK23</f>
        <v>4899</v>
      </c>
      <c r="BL12" s="284">
        <f>ICGN!BL23</f>
        <v>5027</v>
      </c>
      <c r="BM12" s="284">
        <f>ICGN!BM23</f>
        <v>5110</v>
      </c>
      <c r="BN12" s="284">
        <f>ICGN!BN23</f>
        <v>5077</v>
      </c>
      <c r="BO12" s="284">
        <f>ICGN!BO23</f>
        <v>5119</v>
      </c>
      <c r="BP12" s="284">
        <f>ICGN!BP23</f>
        <v>5128</v>
      </c>
      <c r="BQ12" s="284">
        <f>ICGN!BQ23</f>
        <v>5148</v>
      </c>
      <c r="BR12" s="284">
        <f>ICGN!BR23</f>
        <v>5159</v>
      </c>
      <c r="BS12" s="284">
        <f>ICGN!BS23</f>
        <v>5150</v>
      </c>
      <c r="BT12" s="284">
        <f>ICGN!BT23</f>
        <v>5156</v>
      </c>
      <c r="BU12" s="284">
        <f>ICGN!BU23</f>
        <v>5098</v>
      </c>
      <c r="BV12" s="284">
        <f>ICGN!BV23</f>
        <v>5020</v>
      </c>
      <c r="BW12" s="284">
        <f>ICGN!BW23</f>
        <v>4994</v>
      </c>
      <c r="BX12" s="284">
        <f>ICGN!BX23</f>
        <v>4990</v>
      </c>
      <c r="BY12" s="284">
        <f>ICGN!BY23</f>
        <v>5110</v>
      </c>
      <c r="BZ12" s="284">
        <f>ICGN!BZ23</f>
        <v>5081</v>
      </c>
      <c r="CA12" s="284">
        <f>ICGN!CA23</f>
        <v>4992</v>
      </c>
      <c r="CB12" s="284">
        <f>ICGN!CB23</f>
        <v>4738</v>
      </c>
      <c r="CC12" s="284">
        <f>ICGN!CC23</f>
        <v>4467</v>
      </c>
      <c r="CD12" s="284">
        <f>ICGN!CD23</f>
        <v>4131</v>
      </c>
      <c r="CE12" s="284">
        <f>ICGN!CE23</f>
        <v>4000</v>
      </c>
      <c r="CF12" s="284">
        <f>ICGN!CF23</f>
        <v>4012</v>
      </c>
      <c r="CG12" s="284">
        <f>ICGN!CG23</f>
        <v>4087</v>
      </c>
      <c r="CH12" s="284">
        <f>ICGN!CH23</f>
        <v>4235</v>
      </c>
      <c r="CI12" s="284">
        <f>ICGN!CI23</f>
        <v>4403</v>
      </c>
      <c r="CJ12" s="284">
        <f>ICGN!CJ23</f>
        <v>4631</v>
      </c>
      <c r="CK12" s="284">
        <f>ICGN!CK23</f>
        <v>4679</v>
      </c>
      <c r="CL12" s="284">
        <f>ICGN!CL23</f>
        <v>4589</v>
      </c>
      <c r="CM12" s="284">
        <f>ICGN!CM23</f>
        <v>4515</v>
      </c>
      <c r="CN12" s="284">
        <f>ICGN!CN23</f>
        <v>4401</v>
      </c>
      <c r="CO12" s="284">
        <f>ICGN!CO23</f>
        <v>4214</v>
      </c>
      <c r="CP12" s="284">
        <f>ICGN!CP23</f>
        <v>4167</v>
      </c>
      <c r="CQ12" s="284">
        <f>ICGN!CQ23</f>
        <v>4341</v>
      </c>
      <c r="CR12" s="284">
        <f>ICGN!CR23</f>
        <v>4682</v>
      </c>
      <c r="CS12" s="284">
        <f>ICGN!CS23</f>
        <v>5206</v>
      </c>
      <c r="CT12" s="284">
        <f>ICGN!CT23</f>
        <v>5563</v>
      </c>
      <c r="CU12" s="284">
        <f>ICGN!CU23</f>
        <v>5711</v>
      </c>
      <c r="CV12" s="284">
        <f>ICGN!CV23</f>
        <v>5997</v>
      </c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</row>
    <row r="13" spans="1:160" s="275" customFormat="1" x14ac:dyDescent="0.3">
      <c r="A13" s="275" t="s">
        <v>53</v>
      </c>
      <c r="B13" s="276"/>
      <c r="C13" s="275" t="s">
        <v>95</v>
      </c>
      <c r="D13" s="277" t="s">
        <v>12</v>
      </c>
      <c r="E13" s="284">
        <f>ICGN!E24</f>
        <v>27.700000000000003</v>
      </c>
      <c r="F13" s="284">
        <f>ICGN!F24</f>
        <v>29.99</v>
      </c>
      <c r="G13" s="284">
        <f>ICGN!G24</f>
        <v>30.220000000000002</v>
      </c>
      <c r="H13" s="284">
        <f>ICGN!H24</f>
        <v>30.37</v>
      </c>
      <c r="I13" s="284">
        <f>ICGN!I24</f>
        <v>30.520000000000003</v>
      </c>
      <c r="J13" s="284">
        <f>ICGN!J24</f>
        <v>29.18</v>
      </c>
      <c r="K13" s="284">
        <f>ICGN!K24</f>
        <v>25.740000000000002</v>
      </c>
      <c r="L13" s="284">
        <f>ICGN!L24</f>
        <v>20.52</v>
      </c>
      <c r="M13" s="284">
        <f>ICGN!M24</f>
        <v>18.88</v>
      </c>
      <c r="N13" s="284">
        <f>ICGN!N24</f>
        <v>18.84</v>
      </c>
      <c r="O13" s="284">
        <f>ICGN!O24</f>
        <v>19.66</v>
      </c>
      <c r="P13" s="284">
        <f>ICGN!P24</f>
        <v>19.88</v>
      </c>
      <c r="Q13" s="284">
        <f>ICGN!Q24</f>
        <v>20.96</v>
      </c>
      <c r="R13" s="284">
        <f>ICGN!R24</f>
        <v>22.720000000000002</v>
      </c>
      <c r="S13" s="284">
        <f>ICGN!S24</f>
        <v>24.69</v>
      </c>
      <c r="T13" s="284">
        <f>ICGN!T24</f>
        <v>28.52</v>
      </c>
      <c r="U13" s="284">
        <f>ICGN!U24</f>
        <v>30.130000000000003</v>
      </c>
      <c r="V13" s="284">
        <f>ICGN!V24</f>
        <v>27.46</v>
      </c>
      <c r="W13" s="284">
        <f>ICGN!W24</f>
        <v>25.03</v>
      </c>
      <c r="X13" s="284">
        <f>ICGN!X24</f>
        <v>22.52</v>
      </c>
      <c r="Y13" s="284">
        <f>ICGN!Y24</f>
        <v>20.54</v>
      </c>
      <c r="Z13" s="284">
        <f>ICGN!Z24</f>
        <v>20.080000000000002</v>
      </c>
      <c r="AA13" s="284">
        <f>ICGN!AA24</f>
        <v>19.82</v>
      </c>
      <c r="AB13" s="284">
        <f>ICGN!AB24</f>
        <v>20.64</v>
      </c>
      <c r="AC13" s="284">
        <f>ICGN!AC24</f>
        <v>21.349999999999998</v>
      </c>
      <c r="AD13" s="284">
        <f>ICGN!AD24</f>
        <v>22.42</v>
      </c>
      <c r="AE13" s="284">
        <f>ICGN!AE24</f>
        <v>23.630000000000003</v>
      </c>
      <c r="AF13" s="284">
        <f>ICGN!AF24</f>
        <v>25.202000000000002</v>
      </c>
      <c r="AG13" s="284">
        <f>ICGN!AG24</f>
        <v>26.119999999999997</v>
      </c>
      <c r="AH13" s="284">
        <f>ICGN!AH24</f>
        <v>26.58</v>
      </c>
      <c r="AI13" s="284">
        <f>ICGN!AI24</f>
        <v>26.36</v>
      </c>
      <c r="AJ13" s="284">
        <f>ICGN!AJ24</f>
        <v>26.86</v>
      </c>
      <c r="AK13" s="284">
        <f>ICGN!AK24</f>
        <v>30.9</v>
      </c>
      <c r="AL13" s="284">
        <f>ICGN!AL24</f>
        <v>34.54</v>
      </c>
      <c r="AM13" s="284">
        <f>ICGN!AM24</f>
        <v>36.39</v>
      </c>
      <c r="AN13" s="284">
        <f>ICGN!AN24</f>
        <v>36.57</v>
      </c>
      <c r="AO13" s="284">
        <f>ICGN!AO24</f>
        <v>37.19</v>
      </c>
      <c r="AP13" s="284">
        <f>ICGN!AP24</f>
        <v>35.69</v>
      </c>
      <c r="AQ13" s="284">
        <f>ICGN!AQ24</f>
        <v>35.15</v>
      </c>
      <c r="AR13" s="284">
        <f>ICGN!AR24</f>
        <v>33.989999999999995</v>
      </c>
      <c r="AS13" s="284">
        <f>ICGN!AS24</f>
        <v>33.64</v>
      </c>
      <c r="AT13" s="284">
        <f>ICGN!AT24</f>
        <v>31.71</v>
      </c>
      <c r="AU13" s="284">
        <f>ICGN!AU24</f>
        <v>29.82</v>
      </c>
      <c r="AV13" s="284">
        <f>ICGN!AV24</f>
        <v>27.250000000000004</v>
      </c>
      <c r="AW13" s="284">
        <f>ICGN!AW24</f>
        <v>28.48</v>
      </c>
      <c r="AX13" s="284">
        <f>ICGN!AX24</f>
        <v>28.49</v>
      </c>
      <c r="AY13" s="284">
        <f>ICGN!AY24</f>
        <v>29.49</v>
      </c>
      <c r="AZ13" s="284">
        <f>ICGN!AZ24</f>
        <v>30.2</v>
      </c>
      <c r="BA13" s="284">
        <f>ICGN!BA24</f>
        <v>30.55</v>
      </c>
      <c r="BB13" s="284">
        <f>ICGN!BB24</f>
        <v>32.019999999999996</v>
      </c>
      <c r="BC13" s="284">
        <f>ICGN!BC24</f>
        <v>33.25</v>
      </c>
      <c r="BD13" s="284">
        <f>ICGN!BD24</f>
        <v>34.29</v>
      </c>
      <c r="BE13" s="284">
        <f>ICGN!BE24</f>
        <v>34.99</v>
      </c>
      <c r="BF13" s="284">
        <f>ICGN!BF24</f>
        <v>35.120000000000005</v>
      </c>
      <c r="BG13" s="284">
        <f>ICGN!BG24</f>
        <v>34.9</v>
      </c>
      <c r="BH13" s="284">
        <f>ICGN!BH24</f>
        <v>33.53</v>
      </c>
      <c r="BI13" s="284">
        <f>ICGN!BI24</f>
        <v>31.86</v>
      </c>
      <c r="BJ13" s="284">
        <f>ICGN!BJ24</f>
        <v>29.89</v>
      </c>
      <c r="BK13" s="284">
        <f>ICGN!BK24</f>
        <v>27.310000000000002</v>
      </c>
      <c r="BL13" s="284">
        <f>ICGN!BL24</f>
        <v>28.910000000000004</v>
      </c>
      <c r="BM13" s="284">
        <f>ICGN!BM24</f>
        <v>28.613181818181822</v>
      </c>
      <c r="BN13" s="284">
        <f>ICGN!BN24</f>
        <v>28.171500000000005</v>
      </c>
      <c r="BO13" s="284">
        <f>ICGN!BO24</f>
        <v>29.194761904761897</v>
      </c>
      <c r="BP13" s="284">
        <f>ICGN!BP24</f>
        <v>30.877142857142864</v>
      </c>
      <c r="BQ13" s="284">
        <f>ICGN!BQ24</f>
        <v>33.187619047619044</v>
      </c>
      <c r="BR13" s="284">
        <f>ICGN!BR24</f>
        <v>35.36</v>
      </c>
      <c r="BS13" s="284">
        <f>ICGN!BS24</f>
        <v>36.380000000000003</v>
      </c>
      <c r="BT13" s="284">
        <f>ICGN!BT24</f>
        <v>36.799999999999997</v>
      </c>
      <c r="BU13" s="284">
        <f>ICGN!BU24</f>
        <v>32.1</v>
      </c>
      <c r="BV13" s="284">
        <f>ICGN!BV24</f>
        <v>28.9</v>
      </c>
      <c r="BW13" s="284">
        <f>ICGN!BW24</f>
        <v>28.000000000000004</v>
      </c>
      <c r="BX13" s="284">
        <f>ICGN!BX24</f>
        <v>27.3</v>
      </c>
      <c r="BY13" s="284">
        <f>ICGN!BY24</f>
        <v>27.700000000000003</v>
      </c>
      <c r="BZ13" s="284">
        <f>ICGN!BZ24</f>
        <v>28.4</v>
      </c>
      <c r="CA13" s="284">
        <f>ICGN!CA24</f>
        <v>30</v>
      </c>
      <c r="CB13" s="284">
        <f>ICGN!CB24</f>
        <v>30.599999999999998</v>
      </c>
      <c r="CC13" s="284">
        <f>ICGN!CC24</f>
        <v>30.8</v>
      </c>
      <c r="CD13" s="284">
        <f>ICGN!CD24</f>
        <v>31</v>
      </c>
      <c r="CE13" s="284">
        <f>ICGN!CE24</f>
        <v>30.099999999999998</v>
      </c>
      <c r="CF13" s="284">
        <f>ICGN!CF24</f>
        <v>28.7</v>
      </c>
      <c r="CG13" s="284">
        <f>ICGN!CG24</f>
        <v>27.267499999999998</v>
      </c>
      <c r="CH13" s="284">
        <f>ICGN!CH24</f>
        <v>24.087500000000002</v>
      </c>
      <c r="CI13" s="284">
        <f>ICGN!CI24</f>
        <v>24.157499999999999</v>
      </c>
      <c r="CJ13" s="284">
        <f>ICGN!CJ24</f>
        <v>25.529999999999998</v>
      </c>
      <c r="CK13" s="284">
        <f>ICGN!CK24</f>
        <v>25.567500000000003</v>
      </c>
      <c r="CL13" s="284">
        <f>ICGN!CL24</f>
        <v>25.332500000000003</v>
      </c>
      <c r="CM13" s="284">
        <f>ICGN!CM24</f>
        <v>25.894999999999996</v>
      </c>
      <c r="CN13" s="284">
        <f>ICGN!CN24</f>
        <v>25.88</v>
      </c>
      <c r="CO13" s="284">
        <f>ICGN!CO24</f>
        <v>25.779999999999998</v>
      </c>
      <c r="CP13" s="284">
        <f>ICGN!CP24</f>
        <v>25.52</v>
      </c>
      <c r="CQ13" s="284">
        <f>ICGN!CQ24</f>
        <v>25.862500000000001</v>
      </c>
      <c r="CR13" s="284">
        <f>ICGN!CR24</f>
        <v>24.154999999999998</v>
      </c>
      <c r="CS13" s="284">
        <f>ICGN!CS24</f>
        <v>23.434999999999999</v>
      </c>
      <c r="CT13" s="284">
        <f>ICGN!CT24</f>
        <v>23.395</v>
      </c>
      <c r="CU13" s="284">
        <f>ICGN!CU24</f>
        <v>23.565000000000001</v>
      </c>
      <c r="CV13" s="284">
        <f>ICGN!CV24</f>
        <v>22.942499999999999</v>
      </c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</row>
    <row r="14" spans="1:160" s="301" customFormat="1" x14ac:dyDescent="0.3">
      <c r="A14" s="275" t="s">
        <v>6</v>
      </c>
      <c r="B14" s="275" t="s">
        <v>155</v>
      </c>
      <c r="C14" s="275" t="s">
        <v>96</v>
      </c>
      <c r="D14" s="277" t="s">
        <v>11</v>
      </c>
      <c r="E14" s="284">
        <f>ICGN!E30</f>
        <v>522.15</v>
      </c>
      <c r="F14" s="284">
        <f>ICGN!F30</f>
        <v>529.4</v>
      </c>
      <c r="G14" s="284">
        <f>ICGN!G30</f>
        <v>557.21</v>
      </c>
      <c r="H14" s="284">
        <f>ICGN!H30</f>
        <v>693.21</v>
      </c>
      <c r="I14" s="284">
        <f>ICGN!I30</f>
        <v>772.39</v>
      </c>
      <c r="J14" s="284">
        <f>ICGN!J30</f>
        <v>690.82</v>
      </c>
      <c r="K14" s="284">
        <f>ICGN!K30</f>
        <v>601.95000000000005</v>
      </c>
      <c r="L14" s="284">
        <f>ICGN!L30</f>
        <v>686.79</v>
      </c>
      <c r="M14" s="284">
        <f>ICGN!M30</f>
        <v>636.41999999999996</v>
      </c>
      <c r="N14" s="284">
        <f>ICGN!N30</f>
        <v>636.55999999999995</v>
      </c>
      <c r="O14" s="284">
        <f>ICGN!O30</f>
        <v>674.33</v>
      </c>
      <c r="P14" s="284">
        <f>ICGN!P30</f>
        <v>727.6</v>
      </c>
      <c r="Q14" s="284">
        <f>ICGN!Q30</f>
        <v>742</v>
      </c>
      <c r="R14" s="284">
        <f>ICGN!R30</f>
        <v>754.32</v>
      </c>
      <c r="S14" s="284">
        <f>ICGN!S30</f>
        <v>793.9</v>
      </c>
      <c r="T14" s="284">
        <f>ICGN!T30</f>
        <v>798.53</v>
      </c>
      <c r="U14" s="284">
        <f>ICGN!U30</f>
        <v>775.57</v>
      </c>
      <c r="V14" s="284">
        <f>ICGN!V30</f>
        <v>764.91</v>
      </c>
      <c r="W14" s="284">
        <f>ICGN!W30</f>
        <v>774.5</v>
      </c>
      <c r="X14" s="284">
        <f>ICGN!X30</f>
        <v>865.23</v>
      </c>
      <c r="Y14" s="284">
        <f>ICGN!Y30</f>
        <v>884.89</v>
      </c>
      <c r="Z14" s="284">
        <f>ICGN!Z30</f>
        <v>935.22</v>
      </c>
      <c r="AA14" s="284">
        <f>ICGN!AA30</f>
        <v>1059.01</v>
      </c>
      <c r="AB14" s="284">
        <f>ICGN!AB30</f>
        <v>1171.22</v>
      </c>
      <c r="AC14" s="284">
        <f>ICGN!AC30</f>
        <v>1238.57</v>
      </c>
      <c r="AD14" s="284">
        <f>ICGN!AD30</f>
        <v>1248.55</v>
      </c>
      <c r="AE14" s="284">
        <f>ICGN!AE30</f>
        <v>1142.23</v>
      </c>
      <c r="AF14" s="284">
        <f>ICGN!AF30</f>
        <v>1123.79</v>
      </c>
      <c r="AG14" s="284">
        <f>ICGN!AG30</f>
        <v>1143.44</v>
      </c>
      <c r="AH14" s="284">
        <f>ICGN!AH30</f>
        <v>1075.9100000000001</v>
      </c>
      <c r="AI14" s="284">
        <f>ICGN!AI30</f>
        <v>1033.57</v>
      </c>
      <c r="AJ14" s="284">
        <f>ICGN!AJ30</f>
        <v>1047.51</v>
      </c>
      <c r="AK14" s="284">
        <f>ICGN!AK30</f>
        <v>995.18</v>
      </c>
      <c r="AL14" s="284">
        <f>ICGN!AL30</f>
        <v>914.44</v>
      </c>
      <c r="AM14" s="284">
        <f>ICGN!AM30</f>
        <v>985.77</v>
      </c>
      <c r="AN14" s="284">
        <f>ICGN!AN30</f>
        <v>969.07</v>
      </c>
      <c r="AO14" s="284">
        <f>ICGN!AO30</f>
        <v>1020.54</v>
      </c>
      <c r="AP14" s="284">
        <f>ICGN!AP30</f>
        <v>1047.69</v>
      </c>
      <c r="AQ14" s="284">
        <f>ICGN!AQ30</f>
        <v>1105.74</v>
      </c>
      <c r="AR14" s="284">
        <f>ICGN!AR30</f>
        <v>1157.45</v>
      </c>
      <c r="AS14" s="284">
        <f>ICGN!AS30</f>
        <v>1031.1199999999999</v>
      </c>
      <c r="AT14" s="284">
        <f>ICGN!AT30</f>
        <v>927.63</v>
      </c>
      <c r="AU14" s="284">
        <f>ICGN!AU30</f>
        <v>952.54</v>
      </c>
      <c r="AV14" s="284">
        <f>ICGN!AV30</f>
        <v>930.61</v>
      </c>
      <c r="AW14" s="284">
        <f>ICGN!AW30</f>
        <v>879.53</v>
      </c>
      <c r="AX14" s="284">
        <f>ICGN!AX30</f>
        <v>768.09</v>
      </c>
      <c r="AY14" s="284">
        <f>ICGN!AY30</f>
        <v>743.13</v>
      </c>
      <c r="AZ14" s="284">
        <f>ICGN!AZ30</f>
        <v>713.94</v>
      </c>
      <c r="BA14" s="284">
        <f>ICGN!BA30</f>
        <v>776.54</v>
      </c>
      <c r="BB14" s="284">
        <f>ICGN!BB30</f>
        <v>792.38</v>
      </c>
      <c r="BC14" s="284">
        <f>ICGN!BC30</f>
        <v>771.87</v>
      </c>
      <c r="BD14" s="284">
        <f>ICGN!BD30</f>
        <v>756.46</v>
      </c>
      <c r="BE14" s="284">
        <f>ICGN!BE30</f>
        <v>763.38</v>
      </c>
      <c r="BF14" s="284">
        <f>ICGN!BF30</f>
        <v>770.125</v>
      </c>
      <c r="BG14" s="284">
        <f>ICGN!BG30</f>
        <v>714.66304347826087</v>
      </c>
      <c r="BH14" s="284">
        <f>ICGN!BH30</f>
        <v>708.17499999999995</v>
      </c>
      <c r="BI14" s="284">
        <f>ICGN!BI30</f>
        <v>722.71249999999998</v>
      </c>
      <c r="BJ14" s="284">
        <f>ICGN!BJ30</f>
        <v>759.18181818181813</v>
      </c>
      <c r="BK14" s="284">
        <f>ICGN!BK30</f>
        <v>812.03750000000002</v>
      </c>
      <c r="BL14" s="284">
        <f>ICGN!BL30</f>
        <v>806.97619047619048</v>
      </c>
      <c r="BM14" s="284">
        <f>ICGN!BM30</f>
        <v>777.28947368421052</v>
      </c>
      <c r="BN14" s="284">
        <f>ICGN!BN30</f>
        <v>806.78947368421052</v>
      </c>
      <c r="BO14" s="284">
        <f>ICGN!BO30</f>
        <v>837.59523809523807</v>
      </c>
      <c r="BP14" s="284">
        <f>ICGN!BP30</f>
        <v>825.5</v>
      </c>
      <c r="BQ14" s="284">
        <f>ICGN!BQ30</f>
        <v>800.08749999999998</v>
      </c>
      <c r="BR14" s="284">
        <f>ICGN!BR30</f>
        <v>758.36904761904759</v>
      </c>
      <c r="BS14" s="284">
        <f>ICGN!BS30</f>
        <v>754.27499999999998</v>
      </c>
      <c r="BT14" s="284">
        <f>ICGN!BT30</f>
        <v>678.33333333333337</v>
      </c>
      <c r="BU14" s="284">
        <f>ICGN!BU30</f>
        <v>655.91250000000002</v>
      </c>
      <c r="BV14" s="284">
        <f>ICGN!BV30</f>
        <v>673.35714285714289</v>
      </c>
      <c r="BW14" s="284">
        <f>ICGN!BW30</f>
        <v>661.92499999999995</v>
      </c>
      <c r="BX14" s="284">
        <f>ICGN!BX30</f>
        <v>624.85227272727275</v>
      </c>
      <c r="BY14" s="284">
        <f>ICGN!BY30</f>
        <v>641.03571428571433</v>
      </c>
      <c r="BZ14" s="284">
        <f>ICGN!BZ30</f>
        <v>634.9375</v>
      </c>
      <c r="CA14" s="284">
        <f>ICGN!CA30</f>
        <v>607.80681818181813</v>
      </c>
      <c r="CB14" s="284">
        <f>ICGN!CB30</f>
        <v>591.88636363636363</v>
      </c>
      <c r="CC14" s="284">
        <f>ICGN!CC30</f>
        <v>600.64473684210532</v>
      </c>
      <c r="CD14" s="284">
        <f>ICGN!CD30</f>
        <v>606.59090909090912</v>
      </c>
      <c r="CE14" s="284">
        <f>ICGN!CE30</f>
        <v>575.43181818181813</v>
      </c>
      <c r="CF14" s="284">
        <f>ICGN!CF30</f>
        <v>485.1875</v>
      </c>
      <c r="CG14" s="284">
        <f>ICGN!CG30</f>
        <v>483.4375</v>
      </c>
      <c r="CH14" s="284">
        <f>ICGN!CH30</f>
        <v>530.59523809523807</v>
      </c>
      <c r="CI14" s="284">
        <f>ICGN!CI30</f>
        <v>503.47500000000002</v>
      </c>
      <c r="CJ14" s="284">
        <f>ICGN!CJ30</f>
        <v>520.86904761904759</v>
      </c>
      <c r="CK14" s="284">
        <f>ICGN!CK30</f>
        <v>532.34210526315792</v>
      </c>
      <c r="CL14" s="284">
        <f>ICGN!CL30</f>
        <v>595.44444444444446</v>
      </c>
      <c r="CM14" s="284">
        <f>ICGN!CM30</f>
        <v>634.33695652173913</v>
      </c>
      <c r="CN14" s="284">
        <f>ICGN!CN30</f>
        <v>681.04761904761904</v>
      </c>
      <c r="CO14" s="284">
        <f>ICGN!CO30</f>
        <v>644.40476190476193</v>
      </c>
      <c r="CP14" s="284">
        <f>ICGN!CP30</f>
        <v>621.04761904761904</v>
      </c>
      <c r="CQ14" s="284">
        <f>ICGN!CQ30</f>
        <v>584.06578947368416</v>
      </c>
      <c r="CR14" s="284">
        <f>ICGN!CR30</f>
        <v>664.5454545454545</v>
      </c>
      <c r="CS14" s="284">
        <f>ICGN!CS30</f>
        <v>693.32500000000005</v>
      </c>
      <c r="CT14" s="284">
        <f>ICGN!CT30</f>
        <v>651.5</v>
      </c>
      <c r="CU14" s="284">
        <f>ICGN!CU30</f>
        <v>670.28409090909088</v>
      </c>
      <c r="CV14" s="284">
        <f>ICGN!CV30</f>
        <v>711.66250000000002</v>
      </c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</row>
    <row r="15" spans="1:160" s="16" customFormat="1" x14ac:dyDescent="0.3">
      <c r="A15" s="14"/>
      <c r="B15" s="14"/>
      <c r="C15" s="14"/>
      <c r="D15" s="22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160" s="16" customFormat="1" x14ac:dyDescent="0.3">
      <c r="A16" s="18" t="s">
        <v>282</v>
      </c>
      <c r="B16" s="14"/>
      <c r="C16" s="14"/>
      <c r="D16" s="22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160" s="82" customFormat="1" x14ac:dyDescent="0.3">
      <c r="A17" s="80" t="s">
        <v>283</v>
      </c>
      <c r="B17" s="165"/>
      <c r="C17" s="80" t="s">
        <v>285</v>
      </c>
      <c r="D17" s="153" t="s">
        <v>47</v>
      </c>
      <c r="E17" s="252">
        <f>ICGN!E38</f>
        <v>3850</v>
      </c>
      <c r="F17" s="252">
        <f>ICGN!F38</f>
        <v>3900</v>
      </c>
      <c r="G17" s="252">
        <f>ICGN!G38</f>
        <v>3820</v>
      </c>
      <c r="H17" s="252">
        <f>ICGN!H38</f>
        <v>3900</v>
      </c>
      <c r="I17" s="252">
        <f>ICGN!I38</f>
        <v>3920</v>
      </c>
      <c r="J17" s="252">
        <f>ICGN!J38</f>
        <v>3770</v>
      </c>
      <c r="K17" s="252">
        <f>ICGN!K38</f>
        <v>3550</v>
      </c>
      <c r="L17" s="252">
        <f>ICGN!L38</f>
        <v>3510</v>
      </c>
      <c r="M17" s="252">
        <f>ICGN!M38</f>
        <v>3350</v>
      </c>
      <c r="N17" s="252">
        <f>ICGN!N38</f>
        <v>3150</v>
      </c>
      <c r="O17" s="252">
        <f>ICGN!O38</f>
        <v>3000</v>
      </c>
      <c r="P17" s="252">
        <f>ICGN!P38</f>
        <v>3200</v>
      </c>
      <c r="Q17" s="252">
        <f>ICGN!Q38</f>
        <v>3150</v>
      </c>
      <c r="R17" s="252">
        <f>ICGN!R38</f>
        <v>3100</v>
      </c>
      <c r="S17" s="252">
        <f>ICGN!S38</f>
        <v>3750</v>
      </c>
      <c r="T17" s="252">
        <f>ICGN!T38</f>
        <v>3700</v>
      </c>
      <c r="U17" s="252">
        <f>ICGN!U38</f>
        <v>3500</v>
      </c>
      <c r="V17" s="252">
        <f>ICGN!V38</f>
        <v>3400</v>
      </c>
      <c r="W17" s="252">
        <f>ICGN!W38</f>
        <v>3410</v>
      </c>
      <c r="X17" s="252">
        <f>ICGN!X38</f>
        <v>3400</v>
      </c>
      <c r="Y17" s="252">
        <f>ICGN!Y38</f>
        <v>3320</v>
      </c>
      <c r="Z17" s="252">
        <f>ICGN!Z38</f>
        <v>3300</v>
      </c>
      <c r="AA17" s="252">
        <f>ICGN!AA38</f>
        <v>3320</v>
      </c>
      <c r="AB17" s="252">
        <f>ICGN!AB38</f>
        <v>3530</v>
      </c>
      <c r="AC17" s="252">
        <f>ICGN!AC38</f>
        <v>3600</v>
      </c>
      <c r="AD17" s="252">
        <f>ICGN!AD38</f>
        <v>3700</v>
      </c>
      <c r="AE17" s="252">
        <f>ICGN!AE38</f>
        <v>3500</v>
      </c>
      <c r="AF17" s="252">
        <f>ICGN!AF38</f>
        <v>3450</v>
      </c>
      <c r="AG17" s="252">
        <f>ICGN!AG38</f>
        <v>3410</v>
      </c>
      <c r="AH17" s="252">
        <f>ICGN!AH38</f>
        <v>3500</v>
      </c>
      <c r="AI17" s="252">
        <f>ICGN!AI38</f>
        <v>3420</v>
      </c>
      <c r="AJ17" s="252">
        <f>ICGN!AJ38</f>
        <v>3500</v>
      </c>
      <c r="AK17" s="252">
        <f>ICGN!AK38</f>
        <v>3420</v>
      </c>
      <c r="AL17" s="252">
        <f>ICGN!AL38</f>
        <v>3450</v>
      </c>
      <c r="AM17" s="252">
        <f>ICGN!AM38</f>
        <v>3500</v>
      </c>
      <c r="AN17" s="252">
        <f>ICGN!AN38</f>
        <v>3650</v>
      </c>
      <c r="AO17" s="252">
        <f>ICGN!AO38</f>
        <v>3550</v>
      </c>
      <c r="AP17" s="252">
        <f>ICGN!AP38</f>
        <v>3500</v>
      </c>
      <c r="AQ17" s="252">
        <f>ICGN!AQ38</f>
        <v>3680</v>
      </c>
      <c r="AR17" s="252">
        <f>ICGN!AR38</f>
        <v>3800</v>
      </c>
      <c r="AS17" s="252">
        <f>ICGN!AS38</f>
        <v>4000</v>
      </c>
      <c r="AT17" s="252">
        <f>ICGN!AT38</f>
        <v>3900</v>
      </c>
      <c r="AU17" s="252">
        <f>ICGN!AU38</f>
        <v>3900</v>
      </c>
      <c r="AV17" s="252">
        <f>ICGN!AV38</f>
        <v>3800</v>
      </c>
      <c r="AW17" s="252">
        <f>ICGN!AW38</f>
        <v>3750</v>
      </c>
      <c r="AX17" s="252">
        <f>ICGN!AX38</f>
        <v>3780</v>
      </c>
      <c r="AY17" s="252">
        <f>ICGN!AY38</f>
        <v>3700</v>
      </c>
      <c r="AZ17" s="252">
        <f>ICGN!AZ38</f>
        <v>3650</v>
      </c>
      <c r="BA17" s="252">
        <f>ICGN!BA38</f>
        <v>3655</v>
      </c>
      <c r="BB17" s="252">
        <f>ICGN!BB38</f>
        <v>3670</v>
      </c>
      <c r="BC17" s="252">
        <f>ICGN!BC38</f>
        <v>3720</v>
      </c>
      <c r="BD17" s="252">
        <f>ICGN!BD38</f>
        <v>3885</v>
      </c>
      <c r="BE17" s="252">
        <f>ICGN!BE38</f>
        <v>3896</v>
      </c>
      <c r="BF17" s="252">
        <f>ICGN!BF38</f>
        <v>3955</v>
      </c>
      <c r="BG17" s="252">
        <f>ICGN!BG38</f>
        <v>3900</v>
      </c>
      <c r="BH17" s="252">
        <f>ICGN!BH38</f>
        <v>3568</v>
      </c>
      <c r="BI17" s="252">
        <f>ICGN!BI38</f>
        <v>3572.25</v>
      </c>
      <c r="BJ17" s="252">
        <f>ICGN!BJ38</f>
        <v>3558.5</v>
      </c>
      <c r="BK17" s="252">
        <f>ICGN!BK38</f>
        <v>3603</v>
      </c>
      <c r="BL17" s="252">
        <f>ICGN!BL38</f>
        <v>3534.75</v>
      </c>
      <c r="BM17" s="252">
        <f>ICGN!BM38</f>
        <v>3576</v>
      </c>
      <c r="BN17" s="252">
        <f>ICGN!BN38</f>
        <v>3561</v>
      </c>
      <c r="BO17" s="252">
        <f>ICGN!BO38</f>
        <v>3587</v>
      </c>
      <c r="BP17" s="252">
        <f>ICGN!BP38</f>
        <v>3705</v>
      </c>
      <c r="BQ17" s="252">
        <f>ICGN!BQ38</f>
        <v>3733</v>
      </c>
      <c r="BR17" s="252">
        <f>ICGN!BR38</f>
        <v>3837</v>
      </c>
      <c r="BS17" s="252">
        <f>ICGN!BS38</f>
        <v>3729</v>
      </c>
      <c r="BT17" s="252">
        <f>ICGN!BT38</f>
        <v>3650</v>
      </c>
      <c r="BU17" s="252">
        <f>ICGN!BU38</f>
        <v>3556</v>
      </c>
      <c r="BV17" s="252">
        <f>ICGN!BV38</f>
        <v>3613</v>
      </c>
      <c r="BW17" s="252">
        <f>ICGN!BW38</f>
        <v>3624</v>
      </c>
      <c r="BX17" s="252">
        <f>ICGN!BX38</f>
        <v>3606</v>
      </c>
      <c r="BY17" s="252">
        <f>ICGN!BY38</f>
        <v>3584</v>
      </c>
      <c r="BZ17" s="252">
        <f>ICGN!BZ38</f>
        <v>3663</v>
      </c>
      <c r="CA17" s="252">
        <f>ICGN!CA38</f>
        <v>3787</v>
      </c>
      <c r="CB17" s="252">
        <f>ICGN!CB38</f>
        <v>3738</v>
      </c>
      <c r="CC17" s="252">
        <f>ICGN!CC38</f>
        <v>3821</v>
      </c>
      <c r="CD17" s="252">
        <f>ICGN!CD38</f>
        <v>3835</v>
      </c>
      <c r="CE17" s="252">
        <f>ICGN!CE38</f>
        <v>3838</v>
      </c>
      <c r="CF17" s="252">
        <f>ICGN!CF38</f>
        <v>3866</v>
      </c>
      <c r="CG17" s="252">
        <f>ICGN!CG38</f>
        <v>3860</v>
      </c>
      <c r="CH17" s="252">
        <f>ICGN!CH38</f>
        <v>3920</v>
      </c>
      <c r="CI17" s="252">
        <f>ICGN!CI38</f>
        <v>3917</v>
      </c>
      <c r="CJ17" s="252">
        <f>ICGN!CJ38</f>
        <v>3974</v>
      </c>
      <c r="CK17" s="252">
        <f>ICGN!CK38</f>
        <v>3995</v>
      </c>
      <c r="CL17" s="252">
        <f>ICGN!CL38</f>
        <v>3994</v>
      </c>
      <c r="CM17" s="252">
        <f>ICGN!CM38</f>
        <v>4060</v>
      </c>
      <c r="CN17" s="252">
        <f>ICGN!CN38</f>
        <v>4348</v>
      </c>
      <c r="CO17" s="252">
        <f>ICGN!CO38</f>
        <v>4743</v>
      </c>
      <c r="CP17" s="252">
        <f>ICGN!CP38</f>
        <v>4845</v>
      </c>
      <c r="CQ17" s="252">
        <f>ICGN!CQ38</f>
        <v>5500</v>
      </c>
      <c r="CR17" s="252">
        <f>ICGN!CR38</f>
        <v>5180</v>
      </c>
      <c r="CS17" s="252">
        <f>ICGN!CS38</f>
        <v>5051</v>
      </c>
      <c r="CT17" s="252">
        <f>ICGN!CT38</f>
        <v>5088</v>
      </c>
      <c r="CU17" s="252">
        <f>ICGN!CU38</f>
        <v>5043</v>
      </c>
      <c r="CV17" s="252">
        <f>ICGN!CV38</f>
        <v>5070</v>
      </c>
      <c r="CW17" s="252">
        <f>ICGN!CW38</f>
        <v>5105</v>
      </c>
      <c r="CX17" s="252">
        <f>ICGN!CX38</f>
        <v>5025</v>
      </c>
      <c r="CY17" s="252">
        <f>ICGN!CY38</f>
        <v>5125</v>
      </c>
      <c r="CZ17" s="252">
        <f>ICGN!CZ38</f>
        <v>5304</v>
      </c>
      <c r="DA17" s="252">
        <f>ICGN!DA38</f>
        <v>5288</v>
      </c>
      <c r="DB17" s="252">
        <f>ICGN!DB38</f>
        <v>5316</v>
      </c>
      <c r="DC17" s="252">
        <f>ICGN!DC38</f>
        <v>5208</v>
      </c>
      <c r="DD17" s="252">
        <f>ICGN!DD38</f>
        <v>5226</v>
      </c>
      <c r="DE17" s="252">
        <f>ICGN!DE38</f>
        <v>5138</v>
      </c>
      <c r="DF17" s="252">
        <f>ICGN!DF38</f>
        <v>5130</v>
      </c>
      <c r="DG17" s="252">
        <f>ICGN!DG38</f>
        <v>5135</v>
      </c>
      <c r="DH17" s="252">
        <f>ICGN!DH38</f>
        <v>5144</v>
      </c>
      <c r="DI17" s="252">
        <f>ICGN!DI38</f>
        <v>5228</v>
      </c>
      <c r="DJ17" s="252">
        <f>ICGN!DJ38</f>
        <v>5200</v>
      </c>
      <c r="DK17" s="252">
        <f>ICGN!DK38</f>
        <v>5233</v>
      </c>
      <c r="DL17" s="252">
        <f>ICGN!DL38</f>
        <v>5388</v>
      </c>
      <c r="DM17" s="252">
        <f>ICGN!DM38</f>
        <v>5410</v>
      </c>
      <c r="DN17" s="252">
        <f>ICGN!DN38</f>
        <v>5495</v>
      </c>
      <c r="DO17" s="252">
        <f>ICGN!DO38</f>
        <v>5405</v>
      </c>
      <c r="DP17" s="252">
        <f>ICGN!DP38</f>
        <v>5220</v>
      </c>
      <c r="DQ17" s="252">
        <f>ICGN!DQ38</f>
        <v>5175</v>
      </c>
      <c r="DR17" s="252">
        <f>ICGN!DR38</f>
        <v>5125</v>
      </c>
      <c r="DS17" s="252">
        <f>ICGN!DS38</f>
        <v>5045</v>
      </c>
      <c r="DT17" s="252">
        <f>ICGN!DT38</f>
        <v>5186</v>
      </c>
      <c r="DU17" s="252">
        <f>ICGN!DU38</f>
        <v>5076</v>
      </c>
      <c r="DV17" s="252">
        <f>ICGN!DV38</f>
        <v>5100</v>
      </c>
      <c r="DW17" s="252">
        <f>ICGN!DW38</f>
        <v>5320</v>
      </c>
      <c r="DX17" s="252">
        <f>ICGN!DX38</f>
        <v>5575</v>
      </c>
      <c r="DY17" s="252">
        <f>ICGN!DY38</f>
        <v>5554</v>
      </c>
      <c r="DZ17" s="252">
        <f>ICGN!DZ38</f>
        <v>5708</v>
      </c>
      <c r="EA17" s="252">
        <f>ICGN!EA38</f>
        <v>5663</v>
      </c>
      <c r="EB17" s="252">
        <f>ICGN!EB38</f>
        <v>5480</v>
      </c>
      <c r="EC17" s="252">
        <f>ICGN!EC38</f>
        <v>5400</v>
      </c>
      <c r="ED17" s="252">
        <f>ICGN!ED38</f>
        <v>5380</v>
      </c>
      <c r="EE17" s="252">
        <f>ICGN!EE38</f>
        <v>5345</v>
      </c>
      <c r="EF17" s="252">
        <f>ICGN!EF38</f>
        <v>5325</v>
      </c>
      <c r="EG17" s="252">
        <f>ICGN!EG38</f>
        <v>5323</v>
      </c>
      <c r="EH17" s="252">
        <f>ICGN!EH38</f>
        <v>5388</v>
      </c>
      <c r="EI17" s="252">
        <f>ICGN!EI38</f>
        <v>5450</v>
      </c>
      <c r="EJ17" s="252">
        <f>ICGN!EJ38</f>
        <v>5513</v>
      </c>
      <c r="EK17" s="252">
        <f>ICGN!EK38</f>
        <v>5660</v>
      </c>
      <c r="EL17" s="252">
        <f>ICGN!EL38</f>
        <v>5745</v>
      </c>
      <c r="EM17" s="252">
        <f>ICGN!EM38</f>
        <v>5670</v>
      </c>
      <c r="EN17" s="252">
        <f>ICGN!EN38</f>
        <v>5663</v>
      </c>
      <c r="EO17" s="252">
        <f>ICGN!EO38</f>
        <v>5675</v>
      </c>
      <c r="EP17" s="252">
        <f>ICGN!EP38</f>
        <v>5630</v>
      </c>
      <c r="EQ17" s="252">
        <f>ICGN!EQ38</f>
        <v>5655</v>
      </c>
      <c r="ER17" s="252">
        <f>ICGN!ER38</f>
        <v>5750</v>
      </c>
      <c r="ES17" s="252">
        <f>ICGN!ES38</f>
        <v>5863</v>
      </c>
      <c r="ET17" s="252">
        <f>ICGN!ET38</f>
        <v>5938</v>
      </c>
      <c r="EU17" s="252">
        <f>ICGN!EU38</f>
        <v>6590</v>
      </c>
      <c r="EV17" s="252">
        <f>ICGN!EV38</f>
        <v>7300</v>
      </c>
      <c r="EW17" s="252">
        <f>ICGN!EW38</f>
        <v>7820</v>
      </c>
      <c r="EX17" s="252">
        <f>ICGN!EX38</f>
        <v>7850</v>
      </c>
      <c r="EY17" s="252">
        <f>ICGN!EY38</f>
        <v>7838</v>
      </c>
      <c r="EZ17" s="252">
        <f>ICGN!EZ38</f>
        <v>7850</v>
      </c>
      <c r="FA17" s="252">
        <f>ICGN!FA38</f>
        <v>7880</v>
      </c>
      <c r="FB17" s="252">
        <f>ICGN!FB38</f>
        <v>8100</v>
      </c>
      <c r="FC17" s="252">
        <f>ICGN!FC38</f>
        <v>8263</v>
      </c>
      <c r="FD17" s="252">
        <f>ICGN!FD38</f>
        <v>8410</v>
      </c>
    </row>
    <row r="18" spans="1:160" s="16" customFormat="1" x14ac:dyDescent="0.3">
      <c r="A18" s="14" t="s">
        <v>91</v>
      </c>
      <c r="B18" s="285"/>
      <c r="C18" s="14" t="s">
        <v>92</v>
      </c>
      <c r="D18" s="22" t="s">
        <v>12</v>
      </c>
      <c r="E18" s="91">
        <f>ICGN!E39</f>
        <v>58.256450000000001</v>
      </c>
      <c r="F18" s="91">
        <f>ICGN!F39</f>
        <v>57.988157894736837</v>
      </c>
      <c r="G18" s="91">
        <f>ICGN!G39</f>
        <v>59.291545454545471</v>
      </c>
      <c r="H18" s="91">
        <f>ICGN!H39</f>
        <v>60.065190476190487</v>
      </c>
      <c r="I18" s="91">
        <f>ICGN!I39</f>
        <v>60.599549999999994</v>
      </c>
      <c r="J18" s="91">
        <f>ICGN!J39</f>
        <v>57.815499999999986</v>
      </c>
      <c r="K18" s="91">
        <f>ICGN!K39</f>
        <v>61.542863636363634</v>
      </c>
      <c r="L18" s="91">
        <f>ICGN!L39</f>
        <v>56.448857142857143</v>
      </c>
      <c r="M18" s="91">
        <f>ICGN!M39</f>
        <v>56.584714285714263</v>
      </c>
      <c r="N18" s="91">
        <f>ICGN!N39</f>
        <v>56.810772727272742</v>
      </c>
      <c r="O18" s="91">
        <f>ICGN!O39</f>
        <v>59.621350000000007</v>
      </c>
      <c r="P18" s="91">
        <f>ICGN!P39</f>
        <v>67.817863636363626</v>
      </c>
      <c r="Q18" s="91">
        <f>ICGN!Q39</f>
        <v>72.710263157894744</v>
      </c>
      <c r="R18" s="91">
        <f>ICGN!R39</f>
        <v>70.47826315789473</v>
      </c>
      <c r="S18" s="91">
        <f>ICGN!S39</f>
        <v>73.232260869565209</v>
      </c>
      <c r="T18" s="91">
        <f>ICGN!T39</f>
        <v>81.586047619047619</v>
      </c>
      <c r="U18" s="91">
        <f>ICGN!U39</f>
        <v>88.271550000000033</v>
      </c>
      <c r="V18" s="91">
        <f>ICGN!V39</f>
        <v>82.329181818181823</v>
      </c>
      <c r="W18" s="91">
        <f>ICGN!W39</f>
        <v>83.548904761904751</v>
      </c>
      <c r="X18" s="91">
        <f>ICGN!X39</f>
        <v>92.343181818181819</v>
      </c>
      <c r="Y18" s="91">
        <f>ICGN!Y39</f>
        <v>90.729428571428556</v>
      </c>
      <c r="Z18" s="91">
        <f>ICGN!Z39</f>
        <v>81.199666666666658</v>
      </c>
      <c r="AA18" s="91">
        <f>ICGN!AA39</f>
        <v>78.244333333333344</v>
      </c>
      <c r="AB18" s="91">
        <f>ICGN!AB39</f>
        <v>78.491318181818173</v>
      </c>
      <c r="AC18" s="91">
        <f>ICGN!AC39</f>
        <v>82.737049999999996</v>
      </c>
      <c r="AD18" s="91">
        <f>ICGN!AD39</f>
        <v>89.094947368421046</v>
      </c>
      <c r="AE18" s="91">
        <f>ICGN!AE39</f>
        <v>92.421782608695651</v>
      </c>
      <c r="AF18" s="91">
        <f>ICGN!AF39</f>
        <v>94.387050000000031</v>
      </c>
      <c r="AG18" s="91">
        <f>ICGN!AG39</f>
        <v>92.384</v>
      </c>
      <c r="AH18" s="91">
        <f>ICGN!AH39</f>
        <v>91.624954545454543</v>
      </c>
      <c r="AI18" s="91">
        <f>ICGN!AI39</f>
        <v>97.304349999999999</v>
      </c>
      <c r="AJ18" s="91">
        <f>ICGN!AJ39</f>
        <v>103.24582608695651</v>
      </c>
      <c r="AK18" s="91">
        <f>ICGN!AK39</f>
        <v>93.024666666666661</v>
      </c>
      <c r="AL18" s="91">
        <f>ICGN!AL39</f>
        <v>96.421523809523819</v>
      </c>
      <c r="AM18" s="91">
        <f>ICGN!AM39</f>
        <v>89.929428571428588</v>
      </c>
      <c r="AN18" s="91">
        <f>ICGN!AN39</f>
        <v>88.122904761904735</v>
      </c>
      <c r="AO18" s="91">
        <f>ICGN!AO39</f>
        <v>84.726600000000005</v>
      </c>
      <c r="AP18" s="91">
        <f>ICGN!AP39</f>
        <v>85.84845</v>
      </c>
      <c r="AQ18" s="91">
        <f>ICGN!AQ39</f>
        <v>82.571181818181799</v>
      </c>
      <c r="AR18" s="91">
        <f>ICGN!AR39</f>
        <v>77.247299999999996</v>
      </c>
      <c r="AS18" s="91">
        <f>ICGN!AS39</f>
        <v>79.009227272727259</v>
      </c>
      <c r="AT18" s="91">
        <f>ICGN!AT39</f>
        <v>90.366238095238117</v>
      </c>
      <c r="AU18" s="91">
        <f>ICGN!AU39</f>
        <v>90.532999999999987</v>
      </c>
      <c r="AV18" s="91">
        <f>ICGN!AV39</f>
        <v>89.04195652173911</v>
      </c>
      <c r="AW18" s="91">
        <f>ICGN!AW39</f>
        <v>78.640684210526331</v>
      </c>
      <c r="AX18" s="91">
        <f>ICGN!AX39</f>
        <v>85.618260869565233</v>
      </c>
      <c r="AY18" s="91">
        <f>ICGN!AY39</f>
        <v>84.591904761904786</v>
      </c>
      <c r="AZ18" s="91">
        <f>ICGN!AZ39</f>
        <v>84.040350000000004</v>
      </c>
      <c r="BA18" s="91">
        <f>ICGN!BA39</f>
        <v>83.314523809523806</v>
      </c>
      <c r="BB18" s="91">
        <f>ICGN!BB39</f>
        <v>82.782947368421048</v>
      </c>
      <c r="BC18" s="91">
        <f>ICGN!BC39</f>
        <v>77.918800000000005</v>
      </c>
      <c r="BD18" s="91">
        <f>ICGN!BD39</f>
        <v>80.013499999999993</v>
      </c>
      <c r="BE18" s="91">
        <f>ICGN!BE39</f>
        <v>87.387909090909091</v>
      </c>
      <c r="BF18" s="91">
        <f>ICGN!BF39</f>
        <v>97.6447</v>
      </c>
      <c r="BG18" s="91">
        <f>ICGN!BG39</f>
        <v>98.619863636363661</v>
      </c>
      <c r="BH18" s="91">
        <f>ICGN!BH39</f>
        <v>98.02118181818183</v>
      </c>
      <c r="BI18" s="91">
        <f>ICGN!BI39</f>
        <v>93.813200000000009</v>
      </c>
      <c r="BJ18" s="91">
        <f>ICGN!BJ39</f>
        <v>93.000000000000014</v>
      </c>
      <c r="BK18" s="91">
        <f>ICGN!BK39</f>
        <v>89.314250000000001</v>
      </c>
      <c r="BL18" s="91">
        <f>ICGN!BL39</f>
        <v>85.699476190476204</v>
      </c>
      <c r="BM18" s="91">
        <f>ICGN!BM39</f>
        <v>83.210599999999999</v>
      </c>
      <c r="BN18" s="91">
        <f>ICGN!BN39</f>
        <v>91.230999999999995</v>
      </c>
      <c r="BO18" s="91">
        <f>ICGN!BO39</f>
        <v>116.68700000000001</v>
      </c>
      <c r="BP18" s="91">
        <f>ICGN!BP39</f>
        <v>119.78599999999999</v>
      </c>
      <c r="BQ18" s="91">
        <f>ICGN!BQ39</f>
        <v>109.574</v>
      </c>
      <c r="BR18" s="91">
        <f>ICGN!BR39</f>
        <v>118.46000000000001</v>
      </c>
      <c r="BS18" s="91">
        <f>ICGN!BS39</f>
        <v>129.44899999999998</v>
      </c>
      <c r="BT18" s="91">
        <f>ICGN!BT39</f>
        <v>115.75599999999999</v>
      </c>
      <c r="BU18" s="91">
        <f>ICGN!BU39</f>
        <v>105.33699999999999</v>
      </c>
      <c r="BV18" s="91">
        <f>ICGN!BV39</f>
        <v>109.22199999999999</v>
      </c>
      <c r="BW18" s="91">
        <f>ICGN!BW39</f>
        <v>91.475999999999999</v>
      </c>
      <c r="BX18" s="91">
        <f>ICGN!BX39</f>
        <v>86.33</v>
      </c>
      <c r="BY18" s="91">
        <f>ICGN!BY39</f>
        <v>80.536000000000001</v>
      </c>
      <c r="BZ18" s="91">
        <f>ICGN!BZ39</f>
        <v>70.75</v>
      </c>
      <c r="CA18" s="91">
        <f>ICGN!CA39</f>
        <v>68.400000000000006</v>
      </c>
      <c r="CB18" s="91">
        <f>ICGN!CB39</f>
        <v>67.23</v>
      </c>
      <c r="CC18" s="91">
        <f>ICGN!CC39</f>
        <v>73.53</v>
      </c>
      <c r="CD18" s="91">
        <f>ICGN!CD39</f>
        <v>83.66</v>
      </c>
      <c r="CE18" s="91">
        <f>ICGN!CE39</f>
        <v>76.27000000000001</v>
      </c>
      <c r="CF18" s="91">
        <f>ICGN!CF39</f>
        <v>87.82</v>
      </c>
      <c r="CG18" s="91">
        <f>ICGN!CG39</f>
        <v>84.25</v>
      </c>
      <c r="CH18" s="91">
        <f>ICGN!CH39</f>
        <v>86.37</v>
      </c>
      <c r="CI18" s="91">
        <f>ICGN!CI39</f>
        <v>74.11</v>
      </c>
      <c r="CJ18" s="91">
        <f>ICGN!CJ39</f>
        <v>71.209999999999994</v>
      </c>
      <c r="CK18" s="91">
        <f>ICGN!CK39</f>
        <v>72.41</v>
      </c>
      <c r="CL18" s="91">
        <f>ICGN!CL39</f>
        <v>74.319999999999993</v>
      </c>
      <c r="CM18" s="91">
        <f>ICGN!CM39</f>
        <v>74.929999999999993</v>
      </c>
      <c r="CN18" s="91">
        <f>ICGN!CN39</f>
        <v>77.69</v>
      </c>
      <c r="CO18" s="91">
        <f>ICGN!CO39</f>
        <v>81.56</v>
      </c>
      <c r="CP18" s="91">
        <f>ICGN!CP39</f>
        <v>86.350000000000009</v>
      </c>
      <c r="CQ18" s="91">
        <f>ICGN!CQ39</f>
        <v>89.5</v>
      </c>
      <c r="CR18" s="91">
        <f>ICGN!CR39</f>
        <v>76.319999999999993</v>
      </c>
      <c r="CS18" s="91">
        <f>ICGN!CS39</f>
        <v>80.31</v>
      </c>
      <c r="CT18" s="91">
        <f>ICGN!CT39</f>
        <v>74.31</v>
      </c>
      <c r="CU18" s="91">
        <f>ICGN!CU39</f>
        <v>73.75</v>
      </c>
      <c r="CV18" s="91">
        <f>ICGN!CV39</f>
        <v>81.17</v>
      </c>
      <c r="CW18" s="91">
        <f>ICGN!CW39</f>
        <v>82.37</v>
      </c>
      <c r="CX18" s="91">
        <f>ICGN!CX39</f>
        <v>80.66</v>
      </c>
      <c r="CY18" s="91">
        <f>ICGN!CY39</f>
        <v>76.929999999999993</v>
      </c>
      <c r="CZ18" s="91">
        <f>ICGN!CZ39</f>
        <v>74.2</v>
      </c>
      <c r="DA18" s="91">
        <f>ICGN!DA39</f>
        <v>89.53</v>
      </c>
      <c r="DB18" s="91">
        <f>ICGN!DB39</f>
        <v>89.98</v>
      </c>
      <c r="DC18" s="91">
        <f>ICGN!DC39</f>
        <v>98.09</v>
      </c>
      <c r="DD18" s="91">
        <f>ICGN!DD39</f>
        <v>84.13000000000001</v>
      </c>
      <c r="DE18" s="91">
        <f>ICGN!DE39</f>
        <v>73.31</v>
      </c>
      <c r="DF18" s="91">
        <f>ICGN!DF39</f>
        <v>76.66</v>
      </c>
      <c r="DG18" s="91">
        <f>ICGN!DG39</f>
        <v>82.17</v>
      </c>
      <c r="DH18" s="91">
        <f>ICGN!DH39</f>
        <v>76.25</v>
      </c>
      <c r="DI18" s="91">
        <f>ICGN!DI39</f>
        <v>82.55</v>
      </c>
      <c r="DJ18" s="91">
        <f>ICGN!DJ39</f>
        <v>78.64</v>
      </c>
      <c r="DK18" s="91">
        <f>ICGN!DK39</f>
        <v>70.94</v>
      </c>
      <c r="DL18" s="91">
        <f>ICGN!DL39</f>
        <v>69.98</v>
      </c>
      <c r="DM18" s="91">
        <f>ICGN!DM39</f>
        <v>75.98</v>
      </c>
      <c r="DN18" s="91">
        <f>ICGN!DN39</f>
        <v>85.960000000000008</v>
      </c>
      <c r="DO18" s="91">
        <f>ICGN!DO39</f>
        <v>85.83</v>
      </c>
      <c r="DP18" s="91">
        <f>ICGN!DP39</f>
        <v>67.010000000000005</v>
      </c>
      <c r="DQ18" s="91">
        <f>ICGN!DQ39</f>
        <v>68.56</v>
      </c>
      <c r="DR18" s="91">
        <f>ICGN!DR39</f>
        <v>77.3</v>
      </c>
      <c r="DS18" s="91">
        <f>ICGN!DS39</f>
        <v>68.33</v>
      </c>
      <c r="DT18" s="91">
        <f>ICGN!DT39</f>
        <v>72.069999999999993</v>
      </c>
      <c r="DU18" s="91">
        <f>ICGN!DU39</f>
        <v>71.789999999999992</v>
      </c>
      <c r="DV18" s="91">
        <f>ICGN!DV39</f>
        <v>64.86</v>
      </c>
      <c r="DW18" s="91">
        <f>ICGN!DW39</f>
        <v>71.7</v>
      </c>
      <c r="DX18" s="91">
        <f>ICGN!DX39</f>
        <v>85.63</v>
      </c>
      <c r="DY18" s="91">
        <f>ICGN!DY39</f>
        <v>86.68</v>
      </c>
      <c r="DZ18" s="91">
        <f>ICGN!DZ39</f>
        <v>83.44</v>
      </c>
      <c r="EA18" s="91">
        <f>ICGN!EA39</f>
        <v>78.16</v>
      </c>
      <c r="EB18" s="91">
        <f>ICGN!EB39</f>
        <v>85.13</v>
      </c>
      <c r="EC18" s="91">
        <f>ICGN!EC39</f>
        <v>72.45</v>
      </c>
      <c r="ED18" s="91">
        <f>ICGN!ED39</f>
        <v>77.75</v>
      </c>
      <c r="EE18" s="91">
        <f>ICGN!EE39</f>
        <v>84.91</v>
      </c>
      <c r="EF18" s="91">
        <f>ICGN!EF39</f>
        <v>81</v>
      </c>
      <c r="EG18" s="91">
        <f>ICGN!EG39</f>
        <v>77.039999999999992</v>
      </c>
      <c r="EH18" s="91">
        <f>ICGN!EH39</f>
        <v>67.38</v>
      </c>
      <c r="EI18" s="91">
        <f>ICGN!EI39</f>
        <v>74.25</v>
      </c>
      <c r="EJ18" s="91">
        <f>ICGN!EJ39</f>
        <v>68.37</v>
      </c>
      <c r="EK18" s="91">
        <f>ICGN!EK39</f>
        <v>113.44000000000001</v>
      </c>
      <c r="EL18" s="91">
        <f>ICGN!EL39</f>
        <v>76.349999999999994</v>
      </c>
      <c r="EM18" s="91">
        <f>ICGN!EM39</f>
        <v>71.56</v>
      </c>
      <c r="EN18" s="91">
        <f>ICGN!EN39</f>
        <v>75.8</v>
      </c>
      <c r="EO18" s="91">
        <f>ICGN!EO39</f>
        <v>86.11999999999999</v>
      </c>
      <c r="EP18" s="91">
        <f>ICGN!EP39</f>
        <v>96.63000000000001</v>
      </c>
      <c r="EQ18" s="91">
        <f>ICGN!EQ39</f>
        <v>83.71</v>
      </c>
      <c r="ER18" s="91">
        <f>ICGN!ER39</f>
        <v>77.210000000000008</v>
      </c>
      <c r="ES18" s="91">
        <f>ICGN!ES39</f>
        <v>83.48</v>
      </c>
      <c r="ET18" s="91">
        <f>ICGN!ET39</f>
        <v>89.72</v>
      </c>
      <c r="EU18" s="91">
        <f>ICGN!EU39</f>
        <v>101.92000000000002</v>
      </c>
      <c r="EV18" s="91">
        <f>ICGN!EV39</f>
        <v>111.80000000000001</v>
      </c>
      <c r="EW18" s="91">
        <f>ICGN!EW39</f>
        <v>117.30000000000001</v>
      </c>
      <c r="EX18" s="91">
        <f>ICGN!EX39</f>
        <v>126.29999999999998</v>
      </c>
      <c r="EY18" s="91">
        <f>ICGN!EY39</f>
        <v>119.38</v>
      </c>
      <c r="EZ18" s="91">
        <f>ICGN!EZ39</f>
        <v>123.00999999999999</v>
      </c>
      <c r="FA18" s="91">
        <f>ICGN!FA39</f>
        <v>108.39000000000001</v>
      </c>
      <c r="FB18" s="91">
        <f>ICGN!FB39</f>
        <v>106.57000000000001</v>
      </c>
      <c r="FC18" s="91">
        <f>ICGN!FC39</f>
        <v>95.06</v>
      </c>
      <c r="FD18" s="91">
        <f>ICGN!FD39</f>
        <v>88.990000000000009</v>
      </c>
    </row>
    <row r="19" spans="1:160" s="16" customFormat="1" x14ac:dyDescent="0.3">
      <c r="A19" s="14" t="s">
        <v>93</v>
      </c>
      <c r="B19" s="285"/>
      <c r="C19" s="14" t="s">
        <v>94</v>
      </c>
      <c r="D19" s="22" t="s">
        <v>47</v>
      </c>
      <c r="E19" s="91">
        <f>ICGN!E40</f>
        <v>5239</v>
      </c>
      <c r="F19" s="91">
        <f>ICGN!F40</f>
        <v>4980.75</v>
      </c>
      <c r="G19" s="91">
        <f>ICGN!G40</f>
        <v>4652</v>
      </c>
      <c r="H19" s="91">
        <f>ICGN!H40</f>
        <v>4211.6000000000004</v>
      </c>
      <c r="I19" s="91">
        <f>ICGN!I40</f>
        <v>3427.5</v>
      </c>
      <c r="J19" s="91">
        <f>ICGN!J40</f>
        <v>3293</v>
      </c>
      <c r="K19" s="91">
        <f>ICGN!K40</f>
        <v>3820.8</v>
      </c>
      <c r="L19" s="91">
        <f>ICGN!L40</f>
        <v>4177.25</v>
      </c>
      <c r="M19" s="91">
        <f>ICGN!M40</f>
        <v>4145.5</v>
      </c>
      <c r="N19" s="91">
        <f>ICGN!N40</f>
        <v>4192.3999999999996</v>
      </c>
      <c r="O19" s="91">
        <f>ICGN!O40</f>
        <v>4339.25</v>
      </c>
      <c r="P19" s="91">
        <f>ICGN!P40</f>
        <v>4707.25</v>
      </c>
      <c r="Q19" s="91">
        <f>ICGN!Q40</f>
        <v>4872.6000000000004</v>
      </c>
      <c r="R19" s="91">
        <f>ICGN!R40</f>
        <v>4762.5</v>
      </c>
      <c r="S19" s="91">
        <f>ICGN!S40</f>
        <v>4638.5</v>
      </c>
      <c r="T19" s="91">
        <f>ICGN!T40</f>
        <v>4324.8</v>
      </c>
      <c r="U19" s="91">
        <f>ICGN!U40</f>
        <v>3957.5</v>
      </c>
      <c r="V19" s="91">
        <f>ICGN!V40</f>
        <v>3789</v>
      </c>
      <c r="W19" s="91">
        <f>ICGN!W40</f>
        <v>3342.6019999999999</v>
      </c>
      <c r="X19" s="91">
        <f>ICGN!X40</f>
        <v>4296.25</v>
      </c>
      <c r="Y19" s="91">
        <f>ICGN!Y40</f>
        <v>4183.25</v>
      </c>
      <c r="Z19" s="91">
        <f>ICGN!Z40</f>
        <v>4209.6000000000004</v>
      </c>
      <c r="AA19" s="91">
        <f>ICGN!AA40</f>
        <v>4306.75</v>
      </c>
      <c r="AB19" s="91">
        <f>ICGN!AB40</f>
        <v>4830.5</v>
      </c>
      <c r="AC19" s="91">
        <f>ICGN!AC40</f>
        <v>4833.3999999999996</v>
      </c>
      <c r="AD19" s="91">
        <f>ICGN!AD40</f>
        <v>4550</v>
      </c>
      <c r="AE19" s="91">
        <f>ICGN!AE40</f>
        <v>4351.5</v>
      </c>
      <c r="AF19" s="91">
        <f>ICGN!AF40</f>
        <v>4189.3999999999996</v>
      </c>
      <c r="AG19" s="91">
        <f>ICGN!AG40</f>
        <v>4096.25</v>
      </c>
      <c r="AH19" s="91">
        <f>ICGN!AH40</f>
        <v>3973.5</v>
      </c>
      <c r="AI19" s="91">
        <f>ICGN!AI40</f>
        <v>4087.2</v>
      </c>
      <c r="AJ19" s="91">
        <f>ICGN!AJ40</f>
        <v>4404.5</v>
      </c>
      <c r="AK19" s="91">
        <f>ICGN!AK40</f>
        <v>4446</v>
      </c>
      <c r="AL19" s="91">
        <f>ICGN!AL40</f>
        <v>4461.6000000000004</v>
      </c>
      <c r="AM19" s="91">
        <f>ICGN!AM40</f>
        <v>4696</v>
      </c>
      <c r="AN19" s="91">
        <f>ICGN!AN40</f>
        <v>4900.5</v>
      </c>
      <c r="AO19" s="91">
        <f>ICGN!AO40</f>
        <v>4650.8</v>
      </c>
      <c r="AP19" s="91">
        <f>ICGN!AP40</f>
        <v>4207.75</v>
      </c>
      <c r="AQ19" s="91">
        <f>ICGN!AQ40</f>
        <v>3925.25</v>
      </c>
      <c r="AR19" s="91">
        <f>ICGN!AR40</f>
        <v>3865</v>
      </c>
      <c r="AS19" s="91">
        <f>ICGN!AS40</f>
        <v>3866.75</v>
      </c>
      <c r="AT19" s="91">
        <f>ICGN!AT40</f>
        <v>3939</v>
      </c>
      <c r="AU19" s="91">
        <f>ICGN!AU40</f>
        <v>4244</v>
      </c>
      <c r="AV19" s="91">
        <f>ICGN!AV40</f>
        <v>4391.75</v>
      </c>
      <c r="AW19" s="91">
        <f>ICGN!AW40</f>
        <v>4417.25</v>
      </c>
      <c r="AX19" s="91">
        <f>ICGN!AX40</f>
        <v>4445.2</v>
      </c>
      <c r="AY19" s="91">
        <f>ICGN!AY40</f>
        <v>4482.75</v>
      </c>
      <c r="AZ19" s="91">
        <f>ICGN!AZ40</f>
        <v>4561.25</v>
      </c>
      <c r="BA19" s="91">
        <f>ICGN!BA40</f>
        <v>4503</v>
      </c>
      <c r="BB19" s="91">
        <f>ICGN!BB40</f>
        <v>4391.75</v>
      </c>
      <c r="BC19" s="91">
        <f>ICGN!BC40</f>
        <v>4473.25</v>
      </c>
      <c r="BD19" s="91">
        <f>ICGN!BD40</f>
        <v>4471.8</v>
      </c>
      <c r="BE19" s="91">
        <f>ICGN!BE40</f>
        <v>4462</v>
      </c>
      <c r="BF19" s="91">
        <f>ICGN!BF40</f>
        <v>4529.75</v>
      </c>
      <c r="BG19" s="91">
        <f>ICGN!BG40</f>
        <v>4675.3999999999996</v>
      </c>
      <c r="BH19" s="91">
        <f>ICGN!BH40</f>
        <v>4657.5</v>
      </c>
      <c r="BI19" s="91">
        <f>ICGN!BI40</f>
        <v>4815.5</v>
      </c>
      <c r="BJ19" s="91">
        <f>ICGN!BJ40</f>
        <v>4890.3999999999996</v>
      </c>
      <c r="BK19" s="91">
        <f>ICGN!BK40</f>
        <v>4899</v>
      </c>
      <c r="BL19" s="91">
        <f>ICGN!BL40</f>
        <v>5027</v>
      </c>
      <c r="BM19" s="91">
        <f>ICGN!BM40</f>
        <v>5110</v>
      </c>
      <c r="BN19" s="91">
        <f>ICGN!BN40</f>
        <v>5077</v>
      </c>
      <c r="BO19" s="91">
        <f>ICGN!BO40</f>
        <v>5119</v>
      </c>
      <c r="BP19" s="91">
        <f>ICGN!BP40</f>
        <v>5128</v>
      </c>
      <c r="BQ19" s="91">
        <f>ICGN!BQ40</f>
        <v>5148</v>
      </c>
      <c r="BR19" s="91">
        <f>ICGN!BR40</f>
        <v>5159</v>
      </c>
      <c r="BS19" s="91">
        <f>ICGN!BS40</f>
        <v>5150</v>
      </c>
      <c r="BT19" s="91">
        <f>ICGN!BT40</f>
        <v>5156</v>
      </c>
      <c r="BU19" s="91">
        <f>ICGN!BU40</f>
        <v>5098</v>
      </c>
      <c r="BV19" s="91">
        <f>ICGN!BV40</f>
        <v>5020</v>
      </c>
      <c r="BW19" s="91">
        <f>ICGN!BW40</f>
        <v>4994</v>
      </c>
      <c r="BX19" s="91">
        <f>ICGN!BX40</f>
        <v>4990</v>
      </c>
      <c r="BY19" s="91">
        <f>ICGN!BY40</f>
        <v>5110</v>
      </c>
      <c r="BZ19" s="91">
        <f>ICGN!BZ40</f>
        <v>5081</v>
      </c>
      <c r="CA19" s="91">
        <f>ICGN!CA40</f>
        <v>4992</v>
      </c>
      <c r="CB19" s="91">
        <f>ICGN!CB40</f>
        <v>4738</v>
      </c>
      <c r="CC19" s="91">
        <f>ICGN!CC40</f>
        <v>4467</v>
      </c>
      <c r="CD19" s="91">
        <f>ICGN!CD40</f>
        <v>4131</v>
      </c>
      <c r="CE19" s="91">
        <f>ICGN!CE40</f>
        <v>4000</v>
      </c>
      <c r="CF19" s="91">
        <f>ICGN!CF40</f>
        <v>4012</v>
      </c>
      <c r="CG19" s="91">
        <f>ICGN!CG40</f>
        <v>4087</v>
      </c>
      <c r="CH19" s="91">
        <f>ICGN!CH40</f>
        <v>4235</v>
      </c>
      <c r="CI19" s="91">
        <f>ICGN!CI40</f>
        <v>4403</v>
      </c>
      <c r="CJ19" s="91">
        <f>ICGN!CJ40</f>
        <v>4631</v>
      </c>
      <c r="CK19" s="91">
        <f>ICGN!CK40</f>
        <v>4679</v>
      </c>
      <c r="CL19" s="91">
        <f>ICGN!CL40</f>
        <v>4589</v>
      </c>
      <c r="CM19" s="91">
        <f>ICGN!CM40</f>
        <v>4515</v>
      </c>
      <c r="CN19" s="91">
        <f>ICGN!CN40</f>
        <v>4401</v>
      </c>
      <c r="CO19" s="91">
        <f>ICGN!CO40</f>
        <v>4214</v>
      </c>
      <c r="CP19" s="91">
        <f>ICGN!CP40</f>
        <v>4167</v>
      </c>
      <c r="CQ19" s="91">
        <f>ICGN!CQ40</f>
        <v>4341</v>
      </c>
      <c r="CR19" s="91">
        <f>ICGN!CR40</f>
        <v>4682</v>
      </c>
      <c r="CS19" s="91">
        <f>ICGN!CS40</f>
        <v>5206</v>
      </c>
      <c r="CT19" s="91">
        <f>ICGN!CT40</f>
        <v>5563</v>
      </c>
      <c r="CU19" s="91">
        <f>ICGN!CU40</f>
        <v>5711</v>
      </c>
      <c r="CV19" s="91">
        <f>ICGN!CV40</f>
        <v>5997</v>
      </c>
      <c r="CW19" s="91">
        <f>ICGN!CW40</f>
        <v>6017</v>
      </c>
      <c r="CX19" s="91">
        <f>ICGN!CX40</f>
        <v>5854</v>
      </c>
      <c r="CY19" s="91">
        <f>ICGN!CY40</f>
        <v>5695</v>
      </c>
      <c r="CZ19" s="91">
        <f>ICGN!CZ40</f>
        <v>5476</v>
      </c>
      <c r="DA19" s="91">
        <f>ICGN!DA40</f>
        <v>5097</v>
      </c>
      <c r="DB19" s="91">
        <f>ICGN!DB40</f>
        <v>4906</v>
      </c>
      <c r="DC19" s="91">
        <f>ICGN!DC40</f>
        <v>4871</v>
      </c>
      <c r="DD19" s="91">
        <f>ICGN!DD40</f>
        <v>5090</v>
      </c>
      <c r="DE19" s="91">
        <f>ICGN!DE40</f>
        <v>5295</v>
      </c>
      <c r="DF19" s="91">
        <f>ICGN!DF40</f>
        <v>5427</v>
      </c>
      <c r="DG19" s="91">
        <f>ICGN!DG40</f>
        <v>5530</v>
      </c>
      <c r="DH19" s="91">
        <f>ICGN!DH40</f>
        <v>5718</v>
      </c>
      <c r="DI19" s="91">
        <f>ICGN!DI40</f>
        <v>5735</v>
      </c>
      <c r="DJ19" s="91">
        <f>ICGN!DJ40</f>
        <v>5461</v>
      </c>
      <c r="DK19" s="91">
        <f>ICGN!DK40</f>
        <v>5300</v>
      </c>
      <c r="DL19" s="91">
        <f>ICGN!DL40</f>
        <v>5157</v>
      </c>
      <c r="DM19" s="91">
        <f>ICGN!DM40</f>
        <v>4941</v>
      </c>
      <c r="DN19" s="91">
        <f>ICGN!DN40</f>
        <v>4636</v>
      </c>
      <c r="DO19" s="91">
        <f>ICGN!DO40</f>
        <v>4465</v>
      </c>
      <c r="DP19" s="91">
        <f>ICGN!DP40</f>
        <v>4545</v>
      </c>
      <c r="DQ19" s="91">
        <f>ICGN!DQ40</f>
        <v>4501</v>
      </c>
      <c r="DR19" s="91">
        <f>ICGN!DR40</f>
        <v>4636</v>
      </c>
      <c r="DS19" s="91">
        <f>ICGN!DS40</f>
        <v>4834</v>
      </c>
      <c r="DT19" s="91">
        <f>ICGN!DT40</f>
        <v>5294</v>
      </c>
      <c r="DU19" s="91">
        <f>ICGN!DU40</f>
        <v>5432</v>
      </c>
      <c r="DV19" s="91">
        <f>ICGN!DV40</f>
        <v>5260</v>
      </c>
      <c r="DW19" s="91">
        <f>ICGN!DW40</f>
        <v>5226</v>
      </c>
      <c r="DX19" s="91">
        <f>ICGN!DX40</f>
        <v>5194</v>
      </c>
      <c r="DY19" s="91">
        <f>ICGN!DY40</f>
        <v>5111</v>
      </c>
      <c r="DZ19" s="91">
        <f>ICGN!DZ40</f>
        <v>4829</v>
      </c>
      <c r="EA19" s="91">
        <f>ICGN!EA40</f>
        <v>4778</v>
      </c>
      <c r="EB19" s="91">
        <f>ICGN!EB40</f>
        <v>4847</v>
      </c>
      <c r="EC19" s="91">
        <f>ICGN!EC40</f>
        <v>4927</v>
      </c>
      <c r="ED19" s="91">
        <f>ICGN!ED40</f>
        <v>5083</v>
      </c>
      <c r="EE19" s="91">
        <f>ICGN!EE40</f>
        <v>5481</v>
      </c>
      <c r="EF19" s="91">
        <f>ICGN!EF40</f>
        <v>5799</v>
      </c>
      <c r="EG19" s="91">
        <f>ICGN!EG40</f>
        <v>5770</v>
      </c>
      <c r="EH19" s="91">
        <f>ICGN!EH40</f>
        <v>5567</v>
      </c>
      <c r="EI19" s="91">
        <f>ICGN!EI40</f>
        <v>5370</v>
      </c>
      <c r="EJ19" s="91">
        <f>ICGN!EJ40</f>
        <v>4632</v>
      </c>
      <c r="EK19" s="91">
        <f>ICGN!EK40</f>
        <v>4071</v>
      </c>
      <c r="EL19" s="91">
        <f>ICGN!EL40</f>
        <v>4373</v>
      </c>
      <c r="EM19" s="91">
        <f>ICGN!EM40</f>
        <v>5249</v>
      </c>
      <c r="EN19" s="91">
        <f>ICGN!EN40</f>
        <v>5489</v>
      </c>
      <c r="EO19" s="91">
        <f>ICGN!EO40</f>
        <v>5657</v>
      </c>
      <c r="EP19" s="91">
        <f>ICGN!EP40</f>
        <v>6044</v>
      </c>
      <c r="EQ19" s="91">
        <f>ICGN!EQ40</f>
        <v>6490</v>
      </c>
      <c r="ER19" s="91">
        <f>ICGN!ER40</f>
        <v>7183</v>
      </c>
      <c r="ES19" s="91">
        <f>ICGN!ES40</f>
        <v>7329</v>
      </c>
      <c r="ET19" s="91">
        <f>ICGN!ET40</f>
        <v>6866</v>
      </c>
      <c r="EU19" s="91">
        <f>ICGN!EU40</f>
        <v>6750</v>
      </c>
      <c r="EV19" s="91">
        <f>ICGN!EV40</f>
        <v>6874</v>
      </c>
      <c r="EW19" s="91">
        <f>ICGN!EW40</f>
        <v>6967</v>
      </c>
      <c r="EX19" s="91">
        <f>ICGN!EX40</f>
        <v>7146</v>
      </c>
      <c r="EY19" s="91">
        <f>ICGN!EY40</f>
        <v>7460</v>
      </c>
      <c r="EZ19" s="91">
        <f>ICGN!EZ40</f>
        <v>7892</v>
      </c>
      <c r="FA19" s="91">
        <f>ICGN!FA40</f>
        <v>8255.4500000000007</v>
      </c>
      <c r="FB19" s="91">
        <f>ICGN!FB40</f>
        <v>8401.16</v>
      </c>
      <c r="FC19" s="91">
        <f>ICGN!FC40</f>
        <v>8454</v>
      </c>
      <c r="FD19" s="91">
        <f>ICGN!FD40</f>
        <v>8531</v>
      </c>
    </row>
    <row r="20" spans="1:160" s="82" customFormat="1" x14ac:dyDescent="0.3">
      <c r="A20" s="80" t="s">
        <v>53</v>
      </c>
      <c r="B20" s="165"/>
      <c r="C20" s="80" t="s">
        <v>95</v>
      </c>
      <c r="D20" s="153" t="s">
        <v>12</v>
      </c>
      <c r="E20" s="252">
        <f>ICGN!E41</f>
        <v>27.700000000000003</v>
      </c>
      <c r="F20" s="252">
        <f>ICGN!F41</f>
        <v>29.99</v>
      </c>
      <c r="G20" s="252">
        <f>ICGN!G41</f>
        <v>30.220000000000002</v>
      </c>
      <c r="H20" s="252">
        <f>ICGN!H41</f>
        <v>30.37</v>
      </c>
      <c r="I20" s="252">
        <f>ICGN!I41</f>
        <v>30.520000000000003</v>
      </c>
      <c r="J20" s="252">
        <f>ICGN!J41</f>
        <v>29.18</v>
      </c>
      <c r="K20" s="252">
        <f>ICGN!K41</f>
        <v>25.740000000000002</v>
      </c>
      <c r="L20" s="252">
        <f>ICGN!L41</f>
        <v>20.52</v>
      </c>
      <c r="M20" s="252">
        <f>ICGN!M41</f>
        <v>18.88</v>
      </c>
      <c r="N20" s="252">
        <f>ICGN!N41</f>
        <v>18.84</v>
      </c>
      <c r="O20" s="252">
        <f>ICGN!O41</f>
        <v>19.66</v>
      </c>
      <c r="P20" s="252">
        <f>ICGN!P41</f>
        <v>19.88</v>
      </c>
      <c r="Q20" s="252">
        <f>ICGN!Q41</f>
        <v>20.96</v>
      </c>
      <c r="R20" s="252">
        <f>ICGN!R41</f>
        <v>22.720000000000002</v>
      </c>
      <c r="S20" s="252">
        <f>ICGN!S41</f>
        <v>24.69</v>
      </c>
      <c r="T20" s="252">
        <f>ICGN!T41</f>
        <v>28.52</v>
      </c>
      <c r="U20" s="252">
        <f>ICGN!U41</f>
        <v>30.130000000000003</v>
      </c>
      <c r="V20" s="252">
        <f>ICGN!V41</f>
        <v>27.46</v>
      </c>
      <c r="W20" s="252">
        <f>ICGN!W41</f>
        <v>25.03</v>
      </c>
      <c r="X20" s="252">
        <f>ICGN!X41</f>
        <v>22.52</v>
      </c>
      <c r="Y20" s="252">
        <f>ICGN!Y41</f>
        <v>20.54</v>
      </c>
      <c r="Z20" s="252">
        <f>ICGN!Z41</f>
        <v>20.080000000000002</v>
      </c>
      <c r="AA20" s="252">
        <f>ICGN!AA41</f>
        <v>19.82</v>
      </c>
      <c r="AB20" s="252">
        <f>ICGN!AB41</f>
        <v>20.64</v>
      </c>
      <c r="AC20" s="252">
        <f>ICGN!AC41</f>
        <v>21.349999999999998</v>
      </c>
      <c r="AD20" s="252">
        <f>ICGN!AD41</f>
        <v>22.42</v>
      </c>
      <c r="AE20" s="252">
        <f>ICGN!AE41</f>
        <v>23.630000000000003</v>
      </c>
      <c r="AF20" s="252">
        <f>ICGN!AF41</f>
        <v>25.202000000000002</v>
      </c>
      <c r="AG20" s="252">
        <f>ICGN!AG41</f>
        <v>26.119999999999997</v>
      </c>
      <c r="AH20" s="252">
        <f>ICGN!AH41</f>
        <v>26.58</v>
      </c>
      <c r="AI20" s="252">
        <f>ICGN!AI41</f>
        <v>26.36</v>
      </c>
      <c r="AJ20" s="252">
        <f>ICGN!AJ41</f>
        <v>26.86</v>
      </c>
      <c r="AK20" s="252">
        <f>ICGN!AK41</f>
        <v>30.9</v>
      </c>
      <c r="AL20" s="252">
        <f>ICGN!AL41</f>
        <v>34.54</v>
      </c>
      <c r="AM20" s="252">
        <f>ICGN!AM41</f>
        <v>36.39</v>
      </c>
      <c r="AN20" s="252">
        <f>ICGN!AN41</f>
        <v>36.57</v>
      </c>
      <c r="AO20" s="252">
        <f>ICGN!AO41</f>
        <v>37.19</v>
      </c>
      <c r="AP20" s="252">
        <f>ICGN!AP41</f>
        <v>35.69</v>
      </c>
      <c r="AQ20" s="252">
        <f>ICGN!AQ41</f>
        <v>35.15</v>
      </c>
      <c r="AR20" s="252">
        <f>ICGN!AR41</f>
        <v>33.989999999999995</v>
      </c>
      <c r="AS20" s="252">
        <f>ICGN!AS41</f>
        <v>33.64</v>
      </c>
      <c r="AT20" s="252">
        <f>ICGN!AT41</f>
        <v>31.71</v>
      </c>
      <c r="AU20" s="252">
        <f>ICGN!AU41</f>
        <v>29.82</v>
      </c>
      <c r="AV20" s="252">
        <f>ICGN!AV41</f>
        <v>27.250000000000004</v>
      </c>
      <c r="AW20" s="252">
        <f>ICGN!AW41</f>
        <v>28.48</v>
      </c>
      <c r="AX20" s="252">
        <f>ICGN!AX41</f>
        <v>28.49</v>
      </c>
      <c r="AY20" s="252">
        <f>ICGN!AY41</f>
        <v>29.49</v>
      </c>
      <c r="AZ20" s="252">
        <f>ICGN!AZ41</f>
        <v>30.2</v>
      </c>
      <c r="BA20" s="252">
        <f>ICGN!BA41</f>
        <v>30.55</v>
      </c>
      <c r="BB20" s="252">
        <f>ICGN!BB41</f>
        <v>32.019999999999996</v>
      </c>
      <c r="BC20" s="252">
        <f>ICGN!BC41</f>
        <v>33.25</v>
      </c>
      <c r="BD20" s="252">
        <f>ICGN!BD41</f>
        <v>34.29</v>
      </c>
      <c r="BE20" s="252">
        <f>ICGN!BE41</f>
        <v>34.99</v>
      </c>
      <c r="BF20" s="252">
        <f>ICGN!BF41</f>
        <v>35.120000000000005</v>
      </c>
      <c r="BG20" s="252">
        <f>ICGN!BG41</f>
        <v>34.9</v>
      </c>
      <c r="BH20" s="252">
        <f>ICGN!BH41</f>
        <v>33.53</v>
      </c>
      <c r="BI20" s="252">
        <f>ICGN!BI41</f>
        <v>31.86</v>
      </c>
      <c r="BJ20" s="252">
        <f>ICGN!BJ41</f>
        <v>29.89</v>
      </c>
      <c r="BK20" s="252">
        <f>ICGN!BK41</f>
        <v>27.310000000000002</v>
      </c>
      <c r="BL20" s="252">
        <f>ICGN!BL41</f>
        <v>28.910000000000004</v>
      </c>
      <c r="BM20" s="252">
        <f>ICGN!BM41</f>
        <v>28.613181818181822</v>
      </c>
      <c r="BN20" s="252">
        <f>ICGN!BN41</f>
        <v>28.171500000000005</v>
      </c>
      <c r="BO20" s="252">
        <f>ICGN!BO41</f>
        <v>29.194761904761897</v>
      </c>
      <c r="BP20" s="252">
        <f>ICGN!BP41</f>
        <v>30.877142857142864</v>
      </c>
      <c r="BQ20" s="252">
        <f>ICGN!BQ41</f>
        <v>33.187619047619044</v>
      </c>
      <c r="BR20" s="252">
        <f>ICGN!BR41</f>
        <v>35.36</v>
      </c>
      <c r="BS20" s="252">
        <f>ICGN!BS41</f>
        <v>36.380000000000003</v>
      </c>
      <c r="BT20" s="252">
        <f>ICGN!BT41</f>
        <v>36.799999999999997</v>
      </c>
      <c r="BU20" s="252">
        <f>ICGN!BU41</f>
        <v>32.1</v>
      </c>
      <c r="BV20" s="252">
        <f>ICGN!BV41</f>
        <v>28.9</v>
      </c>
      <c r="BW20" s="252">
        <f>ICGN!BW41</f>
        <v>28.000000000000004</v>
      </c>
      <c r="BX20" s="252">
        <f>ICGN!BX41</f>
        <v>27.3</v>
      </c>
      <c r="BY20" s="252">
        <f>ICGN!BY41</f>
        <v>27.700000000000003</v>
      </c>
      <c r="BZ20" s="252">
        <f>ICGN!BZ41</f>
        <v>28.4</v>
      </c>
      <c r="CA20" s="252">
        <f>ICGN!CA41</f>
        <v>30</v>
      </c>
      <c r="CB20" s="252">
        <f>ICGN!CB41</f>
        <v>30.599999999999998</v>
      </c>
      <c r="CC20" s="252">
        <f>ICGN!CC41</f>
        <v>30.8</v>
      </c>
      <c r="CD20" s="252">
        <f>ICGN!CD41</f>
        <v>31</v>
      </c>
      <c r="CE20" s="252">
        <f>ICGN!CE41</f>
        <v>30.099999999999998</v>
      </c>
      <c r="CF20" s="252">
        <f>ICGN!CF41</f>
        <v>28.7</v>
      </c>
      <c r="CG20" s="252">
        <f>ICGN!CG41</f>
        <v>27.267499999999998</v>
      </c>
      <c r="CH20" s="252">
        <f>ICGN!CH41</f>
        <v>24.087500000000002</v>
      </c>
      <c r="CI20" s="252">
        <f>ICGN!CI41</f>
        <v>24.157499999999999</v>
      </c>
      <c r="CJ20" s="252">
        <f>ICGN!CJ41</f>
        <v>25.529999999999998</v>
      </c>
      <c r="CK20" s="252">
        <f>ICGN!CK41</f>
        <v>25.567500000000003</v>
      </c>
      <c r="CL20" s="252">
        <f>ICGN!CL41</f>
        <v>25.332500000000003</v>
      </c>
      <c r="CM20" s="252">
        <f>ICGN!CM41</f>
        <v>25.894999999999996</v>
      </c>
      <c r="CN20" s="252">
        <f>ICGN!CN41</f>
        <v>25.88</v>
      </c>
      <c r="CO20" s="252">
        <f>ICGN!CO41</f>
        <v>25.779999999999998</v>
      </c>
      <c r="CP20" s="252">
        <f>ICGN!CP41</f>
        <v>25.52</v>
      </c>
      <c r="CQ20" s="252">
        <f>ICGN!CQ41</f>
        <v>25.862500000000001</v>
      </c>
      <c r="CR20" s="252">
        <f>ICGN!CR41</f>
        <v>24.154999999999998</v>
      </c>
      <c r="CS20" s="252">
        <f>ICGN!CS41</f>
        <v>23.434999999999999</v>
      </c>
      <c r="CT20" s="252">
        <f>ICGN!CT41</f>
        <v>23.395</v>
      </c>
      <c r="CU20" s="252">
        <f>ICGN!CU41</f>
        <v>23.565000000000001</v>
      </c>
      <c r="CV20" s="252">
        <f>ICGN!CV41</f>
        <v>22.942499999999999</v>
      </c>
      <c r="CW20" s="252">
        <f>ICGN!CW41</f>
        <v>22.854999999999997</v>
      </c>
      <c r="CX20" s="252">
        <f>ICGN!CX41</f>
        <v>22.517499999999998</v>
      </c>
      <c r="CY20" s="252">
        <f>ICGN!CY41</f>
        <v>26.942500000000003</v>
      </c>
      <c r="CZ20" s="252">
        <f>ICGN!CZ41</f>
        <v>30.985000000000003</v>
      </c>
      <c r="DA20" s="252">
        <f>ICGN!DA41</f>
        <v>32.912500000000001</v>
      </c>
      <c r="DB20" s="252">
        <f>ICGN!DB41</f>
        <v>33.93</v>
      </c>
      <c r="DC20" s="252">
        <f>ICGN!DC41</f>
        <v>34.1175</v>
      </c>
      <c r="DD20" s="252">
        <f>ICGN!DD41</f>
        <v>33.832500000000003</v>
      </c>
      <c r="DE20" s="252">
        <f>ICGN!DE41</f>
        <v>33.935000000000002</v>
      </c>
      <c r="DF20" s="252">
        <f>ICGN!DF41</f>
        <v>32.695</v>
      </c>
      <c r="DG20" s="252">
        <f>ICGN!DG41</f>
        <v>32.202500000000001</v>
      </c>
      <c r="DH20" s="252">
        <f>ICGN!DH41</f>
        <v>31.06</v>
      </c>
      <c r="DI20" s="252">
        <f>ICGN!DI41</f>
        <v>31.03</v>
      </c>
      <c r="DJ20" s="252">
        <f>ICGN!DJ41</f>
        <v>31.364999999999998</v>
      </c>
      <c r="DK20" s="252">
        <f>ICGN!DK41</f>
        <v>31.297499999999999</v>
      </c>
      <c r="DL20" s="252">
        <f>ICGN!DL41</f>
        <v>31.752500000000001</v>
      </c>
      <c r="DM20" s="252">
        <f>ICGN!DM41</f>
        <v>33.297499999999999</v>
      </c>
      <c r="DN20" s="252">
        <f>ICGN!DN41</f>
        <v>34.077500000000008</v>
      </c>
      <c r="DO20" s="252">
        <f>ICGN!DO41</f>
        <v>32.887500000000003</v>
      </c>
      <c r="DP20" s="252">
        <f>ICGN!DP41</f>
        <v>28.937500000000004</v>
      </c>
      <c r="DQ20" s="252">
        <f>ICGN!DQ41</f>
        <v>26.7775</v>
      </c>
      <c r="DR20" s="252">
        <f>ICGN!DR41</f>
        <v>25.937500000000004</v>
      </c>
      <c r="DS20" s="252">
        <f>ICGN!DS41</f>
        <v>25.072499999999998</v>
      </c>
      <c r="DT20" s="252">
        <f>ICGN!DT41</f>
        <v>24.715</v>
      </c>
      <c r="DU20" s="252">
        <f>ICGN!DU41</f>
        <v>24.459999999999997</v>
      </c>
      <c r="DV20" s="252">
        <f>ICGN!DV41</f>
        <v>25.612500000000001</v>
      </c>
      <c r="DW20" s="252">
        <f>ICGN!DW41</f>
        <v>26.927500000000006</v>
      </c>
      <c r="DX20" s="252">
        <f>ICGN!DX41</f>
        <v>27.180000000000003</v>
      </c>
      <c r="DY20" s="252">
        <f>ICGN!DY41</f>
        <v>27.662500000000001</v>
      </c>
      <c r="DZ20" s="252">
        <f>ICGN!DZ41</f>
        <v>27.584999999999997</v>
      </c>
      <c r="EA20" s="252">
        <f>ICGN!EA41</f>
        <v>27.647499999999997</v>
      </c>
      <c r="EB20" s="252">
        <f>ICGN!EB41</f>
        <v>27.200000000000003</v>
      </c>
      <c r="EC20" s="252">
        <f>ICGN!EC41</f>
        <v>26.854999999999997</v>
      </c>
      <c r="ED20" s="252">
        <f>ICGN!ED41</f>
        <v>26.555</v>
      </c>
      <c r="EE20" s="252">
        <f>ICGN!EE41</f>
        <v>26.400000000000002</v>
      </c>
      <c r="EF20" s="252">
        <f>ICGN!EF41</f>
        <v>25.900000000000002</v>
      </c>
      <c r="EG20" s="252">
        <f>ICGN!EG41</f>
        <v>26.5</v>
      </c>
      <c r="EH20" s="252">
        <f>ICGN!EH41</f>
        <v>26.400000000000002</v>
      </c>
      <c r="EI20" s="252">
        <f>ICGN!EI41</f>
        <v>26.700000000000003</v>
      </c>
      <c r="EJ20" s="252">
        <f>ICGN!EJ41</f>
        <v>26.900000000000002</v>
      </c>
      <c r="EK20" s="252">
        <f>ICGN!EK41</f>
        <v>27.700000000000003</v>
      </c>
      <c r="EL20" s="252">
        <f>ICGN!EL41</f>
        <v>28.9</v>
      </c>
      <c r="EM20" s="252">
        <f>ICGN!EM41</f>
        <v>30.3</v>
      </c>
      <c r="EN20" s="252">
        <f>ICGN!EN41</f>
        <v>30.599999999999998</v>
      </c>
      <c r="EO20" s="252">
        <f>ICGN!EO41</f>
        <v>30.3</v>
      </c>
      <c r="EP20" s="252">
        <f>ICGN!EP41</f>
        <v>29.799999999999997</v>
      </c>
      <c r="EQ20" s="252">
        <f>ICGN!EQ41</f>
        <v>30.599999999999998</v>
      </c>
      <c r="ER20" s="252">
        <f>ICGN!ER41</f>
        <v>31.1</v>
      </c>
      <c r="ES20" s="252">
        <f>ICGN!ES41</f>
        <v>31.6</v>
      </c>
      <c r="ET20" s="252">
        <f>ICGN!ET41</f>
        <v>32.800000000000004</v>
      </c>
      <c r="EU20" s="252">
        <f>ICGN!EU41</f>
        <v>36.4</v>
      </c>
      <c r="EV20" s="252">
        <f>ICGN!EV41</f>
        <v>47.599999999999994</v>
      </c>
      <c r="EW20" s="252">
        <f>ICGN!EW41</f>
        <v>56.999999999999993</v>
      </c>
      <c r="EX20" s="252">
        <f>ICGN!EX41</f>
        <v>58.599999999999994</v>
      </c>
      <c r="EY20" s="252">
        <f>ICGN!EY41</f>
        <v>57.4</v>
      </c>
      <c r="EZ20" s="252">
        <f>ICGN!EZ41</f>
        <v>54.6</v>
      </c>
      <c r="FA20" s="252">
        <f>ICGN!FA41</f>
        <v>52.400000000000006</v>
      </c>
      <c r="FB20" s="252">
        <f>ICGN!FB41</f>
        <v>51.554999999999993</v>
      </c>
      <c r="FC20" s="252">
        <f>ICGN!FC41</f>
        <v>46.400000000000006</v>
      </c>
      <c r="FD20" s="252">
        <f>ICGN!FD41</f>
        <v>45.158000000000001</v>
      </c>
    </row>
    <row r="21" spans="1:160" s="9" customFormat="1" x14ac:dyDescent="0.3">
      <c r="A21" s="16" t="s">
        <v>6</v>
      </c>
      <c r="B21" s="16" t="s">
        <v>155</v>
      </c>
      <c r="C21" s="16" t="s">
        <v>96</v>
      </c>
      <c r="D21" s="22" t="s">
        <v>11</v>
      </c>
      <c r="E21" s="91">
        <f>ICGN!E47</f>
        <v>522.15</v>
      </c>
      <c r="F21" s="91">
        <f>ICGN!F47</f>
        <v>529.4</v>
      </c>
      <c r="G21" s="91">
        <f>ICGN!G47</f>
        <v>557.21</v>
      </c>
      <c r="H21" s="91">
        <f>ICGN!H47</f>
        <v>693.21</v>
      </c>
      <c r="I21" s="91">
        <f>ICGN!I47</f>
        <v>772.39</v>
      </c>
      <c r="J21" s="91">
        <f>ICGN!J47</f>
        <v>690.82</v>
      </c>
      <c r="K21" s="91">
        <f>ICGN!K47</f>
        <v>601.95000000000005</v>
      </c>
      <c r="L21" s="91">
        <f>ICGN!L47</f>
        <v>686.79</v>
      </c>
      <c r="M21" s="91">
        <f>ICGN!M47</f>
        <v>636.41999999999996</v>
      </c>
      <c r="N21" s="91">
        <f>ICGN!N47</f>
        <v>636.55999999999995</v>
      </c>
      <c r="O21" s="91">
        <f>ICGN!O47</f>
        <v>674.33</v>
      </c>
      <c r="P21" s="91">
        <f>ICGN!P47</f>
        <v>727.6</v>
      </c>
      <c r="Q21" s="91">
        <f>ICGN!Q47</f>
        <v>742</v>
      </c>
      <c r="R21" s="91">
        <f>ICGN!R47</f>
        <v>754.32</v>
      </c>
      <c r="S21" s="91">
        <f>ICGN!S47</f>
        <v>793.9</v>
      </c>
      <c r="T21" s="91">
        <f>ICGN!T47</f>
        <v>798.53</v>
      </c>
      <c r="U21" s="91">
        <f>ICGN!U47</f>
        <v>775.57</v>
      </c>
      <c r="V21" s="91">
        <f>ICGN!V47</f>
        <v>764.91</v>
      </c>
      <c r="W21" s="91">
        <f>ICGN!W47</f>
        <v>774.5</v>
      </c>
      <c r="X21" s="91">
        <f>ICGN!X47</f>
        <v>865.23</v>
      </c>
      <c r="Y21" s="91">
        <f>ICGN!Y47</f>
        <v>884.89</v>
      </c>
      <c r="Z21" s="91">
        <f>ICGN!Z47</f>
        <v>935.22</v>
      </c>
      <c r="AA21" s="91">
        <f>ICGN!AA47</f>
        <v>1059.01</v>
      </c>
      <c r="AB21" s="91">
        <f>ICGN!AB47</f>
        <v>1171.22</v>
      </c>
      <c r="AC21" s="91">
        <f>ICGN!AC47</f>
        <v>1238.57</v>
      </c>
      <c r="AD21" s="91">
        <f>ICGN!AD47</f>
        <v>1248.55</v>
      </c>
      <c r="AE21" s="91">
        <f>ICGN!AE47</f>
        <v>1142.23</v>
      </c>
      <c r="AF21" s="91">
        <f>ICGN!AF47</f>
        <v>1123.79</v>
      </c>
      <c r="AG21" s="91">
        <f>ICGN!AG47</f>
        <v>1143.44</v>
      </c>
      <c r="AH21" s="91">
        <f>ICGN!AH47</f>
        <v>1075.9100000000001</v>
      </c>
      <c r="AI21" s="91">
        <f>ICGN!AI47</f>
        <v>1033.57</v>
      </c>
      <c r="AJ21" s="91">
        <f>ICGN!AJ47</f>
        <v>1047.51</v>
      </c>
      <c r="AK21" s="91">
        <f>ICGN!AK47</f>
        <v>995.18</v>
      </c>
      <c r="AL21" s="91">
        <f>ICGN!AL47</f>
        <v>914.44</v>
      </c>
      <c r="AM21" s="91">
        <f>ICGN!AM47</f>
        <v>985.77</v>
      </c>
      <c r="AN21" s="91">
        <f>ICGN!AN47</f>
        <v>969.07</v>
      </c>
      <c r="AO21" s="91">
        <f>ICGN!AO47</f>
        <v>1020.54</v>
      </c>
      <c r="AP21" s="91">
        <f>ICGN!AP47</f>
        <v>1047.69</v>
      </c>
      <c r="AQ21" s="91">
        <f>ICGN!AQ47</f>
        <v>1105.74</v>
      </c>
      <c r="AR21" s="91">
        <f>ICGN!AR47</f>
        <v>1157.45</v>
      </c>
      <c r="AS21" s="91">
        <f>ICGN!AS47</f>
        <v>1031.1199999999999</v>
      </c>
      <c r="AT21" s="91">
        <f>ICGN!AT47</f>
        <v>927.63</v>
      </c>
      <c r="AU21" s="91">
        <f>ICGN!AU47</f>
        <v>952.54</v>
      </c>
      <c r="AV21" s="91">
        <f>ICGN!AV47</f>
        <v>930.61</v>
      </c>
      <c r="AW21" s="91">
        <f>ICGN!AW47</f>
        <v>879.53</v>
      </c>
      <c r="AX21" s="91">
        <f>ICGN!AX47</f>
        <v>768.09</v>
      </c>
      <c r="AY21" s="91">
        <f>ICGN!AY47</f>
        <v>743.13</v>
      </c>
      <c r="AZ21" s="91">
        <f>ICGN!AZ47</f>
        <v>713.94</v>
      </c>
      <c r="BA21" s="91">
        <f>ICGN!BA47</f>
        <v>776.54</v>
      </c>
      <c r="BB21" s="91">
        <f>ICGN!BB47</f>
        <v>792.38</v>
      </c>
      <c r="BC21" s="91">
        <f>ICGN!BC47</f>
        <v>771.87</v>
      </c>
      <c r="BD21" s="91">
        <f>ICGN!BD47</f>
        <v>756.46</v>
      </c>
      <c r="BE21" s="91">
        <f>ICGN!BE47</f>
        <v>763.38</v>
      </c>
      <c r="BF21" s="91">
        <f>ICGN!BF47</f>
        <v>770.125</v>
      </c>
      <c r="BG21" s="91">
        <f>ICGN!BG47</f>
        <v>714.66304347826087</v>
      </c>
      <c r="BH21" s="91">
        <f>ICGN!BH47</f>
        <v>708.17499999999995</v>
      </c>
      <c r="BI21" s="91">
        <f>ICGN!BI47</f>
        <v>722.71249999999998</v>
      </c>
      <c r="BJ21" s="91">
        <f>ICGN!BJ47</f>
        <v>759.18181818181813</v>
      </c>
      <c r="BK21" s="91">
        <f>ICGN!BK47</f>
        <v>812.03750000000002</v>
      </c>
      <c r="BL21" s="91">
        <f>ICGN!BL47</f>
        <v>806.97619047619048</v>
      </c>
      <c r="BM21" s="91">
        <f>ICGN!BM47</f>
        <v>777.28947368421052</v>
      </c>
      <c r="BN21" s="91">
        <f>ICGN!BN47</f>
        <v>806.78947368421052</v>
      </c>
      <c r="BO21" s="91">
        <f>ICGN!BO47</f>
        <v>837.59523809523807</v>
      </c>
      <c r="BP21" s="91">
        <f>ICGN!BP47</f>
        <v>825.5</v>
      </c>
      <c r="BQ21" s="91">
        <f>ICGN!BQ47</f>
        <v>800.08749999999998</v>
      </c>
      <c r="BR21" s="91">
        <f>ICGN!BR47</f>
        <v>758.36904761904759</v>
      </c>
      <c r="BS21" s="91">
        <f>ICGN!BS47</f>
        <v>754.27499999999998</v>
      </c>
      <c r="BT21" s="91">
        <f>ICGN!BT47</f>
        <v>678.33333333333337</v>
      </c>
      <c r="BU21" s="91">
        <f>ICGN!BU47</f>
        <v>655.91250000000002</v>
      </c>
      <c r="BV21" s="91">
        <f>ICGN!BV47</f>
        <v>673.35714285714289</v>
      </c>
      <c r="BW21" s="91">
        <f>ICGN!BW47</f>
        <v>661.92499999999995</v>
      </c>
      <c r="BX21" s="91">
        <f>ICGN!BX47</f>
        <v>624.85227272727275</v>
      </c>
      <c r="BY21" s="91">
        <f>ICGN!BY47</f>
        <v>641.03571428571433</v>
      </c>
      <c r="BZ21" s="91">
        <f>ICGN!BZ47</f>
        <v>634.9375</v>
      </c>
      <c r="CA21" s="91">
        <f>ICGN!CA47</f>
        <v>607.80681818181813</v>
      </c>
      <c r="CB21" s="91">
        <f>ICGN!CB47</f>
        <v>591.88636363636363</v>
      </c>
      <c r="CC21" s="91">
        <f>ICGN!CC47</f>
        <v>600.64473684210532</v>
      </c>
      <c r="CD21" s="91">
        <f>ICGN!CD47</f>
        <v>606.59090909090912</v>
      </c>
      <c r="CE21" s="91">
        <f>ICGN!CE47</f>
        <v>575.43181818181813</v>
      </c>
      <c r="CF21" s="91">
        <f>ICGN!CF47</f>
        <v>485.1875</v>
      </c>
      <c r="CG21" s="91">
        <f>ICGN!CG47</f>
        <v>483.4375</v>
      </c>
      <c r="CH21" s="91">
        <f>ICGN!CH47</f>
        <v>530.59523809523807</v>
      </c>
      <c r="CI21" s="91">
        <f>ICGN!CI47</f>
        <v>503.47500000000002</v>
      </c>
      <c r="CJ21" s="91">
        <f>ICGN!CJ47</f>
        <v>520.86904761904759</v>
      </c>
      <c r="CK21" s="91">
        <f>ICGN!CK47</f>
        <v>532.34210526315792</v>
      </c>
      <c r="CL21" s="91">
        <f>ICGN!CL47</f>
        <v>595.44444444444446</v>
      </c>
      <c r="CM21" s="91">
        <f>ICGN!CM47</f>
        <v>634.33695652173913</v>
      </c>
      <c r="CN21" s="91">
        <f>ICGN!CN47</f>
        <v>681.04761904761904</v>
      </c>
      <c r="CO21" s="91">
        <f>ICGN!CO47</f>
        <v>644.40476190476193</v>
      </c>
      <c r="CP21" s="91">
        <f>ICGN!CP47</f>
        <v>621.04761904761904</v>
      </c>
      <c r="CQ21" s="91">
        <f>ICGN!CQ47</f>
        <v>584.06578947368416</v>
      </c>
      <c r="CR21" s="91">
        <f>ICGN!CR47</f>
        <v>664.5454545454545</v>
      </c>
      <c r="CS21" s="91">
        <f>ICGN!CS47</f>
        <v>693.32500000000005</v>
      </c>
      <c r="CT21" s="91">
        <f>ICGN!CT47</f>
        <v>651.5</v>
      </c>
      <c r="CU21" s="91">
        <f>ICGN!CU47</f>
        <v>670.28409090909088</v>
      </c>
      <c r="CV21" s="91">
        <f>ICGN!CV47</f>
        <v>711.66250000000002</v>
      </c>
      <c r="CW21" s="91">
        <f>ICGN!CW47</f>
        <v>726.17499999999995</v>
      </c>
      <c r="CX21" s="91">
        <f>ICGN!CX47</f>
        <v>705.55555555555554</v>
      </c>
      <c r="CY21" s="91">
        <f>ICGN!CY47</f>
        <v>663.28260869565213</v>
      </c>
      <c r="CZ21" s="91">
        <f>ICGN!CZ47</f>
        <v>623.88157894736844</v>
      </c>
      <c r="DA21" s="91">
        <f>ICGN!DA47</f>
        <v>654.92857142857144</v>
      </c>
      <c r="DB21" s="91">
        <f>ICGN!DB47</f>
        <v>621.26315789473688</v>
      </c>
      <c r="DC21" s="91">
        <f>ICGN!DC47</f>
        <v>617.73809523809518</v>
      </c>
      <c r="DD21" s="91">
        <f>ICGN!DD47</f>
        <v>622.23863636363637</v>
      </c>
      <c r="DE21" s="91">
        <f>ICGN!DE47</f>
        <v>661.38888888888891</v>
      </c>
      <c r="DF21" s="91">
        <f>ICGN!DF47</f>
        <v>648.21428571428567</v>
      </c>
      <c r="DG21" s="91">
        <f>ICGN!DG47</f>
        <v>641.4545454545455</v>
      </c>
      <c r="DH21" s="91">
        <f>ICGN!DH47</f>
        <v>602.67105263157896</v>
      </c>
      <c r="DI21" s="91">
        <f>ICGN!DI47</f>
        <v>634.58333333333337</v>
      </c>
      <c r="DJ21" s="91">
        <f>ICGN!DJ47</f>
        <v>643.29166666666663</v>
      </c>
      <c r="DK21" s="91">
        <f>ICGN!DK47</f>
        <v>624.23863636363637</v>
      </c>
      <c r="DL21" s="91">
        <f>ICGN!DL47</f>
        <v>618.16666666666663</v>
      </c>
      <c r="DM21" s="91">
        <f>ICGN!DM47</f>
        <v>606.05555555555554</v>
      </c>
      <c r="DN21" s="91">
        <f>ICGN!DN47</f>
        <v>583.27499999999998</v>
      </c>
      <c r="DO21" s="91">
        <f>ICGN!DO47</f>
        <v>538.43181818181813</v>
      </c>
      <c r="DP21" s="91">
        <f>ICGN!DP47</f>
        <v>534.52380952380952</v>
      </c>
      <c r="DQ21" s="91">
        <f>ICGN!DQ47</f>
        <v>526.69117647058829</v>
      </c>
      <c r="DR21" s="91">
        <f>ICGN!DR47</f>
        <v>509.76086956521738</v>
      </c>
      <c r="DS21" s="91">
        <f>ICGN!DS47</f>
        <v>457.52499999999998</v>
      </c>
      <c r="DT21" s="91">
        <f>ICGN!DT47</f>
        <v>477.48750000000001</v>
      </c>
      <c r="DU21" s="91">
        <f>ICGN!DU47</f>
        <v>526.59523809523807</v>
      </c>
      <c r="DV21" s="91">
        <f>ICGN!DV47</f>
        <v>526.95588235294122</v>
      </c>
      <c r="DW21" s="91">
        <f>ICGN!DW47</f>
        <v>492.75</v>
      </c>
      <c r="DX21" s="91">
        <f>ICGN!DX47</f>
        <v>502.86363636363637</v>
      </c>
      <c r="DY21" s="91">
        <f>ICGN!DY47</f>
        <v>471.95</v>
      </c>
      <c r="DZ21" s="91">
        <f>ICGN!DZ47</f>
        <v>474.30555555555554</v>
      </c>
      <c r="EA21" s="91">
        <f>ICGN!EA47</f>
        <v>466.19318181818181</v>
      </c>
      <c r="EB21" s="91">
        <f>ICGN!EB47</f>
        <v>508.35714285714283</v>
      </c>
      <c r="EC21" s="91">
        <f>ICGN!EC47</f>
        <v>506.90277777777777</v>
      </c>
      <c r="ED21" s="91">
        <f>ICGN!ED47</f>
        <v>523.81818181818187</v>
      </c>
      <c r="EE21" s="91">
        <f>ICGN!EE47</f>
        <v>613.25</v>
      </c>
      <c r="EF21" s="91">
        <f>ICGN!EF47</f>
        <v>685.44047619047615</v>
      </c>
      <c r="EG21" s="91">
        <f>ICGN!EG47</f>
        <v>727.21428571428567</v>
      </c>
      <c r="EH21" s="91">
        <f>ICGN!EH47</f>
        <v>643.0625</v>
      </c>
      <c r="EI21" s="91">
        <f>ICGN!EI47</f>
        <v>558.26136363636363</v>
      </c>
      <c r="EJ21" s="91">
        <f>ICGN!EJ47</f>
        <v>519.40909090909088</v>
      </c>
      <c r="EK21" s="91">
        <f>ICGN!EK47</f>
        <v>498.203125</v>
      </c>
      <c r="EL21" s="91">
        <f>ICGN!EL47</f>
        <v>573.71428571428567</v>
      </c>
      <c r="EM21" s="91">
        <f>ICGN!EM47</f>
        <v>609.76136363636363</v>
      </c>
      <c r="EN21" s="91">
        <f>ICGN!EN47</f>
        <v>675.5</v>
      </c>
      <c r="EO21" s="91">
        <f>ICGN!EO47</f>
        <v>707.35714285714289</v>
      </c>
      <c r="EP21" s="91">
        <f>ICGN!EP47</f>
        <v>731.13095238095241</v>
      </c>
      <c r="EQ21" s="91">
        <f>ICGN!EQ47</f>
        <v>841.45238095238096</v>
      </c>
      <c r="ER21" s="91">
        <f>ICGN!ER47</f>
        <v>909.60227272727275</v>
      </c>
      <c r="ES21" s="91">
        <f>ICGN!ES47</f>
        <v>936.96052631578948</v>
      </c>
      <c r="ET21" s="91">
        <f>ICGN!ET47</f>
        <v>968.61111111111109</v>
      </c>
      <c r="EU21" s="91">
        <f>ICGN!EU47</f>
        <v>994.695652173913</v>
      </c>
      <c r="EV21" s="91">
        <f>ICGN!EV47</f>
        <v>1036.9642857142858</v>
      </c>
      <c r="EW21" s="91">
        <f>ICGN!EW47</f>
        <v>1105.0972222222222</v>
      </c>
      <c r="EX21" s="91">
        <f>ICGN!EX47</f>
        <v>924.19047619047615</v>
      </c>
      <c r="EY21" s="91">
        <f>ICGN!EY47</f>
        <v>1008.2857142857143</v>
      </c>
      <c r="EZ21" s="91">
        <f>ICGN!EZ47</f>
        <v>1078.3499999999999</v>
      </c>
      <c r="FA21" s="91">
        <f>ICGN!FA47</f>
        <v>1104.702380952381</v>
      </c>
      <c r="FB21" s="91">
        <f>ICGN!FB47</f>
        <v>1238.1624999999999</v>
      </c>
      <c r="FC21" s="91">
        <f>ICGN!FC47</f>
        <v>1278.952380952381</v>
      </c>
      <c r="FD21" s="91">
        <f>ICGN!FD47</f>
        <v>1212.840909090909</v>
      </c>
    </row>
    <row r="22" spans="1:160" s="16" customFormat="1" x14ac:dyDescent="0.3">
      <c r="A22" s="14"/>
      <c r="B22" s="14"/>
      <c r="C22" s="14"/>
      <c r="D22" s="22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</row>
    <row r="23" spans="1:160" s="16" customFormat="1" x14ac:dyDescent="0.3">
      <c r="A23" s="16" t="s">
        <v>37</v>
      </c>
      <c r="D23" s="22"/>
      <c r="E23" s="253">
        <f>ICGN!E54</f>
        <v>2252.9815000000003</v>
      </c>
      <c r="F23" s="253">
        <f>ICGN!F54</f>
        <v>2513.7445000000007</v>
      </c>
      <c r="G23" s="253">
        <f>ICGN!G54</f>
        <v>2477.2114285714283</v>
      </c>
      <c r="H23" s="253">
        <f>ICGN!H54</f>
        <v>2379.3645000000001</v>
      </c>
      <c r="I23" s="253">
        <f>ICGN!I54</f>
        <v>2229.9499999999998</v>
      </c>
      <c r="J23" s="253">
        <f>ICGN!J54</f>
        <v>2090.0421052631582</v>
      </c>
      <c r="K23" s="253">
        <f>ICGN!K54</f>
        <v>2052.6840909090906</v>
      </c>
      <c r="L23" s="253">
        <f>ICGN!L54</f>
        <v>2018.9652631578945</v>
      </c>
      <c r="M23" s="253">
        <f>ICGN!M54</f>
        <v>1978.0329999999994</v>
      </c>
      <c r="N23" s="253">
        <f>ICGN!N54</f>
        <v>1901.4003225806453</v>
      </c>
      <c r="O23" s="253">
        <f>ICGN!O54</f>
        <v>1976.8793333333335</v>
      </c>
      <c r="P23" s="253">
        <f>ICGN!P54</f>
        <v>2018.0125806451613</v>
      </c>
      <c r="Q23" s="253">
        <f>ICGN!Q54</f>
        <v>1983.4267</v>
      </c>
      <c r="R23" s="253">
        <f>ICGN!R54</f>
        <v>1951.7239285714293</v>
      </c>
      <c r="S23" s="253">
        <f>ICGN!S54</f>
        <v>1908.991935483871</v>
      </c>
      <c r="T23" s="253">
        <f>ICGN!T54</f>
        <v>1937.4490000000003</v>
      </c>
      <c r="U23" s="253">
        <f>ICGN!U54</f>
        <v>1983.5932258064518</v>
      </c>
      <c r="V23" s="253">
        <f>ICGN!V54</f>
        <v>1926.8460000000002</v>
      </c>
      <c r="W23" s="253">
        <f>ICGN!W54</f>
        <v>1874.4112903225807</v>
      </c>
      <c r="X23" s="253">
        <f>ICGN!X54</f>
        <v>1821.2006451612901</v>
      </c>
      <c r="Y23" s="253">
        <f>ICGN!Y54</f>
        <v>1805.7723000000001</v>
      </c>
      <c r="Z23" s="253">
        <f>ICGN!Z54</f>
        <v>1808.6070999999999</v>
      </c>
      <c r="AA23" s="253">
        <f>ICGN!AA54</f>
        <v>1862.9940000000001</v>
      </c>
      <c r="AB23" s="253">
        <f>ICGN!AB54</f>
        <v>1922.3312903225806</v>
      </c>
      <c r="AC23" s="253">
        <f>ICGN!AC54</f>
        <v>1867.0767741935488</v>
      </c>
      <c r="AD23" s="253">
        <f>ICGN!AD54</f>
        <v>1882.3714285714284</v>
      </c>
      <c r="AE23" s="253">
        <f>ICGN!AE54</f>
        <v>1881.8148387096778</v>
      </c>
      <c r="AF23" s="253">
        <f>ICGN!AF54</f>
        <v>1809.8339999999994</v>
      </c>
      <c r="AG23" s="253">
        <f>ICGN!AG54</f>
        <v>1800.5087096774189</v>
      </c>
      <c r="AH23" s="253">
        <f>ICGN!AH54</f>
        <v>1783.159333333334</v>
      </c>
      <c r="AI23" s="253">
        <f>ICGN!AI54</f>
        <v>1761.5938709677416</v>
      </c>
      <c r="AJ23" s="253">
        <f>ICGN!AJ54</f>
        <v>1785.56</v>
      </c>
      <c r="AK23" s="253">
        <f>ICGN!AK54</f>
        <v>1833.3196666666665</v>
      </c>
      <c r="AL23" s="253">
        <f>ICGN!AL54</f>
        <v>1907.609032258064</v>
      </c>
      <c r="AM23" s="253">
        <f>ICGN!AM54</f>
        <v>1919.4749999999999</v>
      </c>
      <c r="AN23" s="253">
        <f>ICGN!AN54</f>
        <v>1933.31064516129</v>
      </c>
      <c r="AO23" s="253">
        <f>ICGN!AO54</f>
        <v>1853.2822580645166</v>
      </c>
      <c r="AP23" s="253">
        <f>ICGN!AP54</f>
        <v>1782.7548275862066</v>
      </c>
      <c r="AQ23" s="253">
        <f>ICGN!AQ54</f>
        <v>1766.3316129032257</v>
      </c>
      <c r="AR23" s="253">
        <f>ICGN!AR54</f>
        <v>1774.2469999999992</v>
      </c>
      <c r="AS23" s="253">
        <f>ICGN!AS54</f>
        <v>1793.2767741935484</v>
      </c>
      <c r="AT23" s="253">
        <f>ICGN!AT54</f>
        <v>1792.5466666666664</v>
      </c>
      <c r="AU23" s="253">
        <f>ICGN!AU54</f>
        <v>1783.8203225806458</v>
      </c>
      <c r="AV23" s="253">
        <f>ICGN!AV54</f>
        <v>1805.5232258064516</v>
      </c>
      <c r="AW23" s="253">
        <f>ICGN!AW54</f>
        <v>1802.7463333333337</v>
      </c>
      <c r="AX23" s="253">
        <f>ICGN!AX54</f>
        <v>1804.4009677419353</v>
      </c>
      <c r="AY23" s="253">
        <f>ICGN!AY54</f>
        <v>1821.0136666666672</v>
      </c>
      <c r="AZ23" s="253">
        <f>ICGN!AZ54</f>
        <v>1792.6996774193553</v>
      </c>
      <c r="BA23" s="253">
        <f>ICGN!BA54</f>
        <v>1769.6725806451611</v>
      </c>
      <c r="BB23" s="253">
        <f>ICGN!BB54</f>
        <v>1790.5478571428569</v>
      </c>
      <c r="BC23" s="253">
        <f>ICGN!BC54</f>
        <v>1813.7487096774191</v>
      </c>
      <c r="BD23" s="253">
        <f>ICGN!BD54</f>
        <v>1830.2313333333329</v>
      </c>
      <c r="BE23" s="253">
        <f>ICGN!BE54</f>
        <v>1847.9212903225805</v>
      </c>
      <c r="BF23" s="253">
        <f>ICGN!BF54</f>
        <v>1909.8493333333331</v>
      </c>
      <c r="BG23" s="253">
        <f>ICGN!BG54</f>
        <v>1901.5425806451615</v>
      </c>
      <c r="BH23" s="253">
        <f>ICGN!BH54</f>
        <v>1902.1041935483875</v>
      </c>
      <c r="BI23" s="253">
        <f>ICGN!BI54</f>
        <v>1919.5123333333338</v>
      </c>
      <c r="BJ23" s="253">
        <f>ICGN!BJ54</f>
        <v>1885.1312903225801</v>
      </c>
      <c r="BK23" s="253">
        <f>ICGN!BK54</f>
        <v>1921.7529999999997</v>
      </c>
      <c r="BL23" s="253">
        <f>ICGN!BL54</f>
        <v>1932.9561290322579</v>
      </c>
      <c r="BM23" s="253">
        <f>ICGN!BM54</f>
        <v>1957.2870967741942</v>
      </c>
      <c r="BN23" s="253">
        <f>ICGN!BN54</f>
        <v>2038.4925000000001</v>
      </c>
      <c r="BO23" s="253">
        <f>ICGN!BO54</f>
        <v>2022.19</v>
      </c>
      <c r="BP23" s="253">
        <f>ICGN!BP54</f>
        <v>1939.27</v>
      </c>
      <c r="BQ23" s="253">
        <f>ICGN!BQ54</f>
        <v>1915.46</v>
      </c>
      <c r="BR23" s="253">
        <f>ICGN!BR54</f>
        <v>1888.1</v>
      </c>
      <c r="BS23" s="253">
        <f>ICGN!BS54</f>
        <v>1858.4</v>
      </c>
      <c r="BT23" s="253">
        <f>ICGN!BT54</f>
        <v>1899.07</v>
      </c>
      <c r="BU23" s="253">
        <f>ICGN!BU54</f>
        <v>1971.34</v>
      </c>
      <c r="BV23" s="253">
        <f>ICGN!BV54</f>
        <v>2047.03</v>
      </c>
      <c r="BW23" s="253">
        <f>ICGN!BW54</f>
        <v>2127.2456000000002</v>
      </c>
      <c r="BX23" s="253">
        <f>ICGN!BX54</f>
        <v>2344.23</v>
      </c>
      <c r="BY23" s="253">
        <f>ICGN!BY54</f>
        <v>2397.69</v>
      </c>
      <c r="BZ23" s="253">
        <f>ICGN!BZ54</f>
        <v>2420.38</v>
      </c>
      <c r="CA23" s="253">
        <f>ICGN!CA54</f>
        <v>2586.58</v>
      </c>
      <c r="CB23" s="253">
        <f>ICGN!CB54</f>
        <v>2495.36</v>
      </c>
      <c r="CC23" s="253">
        <f>ICGN!CC54</f>
        <v>2439.0863157894701</v>
      </c>
      <c r="CD23" s="253">
        <f>ICGN!CD54</f>
        <v>2554.94</v>
      </c>
      <c r="CE23" s="253">
        <f>ICGN!CE54</f>
        <v>2731.9</v>
      </c>
      <c r="CF23" s="253">
        <f>ICGN!CF54</f>
        <v>3023.29</v>
      </c>
      <c r="CG23" s="253">
        <f>ICGN!CG54</f>
        <v>3073.1154545454542</v>
      </c>
      <c r="CH23" s="253">
        <f>ICGN!CH54</f>
        <v>2937.85</v>
      </c>
      <c r="CI23" s="253">
        <f>ICGN!CI54</f>
        <v>2996.67</v>
      </c>
      <c r="CJ23" s="253">
        <f>ICGN!CJ54</f>
        <v>3244.51</v>
      </c>
      <c r="CK23" s="253">
        <f>ICGN!CK54</f>
        <v>3284.03</v>
      </c>
      <c r="CL23" s="253">
        <f>ICGN!CL54</f>
        <v>3357.5</v>
      </c>
      <c r="CM23" s="253">
        <f>ICGN!CM54</f>
        <v>3145.26</v>
      </c>
      <c r="CN23" s="253">
        <f>ICGN!CN54</f>
        <v>2998.71</v>
      </c>
      <c r="CO23" s="253">
        <f>ICGN!CO54</f>
        <v>2988.38</v>
      </c>
      <c r="CP23" s="253">
        <f>ICGN!CP54</f>
        <v>2991.68</v>
      </c>
      <c r="CQ23" s="253">
        <f>ICGN!CQ54</f>
        <v>2963.99</v>
      </c>
      <c r="CR23" s="253">
        <f>ICGN!CR54</f>
        <v>2963.82</v>
      </c>
      <c r="CS23" s="253">
        <f>ICGN!CS54</f>
        <v>2921.15</v>
      </c>
      <c r="CT23" s="253">
        <f>ICGN!CT54</f>
        <v>2932.61</v>
      </c>
      <c r="CU23" s="253">
        <f>ICGN!CU54</f>
        <v>3106.4</v>
      </c>
      <c r="CV23" s="253">
        <f>ICGN!CV54</f>
        <v>3009.53</v>
      </c>
      <c r="CW23" s="253">
        <f>ICGN!CW54</f>
        <v>2944.65</v>
      </c>
      <c r="CX23" s="253">
        <f>ICGN!CX54</f>
        <v>2881.68</v>
      </c>
      <c r="CY23" s="253">
        <f>ICGN!CY54</f>
        <v>2943.4945454545455</v>
      </c>
      <c r="CZ23" s="253">
        <f>ICGN!CZ54</f>
        <v>2873.5461111111113</v>
      </c>
      <c r="DA23" s="253">
        <f>ICGN!DA54</f>
        <v>2924</v>
      </c>
      <c r="DB23" s="253">
        <f>ICGN!DB54</f>
        <v>2958.36</v>
      </c>
      <c r="DC23" s="253">
        <f>ICGN!DC54</f>
        <v>3038.76</v>
      </c>
      <c r="DD23" s="253">
        <f>ICGN!DD54</f>
        <v>2972.62</v>
      </c>
      <c r="DE23" s="253">
        <f>ICGN!DE54</f>
        <v>2918.49</v>
      </c>
      <c r="DF23" s="253">
        <f>ICGN!DF54</f>
        <v>2955.06</v>
      </c>
      <c r="DG23" s="253">
        <f>ICGN!DG54</f>
        <v>3013.17</v>
      </c>
      <c r="DH23" s="253">
        <f>ICGN!DH54</f>
        <v>2991.42</v>
      </c>
      <c r="DI23" s="253">
        <f>ICGN!DI54</f>
        <v>2867.68</v>
      </c>
      <c r="DJ23" s="253">
        <f>ICGN!DJ54</f>
        <v>2859.9960000000001</v>
      </c>
      <c r="DK23" s="253">
        <f>ICGN!DK54</f>
        <v>2852.46</v>
      </c>
      <c r="DL23" s="253">
        <f>ICGN!DL54</f>
        <v>2765.96</v>
      </c>
      <c r="DM23" s="253">
        <f>ICGN!DM54</f>
        <v>2862.95</v>
      </c>
      <c r="DN23" s="253">
        <f>ICGN!DN54</f>
        <v>2893.22</v>
      </c>
      <c r="DO23" s="253">
        <f>ICGN!DO54</f>
        <v>2885.55</v>
      </c>
      <c r="DP23" s="253">
        <f>ICGN!DP54</f>
        <v>2959.57</v>
      </c>
      <c r="DQ23" s="253">
        <f>ICGN!DQ54</f>
        <v>3037.8</v>
      </c>
      <c r="DR23" s="253">
        <f>ICGN!DR54</f>
        <v>3080.48</v>
      </c>
      <c r="DS23" s="253">
        <f>ICGN!DS54</f>
        <v>3198.13</v>
      </c>
      <c r="DT23" s="253">
        <f>ICGN!DT54</f>
        <v>3212.48</v>
      </c>
      <c r="DU23" s="253">
        <f>ICGN!DU54</f>
        <v>3161.9114285714286</v>
      </c>
      <c r="DV23" s="253">
        <f>ICGN!DV54</f>
        <v>3115.15</v>
      </c>
      <c r="DW23" s="253">
        <f>ICGN!DW54</f>
        <v>3125.34</v>
      </c>
      <c r="DX23" s="253">
        <f>ICGN!DX54</f>
        <v>3155.22</v>
      </c>
      <c r="DY23" s="253">
        <f>ICGN!DY54</f>
        <v>3310.49</v>
      </c>
      <c r="DZ23" s="253">
        <f>ICGN!DZ54</f>
        <v>3256.0188888888897</v>
      </c>
      <c r="EA23" s="253">
        <f>ICGN!EA54</f>
        <v>3208.1081818181829</v>
      </c>
      <c r="EB23" s="253">
        <f>ICGN!EB54</f>
        <v>3412.6474999999991</v>
      </c>
      <c r="EC23" s="253">
        <f>ICGN!EC54</f>
        <v>3399.6219047619038</v>
      </c>
      <c r="ED23" s="253">
        <f>ICGN!ED54</f>
        <v>3437.7254545454548</v>
      </c>
      <c r="EE23" s="253">
        <f>ICGN!EE54</f>
        <v>3411.4236842105256</v>
      </c>
      <c r="EF23" s="253">
        <f>ICGN!EF54</f>
        <v>3383.0004761904761</v>
      </c>
      <c r="EG23" s="253">
        <f>ICGN!EG54</f>
        <v>3317.3704761904755</v>
      </c>
      <c r="EH23" s="253">
        <f>ICGN!EH54</f>
        <v>3408.2404999999999</v>
      </c>
      <c r="EI23" s="253">
        <f>ICGN!EI54</f>
        <v>3870.0076190476193</v>
      </c>
      <c r="EJ23" s="253">
        <f>ICGN!EJ54</f>
        <v>3986.5610000000001</v>
      </c>
      <c r="EK23" s="253">
        <f>ICGN!EK54</f>
        <v>3863.3421052631579</v>
      </c>
      <c r="EL23" s="253">
        <f>ICGN!EL54</f>
        <v>3693.0010526315782</v>
      </c>
      <c r="EM23" s="253">
        <f>ICGN!EM54</f>
        <v>3660.599090909091</v>
      </c>
      <c r="EN23" s="253">
        <f>ICGN!EN54</f>
        <v>3788.0989473684212</v>
      </c>
      <c r="EO23" s="253">
        <f>ICGN!EO54</f>
        <v>3749.8572727272726</v>
      </c>
      <c r="EP23" s="253">
        <f>ICGN!EP54</f>
        <v>3833.0595238095243</v>
      </c>
      <c r="EQ23" s="253">
        <f>ICGN!EQ54</f>
        <v>3680.6721052631583</v>
      </c>
      <c r="ER23" s="253">
        <f>ICGN!ER54</f>
        <v>3468.5038095238101</v>
      </c>
      <c r="ES23" s="253">
        <f>ICGN!ES54</f>
        <v>3494.532631578948</v>
      </c>
      <c r="ET23" s="253">
        <f>ICGN!ET54</f>
        <v>3552.4340000000002</v>
      </c>
      <c r="EU23" s="253">
        <f>ICGN!EU54</f>
        <v>3616.9990909090916</v>
      </c>
      <c r="EV23" s="253">
        <f>ICGN!EV54</f>
        <v>3651.8530000000005</v>
      </c>
      <c r="EW23" s="253">
        <f>ICGN!EW54</f>
        <v>3741.96</v>
      </c>
      <c r="EX23" s="253">
        <f>ICGN!EX54</f>
        <v>3693</v>
      </c>
      <c r="EY23" s="253">
        <f>ICGN!EY54</f>
        <v>3832.2439999999997</v>
      </c>
      <c r="EZ23" s="253">
        <f>ICGN!EZ54</f>
        <v>3887.6780952380955</v>
      </c>
      <c r="FA23" s="253">
        <f>ICGN!FA54</f>
        <v>3820.28</v>
      </c>
      <c r="FB23" s="253">
        <f>ICGN!FB54</f>
        <v>3771.68</v>
      </c>
      <c r="FC23" s="253">
        <f>ICGN!FC54</f>
        <v>3900.51</v>
      </c>
      <c r="FD23" s="253">
        <f>ICGN!FD54</f>
        <v>3967.77</v>
      </c>
    </row>
    <row r="24" spans="1:160" s="16" customFormat="1" x14ac:dyDescent="0.3">
      <c r="D24" s="22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</row>
    <row r="25" spans="1:160" x14ac:dyDescent="0.3">
      <c r="A25" s="18" t="s">
        <v>39</v>
      </c>
      <c r="B25" s="18" t="s">
        <v>13</v>
      </c>
      <c r="C25" s="18" t="s">
        <v>169</v>
      </c>
      <c r="D25" s="21" t="s">
        <v>35</v>
      </c>
      <c r="E25" s="19">
        <v>39814</v>
      </c>
      <c r="F25" s="19">
        <v>39845</v>
      </c>
      <c r="G25" s="19">
        <v>39873</v>
      </c>
      <c r="H25" s="19">
        <v>39904</v>
      </c>
      <c r="I25" s="19">
        <v>39934</v>
      </c>
      <c r="J25" s="19">
        <v>39965</v>
      </c>
      <c r="K25" s="19">
        <v>39995</v>
      </c>
      <c r="L25" s="19">
        <v>40026</v>
      </c>
      <c r="M25" s="19">
        <v>40057</v>
      </c>
      <c r="N25" s="19">
        <v>40087</v>
      </c>
      <c r="O25" s="19">
        <v>40118</v>
      </c>
      <c r="P25" s="19">
        <v>40148</v>
      </c>
      <c r="Q25" s="19">
        <v>40179</v>
      </c>
      <c r="R25" s="19">
        <v>40210</v>
      </c>
      <c r="S25" s="19">
        <v>40238</v>
      </c>
      <c r="T25" s="19">
        <v>40269</v>
      </c>
      <c r="U25" s="19">
        <v>40299</v>
      </c>
      <c r="V25" s="19">
        <v>40330</v>
      </c>
      <c r="W25" s="19">
        <v>40360</v>
      </c>
      <c r="X25" s="19">
        <v>40391</v>
      </c>
      <c r="Y25" s="19">
        <v>40422</v>
      </c>
      <c r="Z25" s="19">
        <v>40452</v>
      </c>
      <c r="AA25" s="19">
        <v>40483</v>
      </c>
      <c r="AB25" s="19">
        <v>40513</v>
      </c>
      <c r="AC25" s="19">
        <v>40544</v>
      </c>
      <c r="AD25" s="19">
        <v>40575</v>
      </c>
      <c r="AE25" s="19">
        <v>40603</v>
      </c>
      <c r="AF25" s="19">
        <v>40634</v>
      </c>
      <c r="AG25" s="19">
        <v>40664</v>
      </c>
      <c r="AH25" s="19">
        <v>40695</v>
      </c>
      <c r="AI25" s="19">
        <v>40725</v>
      </c>
      <c r="AJ25" s="19">
        <v>40756</v>
      </c>
      <c r="AK25" s="19">
        <v>40787</v>
      </c>
      <c r="AL25" s="19">
        <v>40817</v>
      </c>
      <c r="AM25" s="19">
        <v>40848</v>
      </c>
      <c r="AN25" s="19">
        <v>40878</v>
      </c>
      <c r="AO25" s="19">
        <v>40909</v>
      </c>
      <c r="AP25" s="19">
        <v>40940</v>
      </c>
      <c r="AQ25" s="19">
        <v>40969</v>
      </c>
      <c r="AR25" s="19">
        <v>41000</v>
      </c>
      <c r="AS25" s="19">
        <v>41030</v>
      </c>
      <c r="AT25" s="19">
        <v>41061</v>
      </c>
      <c r="AU25" s="19">
        <v>41091</v>
      </c>
      <c r="AV25" s="19">
        <v>41122</v>
      </c>
      <c r="AW25" s="19">
        <v>41153</v>
      </c>
      <c r="AX25" s="19">
        <v>41183</v>
      </c>
      <c r="AY25" s="19">
        <v>41214</v>
      </c>
      <c r="AZ25" s="19">
        <v>41244</v>
      </c>
      <c r="BA25" s="19">
        <v>41275</v>
      </c>
      <c r="BB25" s="19">
        <v>41306</v>
      </c>
      <c r="BC25" s="19">
        <f t="shared" ref="BC25:BL25" si="0">+BC2</f>
        <v>41334</v>
      </c>
      <c r="BD25" s="19">
        <f t="shared" si="0"/>
        <v>41365</v>
      </c>
      <c r="BE25" s="19">
        <f t="shared" si="0"/>
        <v>41395</v>
      </c>
      <c r="BF25" s="19">
        <f t="shared" si="0"/>
        <v>41426</v>
      </c>
      <c r="BG25" s="19">
        <f t="shared" si="0"/>
        <v>41456</v>
      </c>
      <c r="BH25" s="19">
        <f t="shared" si="0"/>
        <v>41487</v>
      </c>
      <c r="BI25" s="19">
        <f t="shared" si="0"/>
        <v>41518</v>
      </c>
      <c r="BJ25" s="19">
        <f t="shared" si="0"/>
        <v>41548</v>
      </c>
      <c r="BK25" s="19">
        <f t="shared" si="0"/>
        <v>41579</v>
      </c>
      <c r="BL25" s="19">
        <f t="shared" si="0"/>
        <v>41609</v>
      </c>
      <c r="BM25" s="19">
        <v>41640</v>
      </c>
      <c r="BN25" s="19">
        <v>41671</v>
      </c>
      <c r="BO25" s="19">
        <v>41699</v>
      </c>
      <c r="BP25" s="19">
        <v>41730</v>
      </c>
      <c r="BQ25" s="19">
        <v>41760</v>
      </c>
      <c r="BR25" s="19">
        <v>41791</v>
      </c>
      <c r="BS25" s="19">
        <v>41821</v>
      </c>
      <c r="BT25" s="19">
        <v>41852</v>
      </c>
      <c r="BU25" s="19">
        <v>41883</v>
      </c>
      <c r="BV25" s="19">
        <v>41913</v>
      </c>
      <c r="BW25" s="19">
        <v>41944</v>
      </c>
      <c r="BX25" s="19">
        <v>41974</v>
      </c>
      <c r="BY25" s="19">
        <v>42005</v>
      </c>
      <c r="BZ25" s="19">
        <v>42036</v>
      </c>
      <c r="CA25" s="19">
        <v>42064</v>
      </c>
      <c r="CB25" s="19">
        <v>42095</v>
      </c>
      <c r="CC25" s="19">
        <v>42125</v>
      </c>
      <c r="CD25" s="19">
        <v>42156</v>
      </c>
      <c r="CE25" s="19">
        <v>42186</v>
      </c>
      <c r="CF25" s="19">
        <v>42217</v>
      </c>
      <c r="CG25" s="19">
        <v>42248</v>
      </c>
      <c r="CH25" s="19">
        <v>42278</v>
      </c>
      <c r="CI25" s="19">
        <v>42309</v>
      </c>
      <c r="CJ25" s="19">
        <v>42339</v>
      </c>
      <c r="CK25" s="19">
        <v>42370</v>
      </c>
      <c r="CL25" s="19">
        <v>42401</v>
      </c>
      <c r="CM25" s="19">
        <v>42430</v>
      </c>
      <c r="CN25" s="19">
        <v>42461</v>
      </c>
      <c r="CO25" s="19">
        <v>42491</v>
      </c>
      <c r="CP25" s="19">
        <v>42522</v>
      </c>
      <c r="CQ25" s="19">
        <v>42552</v>
      </c>
      <c r="CR25" s="19">
        <v>42583</v>
      </c>
      <c r="CS25" s="19">
        <v>42614</v>
      </c>
      <c r="CT25" s="19">
        <v>42644</v>
      </c>
      <c r="CU25" s="19">
        <v>42675</v>
      </c>
      <c r="CV25" s="19">
        <v>42705</v>
      </c>
      <c r="CW25" s="19">
        <v>42736</v>
      </c>
      <c r="CX25" s="19">
        <v>42767</v>
      </c>
      <c r="CY25" s="19">
        <v>42795</v>
      </c>
      <c r="CZ25" s="19">
        <v>42826</v>
      </c>
      <c r="DA25" s="19">
        <v>42856</v>
      </c>
      <c r="DB25" s="19">
        <v>42887</v>
      </c>
      <c r="DC25" s="19">
        <v>42917</v>
      </c>
      <c r="DD25" s="19">
        <v>42948</v>
      </c>
      <c r="DE25" s="19">
        <v>42979</v>
      </c>
      <c r="DF25" s="19">
        <v>43009</v>
      </c>
      <c r="DG25" s="19">
        <v>43040</v>
      </c>
      <c r="DH25" s="19">
        <v>43070</v>
      </c>
      <c r="DI25" s="19">
        <v>43101</v>
      </c>
      <c r="DJ25" s="19">
        <v>43132</v>
      </c>
      <c r="DK25" s="19">
        <v>43160</v>
      </c>
      <c r="DL25" s="19">
        <v>43191</v>
      </c>
      <c r="DM25" s="19">
        <v>43221</v>
      </c>
      <c r="DN25" s="19">
        <v>43252</v>
      </c>
      <c r="DO25" s="19">
        <v>43282</v>
      </c>
      <c r="DP25" s="19">
        <v>43313</v>
      </c>
      <c r="DQ25" s="19">
        <v>43344</v>
      </c>
      <c r="DR25" s="19">
        <v>43374</v>
      </c>
      <c r="DS25" s="19">
        <v>43405</v>
      </c>
      <c r="DT25" s="19">
        <v>43435</v>
      </c>
      <c r="DU25" s="19">
        <v>43466</v>
      </c>
      <c r="DV25" s="19">
        <v>43497</v>
      </c>
      <c r="DW25" s="19">
        <v>43525</v>
      </c>
      <c r="DX25" s="19">
        <v>43556</v>
      </c>
      <c r="DY25" s="19">
        <v>43586</v>
      </c>
      <c r="DZ25" s="19">
        <v>43617</v>
      </c>
      <c r="EA25" s="19">
        <v>43647</v>
      </c>
      <c r="EB25" s="19">
        <v>43678</v>
      </c>
      <c r="EC25" s="19">
        <v>43709</v>
      </c>
      <c r="ED25" s="19">
        <v>43739</v>
      </c>
      <c r="EE25" s="19">
        <v>43770</v>
      </c>
      <c r="EF25" s="19">
        <v>43800</v>
      </c>
      <c r="EG25" s="19">
        <v>43831</v>
      </c>
      <c r="EH25" s="19">
        <v>43862</v>
      </c>
      <c r="EI25" s="19">
        <v>43891</v>
      </c>
      <c r="EJ25" s="19">
        <v>43922</v>
      </c>
      <c r="EK25" s="19">
        <v>43952</v>
      </c>
      <c r="EL25" s="19">
        <v>43983</v>
      </c>
      <c r="EM25" s="19">
        <v>44013</v>
      </c>
      <c r="EN25" s="19">
        <v>44044</v>
      </c>
      <c r="EO25" s="19">
        <v>44075</v>
      </c>
      <c r="EP25" s="19">
        <v>44105</v>
      </c>
      <c r="EQ25" s="19">
        <v>44136</v>
      </c>
      <c r="ER25" s="19">
        <v>44166</v>
      </c>
      <c r="ES25" s="19">
        <v>44197</v>
      </c>
      <c r="ET25" s="359">
        <v>44228</v>
      </c>
      <c r="EU25" s="359">
        <v>44256</v>
      </c>
      <c r="EV25" s="359">
        <v>44287</v>
      </c>
      <c r="EW25" s="359">
        <v>44317</v>
      </c>
      <c r="EX25" s="359">
        <v>44348</v>
      </c>
      <c r="EY25" s="359">
        <v>44378</v>
      </c>
      <c r="EZ25" s="359">
        <v>44409</v>
      </c>
      <c r="FA25" s="359">
        <v>44440</v>
      </c>
      <c r="FB25" s="359">
        <v>44470</v>
      </c>
      <c r="FC25" s="359">
        <v>44501</v>
      </c>
      <c r="FD25" s="359">
        <v>44531</v>
      </c>
    </row>
    <row r="26" spans="1:160" x14ac:dyDescent="0.3">
      <c r="A26" s="83"/>
      <c r="B26" s="83"/>
      <c r="C26" s="83"/>
      <c r="D26" s="84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</row>
    <row r="27" spans="1:160" x14ac:dyDescent="0.3">
      <c r="A27" s="18" t="s">
        <v>103</v>
      </c>
      <c r="D27" s="25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</row>
    <row r="28" spans="1:160" s="154" customFormat="1" x14ac:dyDescent="0.3">
      <c r="A28" s="154" t="s">
        <v>46</v>
      </c>
      <c r="C28" s="155" t="s">
        <v>285</v>
      </c>
      <c r="D28" s="161"/>
      <c r="E28" s="280">
        <f>ICGN!E64</f>
        <v>1708.8466993626</v>
      </c>
      <c r="F28" s="280">
        <f>ICGN!F64</f>
        <v>1551.4703264393015</v>
      </c>
      <c r="G28" s="280">
        <f>ICGN!G64</f>
        <v>1542.0565059329385</v>
      </c>
      <c r="H28" s="280">
        <f>ICGN!H64</f>
        <v>1639.0931275977262</v>
      </c>
      <c r="I28" s="280">
        <f>ICGN!I64</f>
        <v>1757.8869481378508</v>
      </c>
      <c r="J28" s="280">
        <f>ICGN!J64</f>
        <v>1803.7914119080954</v>
      </c>
      <c r="K28" s="280">
        <f>ICGN!K64</f>
        <v>1729.4429355799116</v>
      </c>
      <c r="L28" s="280">
        <f>ICGN!L64</f>
        <v>1738.5143093100846</v>
      </c>
      <c r="M28" s="280">
        <f>ICGN!M64</f>
        <v>1693.6016739862282</v>
      </c>
      <c r="N28" s="280">
        <f>ICGN!N64</f>
        <v>1656.6737486005645</v>
      </c>
      <c r="O28" s="280">
        <f>ICGN!O64</f>
        <v>1517.5433064705683</v>
      </c>
      <c r="P28" s="280">
        <f>ICGN!P64</f>
        <v>1585.7185582940995</v>
      </c>
      <c r="Q28" s="280">
        <f>ICGN!Q64</f>
        <v>1588.1605304597342</v>
      </c>
      <c r="R28" s="280">
        <f>ICGN!R64</f>
        <v>1588.3393929945078</v>
      </c>
      <c r="S28" s="280">
        <f>ICGN!S64</f>
        <v>1964.3875546543313</v>
      </c>
      <c r="T28" s="280">
        <f>ICGN!T64</f>
        <v>1909.7276883159245</v>
      </c>
      <c r="U28" s="280">
        <f>ICGN!U64</f>
        <v>1764.4746687300449</v>
      </c>
      <c r="V28" s="280">
        <f>ICGN!V64</f>
        <v>1764.5416395498132</v>
      </c>
      <c r="W28" s="280">
        <f>ICGN!W64</f>
        <v>1819.237868233897</v>
      </c>
      <c r="X28" s="280">
        <f>ICGN!X64</f>
        <v>1866.9002830815973</v>
      </c>
      <c r="Y28" s="280">
        <f>ICGN!Y64</f>
        <v>1838.5485257471278</v>
      </c>
      <c r="Z28" s="280">
        <f>ICGN!Z64</f>
        <v>1824.6085620254394</v>
      </c>
      <c r="AA28" s="280">
        <f>ICGN!AA64</f>
        <v>1782.0776663800311</v>
      </c>
      <c r="AB28" s="280">
        <f>ICGN!AB64</f>
        <v>1836.3119914713773</v>
      </c>
      <c r="AC28" s="280">
        <f>ICGN!AC64</f>
        <v>1928.147813608231</v>
      </c>
      <c r="AD28" s="280">
        <f>ICGN!AD64</f>
        <v>1965.6056949440676</v>
      </c>
      <c r="AE28" s="280">
        <f>ICGN!AE64</f>
        <v>1859.9066858245624</v>
      </c>
      <c r="AF28" s="280">
        <f>ICGN!AF64</f>
        <v>1906.2521756138967</v>
      </c>
      <c r="AG28" s="280">
        <f>ICGN!AG64</f>
        <v>1893.909194480342</v>
      </c>
      <c r="AH28" s="280">
        <f>ICGN!AH64</f>
        <v>1962.8083338224769</v>
      </c>
      <c r="AI28" s="280">
        <f>ICGN!AI64</f>
        <v>1941.4236484151727</v>
      </c>
      <c r="AJ28" s="280">
        <f>ICGN!AJ64</f>
        <v>1960.169358632586</v>
      </c>
      <c r="AK28" s="280">
        <f>ICGN!AK64</f>
        <v>1865.4684516739126</v>
      </c>
      <c r="AL28" s="280">
        <f>ICGN!AL64</f>
        <v>1808.5466894210424</v>
      </c>
      <c r="AM28" s="280">
        <f>ICGN!AM64</f>
        <v>1823.4152567759413</v>
      </c>
      <c r="AN28" s="280">
        <f>ICGN!AN64</f>
        <v>1887.9531901069586</v>
      </c>
      <c r="AO28" s="280">
        <f>ICGN!AO64</f>
        <v>1915.5204149568981</v>
      </c>
      <c r="AP28" s="280">
        <f>ICGN!AP64</f>
        <v>1963.2536935765243</v>
      </c>
      <c r="AQ28" s="280">
        <f>ICGN!AQ64</f>
        <v>2083.4139937921277</v>
      </c>
      <c r="AR28" s="280">
        <f>ICGN!AR64</f>
        <v>2141.7536566216554</v>
      </c>
      <c r="AS28" s="280">
        <f>ICGN!AS64</f>
        <v>2230.5536198107698</v>
      </c>
      <c r="AT28" s="280">
        <f>ICGN!AT64</f>
        <v>2175.6755751593637</v>
      </c>
      <c r="AU28" s="280">
        <f>ICGN!AU64</f>
        <v>2186.318852090375</v>
      </c>
      <c r="AV28" s="280">
        <f>ICGN!AV64</f>
        <v>2104.6530699170034</v>
      </c>
      <c r="AW28" s="280">
        <f>ICGN!AW64</f>
        <v>2080.1595491619355</v>
      </c>
      <c r="AX28" s="280">
        <f>ICGN!AX64</f>
        <v>2094.8780606842447</v>
      </c>
      <c r="AY28" s="280">
        <f>ICGN!AY64</f>
        <v>2031.8353825277895</v>
      </c>
      <c r="AZ28" s="280">
        <f>ICGN!AZ64</f>
        <v>2036.0353973256044</v>
      </c>
      <c r="BA28" s="280">
        <f>ICGN!BA64</f>
        <v>2065.3538061077456</v>
      </c>
      <c r="BB28" s="280">
        <f>ICGN!BB64</f>
        <v>2049.6520019610921</v>
      </c>
      <c r="BC28" s="280">
        <f>ICGN!BC64</f>
        <v>2051.0007699256275</v>
      </c>
      <c r="BD28" s="280">
        <f>ICGN!BD64</f>
        <v>2122.6824878603693</v>
      </c>
      <c r="BE28" s="280">
        <f>ICGN!BE64</f>
        <v>2108.3149051872756</v>
      </c>
      <c r="BF28" s="280">
        <f>ICGN!BF64</f>
        <v>2070.8439828063229</v>
      </c>
      <c r="BG28" s="280">
        <f>ICGN!BG64</f>
        <v>2050.9664309893055</v>
      </c>
      <c r="BH28" s="280">
        <f>ICGN!BH64</f>
        <v>1875.8173248879041</v>
      </c>
      <c r="BI28" s="280">
        <f>ICGN!BI64</f>
        <v>1861.0195610447579</v>
      </c>
      <c r="BJ28" s="280">
        <f>ICGN!BJ64</f>
        <v>1887.6669324135382</v>
      </c>
      <c r="BK28" s="280">
        <f>ICGN!BK64</f>
        <v>1874.8507222312132</v>
      </c>
      <c r="BL28" s="280">
        <f>ICGN!BL64</f>
        <v>1828.6757505301928</v>
      </c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  <c r="DZ28" s="157"/>
      <c r="EA28" s="157"/>
      <c r="EB28" s="157"/>
      <c r="EC28" s="157"/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7"/>
      <c r="EO28" s="157"/>
      <c r="EP28" s="157"/>
      <c r="EQ28" s="157"/>
      <c r="ER28" s="157"/>
      <c r="ES28" s="157"/>
      <c r="ET28" s="157"/>
      <c r="EU28" s="157"/>
      <c r="EV28" s="157"/>
      <c r="EW28" s="157"/>
      <c r="EX28" s="157"/>
      <c r="EY28" s="157"/>
      <c r="EZ28" s="157"/>
      <c r="FA28" s="157"/>
      <c r="FB28" s="157"/>
      <c r="FC28" s="157"/>
      <c r="FD28" s="157"/>
    </row>
    <row r="29" spans="1:160" s="154" customFormat="1" x14ac:dyDescent="0.3">
      <c r="A29" s="155" t="s">
        <v>157</v>
      </c>
      <c r="B29" s="154" t="s">
        <v>18</v>
      </c>
      <c r="C29" s="155" t="s">
        <v>87</v>
      </c>
      <c r="D29" s="156">
        <v>22.046219999999998</v>
      </c>
      <c r="E29" s="280">
        <f>ICGN!E65</f>
        <v>1328.477659425</v>
      </c>
      <c r="F29" s="280">
        <f>ICGN!F65</f>
        <v>1286.7450352105266</v>
      </c>
      <c r="G29" s="280">
        <f>ICGN!G65</f>
        <v>1356.0178976590905</v>
      </c>
      <c r="H29" s="280">
        <f>ICGN!H65</f>
        <v>1397.7303479999996</v>
      </c>
      <c r="I29" s="280">
        <f>ICGN!I65</f>
        <v>1381.4161452000001</v>
      </c>
      <c r="J29" s="280">
        <f>ICGN!J65</f>
        <v>1289.3030296363638</v>
      </c>
      <c r="K29" s="280">
        <f>ICGN!K65</f>
        <v>1321.3452062045453</v>
      </c>
      <c r="L29" s="280">
        <f>ICGN!L65</f>
        <v>1071.183837</v>
      </c>
      <c r="M29" s="280">
        <f>ICGN!M65</f>
        <v>1120.2366764999997</v>
      </c>
      <c r="N29" s="280">
        <f>ICGN!N65</f>
        <v>1159.35559425</v>
      </c>
      <c r="O29" s="280">
        <f>ICGN!O65</f>
        <v>1253.5480691999999</v>
      </c>
      <c r="P29" s="280">
        <f>ICGN!P65</f>
        <v>1407.4507268181817</v>
      </c>
      <c r="Q29" s="280">
        <f>ICGN!Q65</f>
        <v>1499.1429600000001</v>
      </c>
      <c r="R29" s="280">
        <f>ICGN!R65</f>
        <v>1507.5553334210522</v>
      </c>
      <c r="S29" s="280">
        <f>ICGN!S65</f>
        <v>1594.3490818043474</v>
      </c>
      <c r="T29" s="280">
        <f>ICGN!T65</f>
        <v>1814.5351334999998</v>
      </c>
      <c r="U29" s="280">
        <f>ICGN!U65</f>
        <v>1876.7395930500002</v>
      </c>
      <c r="V29" s="280">
        <f>ICGN!V65</f>
        <v>1757.6849945454546</v>
      </c>
      <c r="W29" s="280">
        <f>ICGN!W65</f>
        <v>1777.8176789999995</v>
      </c>
      <c r="X29" s="280">
        <f>ICGN!X65</f>
        <v>1756.3822633636362</v>
      </c>
      <c r="Y29" s="280">
        <f>ICGN!Y65</f>
        <v>1713.2012580000003</v>
      </c>
      <c r="Z29" s="280">
        <f>ICGN!Z65</f>
        <v>1572.0792045000001</v>
      </c>
      <c r="AA29" s="280">
        <f>ICGN!AA65</f>
        <v>1507.698993</v>
      </c>
      <c r="AB29" s="280">
        <f>ICGN!AB65</f>
        <v>1623.7041029999996</v>
      </c>
      <c r="AC29" s="280">
        <f>ICGN!AC65</f>
        <v>1782.05107815</v>
      </c>
      <c r="AD29" s="280">
        <f>ICGN!AD65</f>
        <v>1939.3131472105263</v>
      </c>
      <c r="AE29" s="280">
        <f>ICGN!AE65</f>
        <v>1968.7753725652174</v>
      </c>
      <c r="AF29" s="280">
        <f>ICGN!AF65</f>
        <v>2137.0227779249999</v>
      </c>
      <c r="AG29" s="280">
        <f>ICGN!AG65</f>
        <v>2016.1005734999997</v>
      </c>
      <c r="AH29" s="280">
        <f>ICGN!AH65</f>
        <v>2060.2693640454545</v>
      </c>
      <c r="AI29" s="280">
        <f>ICGN!AI65</f>
        <v>2161.5216398999996</v>
      </c>
      <c r="AJ29" s="280">
        <f>ICGN!AJ65</f>
        <v>2100.5734269130435</v>
      </c>
      <c r="AK29" s="280">
        <f>ICGN!AK65</f>
        <v>1936.4979720000001</v>
      </c>
      <c r="AL29" s="280">
        <f>ICGN!AL65</f>
        <v>2004.4475714999996</v>
      </c>
      <c r="AM29" s="280">
        <f>ICGN!AM65</f>
        <v>1916.3676734999997</v>
      </c>
      <c r="AN29" s="280">
        <f>ICGN!AN65</f>
        <v>1878.6528899999994</v>
      </c>
      <c r="AO29" s="280">
        <f>ICGN!AO65</f>
        <v>1881.727550325</v>
      </c>
      <c r="AP29" s="280">
        <f>ICGN!AP65</f>
        <v>1946.2403015999998</v>
      </c>
      <c r="AQ29" s="280">
        <f>ICGN!AQ65</f>
        <v>1905.1691958409094</v>
      </c>
      <c r="AR29" s="280">
        <f>ICGN!AR65</f>
        <v>1882.5542835749995</v>
      </c>
      <c r="AS29" s="280">
        <f>ICGN!AS65</f>
        <v>1845.7195594090906</v>
      </c>
      <c r="AT29" s="280">
        <f>ICGN!AT65</f>
        <v>2069.6413934999996</v>
      </c>
      <c r="AU29" s="280">
        <f>ICGN!AU65</f>
        <v>2093.6822714999998</v>
      </c>
      <c r="AV29" s="280">
        <f>ICGN!AV65</f>
        <v>1799.9780098695655</v>
      </c>
      <c r="AW29" s="280">
        <f>ICGN!AW65</f>
        <v>1640.8769480526314</v>
      </c>
      <c r="AX29" s="280">
        <f>ICGN!AX65</f>
        <v>1755.9814229999999</v>
      </c>
      <c r="AY29" s="280">
        <f>ICGN!AY65</f>
        <v>1780.7834204999999</v>
      </c>
      <c r="AZ29" s="280">
        <f>ICGN!AZ65</f>
        <v>1866.9290251499999</v>
      </c>
      <c r="BA29" s="280">
        <f>ICGN!BA65</f>
        <v>1895.8699379999996</v>
      </c>
      <c r="BB29" s="280">
        <f>ICGN!BB65</f>
        <v>1872.1011843947372</v>
      </c>
      <c r="BC29" s="280">
        <f>ICGN!BC65</f>
        <v>1761.6032090999995</v>
      </c>
      <c r="BD29" s="280">
        <f>ICGN!BD65</f>
        <v>1873.978805045454</v>
      </c>
      <c r="BE29" s="280">
        <f>ICGN!BE65</f>
        <v>2045.3130079772729</v>
      </c>
      <c r="BF29" s="280">
        <f>ICGN!BF65</f>
        <v>2198.2175730899999</v>
      </c>
      <c r="BG29" s="280">
        <f>ICGN!BG65</f>
        <v>2196.1692788318182</v>
      </c>
      <c r="BH29" s="280">
        <f>ICGN!BH65</f>
        <v>2061.4067485772725</v>
      </c>
      <c r="BI29" s="280">
        <f>ICGN!BI65</f>
        <v>2006.7020599499997</v>
      </c>
      <c r="BJ29" s="280">
        <f>ICGN!BJ65</f>
        <v>1986.4075559086957</v>
      </c>
      <c r="BK29" s="280">
        <f>ICGN!BK65</f>
        <v>1910.2222896749995</v>
      </c>
      <c r="BL29" s="280">
        <f>ICGN!BL65</f>
        <v>1857.2365619999996</v>
      </c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  <c r="EQ29" s="157"/>
      <c r="ER29" s="157"/>
      <c r="ES29" s="157"/>
      <c r="ET29" s="157"/>
      <c r="EU29" s="157"/>
      <c r="EV29" s="157"/>
      <c r="EW29" s="157"/>
      <c r="EX29" s="157"/>
      <c r="EY29" s="157"/>
      <c r="EZ29" s="157"/>
      <c r="FA29" s="157"/>
      <c r="FB29" s="157"/>
      <c r="FC29" s="157"/>
      <c r="FD29" s="157"/>
    </row>
    <row r="30" spans="1:160" s="154" customFormat="1" x14ac:dyDescent="0.3">
      <c r="A30" s="155" t="s">
        <v>6</v>
      </c>
      <c r="B30" s="155" t="s">
        <v>32</v>
      </c>
      <c r="C30" s="155" t="s">
        <v>34</v>
      </c>
      <c r="D30" s="277"/>
      <c r="E30" s="280">
        <f>ICGN!E71</f>
        <v>556</v>
      </c>
      <c r="F30" s="280">
        <f>ICGN!F71</f>
        <v>569.0526315789474</v>
      </c>
      <c r="G30" s="280">
        <f>ICGN!G71</f>
        <v>594.18421052631584</v>
      </c>
      <c r="H30" s="280">
        <f>ICGN!H71</f>
        <v>686.84210526315792</v>
      </c>
      <c r="I30" s="280">
        <f>ICGN!I71</f>
        <v>787.38095238095241</v>
      </c>
      <c r="J30" s="280">
        <f>ICGN!J71</f>
        <v>724.72500000000002</v>
      </c>
      <c r="K30" s="280">
        <f>ICGN!K71</f>
        <v>637.71739130434787</v>
      </c>
      <c r="L30" s="280">
        <f>ICGN!L71</f>
        <v>713.69047619047615</v>
      </c>
      <c r="M30" s="280">
        <f>ICGN!M71</f>
        <v>672.84090909090912</v>
      </c>
      <c r="N30" s="280">
        <f>ICGN!N71</f>
        <v>678.63636363636363</v>
      </c>
      <c r="O30" s="280">
        <f>ICGN!O71</f>
        <v>723.21428571428567</v>
      </c>
      <c r="P30" s="280">
        <f>ICGN!P71</f>
        <v>773.06818181818187</v>
      </c>
      <c r="Q30" s="280">
        <f>ICGN!Q71</f>
        <v>787.75</v>
      </c>
      <c r="R30" s="280">
        <f>ICGN!R71</f>
        <v>793.125</v>
      </c>
      <c r="S30" s="280">
        <f>ICGN!S71</f>
        <v>828.36956521739125</v>
      </c>
      <c r="T30" s="280">
        <f>ICGN!T71</f>
        <v>823.28947368421052</v>
      </c>
      <c r="U30" s="280">
        <f>ICGN!U71</f>
        <v>814.47368421052636</v>
      </c>
      <c r="V30" s="280">
        <f>ICGN!V71</f>
        <v>801.13636363636363</v>
      </c>
      <c r="W30" s="280">
        <f>ICGN!W71</f>
        <v>804.2045454545455</v>
      </c>
      <c r="X30" s="280">
        <f>ICGN!X71</f>
        <v>906.66666666666663</v>
      </c>
      <c r="Y30" s="280">
        <f>ICGN!Y71</f>
        <v>918.09523809523807</v>
      </c>
      <c r="Z30" s="280">
        <f>ICGN!Z71</f>
        <v>990</v>
      </c>
      <c r="AA30" s="280">
        <f>ICGN!AA71</f>
        <v>1113.409090909091</v>
      </c>
      <c r="AB30" s="280">
        <f>ICGN!AB71</f>
        <v>1225.2272727272727</v>
      </c>
      <c r="AC30" s="280">
        <f>ICGN!AC71</f>
        <v>1267.1428571428571</v>
      </c>
      <c r="AD30" s="280">
        <f>ICGN!AD71</f>
        <v>1278.875</v>
      </c>
      <c r="AE30" s="280">
        <f>ICGN!AE71</f>
        <v>1173.4782608695652</v>
      </c>
      <c r="AF30" s="280">
        <f>ICGN!AF71</f>
        <v>1145</v>
      </c>
      <c r="AG30" s="280">
        <f>ICGN!AG71</f>
        <v>1153.8636363636363</v>
      </c>
      <c r="AH30" s="280">
        <f>ICGN!AH71</f>
        <v>1127.125</v>
      </c>
      <c r="AI30" s="280">
        <f>ICGN!AI71</f>
        <v>1082.375</v>
      </c>
      <c r="AJ30" s="280">
        <f>ICGN!AJ71</f>
        <v>1084.3478260869565</v>
      </c>
      <c r="AK30" s="280">
        <f>ICGN!AK71</f>
        <v>1065.2272727272727</v>
      </c>
      <c r="AL30" s="280">
        <f>ICGN!AL71</f>
        <v>997.02380952380952</v>
      </c>
      <c r="AM30" s="280">
        <f>ICGN!AM71</f>
        <v>1048.840909090909</v>
      </c>
      <c r="AN30" s="280">
        <f>ICGN!AN71</f>
        <v>1021.9047619047619</v>
      </c>
      <c r="AO30" s="280">
        <f>ICGN!AO71</f>
        <v>1057.6190476190477</v>
      </c>
      <c r="AP30" s="280">
        <f>ICGN!AP71</f>
        <v>1103.452380952381</v>
      </c>
      <c r="AQ30" s="280">
        <f>ICGN!AQ71</f>
        <v>1147.7045454545455</v>
      </c>
      <c r="AR30" s="280">
        <f>ICGN!AR71</f>
        <v>1176.4473684210527</v>
      </c>
      <c r="AS30" s="280">
        <f>ICGN!AS71</f>
        <v>1085.8333333333333</v>
      </c>
      <c r="AT30" s="280">
        <f>ICGN!AT71</f>
        <v>995.95238095238096</v>
      </c>
      <c r="AU30" s="280">
        <f>ICGN!AU71</f>
        <v>1013.8157894736842</v>
      </c>
      <c r="AV30" s="280">
        <f>ICGN!AV71</f>
        <v>994.56521739130437</v>
      </c>
      <c r="AW30" s="280">
        <f>ICGN!AW71</f>
        <v>965</v>
      </c>
      <c r="AX30" s="280">
        <f>ICGN!AX71</f>
        <v>836.95652173913038</v>
      </c>
      <c r="AY30" s="280">
        <f>ICGN!AY71</f>
        <v>818.86363636363637</v>
      </c>
      <c r="AZ30" s="280">
        <f>ICGN!AZ71</f>
        <v>788.19444444444446</v>
      </c>
      <c r="BA30" s="280">
        <f>ICGN!BA71</f>
        <v>841.59090909090912</v>
      </c>
      <c r="BB30" s="280">
        <f>ICGN!BB71</f>
        <v>858.875</v>
      </c>
      <c r="BC30" s="280">
        <f>ICGN!BC71</f>
        <v>851.375</v>
      </c>
      <c r="BD30" s="280">
        <f>ICGN!BD71</f>
        <v>836.78571428571433</v>
      </c>
      <c r="BE30" s="280">
        <f>ICGN!BE71</f>
        <v>838.375</v>
      </c>
      <c r="BF30" s="280">
        <f>ICGN!BF71</f>
        <v>850.125</v>
      </c>
      <c r="BG30" s="280">
        <f>ICGN!BG71</f>
        <v>794.66304347826087</v>
      </c>
      <c r="BH30" s="280">
        <f>ICGN!BH71</f>
        <v>788.17499999999995</v>
      </c>
      <c r="BI30" s="280">
        <f>ICGN!BI71</f>
        <v>802.71249999999998</v>
      </c>
      <c r="BJ30" s="280">
        <f>ICGN!BJ71</f>
        <v>839.18181818181813</v>
      </c>
      <c r="BK30" s="280">
        <f>ICGN!BK71</f>
        <v>892.03750000000002</v>
      </c>
      <c r="BL30" s="280">
        <f>ICGN!BL71</f>
        <v>886.97619047619048</v>
      </c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  <c r="ER30" s="157"/>
      <c r="ES30" s="157"/>
      <c r="ET30" s="157"/>
      <c r="EU30" s="157"/>
      <c r="EV30" s="157"/>
      <c r="EW30" s="157"/>
      <c r="EX30" s="157"/>
      <c r="EY30" s="157"/>
      <c r="EZ30" s="157"/>
      <c r="FA30" s="157"/>
      <c r="FB30" s="157"/>
      <c r="FC30" s="157"/>
      <c r="FD30" s="157"/>
    </row>
    <row r="31" spans="1:160" x14ac:dyDescent="0.3">
      <c r="A31" s="14"/>
      <c r="C31" s="14"/>
      <c r="D31" s="2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160" s="16" customFormat="1" x14ac:dyDescent="0.3">
      <c r="A32" s="18" t="s">
        <v>104</v>
      </c>
      <c r="B32" s="14"/>
      <c r="C32" s="14"/>
      <c r="D32" s="22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160" s="275" customFormat="1" x14ac:dyDescent="0.3">
      <c r="A33" s="275" t="s">
        <v>90</v>
      </c>
      <c r="C33" s="275" t="s">
        <v>285</v>
      </c>
      <c r="D33" s="277"/>
      <c r="E33" s="284">
        <f>ICGN!E77</f>
        <v>1464.7257423107999</v>
      </c>
      <c r="F33" s="284">
        <f>ICGN!F77</f>
        <v>1332.6732291209385</v>
      </c>
      <c r="G33" s="284">
        <f>ICGN!G77</f>
        <v>1372.5110262230344</v>
      </c>
      <c r="H33" s="284">
        <f>ICGN!H77</f>
        <v>1449.9669974902963</v>
      </c>
      <c r="I33" s="284">
        <f>ICGN!I77</f>
        <v>1547.1198905805063</v>
      </c>
      <c r="J33" s="284">
        <f>ICGN!J77</f>
        <v>1626.7614855404572</v>
      </c>
      <c r="K33" s="284">
        <f>ICGN!K77</f>
        <v>1607.6511795531574</v>
      </c>
      <c r="L33" s="284">
        <f>ICGN!L77</f>
        <v>1634.5006326846949</v>
      </c>
      <c r="M33" s="284">
        <f>ICGN!M77</f>
        <v>1501.4916333549545</v>
      </c>
      <c r="N33" s="284">
        <f>ICGN!N77</f>
        <v>1367.4132528131645</v>
      </c>
      <c r="O33" s="284">
        <f>ICGN!O77</f>
        <v>1406.2567973293933</v>
      </c>
      <c r="P33" s="284">
        <f>ICGN!P77</f>
        <v>1347.8607745499844</v>
      </c>
      <c r="Q33" s="284">
        <f>ICGN!Q77</f>
        <v>1462.6202218614885</v>
      </c>
      <c r="R33" s="284">
        <f>ICGN!R77</f>
        <v>1418.7457352263846</v>
      </c>
      <c r="S33" s="284">
        <f>ICGN!S77</f>
        <v>1689.3732970027249</v>
      </c>
      <c r="T33" s="284">
        <f>ICGN!T77</f>
        <v>1647.0110955178689</v>
      </c>
      <c r="U33" s="284">
        <f>ICGN!U77</f>
        <v>1604.6636773050664</v>
      </c>
      <c r="V33" s="284">
        <f>ICGN!V77</f>
        <v>1585.4925614190233</v>
      </c>
      <c r="W33" s="284">
        <f>ICGN!W77</f>
        <v>1667.1901285134686</v>
      </c>
      <c r="X33" s="284">
        <f>ICGN!X77</f>
        <v>1727.9809384875841</v>
      </c>
      <c r="Y33" s="284">
        <f>ICGN!Y77</f>
        <v>1661.3390292895731</v>
      </c>
      <c r="Z33" s="284">
        <f>ICGN!Z77</f>
        <v>1631.0894721136503</v>
      </c>
      <c r="AA33" s="284">
        <f>ICGN!AA77</f>
        <v>1610.3111443193052</v>
      </c>
      <c r="AB33" s="284">
        <f>ICGN!AB77</f>
        <v>1693.256524713692</v>
      </c>
      <c r="AC33" s="284">
        <f>ICGN!AC77</f>
        <v>1740.6889983963197</v>
      </c>
      <c r="AD33" s="284">
        <f>ICGN!AD77</f>
        <v>1673.4210646145443</v>
      </c>
      <c r="AE33" s="284">
        <f>ICGN!AE77</f>
        <v>1647.3459217303266</v>
      </c>
      <c r="AF33" s="284">
        <f>ICGN!AF77</f>
        <v>1723.9150109899588</v>
      </c>
      <c r="AG33" s="284">
        <f>ICGN!AG77</f>
        <v>1666.1957722700956</v>
      </c>
      <c r="AH33" s="284">
        <f>ICGN!AH77</f>
        <v>1738.4873813856225</v>
      </c>
      <c r="AI33" s="284">
        <f>ICGN!AI77</f>
        <v>1703.0032003641866</v>
      </c>
      <c r="AJ33" s="284">
        <f>ICGN!AJ77</f>
        <v>1680.1451645422164</v>
      </c>
      <c r="AK33" s="284">
        <f>ICGN!AK77</f>
        <v>1636.3758348016777</v>
      </c>
      <c r="AL33" s="284">
        <f>ICGN!AL77</f>
        <v>1577.891459465895</v>
      </c>
      <c r="AM33" s="284">
        <f>ICGN!AM77</f>
        <v>1588.9761523333204</v>
      </c>
      <c r="AN33" s="284">
        <f>ICGN!AN77</f>
        <v>1577.6047205003354</v>
      </c>
      <c r="AO33" s="284">
        <f>ICGN!AO77</f>
        <v>1672.7079679905307</v>
      </c>
      <c r="AP33" s="284">
        <f>ICGN!AP77</f>
        <v>1694.0074727431725</v>
      </c>
      <c r="AQ33" s="284">
        <f>ICGN!AQ77</f>
        <v>1845.6330488484609</v>
      </c>
      <c r="AR33" s="284">
        <f>ICGN!AR77</f>
        <v>1775.4010574626877</v>
      </c>
      <c r="AS33" s="284">
        <f>ICGN!AS77</f>
        <v>1923.8524970867891</v>
      </c>
      <c r="AT33" s="284">
        <f>ICGN!AT77</f>
        <v>1729.3831494856481</v>
      </c>
      <c r="AU33" s="284">
        <f>ICGN!AU77</f>
        <v>1906.0215633608398</v>
      </c>
      <c r="AV33" s="284">
        <f>ICGN!AV77</f>
        <v>1772.3394272985295</v>
      </c>
      <c r="AW33" s="284">
        <f>ICGN!AW77</f>
        <v>1802.8049426070111</v>
      </c>
      <c r="AX33" s="284">
        <f>ICGN!AX77</f>
        <v>1856.5718262677831</v>
      </c>
      <c r="AY33" s="284">
        <f>ICGN!AY77</f>
        <v>1823.1603972952055</v>
      </c>
      <c r="AZ33" s="284">
        <f>ICGN!AZ77</f>
        <v>1868.6900222029519</v>
      </c>
      <c r="BA33" s="284">
        <f>ICGN!BA77</f>
        <v>1599.7309507772989</v>
      </c>
      <c r="BB33" s="284">
        <f>ICGN!BB77</f>
        <v>1577.9388351609866</v>
      </c>
      <c r="BC33" s="284">
        <f>ICGN!BC77</f>
        <v>1639.6427929252216</v>
      </c>
      <c r="BD33" s="284">
        <f>ICGN!BD77</f>
        <v>1621.9807550739492</v>
      </c>
      <c r="BE33" s="284">
        <f>ICGN!BE77</f>
        <v>1665.2332629723792</v>
      </c>
      <c r="BF33" s="284">
        <f>ICGN!BF77</f>
        <v>1624.6962238557041</v>
      </c>
      <c r="BG33" s="284">
        <f>ICGN!BG77</f>
        <v>1677.4801850178683</v>
      </c>
      <c r="BH33" s="284">
        <f>ICGN!BH77</f>
        <v>1601.0479396077992</v>
      </c>
      <c r="BI33" s="284">
        <f>ICGN!BI77</f>
        <v>1630.309920731602</v>
      </c>
      <c r="BJ33" s="284">
        <f>ICGN!BJ77</f>
        <v>1673.623485110219</v>
      </c>
      <c r="BK33" s="284">
        <f>ICGN!BK77</f>
        <v>1653.0011921407174</v>
      </c>
      <c r="BL33" s="284">
        <f>ICGN!BL77</f>
        <v>1586.5595467680794</v>
      </c>
      <c r="BM33" s="284">
        <f>ICGN!BM77</f>
        <v>1589.751449916688</v>
      </c>
      <c r="BN33" s="284">
        <f>ICGN!BN77</f>
        <v>1551.1462514578786</v>
      </c>
      <c r="BO33" s="284">
        <f>ICGN!BO77</f>
        <v>1581.2065137301638</v>
      </c>
      <c r="BP33" s="284">
        <f>ICGN!BP77</f>
        <v>1647.9396886457275</v>
      </c>
      <c r="BQ33" s="284">
        <f>ICGN!BQ77</f>
        <v>1687.8452173368278</v>
      </c>
      <c r="BR33" s="284">
        <f>ICGN!BR77</f>
        <v>1720.2478682273186</v>
      </c>
      <c r="BS33" s="284">
        <f>ICGN!BS77</f>
        <v>1757.4257425742574</v>
      </c>
      <c r="BT33" s="284">
        <f>ICGN!BT77</f>
        <v>1679.7695714218012</v>
      </c>
      <c r="BU33" s="284">
        <f>ICGN!BU77</f>
        <v>1584.7088782249639</v>
      </c>
      <c r="BV33" s="284">
        <f>ICGN!BV77</f>
        <v>1541.257333795792</v>
      </c>
      <c r="BW33" s="284">
        <f>ICGN!BW77</f>
        <v>1500.531955501518</v>
      </c>
      <c r="BX33" s="284">
        <f>ICGN!BX77</f>
        <v>1332.2071639728183</v>
      </c>
      <c r="BY33" s="284">
        <f>ICGN!BY77</f>
        <v>1322.5229283185065</v>
      </c>
      <c r="BZ33" s="284">
        <f>ICGN!BZ77</f>
        <v>1301.0353746105982</v>
      </c>
      <c r="CA33" s="284">
        <f>ICGN!CA77</f>
        <v>1244.5004600669611</v>
      </c>
      <c r="CB33" s="284">
        <f>ICGN!CB77</f>
        <v>1269.5562964862786</v>
      </c>
      <c r="CC33" s="284">
        <f>ICGN!CC77</f>
        <v>1357.0655448200641</v>
      </c>
      <c r="CD33" s="284">
        <f>ICGN!CD77</f>
        <v>1309.6197953767994</v>
      </c>
      <c r="CE33" s="284">
        <f>ICGN!CE77</f>
        <v>1207.2184194150591</v>
      </c>
      <c r="CF33" s="284">
        <f>ICGN!CF77</f>
        <v>1095.8260702744362</v>
      </c>
      <c r="CG33" s="284">
        <f>ICGN!CG77</f>
        <v>1093.6784021663536</v>
      </c>
      <c r="CH33" s="284">
        <f>ICGN!CH77</f>
        <v>1144.3742873189578</v>
      </c>
      <c r="CI33" s="284">
        <f>ICGN!CI77</f>
        <v>1141.6005098993217</v>
      </c>
      <c r="CJ33" s="284">
        <f>ICGN!CJ77</f>
        <v>1061.7936144440916</v>
      </c>
      <c r="CK33" s="284">
        <f>ICGN!CK77</f>
        <v>1077.6393638304155</v>
      </c>
      <c r="CL33" s="284">
        <f>ICGN!CL77</f>
        <v>1043.9314966492925</v>
      </c>
      <c r="CM33" s="284">
        <f>ICGN!CM77</f>
        <v>1116.600853347577</v>
      </c>
      <c r="CN33" s="284">
        <f>ICGN!CN77</f>
        <v>1242.2008130162635</v>
      </c>
      <c r="CO33" s="284">
        <f>ICGN!CO77</f>
        <v>1300.7047296528553</v>
      </c>
      <c r="CP33" s="284">
        <f>ICGN!CP77</f>
        <v>1407.5703283773666</v>
      </c>
      <c r="CQ33" s="284">
        <f>ICGN!CQ77</f>
        <v>1595.8218482518498</v>
      </c>
      <c r="CR33" s="284">
        <f>ICGN!CR77</f>
        <v>1511.5627804657502</v>
      </c>
      <c r="CS33" s="284">
        <f>ICGN!CS77</f>
        <v>1531.9309176180614</v>
      </c>
      <c r="CT33" s="284">
        <f>ICGN!CT77</f>
        <v>1591.7561489594591</v>
      </c>
      <c r="CU33" s="284">
        <f>ICGN!CU77</f>
        <v>1444.7592067988669</v>
      </c>
      <c r="CV33" s="284">
        <f>ICGN!CV77</f>
        <v>1494.5855332892511</v>
      </c>
      <c r="CW33" s="278"/>
      <c r="CX33" s="278"/>
      <c r="CY33" s="278"/>
      <c r="CZ33" s="278"/>
      <c r="DA33" s="278"/>
      <c r="DB33" s="278"/>
      <c r="DC33" s="278"/>
      <c r="DD33" s="278"/>
      <c r="DE33" s="278"/>
      <c r="DF33" s="278"/>
      <c r="DG33" s="278"/>
      <c r="DH33" s="278"/>
      <c r="DI33" s="278"/>
      <c r="DJ33" s="278"/>
      <c r="DK33" s="278"/>
      <c r="DL33" s="278"/>
      <c r="DM33" s="278"/>
      <c r="DN33" s="278"/>
      <c r="DO33" s="278"/>
      <c r="DP33" s="278"/>
      <c r="DQ33" s="278"/>
      <c r="DR33" s="278"/>
      <c r="DS33" s="278"/>
      <c r="DT33" s="278"/>
      <c r="DU33" s="278"/>
      <c r="DV33" s="278"/>
      <c r="DW33" s="278"/>
      <c r="DX33" s="278"/>
      <c r="DY33" s="278"/>
      <c r="DZ33" s="278"/>
      <c r="EA33" s="278"/>
      <c r="EB33" s="278"/>
      <c r="EC33" s="278"/>
      <c r="ED33" s="278"/>
      <c r="EE33" s="278"/>
      <c r="EF33" s="278"/>
      <c r="EG33" s="278"/>
      <c r="EH33" s="278"/>
      <c r="EI33" s="278"/>
      <c r="EJ33" s="278"/>
      <c r="EK33" s="278"/>
      <c r="EL33" s="278"/>
      <c r="EM33" s="278"/>
      <c r="EN33" s="278"/>
      <c r="EO33" s="278"/>
      <c r="EP33" s="278"/>
      <c r="EQ33" s="278"/>
      <c r="ER33" s="278"/>
      <c r="ES33" s="278"/>
      <c r="ET33" s="278"/>
      <c r="EU33" s="278"/>
      <c r="EV33" s="278"/>
      <c r="EW33" s="278"/>
      <c r="EX33" s="278"/>
      <c r="EY33" s="278"/>
      <c r="EZ33" s="278"/>
      <c r="FA33" s="278"/>
      <c r="FB33" s="278"/>
      <c r="FC33" s="278"/>
      <c r="FD33" s="278"/>
    </row>
    <row r="34" spans="1:160" s="275" customFormat="1" x14ac:dyDescent="0.3">
      <c r="A34" s="275" t="s">
        <v>91</v>
      </c>
      <c r="B34" s="288"/>
      <c r="C34" s="275" t="s">
        <v>92</v>
      </c>
      <c r="D34" s="277">
        <v>22.046219999999998</v>
      </c>
      <c r="E34" s="284">
        <f>ICGN!E78</f>
        <v>1284.3345131189999</v>
      </c>
      <c r="F34" s="284">
        <f>ICGN!F78</f>
        <v>1278.419686342105</v>
      </c>
      <c r="G34" s="284">
        <f>ICGN!G78</f>
        <v>1307.1544552309094</v>
      </c>
      <c r="H34" s="284">
        <f>ICGN!H78</f>
        <v>1324.21040358</v>
      </c>
      <c r="I34" s="284">
        <f>ICGN!I78</f>
        <v>1335.9910112009998</v>
      </c>
      <c r="J34" s="284">
        <f>ICGN!J78</f>
        <v>1274.6132324099997</v>
      </c>
      <c r="K34" s="284">
        <f>ICGN!K78</f>
        <v>1356.7875111572725</v>
      </c>
      <c r="L34" s="284">
        <f>ICGN!L78</f>
        <v>1244.4839233199998</v>
      </c>
      <c r="M34" s="284">
        <f>ICGN!M78</f>
        <v>1247.4790597799995</v>
      </c>
      <c r="N34" s="284">
        <f>ICGN!N78</f>
        <v>1252.4627939154548</v>
      </c>
      <c r="O34" s="284">
        <f>ICGN!O78</f>
        <v>1314.4253987970001</v>
      </c>
      <c r="P34" s="284">
        <f>ICGN!P78</f>
        <v>1495.1275416572723</v>
      </c>
      <c r="Q34" s="284">
        <f>ICGN!Q78</f>
        <v>1602.9864578368422</v>
      </c>
      <c r="R34" s="284">
        <f>ICGN!R78</f>
        <v>1553.7792947968419</v>
      </c>
      <c r="S34" s="284">
        <f>ICGN!S78</f>
        <v>1614.4945342278259</v>
      </c>
      <c r="T34" s="284">
        <f>ICGN!T78</f>
        <v>1798.6639547399998</v>
      </c>
      <c r="U34" s="284">
        <f>ICGN!U78</f>
        <v>1946.0540110410006</v>
      </c>
      <c r="V34" s="284">
        <f>ICGN!V78</f>
        <v>1815.0472547836364</v>
      </c>
      <c r="W34" s="284">
        <f>ICGN!W78</f>
        <v>1841.9375351399997</v>
      </c>
      <c r="X34" s="284">
        <f>ICGN!X78</f>
        <v>2035.8181018636362</v>
      </c>
      <c r="Y34" s="284">
        <f>ICGN!Y78</f>
        <v>2000.2409427599996</v>
      </c>
      <c r="Z34" s="284">
        <f>ICGN!Z78</f>
        <v>1790.1457152599996</v>
      </c>
      <c r="AA34" s="284">
        <f>ICGN!AA78</f>
        <v>1724.9917864200002</v>
      </c>
      <c r="AB34" s="284">
        <f>ICGN!AB78</f>
        <v>1730.4368687263634</v>
      </c>
      <c r="AC34" s="284">
        <f>ICGN!AC78</f>
        <v>1824.0392064509997</v>
      </c>
      <c r="AD34" s="284">
        <f>ICGN!AD78</f>
        <v>1964.2068105726312</v>
      </c>
      <c r="AE34" s="284">
        <f>ICGN!AE78</f>
        <v>2037.5509521834781</v>
      </c>
      <c r="AF34" s="284">
        <f>ICGN!AF78</f>
        <v>2080.8776694510007</v>
      </c>
      <c r="AG34" s="284">
        <f>ICGN!AG78</f>
        <v>2036.7179884799998</v>
      </c>
      <c r="AH34" s="284">
        <f>ICGN!AH78</f>
        <v>2019.9839053990906</v>
      </c>
      <c r="AI34" s="284">
        <f>ICGN!AI78</f>
        <v>2145.1931070569999</v>
      </c>
      <c r="AJ34" s="284">
        <f>ICGN!AJ78</f>
        <v>2276.180195994782</v>
      </c>
      <c r="AK34" s="284">
        <f>ICGN!AK78</f>
        <v>2050.8422667599998</v>
      </c>
      <c r="AL34" s="284">
        <f>ICGN!AL78</f>
        <v>2125.73012664</v>
      </c>
      <c r="AM34" s="284">
        <f>ICGN!AM78</f>
        <v>1982.6039667600003</v>
      </c>
      <c r="AN34" s="284">
        <f>ICGN!AN78</f>
        <v>1942.7769454199993</v>
      </c>
      <c r="AO34" s="284">
        <f>ICGN!AO78</f>
        <v>1867.901263452</v>
      </c>
      <c r="AP34" s="284">
        <f>ICGN!AP78</f>
        <v>1892.6338153589998</v>
      </c>
      <c r="AQ34" s="284">
        <f>ICGN!AQ78</f>
        <v>1820.3824400236358</v>
      </c>
      <c r="AR34" s="284">
        <f>ICGN!AR78</f>
        <v>1703.0109702059997</v>
      </c>
      <c r="AS34" s="284">
        <f>ICGN!AS78</f>
        <v>1741.854806484545</v>
      </c>
      <c r="AT34" s="284">
        <f>ICGN!AT78</f>
        <v>1992.2339656200004</v>
      </c>
      <c r="AU34" s="284">
        <f>ICGN!AU78</f>
        <v>1995.9104352599995</v>
      </c>
      <c r="AV34" s="284">
        <f>ICGN!AV78</f>
        <v>1963.0385627086951</v>
      </c>
      <c r="AW34" s="284">
        <f>ICGN!AW78</f>
        <v>1733.7298250557897</v>
      </c>
      <c r="AX34" s="284">
        <f>ICGN!AX78</f>
        <v>1887.5590151478264</v>
      </c>
      <c r="AY34" s="284">
        <f>ICGN!AY78</f>
        <v>1864.9317426000005</v>
      </c>
      <c r="AZ34" s="284">
        <f>ICGN!AZ78</f>
        <v>1852.772044977</v>
      </c>
      <c r="BA34" s="284">
        <f>ICGN!BA78</f>
        <v>1836.7703210999998</v>
      </c>
      <c r="BB34" s="284">
        <f>ICGN!BB78</f>
        <v>1825.0510699326314</v>
      </c>
      <c r="BC34" s="284">
        <f>ICGN!BC78</f>
        <v>1717.8150069359999</v>
      </c>
      <c r="BD34" s="284">
        <f>ICGN!BD78</f>
        <v>1763.9952239699996</v>
      </c>
      <c r="BE34" s="284">
        <f>ICGN!BE78</f>
        <v>1926.5730691581816</v>
      </c>
      <c r="BF34" s="284">
        <f>ICGN!BF78</f>
        <v>2152.6965380339998</v>
      </c>
      <c r="BG34" s="284">
        <f>ICGN!BG78</f>
        <v>2174.195210097273</v>
      </c>
      <c r="BH34" s="284">
        <f>ICGN!BH78</f>
        <v>2160.9965390236366</v>
      </c>
      <c r="BI34" s="284">
        <f>ICGN!BI78</f>
        <v>2068.2264461039999</v>
      </c>
      <c r="BJ34" s="284">
        <f>ICGN!BJ78</f>
        <v>2050.29846</v>
      </c>
      <c r="BK34" s="284">
        <f>ICGN!BK78</f>
        <v>1969.0416046349999</v>
      </c>
      <c r="BL34" s="284">
        <f>ICGN!BL78</f>
        <v>1889.3495059800002</v>
      </c>
      <c r="BM34" s="284">
        <f>ICGN!BM78</f>
        <v>1834.4791939319998</v>
      </c>
      <c r="BN34" s="284">
        <f>ICGN!BN78</f>
        <v>2011.2986968199998</v>
      </c>
      <c r="BO34" s="284">
        <f>ICGN!BO78</f>
        <v>2572.5072731400001</v>
      </c>
      <c r="BP34" s="284">
        <f>ICGN!BP78</f>
        <v>2640.8285089199994</v>
      </c>
      <c r="BQ34" s="284">
        <f>ICGN!BQ78</f>
        <v>2415.6925102799996</v>
      </c>
      <c r="BR34" s="284">
        <f>ICGN!BR78</f>
        <v>2611.5952211999997</v>
      </c>
      <c r="BS34" s="284">
        <f>ICGN!BS78</f>
        <v>2853.8611327799995</v>
      </c>
      <c r="BT34" s="284">
        <f>ICGN!BT78</f>
        <v>2551.9822423199994</v>
      </c>
      <c r="BU34" s="284">
        <f>ICGN!BU78</f>
        <v>2322.2826761399997</v>
      </c>
      <c r="BV34" s="284">
        <f>ICGN!BV78</f>
        <v>2407.9322408399998</v>
      </c>
      <c r="BW34" s="284">
        <f>ICGN!BW78</f>
        <v>2016.7000207199999</v>
      </c>
      <c r="BX34" s="284">
        <f>ICGN!BX78</f>
        <v>1903.2501725999998</v>
      </c>
      <c r="BY34" s="284">
        <f>ICGN!BY78</f>
        <v>1775.5143739199998</v>
      </c>
      <c r="BZ34" s="284">
        <f>ICGN!BZ78</f>
        <v>1559.7700649999999</v>
      </c>
      <c r="CA34" s="284">
        <f>ICGN!CA78</f>
        <v>1507.961448</v>
      </c>
      <c r="CB34" s="284">
        <f>ICGN!CB78</f>
        <v>1482.1673705999999</v>
      </c>
      <c r="CC34" s="284">
        <f>ICGN!CC78</f>
        <v>1621.0585566</v>
      </c>
      <c r="CD34" s="284">
        <f>ICGN!CD78</f>
        <v>1844.3867651999997</v>
      </c>
      <c r="CE34" s="284">
        <f>ICGN!CE78</f>
        <v>1681.4651994000001</v>
      </c>
      <c r="CF34" s="284">
        <f>ICGN!CF78</f>
        <v>1936.0990403999997</v>
      </c>
      <c r="CG34" s="284">
        <f>ICGN!CG78</f>
        <v>1857.3940349999998</v>
      </c>
      <c r="CH34" s="284">
        <f>ICGN!CH78</f>
        <v>1904.1320214</v>
      </c>
      <c r="CI34" s="284">
        <f>ICGN!CI78</f>
        <v>1633.8453641999999</v>
      </c>
      <c r="CJ34" s="284">
        <f>ICGN!CJ78</f>
        <v>1569.9113261999996</v>
      </c>
      <c r="CK34" s="284">
        <f>ICGN!CK78</f>
        <v>1596.3667901999997</v>
      </c>
      <c r="CL34" s="284">
        <f>ICGN!CL78</f>
        <v>1638.4750703999998</v>
      </c>
      <c r="CM34" s="284">
        <f>ICGN!CM78</f>
        <v>1651.9232645999998</v>
      </c>
      <c r="CN34" s="284">
        <f>ICGN!CN78</f>
        <v>1712.7708317999998</v>
      </c>
      <c r="CO34" s="284">
        <f>ICGN!CO78</f>
        <v>1798.0897031999998</v>
      </c>
      <c r="CP34" s="284">
        <f>ICGN!CP78</f>
        <v>1903.6910970000001</v>
      </c>
      <c r="CQ34" s="284">
        <f>ICGN!CQ78</f>
        <v>1973.1366899999998</v>
      </c>
      <c r="CR34" s="284">
        <f>ICGN!CR78</f>
        <v>1682.5675103999997</v>
      </c>
      <c r="CS34" s="284">
        <f>ICGN!CS78</f>
        <v>1770.5319281999998</v>
      </c>
      <c r="CT34" s="284">
        <f>ICGN!CT78</f>
        <v>1638.2546081999999</v>
      </c>
      <c r="CU34" s="284">
        <f>ICGN!CU78</f>
        <v>1625.9087249999998</v>
      </c>
      <c r="CV34" s="284">
        <f>ICGN!CV78</f>
        <v>1789.4916773999998</v>
      </c>
      <c r="CW34" s="278"/>
      <c r="CX34" s="278"/>
      <c r="CY34" s="278"/>
      <c r="CZ34" s="278"/>
      <c r="DA34" s="278"/>
      <c r="DB34" s="278"/>
      <c r="DC34" s="278"/>
      <c r="DD34" s="278"/>
      <c r="DE34" s="278"/>
      <c r="DF34" s="278"/>
      <c r="DG34" s="278"/>
      <c r="DH34" s="278"/>
      <c r="DI34" s="278"/>
      <c r="DJ34" s="278"/>
      <c r="DK34" s="278"/>
      <c r="DL34" s="278"/>
      <c r="DM34" s="278"/>
      <c r="DN34" s="278"/>
      <c r="DO34" s="278"/>
      <c r="DP34" s="278"/>
      <c r="DQ34" s="278"/>
      <c r="DR34" s="278"/>
      <c r="DS34" s="278"/>
      <c r="DT34" s="278"/>
      <c r="DU34" s="278"/>
      <c r="DV34" s="278"/>
      <c r="DW34" s="278"/>
      <c r="DX34" s="278"/>
      <c r="DY34" s="278"/>
      <c r="DZ34" s="278"/>
      <c r="EA34" s="278"/>
      <c r="EB34" s="278"/>
      <c r="EC34" s="278"/>
      <c r="ED34" s="278"/>
      <c r="EE34" s="278"/>
      <c r="EF34" s="278"/>
      <c r="EG34" s="278"/>
      <c r="EH34" s="278"/>
      <c r="EI34" s="278"/>
      <c r="EJ34" s="278"/>
      <c r="EK34" s="278"/>
      <c r="EL34" s="278"/>
      <c r="EM34" s="278"/>
      <c r="EN34" s="278"/>
      <c r="EO34" s="278"/>
      <c r="EP34" s="278"/>
      <c r="EQ34" s="278"/>
      <c r="ER34" s="278"/>
      <c r="ES34" s="278"/>
      <c r="ET34" s="278"/>
      <c r="EU34" s="278"/>
      <c r="EV34" s="278"/>
      <c r="EW34" s="278"/>
      <c r="EX34" s="278"/>
      <c r="EY34" s="278"/>
      <c r="EZ34" s="278"/>
      <c r="FA34" s="278"/>
      <c r="FB34" s="278"/>
      <c r="FC34" s="278"/>
      <c r="FD34" s="278"/>
    </row>
    <row r="35" spans="1:160" s="275" customFormat="1" x14ac:dyDescent="0.3">
      <c r="A35" s="275" t="s">
        <v>93</v>
      </c>
      <c r="B35" s="288"/>
      <c r="C35" s="275" t="s">
        <v>94</v>
      </c>
      <c r="D35" s="277"/>
      <c r="E35" s="284">
        <f>ICGN!E79</f>
        <v>2325.3630799897824</v>
      </c>
      <c r="F35" s="284">
        <f>ICGN!F79</f>
        <v>1981.4066226698849</v>
      </c>
      <c r="G35" s="284">
        <f>ICGN!G79</f>
        <v>1877.918027643987</v>
      </c>
      <c r="H35" s="284">
        <f>ICGN!H79</f>
        <v>1770.0524656898933</v>
      </c>
      <c r="I35" s="284">
        <f>ICGN!I79</f>
        <v>1537.0299782506336</v>
      </c>
      <c r="J35" s="284">
        <f>ICGN!J79</f>
        <v>1575.5663446719782</v>
      </c>
      <c r="K35" s="284">
        <f>ICGN!K79</f>
        <v>1861.3677657080921</v>
      </c>
      <c r="L35" s="284">
        <f>ICGN!L79</f>
        <v>2069.0053842067096</v>
      </c>
      <c r="M35" s="284">
        <f>ICGN!M79</f>
        <v>2095.7688774656444</v>
      </c>
      <c r="N35" s="284">
        <f>ICGN!N79</f>
        <v>2204.9012773438117</v>
      </c>
      <c r="O35" s="284">
        <f>ICGN!O79</f>
        <v>2194.9999308674714</v>
      </c>
      <c r="P35" s="284">
        <f>ICGN!P79</f>
        <v>2332.6167761030938</v>
      </c>
      <c r="Q35" s="284">
        <f>ICGN!Q79</f>
        <v>2456.6574605454289</v>
      </c>
      <c r="R35" s="284">
        <f>ICGN!R79</f>
        <v>2440.1504384310788</v>
      </c>
      <c r="S35" s="284">
        <f>ICGN!S79</f>
        <v>2429.8164459370973</v>
      </c>
      <c r="T35" s="284">
        <f>ICGN!T79</f>
        <v>2232.2135963320839</v>
      </c>
      <c r="U35" s="284">
        <f>ICGN!U79</f>
        <v>1995.1167147140436</v>
      </c>
      <c r="V35" s="284">
        <f>ICGN!V79</f>
        <v>1966.4259624277186</v>
      </c>
      <c r="W35" s="284">
        <f>ICGN!W79</f>
        <v>1783.2809785438005</v>
      </c>
      <c r="X35" s="284">
        <f>ICGN!X79</f>
        <v>2359.0206885850916</v>
      </c>
      <c r="Y35" s="284">
        <f>ICGN!Y79</f>
        <v>2316.5988314252022</v>
      </c>
      <c r="Z35" s="284">
        <f>ICGN!Z79</f>
        <v>2327.5370311219062</v>
      </c>
      <c r="AA35" s="284">
        <f>ICGN!AA79</f>
        <v>2311.7358402657223</v>
      </c>
      <c r="AB35" s="284">
        <f>ICGN!AB79</f>
        <v>2512.834298810903</v>
      </c>
      <c r="AC35" s="284">
        <f>ICGN!AC79</f>
        <v>2588.7526784150064</v>
      </c>
      <c r="AD35" s="284">
        <f>ICGN!AD79</f>
        <v>2417.1637599987862</v>
      </c>
      <c r="AE35" s="284">
        <f>ICGN!AE79</f>
        <v>2312.3954123901663</v>
      </c>
      <c r="AF35" s="284">
        <f>ICGN!AF79</f>
        <v>2314.7979317440172</v>
      </c>
      <c r="AG35" s="284">
        <f>ICGN!AG79</f>
        <v>2275.0514773871264</v>
      </c>
      <c r="AH35" s="284">
        <f>ICGN!AH79</f>
        <v>2228.3482612696034</v>
      </c>
      <c r="AI35" s="284">
        <f>ICGN!AI79</f>
        <v>2320.171560176168</v>
      </c>
      <c r="AJ35" s="284">
        <f>ICGN!AJ79</f>
        <v>2466.7331257420642</v>
      </c>
      <c r="AK35" s="284">
        <f>ICGN!AK79</f>
        <v>2425.1089871760864</v>
      </c>
      <c r="AL35" s="284">
        <f>ICGN!AL79</f>
        <v>2338.8440317451955</v>
      </c>
      <c r="AM35" s="284">
        <f>ICGN!AM79</f>
        <v>2446.502298805663</v>
      </c>
      <c r="AN35" s="284">
        <f>ICGN!AN79</f>
        <v>2534.7711255120962</v>
      </c>
      <c r="AO35" s="284">
        <f>ICGN!AO79</f>
        <v>2509.493618558181</v>
      </c>
      <c r="AP35" s="284">
        <f>ICGN!AP79</f>
        <v>2360.2516368990341</v>
      </c>
      <c r="AQ35" s="284">
        <f>ICGN!AQ79</f>
        <v>2222.2610812860189</v>
      </c>
      <c r="AR35" s="284">
        <f>ICGN!AR79</f>
        <v>2178.3889165375522</v>
      </c>
      <c r="AS35" s="284">
        <f>ICGN!AS79</f>
        <v>2156.2483023508235</v>
      </c>
      <c r="AT35" s="284">
        <f>ICGN!AT79</f>
        <v>2197.4323309109573</v>
      </c>
      <c r="AU35" s="284">
        <f>ICGN!AU79</f>
        <v>2379.1633867362953</v>
      </c>
      <c r="AV35" s="284">
        <f>ICGN!AV79</f>
        <v>2432.3973999494738</v>
      </c>
      <c r="AW35" s="284">
        <f>ICGN!AW79</f>
        <v>2450.2892716094825</v>
      </c>
      <c r="AX35" s="284">
        <f>ICGN!AX79</f>
        <v>2463.5322633210594</v>
      </c>
      <c r="AY35" s="284">
        <f>ICGN!AY79</f>
        <v>2461.6783948720131</v>
      </c>
      <c r="AZ35" s="284">
        <f>ICGN!AZ79</f>
        <v>2544.3469742606612</v>
      </c>
      <c r="BA35" s="284">
        <f>ICGN!BA79</f>
        <v>2544.5384921759724</v>
      </c>
      <c r="BB35" s="284">
        <f>ICGN!BB79</f>
        <v>2452.7409208753752</v>
      </c>
      <c r="BC35" s="284">
        <f>ICGN!BC79</f>
        <v>2466.3008586209176</v>
      </c>
      <c r="BD35" s="284">
        <f>ICGN!BD79</f>
        <v>2443.2976960653796</v>
      </c>
      <c r="BE35" s="284">
        <f>ICGN!BE79</f>
        <v>2414.6050069162284</v>
      </c>
      <c r="BF35" s="284">
        <f>ICGN!BF79</f>
        <v>2371.7839522419572</v>
      </c>
      <c r="BG35" s="284">
        <f>ICGN!BG79</f>
        <v>2458.7406285762559</v>
      </c>
      <c r="BH35" s="284">
        <f>ICGN!BH79</f>
        <v>2448.6040332582434</v>
      </c>
      <c r="BI35" s="284">
        <f>ICGN!BI79</f>
        <v>2508.7101116134177</v>
      </c>
      <c r="BJ35" s="284">
        <f>ICGN!BJ79</f>
        <v>2594.1959719755982</v>
      </c>
      <c r="BK35" s="284">
        <f>ICGN!BK79</f>
        <v>2549.2349953401922</v>
      </c>
      <c r="BL35" s="284">
        <f>ICGN!BL79</f>
        <v>2600.6798211797945</v>
      </c>
      <c r="BM35" s="284">
        <f>ICGN!BM79</f>
        <v>2610.7564947532701</v>
      </c>
      <c r="BN35" s="284">
        <f>ICGN!BN79</f>
        <v>2490.5659451776251</v>
      </c>
      <c r="BO35" s="284">
        <f>ICGN!BO79</f>
        <v>2531.4139620906049</v>
      </c>
      <c r="BP35" s="284">
        <f>ICGN!BP79</f>
        <v>2644.2939869126012</v>
      </c>
      <c r="BQ35" s="284">
        <f>ICGN!BQ79</f>
        <v>2687.6050661459908</v>
      </c>
      <c r="BR35" s="284">
        <f>ICGN!BR79</f>
        <v>2732.3764631110639</v>
      </c>
      <c r="BS35" s="284">
        <f>ICGN!BS79</f>
        <v>2771.2010331467927</v>
      </c>
      <c r="BT35" s="284">
        <f>ICGN!BT79</f>
        <v>2715.0131380096573</v>
      </c>
      <c r="BU35" s="284">
        <f>ICGN!BU79</f>
        <v>2586.0582142096241</v>
      </c>
      <c r="BV35" s="284">
        <f>ICGN!BV79</f>
        <v>2452.3333805562206</v>
      </c>
      <c r="BW35" s="284">
        <f>ICGN!BW79</f>
        <v>2347.6367749920364</v>
      </c>
      <c r="BX35" s="284">
        <f>ICGN!BX79</f>
        <v>2128.6307230945768</v>
      </c>
      <c r="BY35" s="284">
        <f>ICGN!BY79</f>
        <v>2131.2179639569749</v>
      </c>
      <c r="BZ35" s="284">
        <f>ICGN!BZ79</f>
        <v>2099.2571414406002</v>
      </c>
      <c r="CA35" s="284">
        <f>ICGN!CA79</f>
        <v>1929.9615708773747</v>
      </c>
      <c r="CB35" s="284">
        <f>ICGN!CB79</f>
        <v>1898.7240318030263</v>
      </c>
      <c r="CC35" s="284">
        <f>ICGN!CC79</f>
        <v>1831.4235011212163</v>
      </c>
      <c r="CD35" s="284">
        <f>ICGN!CD79</f>
        <v>1616.8677150931137</v>
      </c>
      <c r="CE35" s="284">
        <f>ICGN!CE79</f>
        <v>1464.1824371316666</v>
      </c>
      <c r="CF35" s="284">
        <f>ICGN!CF79</f>
        <v>1327.0311481862473</v>
      </c>
      <c r="CG35" s="284">
        <f>ICGN!CG79</f>
        <v>1329.9207466985681</v>
      </c>
      <c r="CH35" s="284">
        <f>ICGN!CH79</f>
        <v>1441.5303708494307</v>
      </c>
      <c r="CI35" s="284">
        <f>ICGN!CI79</f>
        <v>1469.2975869882237</v>
      </c>
      <c r="CJ35" s="284">
        <f>ICGN!CJ79</f>
        <v>1427.3341737273115</v>
      </c>
      <c r="CK35" s="284">
        <f>ICGN!CK79</f>
        <v>1424.7738297153192</v>
      </c>
      <c r="CL35" s="284">
        <f>ICGN!CL79</f>
        <v>1366.7907669396873</v>
      </c>
      <c r="CM35" s="284">
        <f>ICGN!CM79</f>
        <v>1435.4934091299288</v>
      </c>
      <c r="CN35" s="284">
        <f>ICGN!CN79</f>
        <v>1467.6310813649868</v>
      </c>
      <c r="CO35" s="284">
        <f>ICGN!CO79</f>
        <v>1410.1285646403737</v>
      </c>
      <c r="CP35" s="284">
        <f>ICGN!CP79</f>
        <v>1392.8628730345492</v>
      </c>
      <c r="CQ35" s="284">
        <f>ICGN!CQ79</f>
        <v>1464.5798400129556</v>
      </c>
      <c r="CR35" s="284">
        <f>ICGN!CR79</f>
        <v>1579.7180665492506</v>
      </c>
      <c r="CS35" s="284">
        <f>ICGN!CS79</f>
        <v>1782.1748284066205</v>
      </c>
      <c r="CT35" s="284">
        <f>ICGN!CT79</f>
        <v>1896.945042129707</v>
      </c>
      <c r="CU35" s="284">
        <f>ICGN!CU79</f>
        <v>1838.4625289724438</v>
      </c>
      <c r="CV35" s="284">
        <f>ICGN!CV79</f>
        <v>1992.6699517864913</v>
      </c>
      <c r="CW35" s="278"/>
      <c r="CX35" s="278"/>
      <c r="CY35" s="278"/>
      <c r="CZ35" s="278"/>
      <c r="DA35" s="278"/>
      <c r="DB35" s="278"/>
      <c r="DC35" s="278"/>
      <c r="DD35" s="278"/>
      <c r="DE35" s="278"/>
      <c r="DF35" s="278"/>
      <c r="DG35" s="278"/>
      <c r="DH35" s="278"/>
      <c r="DI35" s="278"/>
      <c r="DJ35" s="278"/>
      <c r="DK35" s="278"/>
      <c r="DL35" s="278"/>
      <c r="DM35" s="278"/>
      <c r="DN35" s="278"/>
      <c r="DO35" s="278"/>
      <c r="DP35" s="278"/>
      <c r="DQ35" s="278"/>
      <c r="DR35" s="278"/>
      <c r="DS35" s="278"/>
      <c r="DT35" s="278"/>
      <c r="DU35" s="278"/>
      <c r="DV35" s="278"/>
      <c r="DW35" s="278"/>
      <c r="DX35" s="278"/>
      <c r="DY35" s="278"/>
      <c r="DZ35" s="278"/>
      <c r="EA35" s="278"/>
      <c r="EB35" s="278"/>
      <c r="EC35" s="278"/>
      <c r="ED35" s="278"/>
      <c r="EE35" s="278"/>
      <c r="EF35" s="278"/>
      <c r="EG35" s="278"/>
      <c r="EH35" s="278"/>
      <c r="EI35" s="278"/>
      <c r="EJ35" s="278"/>
      <c r="EK35" s="278"/>
      <c r="EL35" s="278"/>
      <c r="EM35" s="278"/>
      <c r="EN35" s="278"/>
      <c r="EO35" s="278"/>
      <c r="EP35" s="278"/>
      <c r="EQ35" s="278"/>
      <c r="ER35" s="278"/>
      <c r="ES35" s="278"/>
      <c r="ET35" s="278"/>
      <c r="EU35" s="278"/>
      <c r="EV35" s="278"/>
      <c r="EW35" s="278"/>
      <c r="EX35" s="278"/>
      <c r="EY35" s="278"/>
      <c r="EZ35" s="278"/>
      <c r="FA35" s="278"/>
      <c r="FB35" s="278"/>
      <c r="FC35" s="278"/>
      <c r="FD35" s="278"/>
    </row>
    <row r="36" spans="1:160" s="275" customFormat="1" x14ac:dyDescent="0.3">
      <c r="A36" s="275" t="s">
        <v>53</v>
      </c>
      <c r="C36" s="275" t="s">
        <v>95</v>
      </c>
      <c r="D36" s="277">
        <v>22.046219999999998</v>
      </c>
      <c r="E36" s="284">
        <f>ICGN!E80</f>
        <v>610.680294</v>
      </c>
      <c r="F36" s="284">
        <f>ICGN!F80</f>
        <v>661.16613779999989</v>
      </c>
      <c r="G36" s="284">
        <f>ICGN!G80</f>
        <v>666.23676839999996</v>
      </c>
      <c r="H36" s="284">
        <f>ICGN!H80</f>
        <v>669.54370139999992</v>
      </c>
      <c r="I36" s="284">
        <f>ICGN!I80</f>
        <v>672.85063439999999</v>
      </c>
      <c r="J36" s="284">
        <f>ICGN!J80</f>
        <v>643.30869959999995</v>
      </c>
      <c r="K36" s="284">
        <f>ICGN!K80</f>
        <v>567.46970280000005</v>
      </c>
      <c r="L36" s="284">
        <f>ICGN!L80</f>
        <v>452.38843439999994</v>
      </c>
      <c r="M36" s="284">
        <f>ICGN!M80</f>
        <v>416.23263359999993</v>
      </c>
      <c r="N36" s="284">
        <f>ICGN!N80</f>
        <v>415.35078479999999</v>
      </c>
      <c r="O36" s="284">
        <f>ICGN!O80</f>
        <v>433.42868519999996</v>
      </c>
      <c r="P36" s="284">
        <f>ICGN!P80</f>
        <v>438.27885359999993</v>
      </c>
      <c r="Q36" s="284">
        <f>ICGN!Q80</f>
        <v>462.0887712</v>
      </c>
      <c r="R36" s="284">
        <f>ICGN!R80</f>
        <v>500.89011840000001</v>
      </c>
      <c r="S36" s="284">
        <f>ICGN!S80</f>
        <v>544.3211718</v>
      </c>
      <c r="T36" s="284">
        <f>ICGN!T80</f>
        <v>628.75819439999998</v>
      </c>
      <c r="U36" s="284">
        <f>ICGN!U80</f>
        <v>664.25260860000003</v>
      </c>
      <c r="V36" s="284">
        <f>ICGN!V80</f>
        <v>605.3892012</v>
      </c>
      <c r="W36" s="284">
        <f>ICGN!W80</f>
        <v>551.81688659999998</v>
      </c>
      <c r="X36" s="284">
        <f>ICGN!X80</f>
        <v>496.48087439999995</v>
      </c>
      <c r="Y36" s="284">
        <f>ICGN!Y80</f>
        <v>452.82935879999997</v>
      </c>
      <c r="Z36" s="284">
        <f>ICGN!Z80</f>
        <v>442.68809759999999</v>
      </c>
      <c r="AA36" s="284">
        <f>ICGN!AA80</f>
        <v>436.95608039999996</v>
      </c>
      <c r="AB36" s="284">
        <f>ICGN!AB80</f>
        <v>455.03398079999999</v>
      </c>
      <c r="AC36" s="284">
        <f>ICGN!AC80</f>
        <v>470.6867969999999</v>
      </c>
      <c r="AD36" s="284">
        <f>ICGN!AD80</f>
        <v>494.27625239999998</v>
      </c>
      <c r="AE36" s="284">
        <f>ICGN!AE80</f>
        <v>520.95217860000002</v>
      </c>
      <c r="AF36" s="284">
        <f>ICGN!AF80</f>
        <v>555.60883644</v>
      </c>
      <c r="AG36" s="284">
        <f>ICGN!AG80</f>
        <v>575.84726639999985</v>
      </c>
      <c r="AH36" s="284">
        <f>ICGN!AH80</f>
        <v>585.98852759999988</v>
      </c>
      <c r="AI36" s="284">
        <f>ICGN!AI80</f>
        <v>581.13835919999997</v>
      </c>
      <c r="AJ36" s="284">
        <f>ICGN!AJ80</f>
        <v>592.16146919999994</v>
      </c>
      <c r="AK36" s="284">
        <f>ICGN!AK80</f>
        <v>681.22819799999991</v>
      </c>
      <c r="AL36" s="284">
        <f>ICGN!AL80</f>
        <v>761.47643879999987</v>
      </c>
      <c r="AM36" s="284">
        <f>ICGN!AM80</f>
        <v>802.26194579999992</v>
      </c>
      <c r="AN36" s="284">
        <f>ICGN!AN80</f>
        <v>806.23026539999989</v>
      </c>
      <c r="AO36" s="284">
        <f>ICGN!AO80</f>
        <v>819.89892179999993</v>
      </c>
      <c r="AP36" s="284">
        <f>ICGN!AP80</f>
        <v>786.82959179999989</v>
      </c>
      <c r="AQ36" s="284">
        <f>ICGN!AQ80</f>
        <v>774.92463299999986</v>
      </c>
      <c r="AR36" s="284">
        <f>ICGN!AR80</f>
        <v>749.35101779999979</v>
      </c>
      <c r="AS36" s="284">
        <f>ICGN!AS80</f>
        <v>741.63484080000001</v>
      </c>
      <c r="AT36" s="284">
        <f>ICGN!AT80</f>
        <v>699.08563619999995</v>
      </c>
      <c r="AU36" s="284">
        <f>ICGN!AU80</f>
        <v>657.41828039999996</v>
      </c>
      <c r="AV36" s="284">
        <f>ICGN!AV80</f>
        <v>600.75949500000002</v>
      </c>
      <c r="AW36" s="284">
        <f>ICGN!AW80</f>
        <v>627.87634559999992</v>
      </c>
      <c r="AX36" s="284">
        <f>ICGN!AX80</f>
        <v>628.09680779999997</v>
      </c>
      <c r="AY36" s="284">
        <f>ICGN!AY80</f>
        <v>650.14302779999991</v>
      </c>
      <c r="AZ36" s="284">
        <f>ICGN!AZ80</f>
        <v>665.79584399999987</v>
      </c>
      <c r="BA36" s="284">
        <f>ICGN!BA80</f>
        <v>673.512021</v>
      </c>
      <c r="BB36" s="284">
        <f>ICGN!BB80</f>
        <v>705.9199643999998</v>
      </c>
      <c r="BC36" s="284">
        <f>ICGN!BC80</f>
        <v>733.03681499999993</v>
      </c>
      <c r="BD36" s="284">
        <f>ICGN!BD80</f>
        <v>755.96488379999994</v>
      </c>
      <c r="BE36" s="284">
        <f>ICGN!BE80</f>
        <v>771.39723779999997</v>
      </c>
      <c r="BF36" s="284">
        <f>ICGN!BF80</f>
        <v>774.26324640000007</v>
      </c>
      <c r="BG36" s="284">
        <f>ICGN!BG80</f>
        <v>769.41307799999993</v>
      </c>
      <c r="BH36" s="284">
        <f>ICGN!BH80</f>
        <v>739.20975659999999</v>
      </c>
      <c r="BI36" s="284">
        <f>ICGN!BI80</f>
        <v>702.39256919999991</v>
      </c>
      <c r="BJ36" s="284">
        <f>ICGN!BJ80</f>
        <v>658.96151579999992</v>
      </c>
      <c r="BK36" s="284">
        <f>ICGN!BK80</f>
        <v>602.08226820000004</v>
      </c>
      <c r="BL36" s="284">
        <f>ICGN!BL80</f>
        <v>637.35622020000005</v>
      </c>
      <c r="BM36" s="284">
        <f>ICGN!BM80</f>
        <v>630.81250126363636</v>
      </c>
      <c r="BN36" s="284">
        <f>ICGN!BN80</f>
        <v>621.07508673000007</v>
      </c>
      <c r="BO36" s="284">
        <f>ICGN!BO80</f>
        <v>643.63414379999983</v>
      </c>
      <c r="BP36" s="284">
        <f>ICGN!BP80</f>
        <v>680.7242844000001</v>
      </c>
      <c r="BQ36" s="284">
        <f>ICGN!BQ80</f>
        <v>731.66155079999987</v>
      </c>
      <c r="BR36" s="284">
        <f>ICGN!BR80</f>
        <v>779.55433919999996</v>
      </c>
      <c r="BS36" s="284">
        <f>ICGN!BS80</f>
        <v>802.04148359999999</v>
      </c>
      <c r="BT36" s="284">
        <f>ICGN!BT80</f>
        <v>811.30089599999985</v>
      </c>
      <c r="BU36" s="284">
        <f>ICGN!BU80</f>
        <v>707.68366200000003</v>
      </c>
      <c r="BV36" s="284">
        <f>ICGN!BV80</f>
        <v>637.1357579999999</v>
      </c>
      <c r="BW36" s="284">
        <f>ICGN!BW80</f>
        <v>617.29416000000003</v>
      </c>
      <c r="BX36" s="284">
        <f>ICGN!BX80</f>
        <v>601.861806</v>
      </c>
      <c r="BY36" s="284">
        <f>ICGN!BY80</f>
        <v>610.680294</v>
      </c>
      <c r="BZ36" s="284">
        <f>ICGN!BZ80</f>
        <v>626.11264799999992</v>
      </c>
      <c r="CA36" s="284">
        <f>ICGN!CA80</f>
        <v>661.38659999999993</v>
      </c>
      <c r="CB36" s="284">
        <f>ICGN!CB80</f>
        <v>674.61433199999988</v>
      </c>
      <c r="CC36" s="284">
        <f>ICGN!CC80</f>
        <v>679.02357599999993</v>
      </c>
      <c r="CD36" s="284">
        <f>ICGN!CD80</f>
        <v>683.43281999999999</v>
      </c>
      <c r="CE36" s="284">
        <f>ICGN!CE80</f>
        <v>663.5912219999999</v>
      </c>
      <c r="CF36" s="284">
        <f>ICGN!CF80</f>
        <v>632.72651399999995</v>
      </c>
      <c r="CG36" s="284">
        <f>ICGN!CG80</f>
        <v>601.14530384999989</v>
      </c>
      <c r="CH36" s="284">
        <f>ICGN!CH80</f>
        <v>531.03832424999996</v>
      </c>
      <c r="CI36" s="284">
        <f>ICGN!CI80</f>
        <v>532.58155964999992</v>
      </c>
      <c r="CJ36" s="284">
        <f>ICGN!CJ80</f>
        <v>562.83999659999995</v>
      </c>
      <c r="CK36" s="284">
        <f>ICGN!CK80</f>
        <v>563.66672985000002</v>
      </c>
      <c r="CL36" s="284">
        <f>ICGN!CL80</f>
        <v>558.48586814999999</v>
      </c>
      <c r="CM36" s="284">
        <f>ICGN!CM80</f>
        <v>570.88686689999986</v>
      </c>
      <c r="CN36" s="284">
        <f>ICGN!CN80</f>
        <v>570.55617359999997</v>
      </c>
      <c r="CO36" s="284">
        <f>ICGN!CO80</f>
        <v>568.35155159999988</v>
      </c>
      <c r="CP36" s="284">
        <f>ICGN!CP80</f>
        <v>562.61953439999991</v>
      </c>
      <c r="CQ36" s="284">
        <f>ICGN!CQ80</f>
        <v>570.17036474999998</v>
      </c>
      <c r="CR36" s="284">
        <f>ICGN!CR80</f>
        <v>532.52644409999994</v>
      </c>
      <c r="CS36" s="284">
        <f>ICGN!CS80</f>
        <v>516.65316569999993</v>
      </c>
      <c r="CT36" s="284">
        <f>ICGN!CT80</f>
        <v>515.77131689999999</v>
      </c>
      <c r="CU36" s="284">
        <f>ICGN!CU80</f>
        <v>519.51917430000003</v>
      </c>
      <c r="CV36" s="284">
        <f>ICGN!CV80</f>
        <v>505.79540234999996</v>
      </c>
      <c r="CW36" s="278"/>
      <c r="CX36" s="278"/>
      <c r="CY36" s="278"/>
      <c r="CZ36" s="278"/>
      <c r="DA36" s="278"/>
      <c r="DB36" s="278"/>
      <c r="DC36" s="278"/>
      <c r="DD36" s="278"/>
      <c r="DE36" s="278"/>
      <c r="DF36" s="278"/>
      <c r="DG36" s="278"/>
      <c r="DH36" s="278"/>
      <c r="DI36" s="278"/>
      <c r="DJ36" s="278"/>
      <c r="DK36" s="278"/>
      <c r="DL36" s="278"/>
      <c r="DM36" s="278"/>
      <c r="DN36" s="278"/>
      <c r="DO36" s="278"/>
      <c r="DP36" s="278"/>
      <c r="DQ36" s="278"/>
      <c r="DR36" s="278"/>
      <c r="DS36" s="278"/>
      <c r="DT36" s="278"/>
      <c r="DU36" s="278"/>
      <c r="DV36" s="278"/>
      <c r="DW36" s="278"/>
      <c r="DX36" s="278"/>
      <c r="DY36" s="278"/>
      <c r="DZ36" s="278"/>
      <c r="EA36" s="278"/>
      <c r="EB36" s="278"/>
      <c r="EC36" s="278"/>
      <c r="ED36" s="278"/>
      <c r="EE36" s="278"/>
      <c r="EF36" s="278"/>
      <c r="EG36" s="278"/>
      <c r="EH36" s="278"/>
      <c r="EI36" s="278"/>
      <c r="EJ36" s="278"/>
      <c r="EK36" s="278"/>
      <c r="EL36" s="278"/>
      <c r="EM36" s="278"/>
      <c r="EN36" s="278"/>
      <c r="EO36" s="278"/>
      <c r="EP36" s="278"/>
      <c r="EQ36" s="278"/>
      <c r="ER36" s="278"/>
      <c r="ES36" s="278"/>
      <c r="ET36" s="278"/>
      <c r="EU36" s="278"/>
      <c r="EV36" s="278"/>
      <c r="EW36" s="278"/>
      <c r="EX36" s="278"/>
      <c r="EY36" s="278"/>
      <c r="EZ36" s="278"/>
      <c r="FA36" s="278"/>
      <c r="FB36" s="278"/>
      <c r="FC36" s="278"/>
      <c r="FD36" s="278"/>
    </row>
    <row r="37" spans="1:160" s="275" customFormat="1" x14ac:dyDescent="0.3">
      <c r="A37" s="275" t="s">
        <v>6</v>
      </c>
      <c r="B37" s="275" t="s">
        <v>155</v>
      </c>
      <c r="C37" s="275" t="s">
        <v>96</v>
      </c>
      <c r="D37" s="277"/>
      <c r="E37" s="284">
        <f>ICGN!E86</f>
        <v>522.15</v>
      </c>
      <c r="F37" s="284">
        <f>ICGN!F86</f>
        <v>529.4</v>
      </c>
      <c r="G37" s="284">
        <f>ICGN!G86</f>
        <v>557.21</v>
      </c>
      <c r="H37" s="284">
        <f>ICGN!H86</f>
        <v>693.21</v>
      </c>
      <c r="I37" s="284">
        <f>ICGN!I86</f>
        <v>772.39</v>
      </c>
      <c r="J37" s="284">
        <f>ICGN!J86</f>
        <v>690.82</v>
      </c>
      <c r="K37" s="284">
        <f>ICGN!K86</f>
        <v>601.95000000000005</v>
      </c>
      <c r="L37" s="284">
        <f>ICGN!L86</f>
        <v>686.79</v>
      </c>
      <c r="M37" s="284">
        <f>ICGN!M86</f>
        <v>636.41999999999996</v>
      </c>
      <c r="N37" s="284">
        <f>ICGN!N86</f>
        <v>636.55999999999995</v>
      </c>
      <c r="O37" s="284">
        <f>ICGN!O86</f>
        <v>674.33</v>
      </c>
      <c r="P37" s="284">
        <f>ICGN!P86</f>
        <v>727.6</v>
      </c>
      <c r="Q37" s="284">
        <f>ICGN!Q86</f>
        <v>742</v>
      </c>
      <c r="R37" s="284">
        <f>ICGN!R86</f>
        <v>754.32</v>
      </c>
      <c r="S37" s="284">
        <f>ICGN!S86</f>
        <v>793.9</v>
      </c>
      <c r="T37" s="284">
        <f>ICGN!T86</f>
        <v>798.53</v>
      </c>
      <c r="U37" s="284">
        <f>ICGN!U86</f>
        <v>775.57</v>
      </c>
      <c r="V37" s="284">
        <f>ICGN!V86</f>
        <v>764.91</v>
      </c>
      <c r="W37" s="284">
        <f>ICGN!W86</f>
        <v>774.5</v>
      </c>
      <c r="X37" s="284">
        <f>ICGN!X86</f>
        <v>865.23</v>
      </c>
      <c r="Y37" s="284">
        <f>ICGN!Y86</f>
        <v>884.89</v>
      </c>
      <c r="Z37" s="284">
        <f>ICGN!Z86</f>
        <v>935.22</v>
      </c>
      <c r="AA37" s="284">
        <f>ICGN!AA86</f>
        <v>1059.01</v>
      </c>
      <c r="AB37" s="284">
        <f>ICGN!AB86</f>
        <v>1171.22</v>
      </c>
      <c r="AC37" s="284">
        <f>ICGN!AC86</f>
        <v>1238.57</v>
      </c>
      <c r="AD37" s="284">
        <f>ICGN!AD86</f>
        <v>1248.55</v>
      </c>
      <c r="AE37" s="284">
        <f>ICGN!AE86</f>
        <v>1142.23</v>
      </c>
      <c r="AF37" s="284">
        <f>ICGN!AF86</f>
        <v>1123.79</v>
      </c>
      <c r="AG37" s="284">
        <f>ICGN!AG86</f>
        <v>1143.44</v>
      </c>
      <c r="AH37" s="284">
        <f>ICGN!AH86</f>
        <v>1075.9100000000001</v>
      </c>
      <c r="AI37" s="284">
        <f>ICGN!AI86</f>
        <v>1033.57</v>
      </c>
      <c r="AJ37" s="284">
        <f>ICGN!AJ86</f>
        <v>1047.51</v>
      </c>
      <c r="AK37" s="284">
        <f>ICGN!AK86</f>
        <v>995.18</v>
      </c>
      <c r="AL37" s="284">
        <f>ICGN!AL86</f>
        <v>914.44</v>
      </c>
      <c r="AM37" s="284">
        <f>ICGN!AM86</f>
        <v>985.77</v>
      </c>
      <c r="AN37" s="284">
        <f>ICGN!AN86</f>
        <v>969.07</v>
      </c>
      <c r="AO37" s="284">
        <f>ICGN!AO86</f>
        <v>1020.54</v>
      </c>
      <c r="AP37" s="284">
        <f>ICGN!AP86</f>
        <v>1047.69</v>
      </c>
      <c r="AQ37" s="284">
        <f>ICGN!AQ86</f>
        <v>1105.74</v>
      </c>
      <c r="AR37" s="284">
        <f>ICGN!AR86</f>
        <v>1157.45</v>
      </c>
      <c r="AS37" s="284">
        <f>ICGN!AS86</f>
        <v>1031.1199999999999</v>
      </c>
      <c r="AT37" s="284">
        <f>ICGN!AT86</f>
        <v>927.63</v>
      </c>
      <c r="AU37" s="284">
        <f>ICGN!AU86</f>
        <v>952.54</v>
      </c>
      <c r="AV37" s="284">
        <f>ICGN!AV86</f>
        <v>930.61</v>
      </c>
      <c r="AW37" s="284">
        <f>ICGN!AW86</f>
        <v>879.53</v>
      </c>
      <c r="AX37" s="284">
        <f>ICGN!AX86</f>
        <v>768.09</v>
      </c>
      <c r="AY37" s="284">
        <f>ICGN!AY86</f>
        <v>743.13</v>
      </c>
      <c r="AZ37" s="284">
        <f>ICGN!AZ86</f>
        <v>713.94</v>
      </c>
      <c r="BA37" s="284">
        <f>ICGN!BA86</f>
        <v>776.54</v>
      </c>
      <c r="BB37" s="284">
        <f>ICGN!BB86</f>
        <v>792.38</v>
      </c>
      <c r="BC37" s="284">
        <f>ICGN!BC86</f>
        <v>771.87</v>
      </c>
      <c r="BD37" s="284">
        <f>ICGN!BD86</f>
        <v>756.46</v>
      </c>
      <c r="BE37" s="284">
        <f>ICGN!BE86</f>
        <v>763.38</v>
      </c>
      <c r="BF37" s="284">
        <f>ICGN!BF86</f>
        <v>770.125</v>
      </c>
      <c r="BG37" s="284">
        <f>ICGN!BG86</f>
        <v>714.66304347826087</v>
      </c>
      <c r="BH37" s="284">
        <f>ICGN!BH86</f>
        <v>708.17499999999995</v>
      </c>
      <c r="BI37" s="284">
        <f>ICGN!BI86</f>
        <v>722.71249999999998</v>
      </c>
      <c r="BJ37" s="284">
        <f>ICGN!BJ86</f>
        <v>759.18181818181813</v>
      </c>
      <c r="BK37" s="284">
        <f>ICGN!BK86</f>
        <v>812.03750000000002</v>
      </c>
      <c r="BL37" s="284">
        <f>ICGN!BL86</f>
        <v>806.97619047619048</v>
      </c>
      <c r="BM37" s="284">
        <f>ICGN!BM86</f>
        <v>777.28947368421052</v>
      </c>
      <c r="BN37" s="284">
        <f>ICGN!BN86</f>
        <v>806.78947368421052</v>
      </c>
      <c r="BO37" s="284">
        <f>ICGN!BO86</f>
        <v>837.59523809523807</v>
      </c>
      <c r="BP37" s="284">
        <f>ICGN!BP86</f>
        <v>825.5</v>
      </c>
      <c r="BQ37" s="284">
        <f>ICGN!BQ86</f>
        <v>800.08749999999998</v>
      </c>
      <c r="BR37" s="284">
        <f>ICGN!BR86</f>
        <v>758.36904761904759</v>
      </c>
      <c r="BS37" s="284">
        <f>ICGN!BS86</f>
        <v>754.27499999999998</v>
      </c>
      <c r="BT37" s="284">
        <f>ICGN!BT86</f>
        <v>678.33333333333337</v>
      </c>
      <c r="BU37" s="284">
        <f>ICGN!BU86</f>
        <v>655.91250000000002</v>
      </c>
      <c r="BV37" s="284">
        <f>ICGN!BV86</f>
        <v>673.35714285714289</v>
      </c>
      <c r="BW37" s="284">
        <f>ICGN!BW86</f>
        <v>661.92499999999995</v>
      </c>
      <c r="BX37" s="284">
        <f>ICGN!BX86</f>
        <v>624.85227272727275</v>
      </c>
      <c r="BY37" s="284">
        <f>ICGN!BY86</f>
        <v>641.03571428571433</v>
      </c>
      <c r="BZ37" s="284">
        <f>ICGN!BZ86</f>
        <v>634.9375</v>
      </c>
      <c r="CA37" s="284">
        <f>ICGN!CA86</f>
        <v>607.80681818181813</v>
      </c>
      <c r="CB37" s="284">
        <f>ICGN!CB86</f>
        <v>591.88636363636363</v>
      </c>
      <c r="CC37" s="284">
        <f>ICGN!CC86</f>
        <v>600.64473684210532</v>
      </c>
      <c r="CD37" s="284">
        <f>ICGN!CD86</f>
        <v>606.59090909090912</v>
      </c>
      <c r="CE37" s="284">
        <f>ICGN!CE86</f>
        <v>575.43181818181813</v>
      </c>
      <c r="CF37" s="284">
        <f>ICGN!CF86</f>
        <v>485.1875</v>
      </c>
      <c r="CG37" s="284">
        <f>ICGN!CG86</f>
        <v>483.4375</v>
      </c>
      <c r="CH37" s="284">
        <f>ICGN!CH86</f>
        <v>530.59523809523807</v>
      </c>
      <c r="CI37" s="284">
        <f>ICGN!CI86</f>
        <v>503.47500000000002</v>
      </c>
      <c r="CJ37" s="284">
        <f>ICGN!CJ86</f>
        <v>520.86904761904759</v>
      </c>
      <c r="CK37" s="284">
        <f>ICGN!CK86</f>
        <v>532.34210526315792</v>
      </c>
      <c r="CL37" s="284">
        <f>ICGN!CL86</f>
        <v>595.44444444444446</v>
      </c>
      <c r="CM37" s="284">
        <f>ICGN!CM86</f>
        <v>634.33695652173913</v>
      </c>
      <c r="CN37" s="284">
        <f>ICGN!CN86</f>
        <v>681.04761904761904</v>
      </c>
      <c r="CO37" s="284">
        <f>ICGN!CO86</f>
        <v>644.40476190476193</v>
      </c>
      <c r="CP37" s="284">
        <f>ICGN!CP86</f>
        <v>621.04761904761904</v>
      </c>
      <c r="CQ37" s="284">
        <f>ICGN!CQ86</f>
        <v>584.06578947368416</v>
      </c>
      <c r="CR37" s="284">
        <f>ICGN!CR86</f>
        <v>664.5454545454545</v>
      </c>
      <c r="CS37" s="284">
        <f>ICGN!CS86</f>
        <v>693.32500000000005</v>
      </c>
      <c r="CT37" s="284">
        <f>ICGN!CT86</f>
        <v>651.5</v>
      </c>
      <c r="CU37" s="284">
        <f>ICGN!CU86</f>
        <v>670.28409090909088</v>
      </c>
      <c r="CV37" s="284">
        <f>ICGN!CV86</f>
        <v>711.66250000000002</v>
      </c>
      <c r="CW37" s="278"/>
      <c r="CX37" s="278"/>
      <c r="CY37" s="278"/>
      <c r="CZ37" s="278"/>
      <c r="DA37" s="278"/>
      <c r="DB37" s="278"/>
      <c r="DC37" s="278"/>
      <c r="DD37" s="278"/>
      <c r="DE37" s="278"/>
      <c r="DF37" s="278"/>
      <c r="DG37" s="278"/>
      <c r="DH37" s="278"/>
      <c r="DI37" s="278"/>
      <c r="DJ37" s="278"/>
      <c r="DK37" s="278"/>
      <c r="DL37" s="278"/>
      <c r="DM37" s="278"/>
      <c r="DN37" s="278"/>
      <c r="DO37" s="278"/>
      <c r="DP37" s="278"/>
      <c r="DQ37" s="278"/>
      <c r="DR37" s="278"/>
      <c r="DS37" s="278"/>
      <c r="DT37" s="278"/>
      <c r="DU37" s="278"/>
      <c r="DV37" s="278"/>
      <c r="DW37" s="278"/>
      <c r="DX37" s="278"/>
      <c r="DY37" s="278"/>
      <c r="DZ37" s="278"/>
      <c r="EA37" s="278"/>
      <c r="EB37" s="278"/>
      <c r="EC37" s="278"/>
      <c r="ED37" s="278"/>
      <c r="EE37" s="278"/>
      <c r="EF37" s="278"/>
      <c r="EG37" s="278"/>
      <c r="EH37" s="278"/>
      <c r="EI37" s="278"/>
      <c r="EJ37" s="278"/>
      <c r="EK37" s="278"/>
      <c r="EL37" s="278"/>
      <c r="EM37" s="278"/>
      <c r="EN37" s="278"/>
      <c r="EO37" s="278"/>
      <c r="EP37" s="278"/>
      <c r="EQ37" s="278"/>
      <c r="ER37" s="278"/>
      <c r="ES37" s="278"/>
      <c r="ET37" s="278"/>
      <c r="EU37" s="278"/>
      <c r="EV37" s="278"/>
      <c r="EW37" s="278"/>
      <c r="EX37" s="278"/>
      <c r="EY37" s="278"/>
      <c r="EZ37" s="278"/>
      <c r="FA37" s="278"/>
      <c r="FB37" s="278"/>
      <c r="FC37" s="278"/>
      <c r="FD37" s="278"/>
    </row>
    <row r="38" spans="1:160" x14ac:dyDescent="0.3">
      <c r="A38" s="14"/>
      <c r="C38" s="14"/>
      <c r="D38" s="2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160" s="16" customFormat="1" x14ac:dyDescent="0.3">
      <c r="A39" s="18" t="s">
        <v>282</v>
      </c>
      <c r="B39" s="14"/>
      <c r="C39" s="14"/>
      <c r="D39" s="22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160" s="82" customFormat="1" x14ac:dyDescent="0.3">
      <c r="A40" s="80" t="s">
        <v>283</v>
      </c>
      <c r="B40" s="80"/>
      <c r="C40" s="80" t="s">
        <v>285</v>
      </c>
      <c r="D40" s="153"/>
      <c r="E40" s="252">
        <f>ICGN!E94</f>
        <v>1708.8466993626</v>
      </c>
      <c r="F40" s="252">
        <f>ICGN!F94</f>
        <v>1551.4703264393015</v>
      </c>
      <c r="G40" s="252">
        <f>ICGN!G94</f>
        <v>1542.0565059329385</v>
      </c>
      <c r="H40" s="252">
        <f>ICGN!H94</f>
        <v>1639.0931275977262</v>
      </c>
      <c r="I40" s="252">
        <f>ICGN!I94</f>
        <v>1757.8869481378508</v>
      </c>
      <c r="J40" s="252">
        <f>ICGN!J94</f>
        <v>1803.7914119080954</v>
      </c>
      <c r="K40" s="252">
        <f>ICGN!K94</f>
        <v>1729.4429355799116</v>
      </c>
      <c r="L40" s="252">
        <f>ICGN!L94</f>
        <v>1738.5143093100846</v>
      </c>
      <c r="M40" s="252">
        <f>ICGN!M94</f>
        <v>1693.6016739862282</v>
      </c>
      <c r="N40" s="252">
        <f>ICGN!N94</f>
        <v>1656.6737486005645</v>
      </c>
      <c r="O40" s="252">
        <f>ICGN!O94</f>
        <v>1517.5433064705683</v>
      </c>
      <c r="P40" s="252">
        <f>ICGN!P94</f>
        <v>1585.7185582940995</v>
      </c>
      <c r="Q40" s="252">
        <f>ICGN!Q94</f>
        <v>1588.1605304597342</v>
      </c>
      <c r="R40" s="252">
        <f>ICGN!R94</f>
        <v>1588.3393929945078</v>
      </c>
      <c r="S40" s="252">
        <f>ICGN!S94</f>
        <v>1964.3875546543313</v>
      </c>
      <c r="T40" s="252">
        <f>ICGN!T94</f>
        <v>1909.7276883159245</v>
      </c>
      <c r="U40" s="252">
        <f>ICGN!U94</f>
        <v>1764.4746687300449</v>
      </c>
      <c r="V40" s="252">
        <f>ICGN!V94</f>
        <v>1764.5416395498132</v>
      </c>
      <c r="W40" s="252">
        <f>ICGN!W94</f>
        <v>1819.237868233897</v>
      </c>
      <c r="X40" s="252">
        <f>ICGN!X94</f>
        <v>1866.9002830815973</v>
      </c>
      <c r="Y40" s="252">
        <f>ICGN!Y94</f>
        <v>1838.5485257471278</v>
      </c>
      <c r="Z40" s="252">
        <f>ICGN!Z94</f>
        <v>1824.6085620254394</v>
      </c>
      <c r="AA40" s="252">
        <f>ICGN!AA94</f>
        <v>1782.0776663800311</v>
      </c>
      <c r="AB40" s="252">
        <f>ICGN!AB94</f>
        <v>1836.3119914713773</v>
      </c>
      <c r="AC40" s="252">
        <f>ICGN!AC94</f>
        <v>1928.147813608231</v>
      </c>
      <c r="AD40" s="252">
        <f>ICGN!AD94</f>
        <v>1965.6056949440676</v>
      </c>
      <c r="AE40" s="252">
        <f>ICGN!AE94</f>
        <v>1859.9066858245624</v>
      </c>
      <c r="AF40" s="252">
        <f>ICGN!AF94</f>
        <v>1906.2521756138967</v>
      </c>
      <c r="AG40" s="252">
        <f>ICGN!AG94</f>
        <v>1893.909194480342</v>
      </c>
      <c r="AH40" s="252">
        <f>ICGN!AH94</f>
        <v>1962.8083338224769</v>
      </c>
      <c r="AI40" s="252">
        <f>ICGN!AI94</f>
        <v>1941.4236484151727</v>
      </c>
      <c r="AJ40" s="252">
        <f>ICGN!AJ94</f>
        <v>1960.169358632586</v>
      </c>
      <c r="AK40" s="252">
        <f>ICGN!AK94</f>
        <v>1865.4684516739126</v>
      </c>
      <c r="AL40" s="252">
        <f>ICGN!AL94</f>
        <v>1808.5466894210424</v>
      </c>
      <c r="AM40" s="252">
        <f>ICGN!AM94</f>
        <v>1823.4152567759413</v>
      </c>
      <c r="AN40" s="252">
        <f>ICGN!AN94</f>
        <v>1887.9531901069586</v>
      </c>
      <c r="AO40" s="252">
        <f>ICGN!AO94</f>
        <v>1915.5204149568981</v>
      </c>
      <c r="AP40" s="252">
        <f>ICGN!AP94</f>
        <v>1963.2536935765243</v>
      </c>
      <c r="AQ40" s="252">
        <f>ICGN!AQ94</f>
        <v>2083.4139937921277</v>
      </c>
      <c r="AR40" s="252">
        <f>ICGN!AR94</f>
        <v>2141.7536566216554</v>
      </c>
      <c r="AS40" s="252">
        <f>ICGN!AS94</f>
        <v>2230.5536198107698</v>
      </c>
      <c r="AT40" s="252">
        <f>ICGN!AT94</f>
        <v>2175.6755751593637</v>
      </c>
      <c r="AU40" s="252">
        <f>ICGN!AU94</f>
        <v>2186.318852090375</v>
      </c>
      <c r="AV40" s="252">
        <f>ICGN!AV94</f>
        <v>2104.6530699170034</v>
      </c>
      <c r="AW40" s="252">
        <f>ICGN!AW94</f>
        <v>2080.1595491619355</v>
      </c>
      <c r="AX40" s="252">
        <f>ICGN!AX94</f>
        <v>2094.8780606842447</v>
      </c>
      <c r="AY40" s="252">
        <f>ICGN!AY94</f>
        <v>2031.8353825277895</v>
      </c>
      <c r="AZ40" s="252">
        <f>ICGN!AZ94</f>
        <v>2036.0353973256044</v>
      </c>
      <c r="BA40" s="252">
        <f>ICGN!BA94</f>
        <v>2065.3538061077456</v>
      </c>
      <c r="BB40" s="252">
        <f>ICGN!BB94</f>
        <v>2049.6520019610921</v>
      </c>
      <c r="BC40" s="252">
        <f>ICGN!BC94</f>
        <v>2051.0007699256275</v>
      </c>
      <c r="BD40" s="252">
        <f>ICGN!BD94</f>
        <v>2122.6824878603693</v>
      </c>
      <c r="BE40" s="252">
        <f>ICGN!BE94</f>
        <v>2108.3149051872756</v>
      </c>
      <c r="BF40" s="252">
        <f>ICGN!BF94</f>
        <v>2070.8439828063229</v>
      </c>
      <c r="BG40" s="252">
        <f>ICGN!BG94</f>
        <v>2050.9664309893055</v>
      </c>
      <c r="BH40" s="252">
        <f>ICGN!BH94</f>
        <v>1875.8173248879041</v>
      </c>
      <c r="BI40" s="252">
        <f>ICGN!BI94</f>
        <v>1861.0195610447579</v>
      </c>
      <c r="BJ40" s="252">
        <f>ICGN!BJ94</f>
        <v>1887.6669324135382</v>
      </c>
      <c r="BK40" s="252">
        <f>ICGN!BK94</f>
        <v>1874.8507222312132</v>
      </c>
      <c r="BL40" s="252">
        <f>ICGN!BL94</f>
        <v>1828.6757505301928</v>
      </c>
      <c r="BM40" s="252">
        <f>ICGN!BM94</f>
        <v>1827.0186350758697</v>
      </c>
      <c r="BN40" s="252">
        <f>ICGN!BN94</f>
        <v>1746.8791275906092</v>
      </c>
      <c r="BO40" s="252">
        <f>ICGN!BO94</f>
        <v>1773.8194729476456</v>
      </c>
      <c r="BP40" s="252">
        <f>ICGN!BP94</f>
        <v>1910.5127187034298</v>
      </c>
      <c r="BQ40" s="252">
        <f>ICGN!BQ94</f>
        <v>1948.87912042016</v>
      </c>
      <c r="BR40" s="252">
        <f>ICGN!BR94</f>
        <v>2032.2016842328264</v>
      </c>
      <c r="BS40" s="252">
        <f>ICGN!BS94</f>
        <v>2006.5647869134739</v>
      </c>
      <c r="BT40" s="252">
        <f>ICGN!BT94</f>
        <v>1921.9933967678917</v>
      </c>
      <c r="BU40" s="252">
        <f>ICGN!BU94</f>
        <v>1803.8491584404517</v>
      </c>
      <c r="BV40" s="252">
        <f>ICGN!BV94</f>
        <v>1764.9961163246264</v>
      </c>
      <c r="BW40" s="252">
        <f>ICGN!BW94</f>
        <v>1703.6114682761595</v>
      </c>
      <c r="BX40" s="252">
        <f>ICGN!BX94</f>
        <v>1538.2449674306702</v>
      </c>
      <c r="BY40" s="252">
        <f>ICGN!BY94</f>
        <v>1494.7720514328373</v>
      </c>
      <c r="BZ40" s="252">
        <f>ICGN!BZ94</f>
        <v>1513.3987225146464</v>
      </c>
      <c r="CA40" s="252">
        <f>ICGN!CA94</f>
        <v>1464.0954464969186</v>
      </c>
      <c r="CB40" s="252">
        <f>ICGN!CB94</f>
        <v>1497.980251346499</v>
      </c>
      <c r="CC40" s="252">
        <f>ICGN!CC94</f>
        <v>1566.5702256064849</v>
      </c>
      <c r="CD40" s="252">
        <f>ICGN!CD94</f>
        <v>1501.0137224357518</v>
      </c>
      <c r="CE40" s="252">
        <f>ICGN!CE94</f>
        <v>1404.8830484278342</v>
      </c>
      <c r="CF40" s="252">
        <f>ICGN!CF94</f>
        <v>1278.7393865623212</v>
      </c>
      <c r="CG40" s="252">
        <f>ICGN!CG94</f>
        <v>1256.0543386974487</v>
      </c>
      <c r="CH40" s="252">
        <f>ICGN!CH94</f>
        <v>1334.3091035961675</v>
      </c>
      <c r="CI40" s="252">
        <f>ICGN!CI94</f>
        <v>1307.1175671662211</v>
      </c>
      <c r="CJ40" s="252">
        <f>ICGN!CJ94</f>
        <v>1224.8382652542293</v>
      </c>
      <c r="CK40" s="252">
        <f>ICGN!CK94</f>
        <v>1216.4931501843769</v>
      </c>
      <c r="CL40" s="252">
        <f>ICGN!CL94</f>
        <v>1189.5755770662695</v>
      </c>
      <c r="CM40" s="252">
        <f>ICGN!CM94</f>
        <v>1290.8312826284632</v>
      </c>
      <c r="CN40" s="252">
        <f>ICGN!CN94</f>
        <v>1449.9568147636817</v>
      </c>
      <c r="CO40" s="252">
        <f>ICGN!CO94</f>
        <v>1587.147551516206</v>
      </c>
      <c r="CP40" s="252">
        <f>ICGN!CP94</f>
        <v>1619.4913894534175</v>
      </c>
      <c r="CQ40" s="252">
        <f>ICGN!CQ94</f>
        <v>1855.6068002928484</v>
      </c>
      <c r="CR40" s="252">
        <f>ICGN!CR94</f>
        <v>1747.7444649135236</v>
      </c>
      <c r="CS40" s="252">
        <f>ICGN!CS94</f>
        <v>1729.1135340533694</v>
      </c>
      <c r="CT40" s="252">
        <f>ICGN!CT94</f>
        <v>1734.9732831846034</v>
      </c>
      <c r="CU40" s="252">
        <f>ICGN!CU94</f>
        <v>1623.4226113829513</v>
      </c>
      <c r="CV40" s="252">
        <f>ICGN!CV94</f>
        <v>1684.6484334763234</v>
      </c>
      <c r="CW40" s="252">
        <f>ICGN!CW94</f>
        <v>1733.6525563309731</v>
      </c>
      <c r="CX40" s="252">
        <f>ICGN!CX94</f>
        <v>1743.7744648954779</v>
      </c>
      <c r="CY40" s="252">
        <f>ICGN!CY94</f>
        <v>1741.1277380874435</v>
      </c>
      <c r="CZ40" s="252">
        <f>ICGN!CZ94</f>
        <v>1845.8029886804593</v>
      </c>
      <c r="DA40" s="252">
        <f>ICGN!DA94</f>
        <v>1808.4815321477427</v>
      </c>
      <c r="DB40" s="252">
        <f>ICGN!DB94</f>
        <v>1796.941548695899</v>
      </c>
      <c r="DC40" s="252">
        <f>ICGN!DC94</f>
        <v>1713.8569679737786</v>
      </c>
      <c r="DD40" s="252">
        <f>ICGN!DD94</f>
        <v>1758.0450915354133</v>
      </c>
      <c r="DE40" s="252">
        <f>ICGN!DE94</f>
        <v>1760.4994363523606</v>
      </c>
      <c r="DF40" s="252">
        <f>ICGN!DF94</f>
        <v>1736.005360297253</v>
      </c>
      <c r="DG40" s="252">
        <f>ICGN!DG94</f>
        <v>1704.1852932293896</v>
      </c>
      <c r="DH40" s="252">
        <f>ICGN!DH94</f>
        <v>1719.5846788481724</v>
      </c>
      <c r="DI40" s="252">
        <f>ICGN!DI94</f>
        <v>1823.0764938905318</v>
      </c>
      <c r="DJ40" s="252">
        <f>ICGN!DJ94</f>
        <v>1818.1843610970086</v>
      </c>
      <c r="DK40" s="252">
        <f>ICGN!DK94</f>
        <v>1834.5568386585614</v>
      </c>
      <c r="DL40" s="252">
        <f>ICGN!DL94</f>
        <v>1947.9674326454467</v>
      </c>
      <c r="DM40" s="252">
        <f>ICGN!DM94</f>
        <v>1889.6592675387276</v>
      </c>
      <c r="DN40" s="252">
        <f>ICGN!DN94</f>
        <v>1899.267943675213</v>
      </c>
      <c r="DO40" s="252">
        <f>ICGN!DO94</f>
        <v>1873.1264403666544</v>
      </c>
      <c r="DP40" s="252">
        <f>ICGN!DP94</f>
        <v>1763.7697368198758</v>
      </c>
      <c r="DQ40" s="252">
        <f>ICGN!DQ94</f>
        <v>1703.535453288564</v>
      </c>
      <c r="DR40" s="252">
        <f>ICGN!DR94</f>
        <v>1663.7017607645562</v>
      </c>
      <c r="DS40" s="252">
        <f>ICGN!DS94</f>
        <v>1577.4843424125972</v>
      </c>
      <c r="DT40" s="252">
        <f>ICGN!DT94</f>
        <v>1614.329116445861</v>
      </c>
      <c r="DU40" s="252">
        <f>ICGN!DU94</f>
        <v>1605.3580609920402</v>
      </c>
      <c r="DV40" s="252">
        <f>ICGN!DV94</f>
        <v>1637.1603293581368</v>
      </c>
      <c r="DW40" s="252">
        <f>ICGN!DW94</f>
        <v>1702.2147990298654</v>
      </c>
      <c r="DX40" s="252">
        <f>ICGN!DX94</f>
        <v>1766.9132421827956</v>
      </c>
      <c r="DY40" s="252">
        <f>ICGN!DY94</f>
        <v>1677.6972593181072</v>
      </c>
      <c r="DZ40" s="252">
        <f>ICGN!DZ94</f>
        <v>1753.0610831154743</v>
      </c>
      <c r="EA40" s="252">
        <f>ICGN!EA94</f>
        <v>1765.2147867378078</v>
      </c>
      <c r="EB40" s="252">
        <f>ICGN!EB94</f>
        <v>1605.791398027485</v>
      </c>
      <c r="EC40" s="252">
        <f>ICGN!EC94</f>
        <v>1588.4119326434904</v>
      </c>
      <c r="ED40" s="252">
        <f>ICGN!ED94</f>
        <v>1564.9882665546829</v>
      </c>
      <c r="EE40" s="252">
        <f>ICGN!EE94</f>
        <v>1566.7945393997416</v>
      </c>
      <c r="EF40" s="252">
        <f>ICGN!EF94</f>
        <v>1574.0464825462773</v>
      </c>
      <c r="EG40" s="252">
        <f>ICGN!EG94</f>
        <v>1604.5841241442236</v>
      </c>
      <c r="EH40" s="252">
        <f>ICGN!EH94</f>
        <v>1580.8743543772807</v>
      </c>
      <c r="EI40" s="252">
        <f>ICGN!EI94</f>
        <v>1408.2659613319329</v>
      </c>
      <c r="EJ40" s="252">
        <f>ICGN!EJ94</f>
        <v>1382.8961854590962</v>
      </c>
      <c r="EK40" s="252">
        <f>ICGN!EK94</f>
        <v>1465.0527563399564</v>
      </c>
      <c r="EL40" s="252">
        <f>ICGN!EL94</f>
        <v>1555.645372997172</v>
      </c>
      <c r="EM40" s="252">
        <f>ICGN!EM94</f>
        <v>1548.92679017518</v>
      </c>
      <c r="EN40" s="252">
        <f>ICGN!EN94</f>
        <v>1494.9451106429165</v>
      </c>
      <c r="EO40" s="252">
        <f>ICGN!EO94</f>
        <v>1513.3909339094846</v>
      </c>
      <c r="EP40" s="252">
        <f>ICGN!EP94</f>
        <v>1468.8005665000915</v>
      </c>
      <c r="EQ40" s="252">
        <f>ICGN!EQ94</f>
        <v>1536.4041778982871</v>
      </c>
      <c r="ER40" s="252">
        <f>ICGN!ER94</f>
        <v>1657.7753163227508</v>
      </c>
      <c r="ES40" s="252">
        <f>ICGN!ES94</f>
        <v>1677.7637006499774</v>
      </c>
      <c r="ET40" s="252">
        <f>ICGN!ET94</f>
        <v>1671.5299988683814</v>
      </c>
      <c r="EU40" s="252">
        <f>ICGN!EU94</f>
        <v>1821.9523517612163</v>
      </c>
      <c r="EV40" s="252">
        <f>ICGN!EV94</f>
        <v>1998.9851727328562</v>
      </c>
      <c r="EW40" s="252">
        <f>ICGN!EW94</f>
        <v>2089.8138943227609</v>
      </c>
      <c r="EX40" s="252">
        <f>ICGN!EX94</f>
        <v>2125.6431085838071</v>
      </c>
      <c r="EY40" s="252">
        <f>ICGN!EY94</f>
        <v>2045.276866504325</v>
      </c>
      <c r="EZ40" s="252">
        <f>ICGN!EZ94</f>
        <v>2019.200100341445</v>
      </c>
      <c r="FA40" s="252">
        <f>ICGN!FA94</f>
        <v>2062.676034217387</v>
      </c>
      <c r="FB40" s="252">
        <f>ICGN!FB94</f>
        <v>2147.5841004539093</v>
      </c>
      <c r="FC40" s="252">
        <f>ICGN!FC94</f>
        <v>2118.4409218281712</v>
      </c>
      <c r="FD40" s="252">
        <f>ICGN!FD94</f>
        <v>2119.5785037943228</v>
      </c>
    </row>
    <row r="41" spans="1:160" s="16" customFormat="1" x14ac:dyDescent="0.3">
      <c r="A41" s="14" t="s">
        <v>91</v>
      </c>
      <c r="B41" s="286"/>
      <c r="C41" s="14" t="s">
        <v>92</v>
      </c>
      <c r="D41" s="22">
        <v>22.046219999999998</v>
      </c>
      <c r="E41" s="91">
        <f>ICGN!E95</f>
        <v>1284.3345131189999</v>
      </c>
      <c r="F41" s="91">
        <f>ICGN!F95</f>
        <v>1278.419686342105</v>
      </c>
      <c r="G41" s="91">
        <f>ICGN!G95</f>
        <v>1307.1544552309094</v>
      </c>
      <c r="H41" s="91">
        <f>ICGN!H95</f>
        <v>1324.21040358</v>
      </c>
      <c r="I41" s="91">
        <f>ICGN!I95</f>
        <v>1335.9910112009998</v>
      </c>
      <c r="J41" s="91">
        <f>ICGN!J95</f>
        <v>1274.6132324099997</v>
      </c>
      <c r="K41" s="91">
        <f>ICGN!K95</f>
        <v>1356.7875111572725</v>
      </c>
      <c r="L41" s="91">
        <f>ICGN!L95</f>
        <v>1244.4839233199998</v>
      </c>
      <c r="M41" s="91">
        <f>ICGN!M95</f>
        <v>1247.4790597799995</v>
      </c>
      <c r="N41" s="91">
        <f>ICGN!N95</f>
        <v>1252.4627939154548</v>
      </c>
      <c r="O41" s="91">
        <f>ICGN!O95</f>
        <v>1314.4253987970001</v>
      </c>
      <c r="P41" s="91">
        <f>ICGN!P95</f>
        <v>1495.1275416572723</v>
      </c>
      <c r="Q41" s="91">
        <f>ICGN!Q95</f>
        <v>1602.9864578368422</v>
      </c>
      <c r="R41" s="91">
        <f>ICGN!R95</f>
        <v>1553.7792947968419</v>
      </c>
      <c r="S41" s="91">
        <f>ICGN!S95</f>
        <v>1614.4945342278259</v>
      </c>
      <c r="T41" s="91">
        <f>ICGN!T95</f>
        <v>1798.6639547399998</v>
      </c>
      <c r="U41" s="91">
        <f>ICGN!U95</f>
        <v>1946.0540110410006</v>
      </c>
      <c r="V41" s="91">
        <f>ICGN!V95</f>
        <v>1815.0472547836364</v>
      </c>
      <c r="W41" s="91">
        <f>ICGN!W95</f>
        <v>1841.9375351399997</v>
      </c>
      <c r="X41" s="91">
        <f>ICGN!X95</f>
        <v>2035.8181018636362</v>
      </c>
      <c r="Y41" s="91">
        <f>ICGN!Y95</f>
        <v>2000.2409427599996</v>
      </c>
      <c r="Z41" s="91">
        <f>ICGN!Z95</f>
        <v>1790.1457152599996</v>
      </c>
      <c r="AA41" s="91">
        <f>ICGN!AA95</f>
        <v>1724.9917864200002</v>
      </c>
      <c r="AB41" s="91">
        <f>ICGN!AB95</f>
        <v>1730.4368687263634</v>
      </c>
      <c r="AC41" s="91">
        <f>ICGN!AC95</f>
        <v>1824.0392064509997</v>
      </c>
      <c r="AD41" s="91">
        <f>ICGN!AD95</f>
        <v>1964.2068105726312</v>
      </c>
      <c r="AE41" s="91">
        <f>ICGN!AE95</f>
        <v>2037.5509521834781</v>
      </c>
      <c r="AF41" s="91">
        <f>ICGN!AF95</f>
        <v>2080.8776694510007</v>
      </c>
      <c r="AG41" s="91">
        <f>ICGN!AG95</f>
        <v>2036.7179884799998</v>
      </c>
      <c r="AH41" s="91">
        <f>ICGN!AH95</f>
        <v>2019.9839053990906</v>
      </c>
      <c r="AI41" s="91">
        <f>ICGN!AI95</f>
        <v>2145.1931070569999</v>
      </c>
      <c r="AJ41" s="91">
        <f>ICGN!AJ95</f>
        <v>2276.180195994782</v>
      </c>
      <c r="AK41" s="91">
        <f>ICGN!AK95</f>
        <v>2050.8422667599998</v>
      </c>
      <c r="AL41" s="91">
        <f>ICGN!AL95</f>
        <v>2125.73012664</v>
      </c>
      <c r="AM41" s="91">
        <f>ICGN!AM95</f>
        <v>1982.6039667600003</v>
      </c>
      <c r="AN41" s="91">
        <f>ICGN!AN95</f>
        <v>1942.7769454199993</v>
      </c>
      <c r="AO41" s="91">
        <f>ICGN!AO95</f>
        <v>1867.901263452</v>
      </c>
      <c r="AP41" s="91">
        <f>ICGN!AP95</f>
        <v>1892.6338153589998</v>
      </c>
      <c r="AQ41" s="91">
        <f>ICGN!AQ95</f>
        <v>1820.3824400236358</v>
      </c>
      <c r="AR41" s="91">
        <f>ICGN!AR95</f>
        <v>1703.0109702059997</v>
      </c>
      <c r="AS41" s="91">
        <f>ICGN!AS95</f>
        <v>1741.854806484545</v>
      </c>
      <c r="AT41" s="91">
        <f>ICGN!AT95</f>
        <v>1992.2339656200004</v>
      </c>
      <c r="AU41" s="91">
        <f>ICGN!AU95</f>
        <v>1995.9104352599995</v>
      </c>
      <c r="AV41" s="91">
        <f>ICGN!AV95</f>
        <v>1963.0385627086951</v>
      </c>
      <c r="AW41" s="91">
        <f>ICGN!AW95</f>
        <v>1733.7298250557897</v>
      </c>
      <c r="AX41" s="91">
        <f>ICGN!AX95</f>
        <v>1887.5590151478264</v>
      </c>
      <c r="AY41" s="91">
        <f>ICGN!AY95</f>
        <v>1864.9317426000005</v>
      </c>
      <c r="AZ41" s="91">
        <f>ICGN!AZ95</f>
        <v>1852.772044977</v>
      </c>
      <c r="BA41" s="91">
        <f>ICGN!BA95</f>
        <v>1836.7703210999998</v>
      </c>
      <c r="BB41" s="91">
        <f>ICGN!BB95</f>
        <v>1825.0510699326314</v>
      </c>
      <c r="BC41" s="91">
        <f>ICGN!BC95</f>
        <v>1717.8150069359999</v>
      </c>
      <c r="BD41" s="91">
        <f>ICGN!BD95</f>
        <v>1763.9952239699996</v>
      </c>
      <c r="BE41" s="91">
        <f>ICGN!BE95</f>
        <v>1926.5730691581816</v>
      </c>
      <c r="BF41" s="91">
        <f>ICGN!BF95</f>
        <v>2152.6965380339998</v>
      </c>
      <c r="BG41" s="91">
        <f>ICGN!BG95</f>
        <v>2174.195210097273</v>
      </c>
      <c r="BH41" s="91">
        <f>ICGN!BH95</f>
        <v>2160.9965390236366</v>
      </c>
      <c r="BI41" s="91">
        <f>ICGN!BI95</f>
        <v>2068.2264461039999</v>
      </c>
      <c r="BJ41" s="91">
        <f>ICGN!BJ95</f>
        <v>2050.29846</v>
      </c>
      <c r="BK41" s="91">
        <f>ICGN!BK95</f>
        <v>1969.0416046349999</v>
      </c>
      <c r="BL41" s="91">
        <f>ICGN!BL95</f>
        <v>1889.3495059800002</v>
      </c>
      <c r="BM41" s="91">
        <f>ICGN!BM95</f>
        <v>1834.4791939319998</v>
      </c>
      <c r="BN41" s="91">
        <f>ICGN!BN95</f>
        <v>2011.2986968199998</v>
      </c>
      <c r="BO41" s="91">
        <f>ICGN!BO95</f>
        <v>2572.5072731400001</v>
      </c>
      <c r="BP41" s="91">
        <f>ICGN!BP95</f>
        <v>2640.8285089199994</v>
      </c>
      <c r="BQ41" s="91">
        <f>ICGN!BQ95</f>
        <v>2415.6925102799996</v>
      </c>
      <c r="BR41" s="91">
        <f>ICGN!BR95</f>
        <v>2611.5952211999997</v>
      </c>
      <c r="BS41" s="91">
        <f>ICGN!BS95</f>
        <v>2853.8611327799995</v>
      </c>
      <c r="BT41" s="91">
        <f>ICGN!BT95</f>
        <v>2551.9822423199994</v>
      </c>
      <c r="BU41" s="91">
        <f>ICGN!BU95</f>
        <v>2322.2826761399997</v>
      </c>
      <c r="BV41" s="91">
        <f>ICGN!BV95</f>
        <v>2407.9322408399998</v>
      </c>
      <c r="BW41" s="91">
        <f>ICGN!BW95</f>
        <v>2016.7000207199999</v>
      </c>
      <c r="BX41" s="91">
        <f>ICGN!BX95</f>
        <v>1903.2501725999998</v>
      </c>
      <c r="BY41" s="91">
        <f>ICGN!BY95</f>
        <v>1775.5143739199998</v>
      </c>
      <c r="BZ41" s="91">
        <f>ICGN!BZ95</f>
        <v>1559.7700649999999</v>
      </c>
      <c r="CA41" s="91">
        <f>ICGN!CA95</f>
        <v>1507.961448</v>
      </c>
      <c r="CB41" s="91">
        <f>ICGN!CB95</f>
        <v>1482.1673705999999</v>
      </c>
      <c r="CC41" s="91">
        <f>ICGN!CC95</f>
        <v>1621.0585566</v>
      </c>
      <c r="CD41" s="91">
        <f>ICGN!CD95</f>
        <v>1844.3867651999997</v>
      </c>
      <c r="CE41" s="91">
        <f>ICGN!CE95</f>
        <v>1681.4651994000001</v>
      </c>
      <c r="CF41" s="91">
        <f>ICGN!CF95</f>
        <v>1936.0990403999997</v>
      </c>
      <c r="CG41" s="91">
        <f>ICGN!CG95</f>
        <v>1857.3940349999998</v>
      </c>
      <c r="CH41" s="91">
        <f>ICGN!CH95</f>
        <v>1904.1320214</v>
      </c>
      <c r="CI41" s="91">
        <f>ICGN!CI95</f>
        <v>1633.8453641999999</v>
      </c>
      <c r="CJ41" s="91">
        <f>ICGN!CJ95</f>
        <v>1569.9113261999996</v>
      </c>
      <c r="CK41" s="91">
        <f>ICGN!CK95</f>
        <v>1596.3667901999997</v>
      </c>
      <c r="CL41" s="91">
        <f>ICGN!CL95</f>
        <v>1638.4750703999998</v>
      </c>
      <c r="CM41" s="91">
        <f>ICGN!CM95</f>
        <v>1651.9232645999998</v>
      </c>
      <c r="CN41" s="91">
        <f>ICGN!CN95</f>
        <v>1712.7708317999998</v>
      </c>
      <c r="CO41" s="91">
        <f>ICGN!CO95</f>
        <v>1798.0897031999998</v>
      </c>
      <c r="CP41" s="91">
        <f>ICGN!CP95</f>
        <v>1903.6910970000001</v>
      </c>
      <c r="CQ41" s="91">
        <f>ICGN!CQ95</f>
        <v>1973.1366899999998</v>
      </c>
      <c r="CR41" s="91">
        <f>ICGN!CR95</f>
        <v>1682.5675103999997</v>
      </c>
      <c r="CS41" s="91">
        <f>ICGN!CS95</f>
        <v>1770.5319281999998</v>
      </c>
      <c r="CT41" s="91">
        <f>ICGN!CT95</f>
        <v>1638.2546081999999</v>
      </c>
      <c r="CU41" s="91">
        <f>ICGN!CU95</f>
        <v>1625.9087249999998</v>
      </c>
      <c r="CV41" s="91">
        <f>ICGN!CV95</f>
        <v>1789.4916773999998</v>
      </c>
      <c r="CW41" s="91">
        <f>ICGN!CW95</f>
        <v>1815.9471414</v>
      </c>
      <c r="CX41" s="91">
        <f>ICGN!CX95</f>
        <v>1778.2481051999998</v>
      </c>
      <c r="CY41" s="91">
        <f>ICGN!CY95</f>
        <v>1696.0157045999997</v>
      </c>
      <c r="CZ41" s="91">
        <f>ICGN!CZ95</f>
        <v>1635.829524</v>
      </c>
      <c r="DA41" s="91">
        <f>ICGN!DA95</f>
        <v>1973.7980765999998</v>
      </c>
      <c r="DB41" s="91">
        <f>ICGN!DB95</f>
        <v>1983.7188755999998</v>
      </c>
      <c r="DC41" s="91">
        <f>ICGN!DC95</f>
        <v>2162.5137197999998</v>
      </c>
      <c r="DD41" s="91">
        <f>ICGN!DD95</f>
        <v>1854.7484886</v>
      </c>
      <c r="DE41" s="91">
        <f>ICGN!DE95</f>
        <v>1616.2083881999999</v>
      </c>
      <c r="DF41" s="91">
        <f>ICGN!DF95</f>
        <v>1690.0632251999998</v>
      </c>
      <c r="DG41" s="91">
        <f>ICGN!DG95</f>
        <v>1811.5378973999998</v>
      </c>
      <c r="DH41" s="91">
        <f>ICGN!DH95</f>
        <v>1681.0242749999998</v>
      </c>
      <c r="DI41" s="91">
        <f>ICGN!DI95</f>
        <v>1819.9154609999998</v>
      </c>
      <c r="DJ41" s="91">
        <f>ICGN!DJ95</f>
        <v>1733.7147407999998</v>
      </c>
      <c r="DK41" s="91">
        <f>ICGN!DK95</f>
        <v>1563.9588467999997</v>
      </c>
      <c r="DL41" s="91">
        <f>ICGN!DL95</f>
        <v>1542.7944755999999</v>
      </c>
      <c r="DM41" s="91">
        <f>ICGN!DM95</f>
        <v>1675.0717955999999</v>
      </c>
      <c r="DN41" s="91">
        <f>ICGN!DN95</f>
        <v>1895.0930711999999</v>
      </c>
      <c r="DO41" s="91">
        <f>ICGN!DO95</f>
        <v>1892.2270625999997</v>
      </c>
      <c r="DP41" s="91">
        <f>ICGN!DP95</f>
        <v>1477.3172021999999</v>
      </c>
      <c r="DQ41" s="91">
        <f>ICGN!DQ95</f>
        <v>1511.4888432</v>
      </c>
      <c r="DR41" s="91">
        <f>ICGN!DR95</f>
        <v>1704.1728059999998</v>
      </c>
      <c r="DS41" s="91">
        <f>ICGN!DS95</f>
        <v>1506.4182125999998</v>
      </c>
      <c r="DT41" s="91">
        <f>ICGN!DT95</f>
        <v>1588.8710753999997</v>
      </c>
      <c r="DU41" s="91">
        <f>ICGN!DU95</f>
        <v>1582.6981337999996</v>
      </c>
      <c r="DV41" s="91">
        <f>ICGN!DV95</f>
        <v>1429.9178291999999</v>
      </c>
      <c r="DW41" s="91">
        <f>ICGN!DW95</f>
        <v>1580.713974</v>
      </c>
      <c r="DX41" s="91">
        <f>ICGN!DX95</f>
        <v>1887.8178185999998</v>
      </c>
      <c r="DY41" s="91">
        <f>ICGN!DY95</f>
        <v>1910.9663496000001</v>
      </c>
      <c r="DZ41" s="91">
        <f>ICGN!DZ95</f>
        <v>1839.5365967999999</v>
      </c>
      <c r="EA41" s="91">
        <f>ICGN!EA95</f>
        <v>1723.1325551999998</v>
      </c>
      <c r="EB41" s="91">
        <f>ICGN!EB95</f>
        <v>1876.7947085999997</v>
      </c>
      <c r="EC41" s="91">
        <f>ICGN!EC95</f>
        <v>1597.2486389999999</v>
      </c>
      <c r="ED41" s="91">
        <f>ICGN!ED95</f>
        <v>1714.0936049999998</v>
      </c>
      <c r="EE41" s="91">
        <f>ICGN!EE95</f>
        <v>1871.9445401999997</v>
      </c>
      <c r="EF41" s="91">
        <f>ICGN!EF95</f>
        <v>1785.7438199999999</v>
      </c>
      <c r="EG41" s="91">
        <f>ICGN!EG95</f>
        <v>1698.4407887999996</v>
      </c>
      <c r="EH41" s="91">
        <f>ICGN!EH95</f>
        <v>1485.4743035999998</v>
      </c>
      <c r="EI41" s="91">
        <f>ICGN!EI95</f>
        <v>1636.9318349999999</v>
      </c>
      <c r="EJ41" s="91">
        <f>ICGN!EJ95</f>
        <v>1507.3000614</v>
      </c>
      <c r="EK41" s="91">
        <f>ICGN!EK95</f>
        <v>2500.9231967999999</v>
      </c>
      <c r="EL41" s="91">
        <f>ICGN!EL95</f>
        <v>1683.2288969999997</v>
      </c>
      <c r="EM41" s="91">
        <f>ICGN!EM95</f>
        <v>1577.6275031999999</v>
      </c>
      <c r="EN41" s="91">
        <f>ICGN!EN95</f>
        <v>1671.1034759999998</v>
      </c>
      <c r="EO41" s="91">
        <f>ICGN!EO95</f>
        <v>1898.6204663999997</v>
      </c>
      <c r="EP41" s="91">
        <f>ICGN!EP95</f>
        <v>2130.3262386000001</v>
      </c>
      <c r="EQ41" s="91">
        <f>ICGN!EQ95</f>
        <v>1845.4890761999998</v>
      </c>
      <c r="ER41" s="91">
        <f>ICGN!ER95</f>
        <v>1702.1886462</v>
      </c>
      <c r="ES41" s="91">
        <f>ICGN!ES95</f>
        <v>1840.4184456</v>
      </c>
      <c r="ET41" s="91">
        <f>ICGN!ET95</f>
        <v>1977.9868583999998</v>
      </c>
      <c r="EU41" s="91">
        <f>ICGN!EU95</f>
        <v>2246.9507424000003</v>
      </c>
      <c r="EV41" s="91">
        <f>ICGN!EV95</f>
        <v>2464.7673960000002</v>
      </c>
      <c r="EW41" s="91">
        <f>ICGN!EW95</f>
        <v>2586.0216060000002</v>
      </c>
      <c r="EX41" s="91">
        <f>ICGN!EX95</f>
        <v>2784.4375859999996</v>
      </c>
      <c r="EY41" s="91">
        <f>ICGN!EY95</f>
        <v>2631.8777435999996</v>
      </c>
      <c r="EZ41" s="91">
        <f>ICGN!EZ95</f>
        <v>2711.9055221999997</v>
      </c>
      <c r="FA41" s="91">
        <f>ICGN!FA95</f>
        <v>2389.5897858000003</v>
      </c>
      <c r="FB41" s="91">
        <f>ICGN!FB95</f>
        <v>2349.4656654</v>
      </c>
      <c r="FC41" s="91">
        <f>ICGN!FC95</f>
        <v>2095.7136731999999</v>
      </c>
      <c r="FD41" s="91">
        <f>ICGN!FD95</f>
        <v>1961.8931178</v>
      </c>
    </row>
    <row r="42" spans="1:160" s="16" customFormat="1" x14ac:dyDescent="0.3">
      <c r="A42" s="14" t="s">
        <v>93</v>
      </c>
      <c r="B42" s="286"/>
      <c r="C42" s="14" t="s">
        <v>94</v>
      </c>
      <c r="D42" s="22"/>
      <c r="E42" s="91">
        <f>ICGN!E96</f>
        <v>2325.3630799897824</v>
      </c>
      <c r="F42" s="91">
        <f>ICGN!F96</f>
        <v>1981.4066226698849</v>
      </c>
      <c r="G42" s="91">
        <f>ICGN!G96</f>
        <v>1877.918027643987</v>
      </c>
      <c r="H42" s="91">
        <f>ICGN!H96</f>
        <v>1770.0524656898933</v>
      </c>
      <c r="I42" s="91">
        <f>ICGN!I96</f>
        <v>1537.0299782506336</v>
      </c>
      <c r="J42" s="91">
        <f>ICGN!J96</f>
        <v>1575.5663446719782</v>
      </c>
      <c r="K42" s="91">
        <f>ICGN!K96</f>
        <v>1861.3677657080921</v>
      </c>
      <c r="L42" s="91">
        <f>ICGN!L96</f>
        <v>2069.0053842067096</v>
      </c>
      <c r="M42" s="91">
        <f>ICGN!M96</f>
        <v>2095.7688774656444</v>
      </c>
      <c r="N42" s="91">
        <f>ICGN!N96</f>
        <v>2204.9012773438117</v>
      </c>
      <c r="O42" s="91">
        <f>ICGN!O96</f>
        <v>2194.9999308674714</v>
      </c>
      <c r="P42" s="91">
        <f>ICGN!P96</f>
        <v>2332.6167761030938</v>
      </c>
      <c r="Q42" s="91">
        <f>ICGN!Q96</f>
        <v>2456.6574605454289</v>
      </c>
      <c r="R42" s="91">
        <f>ICGN!R96</f>
        <v>2440.1504384310788</v>
      </c>
      <c r="S42" s="91">
        <f>ICGN!S96</f>
        <v>2429.8164459370973</v>
      </c>
      <c r="T42" s="91">
        <f>ICGN!T96</f>
        <v>2232.2135963320839</v>
      </c>
      <c r="U42" s="91">
        <f>ICGN!U96</f>
        <v>1995.1167147140436</v>
      </c>
      <c r="V42" s="91">
        <f>ICGN!V96</f>
        <v>1966.4259624277186</v>
      </c>
      <c r="W42" s="91">
        <f>ICGN!W96</f>
        <v>1783.2809785438005</v>
      </c>
      <c r="X42" s="91">
        <f>ICGN!X96</f>
        <v>2359.0206885850916</v>
      </c>
      <c r="Y42" s="91">
        <f>ICGN!Y96</f>
        <v>2316.5988314252022</v>
      </c>
      <c r="Z42" s="91">
        <f>ICGN!Z96</f>
        <v>2327.5370311219062</v>
      </c>
      <c r="AA42" s="91">
        <f>ICGN!AA96</f>
        <v>2311.7358402657223</v>
      </c>
      <c r="AB42" s="91">
        <f>ICGN!AB96</f>
        <v>2512.834298810903</v>
      </c>
      <c r="AC42" s="91">
        <f>ICGN!AC96</f>
        <v>2588.7526784150064</v>
      </c>
      <c r="AD42" s="91">
        <f>ICGN!AD96</f>
        <v>2417.1637599987862</v>
      </c>
      <c r="AE42" s="91">
        <f>ICGN!AE96</f>
        <v>2312.3954123901663</v>
      </c>
      <c r="AF42" s="91">
        <f>ICGN!AF96</f>
        <v>2314.7979317440172</v>
      </c>
      <c r="AG42" s="91">
        <f>ICGN!AG96</f>
        <v>2275.0514773871264</v>
      </c>
      <c r="AH42" s="91">
        <f>ICGN!AH96</f>
        <v>2228.3482612696034</v>
      </c>
      <c r="AI42" s="91">
        <f>ICGN!AI96</f>
        <v>2320.171560176168</v>
      </c>
      <c r="AJ42" s="91">
        <f>ICGN!AJ96</f>
        <v>2466.7331257420642</v>
      </c>
      <c r="AK42" s="91">
        <f>ICGN!AK96</f>
        <v>2425.1089871760864</v>
      </c>
      <c r="AL42" s="91">
        <f>ICGN!AL96</f>
        <v>2338.8440317451955</v>
      </c>
      <c r="AM42" s="91">
        <f>ICGN!AM96</f>
        <v>2446.502298805663</v>
      </c>
      <c r="AN42" s="91">
        <f>ICGN!AN96</f>
        <v>2534.7711255120962</v>
      </c>
      <c r="AO42" s="91">
        <f>ICGN!AO96</f>
        <v>2509.493618558181</v>
      </c>
      <c r="AP42" s="91">
        <f>ICGN!AP96</f>
        <v>2360.2516368990341</v>
      </c>
      <c r="AQ42" s="91">
        <f>ICGN!AQ96</f>
        <v>2222.2610812860189</v>
      </c>
      <c r="AR42" s="91">
        <f>ICGN!AR96</f>
        <v>2178.3889165375522</v>
      </c>
      <c r="AS42" s="91">
        <f>ICGN!AS96</f>
        <v>2156.2483023508235</v>
      </c>
      <c r="AT42" s="91">
        <f>ICGN!AT96</f>
        <v>2197.4323309109573</v>
      </c>
      <c r="AU42" s="91">
        <f>ICGN!AU96</f>
        <v>2379.1633867362953</v>
      </c>
      <c r="AV42" s="91">
        <f>ICGN!AV96</f>
        <v>2432.3973999494738</v>
      </c>
      <c r="AW42" s="91">
        <f>ICGN!AW96</f>
        <v>2450.2892716094825</v>
      </c>
      <c r="AX42" s="91">
        <f>ICGN!AX96</f>
        <v>2463.5322633210594</v>
      </c>
      <c r="AY42" s="91">
        <f>ICGN!AY96</f>
        <v>2461.6783948720131</v>
      </c>
      <c r="AZ42" s="91">
        <f>ICGN!AZ96</f>
        <v>2544.3469742606612</v>
      </c>
      <c r="BA42" s="91">
        <f>ICGN!BA96</f>
        <v>2544.5384921759724</v>
      </c>
      <c r="BB42" s="91">
        <f>ICGN!BB96</f>
        <v>2452.7409208753752</v>
      </c>
      <c r="BC42" s="91">
        <f>ICGN!BC96</f>
        <v>2466.3008586209176</v>
      </c>
      <c r="BD42" s="91">
        <f>ICGN!BD96</f>
        <v>2443.2976960653796</v>
      </c>
      <c r="BE42" s="91">
        <f>ICGN!BE96</f>
        <v>2414.6050069162284</v>
      </c>
      <c r="BF42" s="91">
        <f>ICGN!BF96</f>
        <v>2371.7839522419572</v>
      </c>
      <c r="BG42" s="91">
        <f>ICGN!BG96</f>
        <v>2458.7406285762559</v>
      </c>
      <c r="BH42" s="91">
        <f>ICGN!BH96</f>
        <v>2448.6040332582434</v>
      </c>
      <c r="BI42" s="91">
        <f>ICGN!BI96</f>
        <v>2508.7101116134177</v>
      </c>
      <c r="BJ42" s="91">
        <f>ICGN!BJ96</f>
        <v>2594.1959719755982</v>
      </c>
      <c r="BK42" s="91">
        <f>ICGN!BK96</f>
        <v>2549.2349953401922</v>
      </c>
      <c r="BL42" s="91">
        <f>ICGN!BL96</f>
        <v>2600.6798211797945</v>
      </c>
      <c r="BM42" s="91">
        <f>ICGN!BM96</f>
        <v>2610.7564947532701</v>
      </c>
      <c r="BN42" s="91">
        <f>ICGN!BN96</f>
        <v>2490.5659451776251</v>
      </c>
      <c r="BO42" s="91">
        <f>ICGN!BO96</f>
        <v>2531.4139620906049</v>
      </c>
      <c r="BP42" s="91">
        <f>ICGN!BP96</f>
        <v>2644.2939869126012</v>
      </c>
      <c r="BQ42" s="91">
        <f>ICGN!BQ96</f>
        <v>2687.6050661459908</v>
      </c>
      <c r="BR42" s="91">
        <f>ICGN!BR96</f>
        <v>2732.3764631110639</v>
      </c>
      <c r="BS42" s="91">
        <f>ICGN!BS96</f>
        <v>2771.2010331467927</v>
      </c>
      <c r="BT42" s="91">
        <f>ICGN!BT96</f>
        <v>2715.0131380096573</v>
      </c>
      <c r="BU42" s="91">
        <f>ICGN!BU96</f>
        <v>2586.0582142096241</v>
      </c>
      <c r="BV42" s="91">
        <f>ICGN!BV96</f>
        <v>2452.3333805562206</v>
      </c>
      <c r="BW42" s="91">
        <f>ICGN!BW96</f>
        <v>2347.6367749920364</v>
      </c>
      <c r="BX42" s="91">
        <f>ICGN!BX96</f>
        <v>2128.6307230945768</v>
      </c>
      <c r="BY42" s="91">
        <f>ICGN!BY96</f>
        <v>2131.2179639569749</v>
      </c>
      <c r="BZ42" s="91">
        <f>ICGN!BZ96</f>
        <v>2099.2571414406002</v>
      </c>
      <c r="CA42" s="91">
        <f>ICGN!CA96</f>
        <v>1929.9615708773747</v>
      </c>
      <c r="CB42" s="91">
        <f>ICGN!CB96</f>
        <v>1898.7240318030263</v>
      </c>
      <c r="CC42" s="91">
        <f>ICGN!CC96</f>
        <v>1831.4235011212163</v>
      </c>
      <c r="CD42" s="91">
        <f>ICGN!CD96</f>
        <v>1616.8677150931137</v>
      </c>
      <c r="CE42" s="91">
        <f>ICGN!CE96</f>
        <v>1464.1824371316666</v>
      </c>
      <c r="CF42" s="91">
        <f>ICGN!CF96</f>
        <v>1327.0311481862473</v>
      </c>
      <c r="CG42" s="91">
        <f>ICGN!CG96</f>
        <v>1329.9207466985681</v>
      </c>
      <c r="CH42" s="91">
        <f>ICGN!CH96</f>
        <v>1441.5303708494307</v>
      </c>
      <c r="CI42" s="91">
        <f>ICGN!CI96</f>
        <v>1469.2975869882237</v>
      </c>
      <c r="CJ42" s="91">
        <f>ICGN!CJ96</f>
        <v>1427.3341737273115</v>
      </c>
      <c r="CK42" s="91">
        <f>ICGN!CK96</f>
        <v>1424.7738297153192</v>
      </c>
      <c r="CL42" s="91">
        <f>ICGN!CL96</f>
        <v>1366.7907669396873</v>
      </c>
      <c r="CM42" s="91">
        <f>ICGN!CM96</f>
        <v>1435.4934091299288</v>
      </c>
      <c r="CN42" s="91">
        <f>ICGN!CN96</f>
        <v>1467.6310813649868</v>
      </c>
      <c r="CO42" s="91">
        <f>ICGN!CO96</f>
        <v>1410.1285646403737</v>
      </c>
      <c r="CP42" s="91">
        <f>ICGN!CP96</f>
        <v>1392.8628730345492</v>
      </c>
      <c r="CQ42" s="91">
        <f>ICGN!CQ96</f>
        <v>1464.5798400129556</v>
      </c>
      <c r="CR42" s="91">
        <f>ICGN!CR96</f>
        <v>1579.7180665492506</v>
      </c>
      <c r="CS42" s="91">
        <f>ICGN!CS96</f>
        <v>1782.1748284066205</v>
      </c>
      <c r="CT42" s="91">
        <f>ICGN!CT96</f>
        <v>1896.945042129707</v>
      </c>
      <c r="CU42" s="91">
        <f>ICGN!CU96</f>
        <v>1838.4625289724438</v>
      </c>
      <c r="CV42" s="91">
        <f>ICGN!CV96</f>
        <v>1992.6699517864913</v>
      </c>
      <c r="CW42" s="91">
        <f>ICGN!CW96</f>
        <v>2043.3667838282986</v>
      </c>
      <c r="CX42" s="91">
        <f>ICGN!CX96</f>
        <v>2031.4538741289803</v>
      </c>
      <c r="CY42" s="91">
        <f>ICGN!CY96</f>
        <v>1934.7751157869247</v>
      </c>
      <c r="CZ42" s="91">
        <f>ICGN!CZ96</f>
        <v>1905.6593450253006</v>
      </c>
      <c r="DA42" s="91">
        <f>ICGN!DA96</f>
        <v>1743.1600547195624</v>
      </c>
      <c r="DB42" s="91">
        <f>ICGN!DB96</f>
        <v>1658.3512486648006</v>
      </c>
      <c r="DC42" s="91">
        <f>ICGN!DC96</f>
        <v>1602.9564690860745</v>
      </c>
      <c r="DD42" s="91">
        <f>ICGN!DD96</f>
        <v>1712.2942051119887</v>
      </c>
      <c r="DE42" s="91">
        <f>ICGN!DE96</f>
        <v>1814.2943782572495</v>
      </c>
      <c r="DF42" s="91">
        <f>ICGN!DF96</f>
        <v>1836.5109337881465</v>
      </c>
      <c r="DG42" s="91">
        <f>ICGN!DG96</f>
        <v>1835.2764696316503</v>
      </c>
      <c r="DH42" s="91">
        <f>ICGN!DH96</f>
        <v>1911.4667950337966</v>
      </c>
      <c r="DI42" s="91">
        <f>ICGN!DI96</f>
        <v>1999.8744629805278</v>
      </c>
      <c r="DJ42" s="91">
        <f>ICGN!DJ96</f>
        <v>1909.4432299905313</v>
      </c>
      <c r="DK42" s="91">
        <f>ICGN!DK96</f>
        <v>1858.0453363062059</v>
      </c>
      <c r="DL42" s="91">
        <f>ICGN!DL96</f>
        <v>1864.4521251211152</v>
      </c>
      <c r="DM42" s="91">
        <f>ICGN!DM96</f>
        <v>1725.8422256763131</v>
      </c>
      <c r="DN42" s="91">
        <f>ICGN!DN96</f>
        <v>1602.3669129896793</v>
      </c>
      <c r="DO42" s="91">
        <f>ICGN!DO96</f>
        <v>1547.3653203028884</v>
      </c>
      <c r="DP42" s="91">
        <f>ICGN!DP96</f>
        <v>1535.6960639552367</v>
      </c>
      <c r="DQ42" s="91">
        <f>ICGN!DQ96</f>
        <v>1481.6643623675027</v>
      </c>
      <c r="DR42" s="91">
        <f>ICGN!DR96</f>
        <v>1504.9602659325819</v>
      </c>
      <c r="DS42" s="91">
        <f>ICGN!DS96</f>
        <v>1511.5082876555987</v>
      </c>
      <c r="DT42" s="91">
        <f>ICGN!DT96</f>
        <v>1647.9480027891225</v>
      </c>
      <c r="DU42" s="91">
        <f>ICGN!DU96</f>
        <v>1717.9481850490074</v>
      </c>
      <c r="DV42" s="91">
        <f>ICGN!DV96</f>
        <v>1688.5222220438823</v>
      </c>
      <c r="DW42" s="91">
        <f>ICGN!DW96</f>
        <v>1672.138071377834</v>
      </c>
      <c r="DX42" s="91">
        <f>ICGN!DX96</f>
        <v>1646.1609650040252</v>
      </c>
      <c r="DY42" s="91">
        <f>ICGN!DY96</f>
        <v>1543.8802110865763</v>
      </c>
      <c r="DZ42" s="91">
        <f>ICGN!DZ96</f>
        <v>1483.0995042685047</v>
      </c>
      <c r="EA42" s="91">
        <f>ICGN!EA96</f>
        <v>1489.3512715933687</v>
      </c>
      <c r="EB42" s="91">
        <f>ICGN!EB96</f>
        <v>1420.3049098976678</v>
      </c>
      <c r="EC42" s="91">
        <f>ICGN!EC96</f>
        <v>1449.2788133582367</v>
      </c>
      <c r="ED42" s="91">
        <f>ICGN!ED96</f>
        <v>1478.5939328805673</v>
      </c>
      <c r="EE42" s="91">
        <f>ICGN!EE96</f>
        <v>1606.6605931618305</v>
      </c>
      <c r="EF42" s="91">
        <f>ICGN!EF96</f>
        <v>1714.1587891616643</v>
      </c>
      <c r="EG42" s="91">
        <f>ICGN!EG96</f>
        <v>1739.3294000210726</v>
      </c>
      <c r="EH42" s="91">
        <f>ICGN!EH96</f>
        <v>1633.3941222751155</v>
      </c>
      <c r="EI42" s="91">
        <f>ICGN!EI96</f>
        <v>1387.5941674041246</v>
      </c>
      <c r="EJ42" s="91">
        <f>ICGN!EJ96</f>
        <v>1161.9037059761533</v>
      </c>
      <c r="EK42" s="91">
        <f>ICGN!EK96</f>
        <v>1053.7508429434563</v>
      </c>
      <c r="EL42" s="91">
        <f>ICGN!EL96</f>
        <v>1184.1318043719118</v>
      </c>
      <c r="EM42" s="91">
        <f>ICGN!EM96</f>
        <v>1433.9182930563525</v>
      </c>
      <c r="EN42" s="91">
        <f>ICGN!EN96</f>
        <v>1449.0117803847729</v>
      </c>
      <c r="EO42" s="91">
        <f>ICGN!EO96</f>
        <v>1508.5907512116219</v>
      </c>
      <c r="EP42" s="91">
        <f>ICGN!EP96</f>
        <v>1576.8082813368655</v>
      </c>
      <c r="EQ42" s="91">
        <f>ICGN!EQ96</f>
        <v>1763.2649185782286</v>
      </c>
      <c r="ER42" s="91">
        <f>ICGN!ER96</f>
        <v>2070.9217560254465</v>
      </c>
      <c r="ES42" s="91">
        <f>ICGN!ES96</f>
        <v>2097.2761661374184</v>
      </c>
      <c r="ET42" s="91">
        <f>ICGN!ET96</f>
        <v>1932.7593419047332</v>
      </c>
      <c r="EU42" s="91">
        <f>ICGN!EU96</f>
        <v>1866.1879172061012</v>
      </c>
      <c r="EV42" s="91">
        <f>ICGN!EV96</f>
        <v>1882.3320653925553</v>
      </c>
      <c r="EW42" s="91">
        <f>ICGN!EW96</f>
        <v>1861.8584912719539</v>
      </c>
      <c r="EX42" s="91">
        <f>ICGN!EX96</f>
        <v>1935.0121852152722</v>
      </c>
      <c r="EY42" s="91">
        <f>ICGN!EY96</f>
        <v>1946.6401408678573</v>
      </c>
      <c r="EZ42" s="91">
        <f>ICGN!EZ96</f>
        <v>2030.0034639356284</v>
      </c>
      <c r="FA42" s="91">
        <f>ICGN!FA96</f>
        <v>2160.954170898468</v>
      </c>
      <c r="FB42" s="91">
        <f>ICGN!FB96</f>
        <v>2227.4318075764645</v>
      </c>
      <c r="FC42" s="91">
        <f>ICGN!FC96</f>
        <v>2167.4088773006606</v>
      </c>
      <c r="FD42" s="91">
        <f>ICGN!FD96</f>
        <v>2150.0742230522433</v>
      </c>
    </row>
    <row r="43" spans="1:160" s="82" customFormat="1" x14ac:dyDescent="0.3">
      <c r="A43" s="80" t="s">
        <v>53</v>
      </c>
      <c r="B43" s="80"/>
      <c r="C43" s="80" t="s">
        <v>95</v>
      </c>
      <c r="D43" s="153">
        <v>22.046219999999998</v>
      </c>
      <c r="E43" s="252">
        <f>ICGN!E97</f>
        <v>610.680294</v>
      </c>
      <c r="F43" s="252">
        <f>ICGN!F97</f>
        <v>661.16613779999989</v>
      </c>
      <c r="G43" s="252">
        <f>ICGN!G97</f>
        <v>666.23676839999996</v>
      </c>
      <c r="H43" s="252">
        <f>ICGN!H97</f>
        <v>669.54370139999992</v>
      </c>
      <c r="I43" s="252">
        <f>ICGN!I97</f>
        <v>672.85063439999999</v>
      </c>
      <c r="J43" s="252">
        <f>ICGN!J97</f>
        <v>643.30869959999995</v>
      </c>
      <c r="K43" s="252">
        <f>ICGN!K97</f>
        <v>567.46970280000005</v>
      </c>
      <c r="L43" s="252">
        <f>ICGN!L97</f>
        <v>452.38843439999994</v>
      </c>
      <c r="M43" s="252">
        <f>ICGN!M97</f>
        <v>416.23263359999993</v>
      </c>
      <c r="N43" s="252">
        <f>ICGN!N97</f>
        <v>415.35078479999999</v>
      </c>
      <c r="O43" s="252">
        <f>ICGN!O97</f>
        <v>433.42868519999996</v>
      </c>
      <c r="P43" s="252">
        <f>ICGN!P97</f>
        <v>438.27885359999993</v>
      </c>
      <c r="Q43" s="252">
        <f>ICGN!Q97</f>
        <v>462.0887712</v>
      </c>
      <c r="R43" s="252">
        <f>ICGN!R97</f>
        <v>500.89011840000001</v>
      </c>
      <c r="S43" s="252">
        <f>ICGN!S97</f>
        <v>544.3211718</v>
      </c>
      <c r="T43" s="252">
        <f>ICGN!T97</f>
        <v>628.75819439999998</v>
      </c>
      <c r="U43" s="252">
        <f>ICGN!U97</f>
        <v>664.25260860000003</v>
      </c>
      <c r="V43" s="252">
        <f>ICGN!V97</f>
        <v>605.3892012</v>
      </c>
      <c r="W43" s="252">
        <f>ICGN!W97</f>
        <v>551.81688659999998</v>
      </c>
      <c r="X43" s="252">
        <f>ICGN!X97</f>
        <v>496.48087439999995</v>
      </c>
      <c r="Y43" s="252">
        <f>ICGN!Y97</f>
        <v>452.82935879999997</v>
      </c>
      <c r="Z43" s="252">
        <f>ICGN!Z97</f>
        <v>442.68809759999999</v>
      </c>
      <c r="AA43" s="252">
        <f>ICGN!AA97</f>
        <v>436.95608039999996</v>
      </c>
      <c r="AB43" s="252">
        <f>ICGN!AB97</f>
        <v>455.03398079999999</v>
      </c>
      <c r="AC43" s="252">
        <f>ICGN!AC97</f>
        <v>470.6867969999999</v>
      </c>
      <c r="AD43" s="252">
        <f>ICGN!AD97</f>
        <v>494.27625239999998</v>
      </c>
      <c r="AE43" s="252">
        <f>ICGN!AE97</f>
        <v>520.95217860000002</v>
      </c>
      <c r="AF43" s="252">
        <f>ICGN!AF97</f>
        <v>555.60883644</v>
      </c>
      <c r="AG43" s="252">
        <f>ICGN!AG97</f>
        <v>575.84726639999985</v>
      </c>
      <c r="AH43" s="252">
        <f>ICGN!AH97</f>
        <v>585.98852759999988</v>
      </c>
      <c r="AI43" s="252">
        <f>ICGN!AI97</f>
        <v>581.13835919999997</v>
      </c>
      <c r="AJ43" s="252">
        <f>ICGN!AJ97</f>
        <v>592.16146919999994</v>
      </c>
      <c r="AK43" s="252">
        <f>ICGN!AK97</f>
        <v>681.22819799999991</v>
      </c>
      <c r="AL43" s="252">
        <f>ICGN!AL97</f>
        <v>761.47643879999987</v>
      </c>
      <c r="AM43" s="252">
        <f>ICGN!AM97</f>
        <v>802.26194579999992</v>
      </c>
      <c r="AN43" s="252">
        <f>ICGN!AN97</f>
        <v>806.23026539999989</v>
      </c>
      <c r="AO43" s="252">
        <f>ICGN!AO97</f>
        <v>819.89892179999993</v>
      </c>
      <c r="AP43" s="252">
        <f>ICGN!AP97</f>
        <v>786.82959179999989</v>
      </c>
      <c r="AQ43" s="252">
        <f>ICGN!AQ97</f>
        <v>774.92463299999986</v>
      </c>
      <c r="AR43" s="252">
        <f>ICGN!AR97</f>
        <v>749.35101779999979</v>
      </c>
      <c r="AS43" s="252">
        <f>ICGN!AS97</f>
        <v>741.63484080000001</v>
      </c>
      <c r="AT43" s="252">
        <f>ICGN!AT97</f>
        <v>699.08563619999995</v>
      </c>
      <c r="AU43" s="252">
        <f>ICGN!AU97</f>
        <v>657.41828039999996</v>
      </c>
      <c r="AV43" s="252">
        <f>ICGN!AV97</f>
        <v>600.75949500000002</v>
      </c>
      <c r="AW43" s="252">
        <f>ICGN!AW97</f>
        <v>627.87634559999992</v>
      </c>
      <c r="AX43" s="252">
        <f>ICGN!AX97</f>
        <v>628.09680779999997</v>
      </c>
      <c r="AY43" s="252">
        <f>ICGN!AY97</f>
        <v>650.14302779999991</v>
      </c>
      <c r="AZ43" s="252">
        <f>ICGN!AZ97</f>
        <v>665.79584399999987</v>
      </c>
      <c r="BA43" s="252">
        <f>ICGN!BA97</f>
        <v>673.512021</v>
      </c>
      <c r="BB43" s="252">
        <f>ICGN!BB97</f>
        <v>705.9199643999998</v>
      </c>
      <c r="BC43" s="252">
        <f>ICGN!BC97</f>
        <v>733.03681499999993</v>
      </c>
      <c r="BD43" s="252">
        <f>ICGN!BD97</f>
        <v>755.96488379999994</v>
      </c>
      <c r="BE43" s="252">
        <f>ICGN!BE97</f>
        <v>771.39723779999997</v>
      </c>
      <c r="BF43" s="252">
        <f>ICGN!BF97</f>
        <v>774.26324640000007</v>
      </c>
      <c r="BG43" s="252">
        <f>ICGN!BG97</f>
        <v>769.41307799999993</v>
      </c>
      <c r="BH43" s="252">
        <f>ICGN!BH97</f>
        <v>739.20975659999999</v>
      </c>
      <c r="BI43" s="252">
        <f>ICGN!BI97</f>
        <v>702.39256919999991</v>
      </c>
      <c r="BJ43" s="252">
        <f>ICGN!BJ97</f>
        <v>658.96151579999992</v>
      </c>
      <c r="BK43" s="252">
        <f>ICGN!BK97</f>
        <v>602.08226820000004</v>
      </c>
      <c r="BL43" s="252">
        <f>ICGN!BL97</f>
        <v>637.35622020000005</v>
      </c>
      <c r="BM43" s="252">
        <f>ICGN!BM97</f>
        <v>630.81250126363636</v>
      </c>
      <c r="BN43" s="252">
        <f>ICGN!BN97</f>
        <v>621.07508673000007</v>
      </c>
      <c r="BO43" s="252">
        <f>ICGN!BO97</f>
        <v>643.63414379999983</v>
      </c>
      <c r="BP43" s="252">
        <f>ICGN!BP97</f>
        <v>680.7242844000001</v>
      </c>
      <c r="BQ43" s="252">
        <f>ICGN!BQ97</f>
        <v>731.66155079999987</v>
      </c>
      <c r="BR43" s="252">
        <f>ICGN!BR97</f>
        <v>779.55433919999996</v>
      </c>
      <c r="BS43" s="252">
        <f>ICGN!BS97</f>
        <v>802.04148359999999</v>
      </c>
      <c r="BT43" s="252">
        <f>ICGN!BT97</f>
        <v>811.30089599999985</v>
      </c>
      <c r="BU43" s="252">
        <f>ICGN!BU97</f>
        <v>707.68366200000003</v>
      </c>
      <c r="BV43" s="252">
        <f>ICGN!BV97</f>
        <v>637.1357579999999</v>
      </c>
      <c r="BW43" s="252">
        <f>ICGN!BW97</f>
        <v>617.29416000000003</v>
      </c>
      <c r="BX43" s="252">
        <f>ICGN!BX97</f>
        <v>601.861806</v>
      </c>
      <c r="BY43" s="252">
        <f>ICGN!BY97</f>
        <v>610.680294</v>
      </c>
      <c r="BZ43" s="252">
        <f>ICGN!BZ97</f>
        <v>626.11264799999992</v>
      </c>
      <c r="CA43" s="252">
        <f>ICGN!CA97</f>
        <v>661.38659999999993</v>
      </c>
      <c r="CB43" s="252">
        <f>ICGN!CB97</f>
        <v>674.61433199999988</v>
      </c>
      <c r="CC43" s="252">
        <f>ICGN!CC97</f>
        <v>679.02357599999993</v>
      </c>
      <c r="CD43" s="252">
        <f>ICGN!CD97</f>
        <v>683.43281999999999</v>
      </c>
      <c r="CE43" s="252">
        <f>ICGN!CE97</f>
        <v>663.5912219999999</v>
      </c>
      <c r="CF43" s="252">
        <f>ICGN!CF97</f>
        <v>632.72651399999995</v>
      </c>
      <c r="CG43" s="252">
        <f>ICGN!CG97</f>
        <v>601.14530384999989</v>
      </c>
      <c r="CH43" s="252">
        <f>ICGN!CH97</f>
        <v>531.03832424999996</v>
      </c>
      <c r="CI43" s="252">
        <f>ICGN!CI97</f>
        <v>532.58155964999992</v>
      </c>
      <c r="CJ43" s="252">
        <f>ICGN!CJ97</f>
        <v>562.83999659999995</v>
      </c>
      <c r="CK43" s="252">
        <f>ICGN!CK97</f>
        <v>563.66672985000002</v>
      </c>
      <c r="CL43" s="252">
        <f>ICGN!CL97</f>
        <v>558.48586814999999</v>
      </c>
      <c r="CM43" s="252">
        <f>ICGN!CM97</f>
        <v>570.88686689999986</v>
      </c>
      <c r="CN43" s="252">
        <f>ICGN!CN97</f>
        <v>570.55617359999997</v>
      </c>
      <c r="CO43" s="252">
        <f>ICGN!CO97</f>
        <v>568.35155159999988</v>
      </c>
      <c r="CP43" s="252">
        <f>ICGN!CP97</f>
        <v>562.61953439999991</v>
      </c>
      <c r="CQ43" s="252">
        <f>ICGN!CQ97</f>
        <v>570.17036474999998</v>
      </c>
      <c r="CR43" s="252">
        <f>ICGN!CR97</f>
        <v>532.52644409999994</v>
      </c>
      <c r="CS43" s="252">
        <f>ICGN!CS97</f>
        <v>516.65316569999993</v>
      </c>
      <c r="CT43" s="252">
        <f>ICGN!CT97</f>
        <v>515.77131689999999</v>
      </c>
      <c r="CU43" s="252">
        <f>ICGN!CU97</f>
        <v>519.51917430000003</v>
      </c>
      <c r="CV43" s="252">
        <f>ICGN!CV97</f>
        <v>505.79540234999996</v>
      </c>
      <c r="CW43" s="252">
        <f>ICGN!CW97</f>
        <v>503.8663580999999</v>
      </c>
      <c r="CX43" s="252">
        <f>ICGN!CX97</f>
        <v>496.42575884999991</v>
      </c>
      <c r="CY43" s="252">
        <f>ICGN!CY97</f>
        <v>593.98028235000004</v>
      </c>
      <c r="CZ43" s="252">
        <f>ICGN!CZ97</f>
        <v>683.10212669999999</v>
      </c>
      <c r="DA43" s="252">
        <f>ICGN!DA97</f>
        <v>725.59621574999994</v>
      </c>
      <c r="DB43" s="252">
        <f>ICGN!DB97</f>
        <v>748.02824459999988</v>
      </c>
      <c r="DC43" s="252">
        <f>ICGN!DC97</f>
        <v>752.16191084999991</v>
      </c>
      <c r="DD43" s="252">
        <f>ICGN!DD97</f>
        <v>745.87873815</v>
      </c>
      <c r="DE43" s="252">
        <f>ICGN!DE97</f>
        <v>748.13847569999996</v>
      </c>
      <c r="DF43" s="252">
        <f>ICGN!DF97</f>
        <v>720.80116289999989</v>
      </c>
      <c r="DG43" s="252">
        <f>ICGN!DG97</f>
        <v>709.94339954999998</v>
      </c>
      <c r="DH43" s="252">
        <f>ICGN!DH97</f>
        <v>684.75559319999991</v>
      </c>
      <c r="DI43" s="252">
        <f>ICGN!DI97</f>
        <v>684.09420660000001</v>
      </c>
      <c r="DJ43" s="252">
        <f>ICGN!DJ97</f>
        <v>691.4796902999999</v>
      </c>
      <c r="DK43" s="252">
        <f>ICGN!DK97</f>
        <v>689.99157044999993</v>
      </c>
      <c r="DL43" s="252">
        <f>ICGN!DL97</f>
        <v>700.02260054999999</v>
      </c>
      <c r="DM43" s="252">
        <f>ICGN!DM97</f>
        <v>734.08401044999994</v>
      </c>
      <c r="DN43" s="252">
        <f>ICGN!DN97</f>
        <v>751.28006205000008</v>
      </c>
      <c r="DO43" s="252">
        <f>ICGN!DO97</f>
        <v>725.04506025000001</v>
      </c>
      <c r="DP43" s="252">
        <f>ICGN!DP97</f>
        <v>637.96249124999997</v>
      </c>
      <c r="DQ43" s="252">
        <f>ICGN!DQ97</f>
        <v>590.34265604999996</v>
      </c>
      <c r="DR43" s="252">
        <f>ICGN!DR97</f>
        <v>571.82383125000001</v>
      </c>
      <c r="DS43" s="252">
        <f>ICGN!DS97</f>
        <v>552.7538509499999</v>
      </c>
      <c r="DT43" s="252">
        <f>ICGN!DT97</f>
        <v>544.87232729999994</v>
      </c>
      <c r="DU43" s="252">
        <f>ICGN!DU97</f>
        <v>539.25054119999993</v>
      </c>
      <c r="DV43" s="252">
        <f>ICGN!DV97</f>
        <v>564.65880974999993</v>
      </c>
      <c r="DW43" s="252">
        <f>ICGN!DW97</f>
        <v>593.64958905000003</v>
      </c>
      <c r="DX43" s="252">
        <f>ICGN!DX97</f>
        <v>599.21625960000006</v>
      </c>
      <c r="DY43" s="252">
        <f>ICGN!DY97</f>
        <v>609.85356074999993</v>
      </c>
      <c r="DZ43" s="252">
        <f>ICGN!DZ97</f>
        <v>608.14497869999991</v>
      </c>
      <c r="EA43" s="252">
        <f>ICGN!EA97</f>
        <v>609.52286744999992</v>
      </c>
      <c r="EB43" s="252">
        <f>ICGN!EB97</f>
        <v>599.65718400000003</v>
      </c>
      <c r="EC43" s="252">
        <f>ICGN!EC97</f>
        <v>592.05123809999986</v>
      </c>
      <c r="ED43" s="252">
        <f>ICGN!ED97</f>
        <v>585.43737209999995</v>
      </c>
      <c r="EE43" s="252">
        <f>ICGN!EE97</f>
        <v>582.02020800000003</v>
      </c>
      <c r="EF43" s="252">
        <f>ICGN!EF97</f>
        <v>570.99709800000005</v>
      </c>
      <c r="EG43" s="252">
        <f>ICGN!EG97</f>
        <v>584.22483</v>
      </c>
      <c r="EH43" s="252">
        <f>ICGN!EH97</f>
        <v>582.02020800000003</v>
      </c>
      <c r="EI43" s="252">
        <f>ICGN!EI97</f>
        <v>588.63407400000006</v>
      </c>
      <c r="EJ43" s="252">
        <f>ICGN!EJ97</f>
        <v>593.043318</v>
      </c>
      <c r="EK43" s="252">
        <f>ICGN!EK97</f>
        <v>610.680294</v>
      </c>
      <c r="EL43" s="252">
        <f>ICGN!EL97</f>
        <v>637.1357579999999</v>
      </c>
      <c r="EM43" s="252">
        <f>ICGN!EM97</f>
        <v>668.00046599999996</v>
      </c>
      <c r="EN43" s="252">
        <f>ICGN!EN97</f>
        <v>674.61433199999988</v>
      </c>
      <c r="EO43" s="252">
        <f>ICGN!EO97</f>
        <v>668.00046599999996</v>
      </c>
      <c r="EP43" s="252">
        <f>ICGN!EP97</f>
        <v>656.97735599999987</v>
      </c>
      <c r="EQ43" s="252">
        <f>ICGN!EQ97</f>
        <v>674.61433199999988</v>
      </c>
      <c r="ER43" s="252">
        <f>ICGN!ER97</f>
        <v>685.63744199999996</v>
      </c>
      <c r="ES43" s="252">
        <f>ICGN!ES97</f>
        <v>696.66055199999994</v>
      </c>
      <c r="ET43" s="252">
        <f>ICGN!ET97</f>
        <v>723.11601600000006</v>
      </c>
      <c r="EU43" s="252">
        <f>ICGN!EU97</f>
        <v>802.48240799999985</v>
      </c>
      <c r="EV43" s="252">
        <f>ICGN!EV97</f>
        <v>1049.4000719999997</v>
      </c>
      <c r="EW43" s="252">
        <f>ICGN!EW97</f>
        <v>1256.6345399999998</v>
      </c>
      <c r="EX43" s="252">
        <f>ICGN!EX97</f>
        <v>1291.9084919999998</v>
      </c>
      <c r="EY43" s="252">
        <f>ICGN!EY97</f>
        <v>1265.4530279999999</v>
      </c>
      <c r="EZ43" s="252">
        <f>ICGN!EZ97</f>
        <v>1203.723612</v>
      </c>
      <c r="FA43" s="252">
        <f>ICGN!FA97</f>
        <v>1155.2219279999999</v>
      </c>
      <c r="FB43" s="252">
        <f>ICGN!FB97</f>
        <v>1136.5928720999998</v>
      </c>
      <c r="FC43" s="252">
        <f>ICGN!FC97</f>
        <v>1022.944608</v>
      </c>
      <c r="FD43" s="252">
        <f>ICGN!FD97</f>
        <v>995.56320275999997</v>
      </c>
    </row>
    <row r="44" spans="1:160" s="16" customFormat="1" x14ac:dyDescent="0.3">
      <c r="A44" s="16" t="s">
        <v>6</v>
      </c>
      <c r="B44" s="16" t="s">
        <v>155</v>
      </c>
      <c r="C44" s="16" t="s">
        <v>96</v>
      </c>
      <c r="D44" s="153"/>
      <c r="E44" s="91">
        <f>ICGN!E103</f>
        <v>522.15</v>
      </c>
      <c r="F44" s="91">
        <f>ICGN!F103</f>
        <v>529.4</v>
      </c>
      <c r="G44" s="91">
        <f>ICGN!G103</f>
        <v>557.21</v>
      </c>
      <c r="H44" s="91">
        <f>ICGN!H103</f>
        <v>693.21</v>
      </c>
      <c r="I44" s="91">
        <f>ICGN!I103</f>
        <v>772.39</v>
      </c>
      <c r="J44" s="91">
        <f>ICGN!J103</f>
        <v>690.82</v>
      </c>
      <c r="K44" s="91">
        <f>ICGN!K103</f>
        <v>601.95000000000005</v>
      </c>
      <c r="L44" s="91">
        <f>ICGN!L103</f>
        <v>686.79</v>
      </c>
      <c r="M44" s="91">
        <f>ICGN!M103</f>
        <v>636.41999999999996</v>
      </c>
      <c r="N44" s="91">
        <f>ICGN!N103</f>
        <v>636.55999999999995</v>
      </c>
      <c r="O44" s="91">
        <f>ICGN!O103</f>
        <v>674.33</v>
      </c>
      <c r="P44" s="91">
        <f>ICGN!P103</f>
        <v>727.6</v>
      </c>
      <c r="Q44" s="91">
        <f>ICGN!Q103</f>
        <v>742</v>
      </c>
      <c r="R44" s="91">
        <f>ICGN!R103</f>
        <v>754.32</v>
      </c>
      <c r="S44" s="91">
        <f>ICGN!S103</f>
        <v>793.9</v>
      </c>
      <c r="T44" s="91">
        <f>ICGN!T103</f>
        <v>798.53</v>
      </c>
      <c r="U44" s="91">
        <f>ICGN!U103</f>
        <v>775.57</v>
      </c>
      <c r="V44" s="91">
        <f>ICGN!V103</f>
        <v>764.91</v>
      </c>
      <c r="W44" s="91">
        <f>ICGN!W103</f>
        <v>774.5</v>
      </c>
      <c r="X44" s="91">
        <f>ICGN!X103</f>
        <v>865.23</v>
      </c>
      <c r="Y44" s="91">
        <f>ICGN!Y103</f>
        <v>884.89</v>
      </c>
      <c r="Z44" s="91">
        <f>ICGN!Z103</f>
        <v>935.22</v>
      </c>
      <c r="AA44" s="91">
        <f>ICGN!AA103</f>
        <v>1059.01</v>
      </c>
      <c r="AB44" s="91">
        <f>ICGN!AB103</f>
        <v>1171.22</v>
      </c>
      <c r="AC44" s="91">
        <f>ICGN!AC103</f>
        <v>1238.57</v>
      </c>
      <c r="AD44" s="91">
        <f>ICGN!AD103</f>
        <v>1248.55</v>
      </c>
      <c r="AE44" s="91">
        <f>ICGN!AE103</f>
        <v>1142.23</v>
      </c>
      <c r="AF44" s="91">
        <f>ICGN!AF103</f>
        <v>1123.79</v>
      </c>
      <c r="AG44" s="91">
        <f>ICGN!AG103</f>
        <v>1143.44</v>
      </c>
      <c r="AH44" s="91">
        <f>ICGN!AH103</f>
        <v>1075.9100000000001</v>
      </c>
      <c r="AI44" s="91">
        <f>ICGN!AI103</f>
        <v>1033.57</v>
      </c>
      <c r="AJ44" s="91">
        <f>ICGN!AJ103</f>
        <v>1047.51</v>
      </c>
      <c r="AK44" s="91">
        <f>ICGN!AK103</f>
        <v>995.18</v>
      </c>
      <c r="AL44" s="91">
        <f>ICGN!AL103</f>
        <v>914.44</v>
      </c>
      <c r="AM44" s="91">
        <f>ICGN!AM103</f>
        <v>985.77</v>
      </c>
      <c r="AN44" s="91">
        <f>ICGN!AN103</f>
        <v>969.07</v>
      </c>
      <c r="AO44" s="91">
        <f>ICGN!AO103</f>
        <v>1020.54</v>
      </c>
      <c r="AP44" s="91">
        <f>ICGN!AP103</f>
        <v>1047.69</v>
      </c>
      <c r="AQ44" s="91">
        <f>ICGN!AQ103</f>
        <v>1105.74</v>
      </c>
      <c r="AR44" s="91">
        <f>ICGN!AR103</f>
        <v>1157.45</v>
      </c>
      <c r="AS44" s="91">
        <f>ICGN!AS103</f>
        <v>1031.1199999999999</v>
      </c>
      <c r="AT44" s="91">
        <f>ICGN!AT103</f>
        <v>927.63</v>
      </c>
      <c r="AU44" s="91">
        <f>ICGN!AU103</f>
        <v>952.54</v>
      </c>
      <c r="AV44" s="91">
        <f>ICGN!AV103</f>
        <v>930.61</v>
      </c>
      <c r="AW44" s="91">
        <f>ICGN!AW103</f>
        <v>879.53</v>
      </c>
      <c r="AX44" s="91">
        <f>ICGN!AX103</f>
        <v>768.09</v>
      </c>
      <c r="AY44" s="91">
        <f>ICGN!AY103</f>
        <v>743.13</v>
      </c>
      <c r="AZ44" s="91">
        <f>ICGN!AZ103</f>
        <v>713.94</v>
      </c>
      <c r="BA44" s="91">
        <f>ICGN!BA103</f>
        <v>776.54</v>
      </c>
      <c r="BB44" s="91">
        <f>ICGN!BB103</f>
        <v>792.38</v>
      </c>
      <c r="BC44" s="91">
        <f>ICGN!BC103</f>
        <v>771.87</v>
      </c>
      <c r="BD44" s="91">
        <f>ICGN!BD103</f>
        <v>756.46</v>
      </c>
      <c r="BE44" s="91">
        <f>ICGN!BE103</f>
        <v>763.38</v>
      </c>
      <c r="BF44" s="91">
        <f>ICGN!BF103</f>
        <v>770.125</v>
      </c>
      <c r="BG44" s="91">
        <f>ICGN!BG103</f>
        <v>714.66304347826087</v>
      </c>
      <c r="BH44" s="91">
        <f>ICGN!BH103</f>
        <v>708.17499999999995</v>
      </c>
      <c r="BI44" s="91">
        <f>ICGN!BI103</f>
        <v>722.71249999999998</v>
      </c>
      <c r="BJ44" s="91">
        <f>ICGN!BJ103</f>
        <v>759.18181818181813</v>
      </c>
      <c r="BK44" s="91">
        <f>ICGN!BK103</f>
        <v>812.03750000000002</v>
      </c>
      <c r="BL44" s="91">
        <f>ICGN!BL103</f>
        <v>806.97619047619048</v>
      </c>
      <c r="BM44" s="91">
        <f>ICGN!BM103</f>
        <v>777.28947368421052</v>
      </c>
      <c r="BN44" s="91">
        <f>ICGN!BN103</f>
        <v>806.78947368421052</v>
      </c>
      <c r="BO44" s="91">
        <f>ICGN!BO103</f>
        <v>837.59523809523807</v>
      </c>
      <c r="BP44" s="91">
        <f>ICGN!BP103</f>
        <v>825.5</v>
      </c>
      <c r="BQ44" s="91">
        <f>ICGN!BQ103</f>
        <v>800.08749999999998</v>
      </c>
      <c r="BR44" s="91">
        <f>ICGN!BR103</f>
        <v>758.36904761904759</v>
      </c>
      <c r="BS44" s="91">
        <f>ICGN!BS103</f>
        <v>754.27499999999998</v>
      </c>
      <c r="BT44" s="91">
        <f>ICGN!BT103</f>
        <v>678.33333333333337</v>
      </c>
      <c r="BU44" s="91">
        <f>ICGN!BU103</f>
        <v>655.91250000000002</v>
      </c>
      <c r="BV44" s="91">
        <f>ICGN!BV103</f>
        <v>673.35714285714289</v>
      </c>
      <c r="BW44" s="91">
        <f>ICGN!BW103</f>
        <v>661.92499999999995</v>
      </c>
      <c r="BX44" s="91">
        <f>ICGN!BX103</f>
        <v>624.85227272727275</v>
      </c>
      <c r="BY44" s="91">
        <f>ICGN!BY103</f>
        <v>641.03571428571433</v>
      </c>
      <c r="BZ44" s="91">
        <f>ICGN!BZ103</f>
        <v>634.9375</v>
      </c>
      <c r="CA44" s="91">
        <f>ICGN!CA103</f>
        <v>607.80681818181813</v>
      </c>
      <c r="CB44" s="91">
        <f>ICGN!CB103</f>
        <v>591.88636363636363</v>
      </c>
      <c r="CC44" s="91">
        <f>ICGN!CC103</f>
        <v>600.64473684210532</v>
      </c>
      <c r="CD44" s="91">
        <f>ICGN!CD103</f>
        <v>606.59090909090912</v>
      </c>
      <c r="CE44" s="91">
        <f>ICGN!CE103</f>
        <v>575.43181818181813</v>
      </c>
      <c r="CF44" s="91">
        <f>ICGN!CF103</f>
        <v>485.1875</v>
      </c>
      <c r="CG44" s="91">
        <f>ICGN!CG103</f>
        <v>483.4375</v>
      </c>
      <c r="CH44" s="91">
        <f>ICGN!CH103</f>
        <v>530.59523809523807</v>
      </c>
      <c r="CI44" s="91">
        <f>ICGN!CI103</f>
        <v>503.47500000000002</v>
      </c>
      <c r="CJ44" s="91">
        <f>ICGN!CJ103</f>
        <v>520.86904761904759</v>
      </c>
      <c r="CK44" s="91">
        <f>ICGN!CK103</f>
        <v>532.34210526315792</v>
      </c>
      <c r="CL44" s="91">
        <f>ICGN!CL103</f>
        <v>595.44444444444446</v>
      </c>
      <c r="CM44" s="91">
        <f>ICGN!CM103</f>
        <v>634.33695652173913</v>
      </c>
      <c r="CN44" s="91">
        <f>ICGN!CN103</f>
        <v>681.04761904761904</v>
      </c>
      <c r="CO44" s="91">
        <f>ICGN!CO103</f>
        <v>644.40476190476193</v>
      </c>
      <c r="CP44" s="91">
        <f>ICGN!CP103</f>
        <v>621.04761904761904</v>
      </c>
      <c r="CQ44" s="91">
        <f>ICGN!CQ103</f>
        <v>584.06578947368416</v>
      </c>
      <c r="CR44" s="91">
        <f>ICGN!CR103</f>
        <v>664.5454545454545</v>
      </c>
      <c r="CS44" s="91">
        <f>ICGN!CS103</f>
        <v>693.32500000000005</v>
      </c>
      <c r="CT44" s="91">
        <f>ICGN!CT103</f>
        <v>651.5</v>
      </c>
      <c r="CU44" s="91">
        <f>ICGN!CU103</f>
        <v>670.28409090909088</v>
      </c>
      <c r="CV44" s="91">
        <f>ICGN!CV103</f>
        <v>711.66250000000002</v>
      </c>
      <c r="CW44" s="91">
        <f>ICGN!CW103</f>
        <v>726.17499999999995</v>
      </c>
      <c r="CX44" s="91">
        <f>ICGN!CX103</f>
        <v>705.55555555555554</v>
      </c>
      <c r="CY44" s="91">
        <f>ICGN!CY103</f>
        <v>663.28260869565213</v>
      </c>
      <c r="CZ44" s="91">
        <f>ICGN!CZ103</f>
        <v>623.88157894736844</v>
      </c>
      <c r="DA44" s="91">
        <f>ICGN!DA103</f>
        <v>654.92857142857144</v>
      </c>
      <c r="DB44" s="91">
        <f>ICGN!DB103</f>
        <v>621.26315789473688</v>
      </c>
      <c r="DC44" s="91">
        <f>ICGN!DC103</f>
        <v>617.73809523809518</v>
      </c>
      <c r="DD44" s="91">
        <f>ICGN!DD103</f>
        <v>622.23863636363637</v>
      </c>
      <c r="DE44" s="91">
        <f>ICGN!DE103</f>
        <v>661.38888888888891</v>
      </c>
      <c r="DF44" s="91">
        <f>ICGN!DF103</f>
        <v>648.21428571428567</v>
      </c>
      <c r="DG44" s="91">
        <f>ICGN!DG103</f>
        <v>641.4545454545455</v>
      </c>
      <c r="DH44" s="91">
        <f>ICGN!DH103</f>
        <v>602.67105263157896</v>
      </c>
      <c r="DI44" s="91">
        <f>ICGN!DI103</f>
        <v>634.58333333333337</v>
      </c>
      <c r="DJ44" s="91">
        <f>ICGN!DJ103</f>
        <v>643.29166666666663</v>
      </c>
      <c r="DK44" s="91">
        <f>ICGN!DK103</f>
        <v>624.23863636363637</v>
      </c>
      <c r="DL44" s="91">
        <f>ICGN!DL103</f>
        <v>618.16666666666663</v>
      </c>
      <c r="DM44" s="91">
        <f>ICGN!DM103</f>
        <v>606.05555555555554</v>
      </c>
      <c r="DN44" s="91">
        <f>ICGN!DN103</f>
        <v>583.27499999999998</v>
      </c>
      <c r="DO44" s="91">
        <f>ICGN!DO103</f>
        <v>538.43181818181813</v>
      </c>
      <c r="DP44" s="91">
        <f>ICGN!DP103</f>
        <v>534.52380952380952</v>
      </c>
      <c r="DQ44" s="91">
        <f>ICGN!DQ103</f>
        <v>526.69117647058829</v>
      </c>
      <c r="DR44" s="91">
        <f>ICGN!DR103</f>
        <v>509.76086956521738</v>
      </c>
      <c r="DS44" s="91">
        <f>ICGN!DS103</f>
        <v>457.52499999999998</v>
      </c>
      <c r="DT44" s="91">
        <f>ICGN!DT103</f>
        <v>477.48750000000001</v>
      </c>
      <c r="DU44" s="91">
        <f>ICGN!DU103</f>
        <v>526.59523809523807</v>
      </c>
      <c r="DV44" s="91">
        <f>ICGN!DV103</f>
        <v>526.95588235294122</v>
      </c>
      <c r="DW44" s="91">
        <f>ICGN!DW103</f>
        <v>492.75</v>
      </c>
      <c r="DX44" s="91">
        <f>ICGN!DX103</f>
        <v>502.86363636363637</v>
      </c>
      <c r="DY44" s="91">
        <f>ICGN!DY103</f>
        <v>471.95</v>
      </c>
      <c r="DZ44" s="91">
        <f>ICGN!DZ103</f>
        <v>474.30555555555554</v>
      </c>
      <c r="EA44" s="91">
        <f>ICGN!EA103</f>
        <v>466.19318181818181</v>
      </c>
      <c r="EB44" s="91">
        <f>ICGN!EB103</f>
        <v>508.35714285714283</v>
      </c>
      <c r="EC44" s="91">
        <f>ICGN!EC103</f>
        <v>506.90277777777777</v>
      </c>
      <c r="ED44" s="91">
        <f>ICGN!ED103</f>
        <v>523.81818181818187</v>
      </c>
      <c r="EE44" s="91">
        <f>ICGN!EE103</f>
        <v>613.25</v>
      </c>
      <c r="EF44" s="91">
        <f>ICGN!EF103</f>
        <v>685.44047619047615</v>
      </c>
      <c r="EG44" s="91">
        <f>ICGN!EG103</f>
        <v>727.21428571428567</v>
      </c>
      <c r="EH44" s="91">
        <f>ICGN!EH103</f>
        <v>643.0625</v>
      </c>
      <c r="EI44" s="91">
        <f>ICGN!EI103</f>
        <v>558.26136363636363</v>
      </c>
      <c r="EJ44" s="91">
        <f>ICGN!EJ103</f>
        <v>519.40909090909088</v>
      </c>
      <c r="EK44" s="91">
        <f>ICGN!EK103</f>
        <v>498.203125</v>
      </c>
      <c r="EL44" s="91">
        <f>ICGN!EL103</f>
        <v>573.71428571428567</v>
      </c>
      <c r="EM44" s="91">
        <f>ICGN!EM103</f>
        <v>609.76136363636363</v>
      </c>
      <c r="EN44" s="91">
        <f>ICGN!EN103</f>
        <v>675.5</v>
      </c>
      <c r="EO44" s="91">
        <f>ICGN!EO103</f>
        <v>707.35714285714289</v>
      </c>
      <c r="EP44" s="91">
        <f>ICGN!EP103</f>
        <v>731.13095238095241</v>
      </c>
      <c r="EQ44" s="91">
        <f>ICGN!EQ103</f>
        <v>841.45238095238096</v>
      </c>
      <c r="ER44" s="91">
        <f>ICGN!ER103</f>
        <v>909.60227272727275</v>
      </c>
      <c r="ES44" s="91">
        <f>ICGN!ES103</f>
        <v>936.96052631578948</v>
      </c>
      <c r="ET44" s="91">
        <f>ICGN!ET103</f>
        <v>968.61111111111109</v>
      </c>
      <c r="EU44" s="91">
        <f>ICGN!EU103</f>
        <v>994.695652173913</v>
      </c>
      <c r="EV44" s="91">
        <f>ICGN!EV103</f>
        <v>1036.9642857142858</v>
      </c>
      <c r="EW44" s="91">
        <f>ICGN!EW103</f>
        <v>1105.0972222222222</v>
      </c>
      <c r="EX44" s="91">
        <f>ICGN!EX103</f>
        <v>924.19047619047615</v>
      </c>
      <c r="EY44" s="91">
        <f>ICGN!EY103</f>
        <v>1008.2857142857143</v>
      </c>
      <c r="EZ44" s="91">
        <f>ICGN!EZ103</f>
        <v>1078.3499999999999</v>
      </c>
      <c r="FA44" s="91">
        <f>ICGN!FA103</f>
        <v>1104.702380952381</v>
      </c>
      <c r="FB44" s="91">
        <f>ICGN!FB103</f>
        <v>1238.1624999999999</v>
      </c>
      <c r="FC44" s="91">
        <f>ICGN!FC103</f>
        <v>1278.952380952381</v>
      </c>
      <c r="FD44" s="91">
        <f>ICGN!FD103</f>
        <v>1212.840909090909</v>
      </c>
    </row>
    <row r="45" spans="1:160" x14ac:dyDescent="0.3">
      <c r="D45" s="25"/>
    </row>
    <row r="46" spans="1:160" x14ac:dyDescent="0.3">
      <c r="A46" s="18" t="s">
        <v>237</v>
      </c>
      <c r="B46" s="18" t="s">
        <v>13</v>
      </c>
      <c r="C46" s="18" t="s">
        <v>169</v>
      </c>
      <c r="D46" s="21" t="s">
        <v>290</v>
      </c>
      <c r="E46" s="19">
        <v>39814</v>
      </c>
      <c r="F46" s="19">
        <v>39845</v>
      </c>
      <c r="G46" s="19">
        <v>39873</v>
      </c>
      <c r="H46" s="19">
        <v>39904</v>
      </c>
      <c r="I46" s="19">
        <v>39934</v>
      </c>
      <c r="J46" s="19">
        <v>39965</v>
      </c>
      <c r="K46" s="19">
        <v>39995</v>
      </c>
      <c r="L46" s="19">
        <v>40026</v>
      </c>
      <c r="M46" s="19">
        <v>40057</v>
      </c>
      <c r="N46" s="19">
        <v>40087</v>
      </c>
      <c r="O46" s="19">
        <v>40118</v>
      </c>
      <c r="P46" s="19">
        <v>40148</v>
      </c>
      <c r="Q46" s="19">
        <v>40179</v>
      </c>
      <c r="R46" s="19">
        <v>40210</v>
      </c>
      <c r="S46" s="19">
        <v>40238</v>
      </c>
      <c r="T46" s="19">
        <v>40269</v>
      </c>
      <c r="U46" s="19">
        <v>40299</v>
      </c>
      <c r="V46" s="19">
        <v>40330</v>
      </c>
      <c r="W46" s="19">
        <v>40360</v>
      </c>
      <c r="X46" s="19">
        <v>40391</v>
      </c>
      <c r="Y46" s="19">
        <v>40422</v>
      </c>
      <c r="Z46" s="19">
        <v>40452</v>
      </c>
      <c r="AA46" s="19">
        <v>40483</v>
      </c>
      <c r="AB46" s="19">
        <v>40513</v>
      </c>
      <c r="AC46" s="19">
        <v>40544</v>
      </c>
      <c r="AD46" s="19">
        <v>40575</v>
      </c>
      <c r="AE46" s="19">
        <v>40603</v>
      </c>
      <c r="AF46" s="19">
        <v>40634</v>
      </c>
      <c r="AG46" s="19">
        <v>40664</v>
      </c>
      <c r="AH46" s="19">
        <v>40695</v>
      </c>
      <c r="AI46" s="19">
        <v>40725</v>
      </c>
      <c r="AJ46" s="19">
        <v>40756</v>
      </c>
      <c r="AK46" s="19">
        <v>40787</v>
      </c>
      <c r="AL46" s="19">
        <v>40817</v>
      </c>
      <c r="AM46" s="19">
        <v>40848</v>
      </c>
      <c r="AN46" s="19">
        <v>40878</v>
      </c>
      <c r="AO46" s="19">
        <v>40909</v>
      </c>
      <c r="AP46" s="19">
        <v>40940</v>
      </c>
      <c r="AQ46" s="19">
        <v>40969</v>
      </c>
      <c r="AR46" s="19">
        <v>41000</v>
      </c>
      <c r="AS46" s="19">
        <v>41030</v>
      </c>
      <c r="AT46" s="19">
        <v>41061</v>
      </c>
      <c r="AU46" s="19">
        <v>41091</v>
      </c>
      <c r="AV46" s="19">
        <v>41122</v>
      </c>
      <c r="AW46" s="19">
        <v>41153</v>
      </c>
      <c r="AX46" s="19">
        <v>41183</v>
      </c>
      <c r="AY46" s="19">
        <v>41214</v>
      </c>
      <c r="AZ46" s="19">
        <v>41244</v>
      </c>
      <c r="BA46" s="19">
        <v>41275</v>
      </c>
      <c r="BB46" s="19">
        <v>41306</v>
      </c>
      <c r="BC46" s="19">
        <f t="shared" ref="BC46:BL46" si="1">+BC2</f>
        <v>41334</v>
      </c>
      <c r="BD46" s="19">
        <f t="shared" si="1"/>
        <v>41365</v>
      </c>
      <c r="BE46" s="19">
        <f t="shared" si="1"/>
        <v>41395</v>
      </c>
      <c r="BF46" s="19">
        <f t="shared" si="1"/>
        <v>41426</v>
      </c>
      <c r="BG46" s="19">
        <f t="shared" si="1"/>
        <v>41456</v>
      </c>
      <c r="BH46" s="19">
        <f t="shared" si="1"/>
        <v>41487</v>
      </c>
      <c r="BI46" s="19">
        <f t="shared" si="1"/>
        <v>41518</v>
      </c>
      <c r="BJ46" s="19">
        <f t="shared" si="1"/>
        <v>41548</v>
      </c>
      <c r="BK46" s="19">
        <f t="shared" si="1"/>
        <v>41579</v>
      </c>
      <c r="BL46" s="19">
        <f t="shared" si="1"/>
        <v>41609</v>
      </c>
      <c r="BM46" s="19">
        <v>41640</v>
      </c>
      <c r="BN46" s="19">
        <v>41671</v>
      </c>
      <c r="BO46" s="19">
        <v>41699</v>
      </c>
      <c r="BP46" s="19">
        <v>41730</v>
      </c>
      <c r="BQ46" s="19">
        <v>41760</v>
      </c>
      <c r="BR46" s="19">
        <v>41791</v>
      </c>
      <c r="BS46" s="19">
        <v>41821</v>
      </c>
      <c r="BT46" s="19">
        <v>41852</v>
      </c>
      <c r="BU46" s="19">
        <v>41883</v>
      </c>
      <c r="BV46" s="19">
        <v>41913</v>
      </c>
      <c r="BW46" s="19">
        <v>41944</v>
      </c>
      <c r="BX46" s="19">
        <v>41974</v>
      </c>
      <c r="BY46" s="19">
        <v>42005</v>
      </c>
      <c r="BZ46" s="19">
        <v>42036</v>
      </c>
      <c r="CA46" s="19">
        <v>42064</v>
      </c>
      <c r="CB46" s="19">
        <v>42095</v>
      </c>
      <c r="CC46" s="19">
        <v>42125</v>
      </c>
      <c r="CD46" s="19">
        <v>42156</v>
      </c>
      <c r="CE46" s="19">
        <v>42186</v>
      </c>
      <c r="CF46" s="19">
        <v>42217</v>
      </c>
      <c r="CG46" s="19">
        <v>42248</v>
      </c>
      <c r="CH46" s="19">
        <v>42278</v>
      </c>
      <c r="CI46" s="19">
        <v>42309</v>
      </c>
      <c r="CJ46" s="19">
        <v>42339</v>
      </c>
      <c r="CK46" s="19">
        <v>42370</v>
      </c>
      <c r="CL46" s="19">
        <v>42401</v>
      </c>
      <c r="CM46" s="19">
        <v>42430</v>
      </c>
      <c r="CN46" s="19">
        <v>42461</v>
      </c>
      <c r="CO46" s="19">
        <v>42491</v>
      </c>
      <c r="CP46" s="19">
        <v>42522</v>
      </c>
      <c r="CQ46" s="19">
        <v>42552</v>
      </c>
      <c r="CR46" s="19">
        <v>42583</v>
      </c>
      <c r="CS46" s="19">
        <v>42614</v>
      </c>
      <c r="CT46" s="19">
        <v>42644</v>
      </c>
      <c r="CU46" s="19">
        <v>42675</v>
      </c>
      <c r="CV46" s="19">
        <v>42705</v>
      </c>
      <c r="CW46" s="19">
        <v>42736</v>
      </c>
      <c r="CX46" s="19">
        <v>42767</v>
      </c>
      <c r="CY46" s="19">
        <v>42795</v>
      </c>
      <c r="CZ46" s="19">
        <v>42826</v>
      </c>
      <c r="DA46" s="19">
        <v>42856</v>
      </c>
      <c r="DB46" s="19">
        <v>42887</v>
      </c>
      <c r="DC46" s="19">
        <v>42917</v>
      </c>
      <c r="DD46" s="19">
        <v>42948</v>
      </c>
      <c r="DE46" s="19">
        <v>42979</v>
      </c>
      <c r="DF46" s="19">
        <v>43009</v>
      </c>
      <c r="DG46" s="19">
        <v>43040</v>
      </c>
      <c r="DH46" s="19">
        <v>43070</v>
      </c>
      <c r="DI46" s="19">
        <v>43101</v>
      </c>
      <c r="DJ46" s="19">
        <v>43132</v>
      </c>
      <c r="DK46" s="19">
        <v>43160</v>
      </c>
      <c r="DL46" s="19">
        <v>43191</v>
      </c>
      <c r="DM46" s="19">
        <v>43221</v>
      </c>
      <c r="DN46" s="19">
        <v>43252</v>
      </c>
      <c r="DO46" s="19">
        <v>43282</v>
      </c>
      <c r="DP46" s="19">
        <v>43313</v>
      </c>
      <c r="DQ46" s="19">
        <v>43344</v>
      </c>
      <c r="DR46" s="19">
        <v>43374</v>
      </c>
      <c r="DS46" s="19">
        <v>43405</v>
      </c>
      <c r="DT46" s="19">
        <v>43435</v>
      </c>
      <c r="DU46" s="19">
        <v>43466</v>
      </c>
      <c r="DV46" s="19">
        <v>43497</v>
      </c>
      <c r="DW46" s="19">
        <v>43525</v>
      </c>
      <c r="DX46" s="19">
        <v>43556</v>
      </c>
      <c r="DY46" s="19">
        <v>43586</v>
      </c>
      <c r="DZ46" s="19">
        <v>43617</v>
      </c>
      <c r="EA46" s="19">
        <v>43647</v>
      </c>
      <c r="EB46" s="19">
        <v>43678</v>
      </c>
      <c r="EC46" s="19">
        <v>43709</v>
      </c>
      <c r="ED46" s="19">
        <v>43739</v>
      </c>
      <c r="EE46" s="19">
        <v>43770</v>
      </c>
      <c r="EF46" s="19">
        <v>43800</v>
      </c>
      <c r="EG46" s="19">
        <v>43831</v>
      </c>
      <c r="EH46" s="19">
        <v>43862</v>
      </c>
      <c r="EI46" s="19">
        <v>43891</v>
      </c>
      <c r="EJ46" s="19">
        <v>43922</v>
      </c>
      <c r="EK46" s="19">
        <v>43952</v>
      </c>
      <c r="EL46" s="19">
        <v>43983</v>
      </c>
      <c r="EM46" s="19">
        <v>44013</v>
      </c>
      <c r="EN46" s="19">
        <v>44044</v>
      </c>
      <c r="EO46" s="19">
        <v>44075</v>
      </c>
      <c r="EP46" s="19">
        <v>44105</v>
      </c>
      <c r="EQ46" s="19">
        <v>44136</v>
      </c>
      <c r="ER46" s="19">
        <v>44166</v>
      </c>
      <c r="ES46" s="19">
        <v>44197</v>
      </c>
      <c r="ET46" s="359">
        <v>44228</v>
      </c>
      <c r="EU46" s="359">
        <v>44256</v>
      </c>
      <c r="EV46" s="359">
        <v>44287</v>
      </c>
      <c r="EW46" s="359">
        <v>44317</v>
      </c>
      <c r="EX46" s="359">
        <v>44348</v>
      </c>
      <c r="EY46" s="359">
        <v>44378</v>
      </c>
      <c r="EZ46" s="359">
        <v>44409</v>
      </c>
      <c r="FA46" s="359">
        <v>44440</v>
      </c>
      <c r="FB46" s="359">
        <v>44470</v>
      </c>
      <c r="FC46" s="359">
        <v>44501</v>
      </c>
      <c r="FD46" s="359">
        <v>44531</v>
      </c>
    </row>
    <row r="47" spans="1:160" x14ac:dyDescent="0.3">
      <c r="A47" s="83"/>
      <c r="B47" s="83"/>
      <c r="C47" s="83"/>
      <c r="D47" s="84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  <c r="AV47" s="85"/>
      <c r="AW47" s="85"/>
      <c r="AX47" s="85"/>
      <c r="AY47" s="85"/>
      <c r="AZ47" s="85"/>
      <c r="BA47" s="85"/>
      <c r="BB47" s="85"/>
      <c r="BC47" s="85"/>
      <c r="BD47" s="85"/>
      <c r="BE47" s="85"/>
      <c r="BF47" s="85"/>
      <c r="BG47" s="85"/>
      <c r="BH47" s="85"/>
      <c r="BI47" s="85"/>
      <c r="BJ47" s="85"/>
      <c r="BK47" s="85"/>
      <c r="BL47" s="85"/>
    </row>
    <row r="48" spans="1:160" x14ac:dyDescent="0.3">
      <c r="A48" s="18" t="s">
        <v>103</v>
      </c>
      <c r="B48" s="83"/>
      <c r="C48" s="83"/>
      <c r="D48" s="84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  <c r="AV48" s="85"/>
      <c r="AW48" s="85"/>
      <c r="AX48" s="85"/>
      <c r="AY48" s="85"/>
      <c r="AZ48" s="85"/>
      <c r="BA48" s="85"/>
      <c r="BB48" s="85"/>
      <c r="BC48" s="85"/>
      <c r="BD48" s="85"/>
      <c r="BE48" s="85"/>
      <c r="BF48" s="85"/>
      <c r="BG48" s="85"/>
      <c r="BH48" s="85"/>
      <c r="BI48" s="85"/>
      <c r="BJ48" s="85"/>
      <c r="BK48" s="85"/>
      <c r="BL48" s="85"/>
    </row>
    <row r="49" spans="1:160" s="154" customFormat="1" x14ac:dyDescent="0.3">
      <c r="A49" s="154" t="s">
        <v>46</v>
      </c>
      <c r="C49" s="155" t="s">
        <v>285</v>
      </c>
      <c r="D49" s="292">
        <v>0.79411024996492263</v>
      </c>
      <c r="E49" s="213">
        <v>0.79411024996492263</v>
      </c>
      <c r="F49" s="213">
        <v>0.79411024996492263</v>
      </c>
      <c r="G49" s="213">
        <v>0.79411024996492263</v>
      </c>
      <c r="H49" s="213">
        <v>0.79411024996492263</v>
      </c>
      <c r="I49" s="213">
        <v>0.79411024996492263</v>
      </c>
      <c r="J49" s="213">
        <v>0.79411024996492263</v>
      </c>
      <c r="K49" s="213">
        <v>0.79411024996492263</v>
      </c>
      <c r="L49" s="213">
        <v>0.79411024996492263</v>
      </c>
      <c r="M49" s="213">
        <v>0.79411024996492263</v>
      </c>
      <c r="N49" s="213">
        <v>0.79411024996492263</v>
      </c>
      <c r="O49" s="213">
        <v>0.79411024996492263</v>
      </c>
      <c r="P49" s="213">
        <v>0.79411024996492263</v>
      </c>
      <c r="Q49" s="213">
        <v>0.79411024996492263</v>
      </c>
      <c r="R49" s="213">
        <v>0.79411024996492263</v>
      </c>
      <c r="S49" s="213">
        <v>0.79411024996492263</v>
      </c>
      <c r="T49" s="213">
        <v>0.79411024996492263</v>
      </c>
      <c r="U49" s="213">
        <v>0.79411024996492263</v>
      </c>
      <c r="V49" s="213">
        <v>0.79411024996492263</v>
      </c>
      <c r="W49" s="213">
        <v>0.79411024996492263</v>
      </c>
      <c r="X49" s="213">
        <v>0.79411024996492263</v>
      </c>
      <c r="Y49" s="213">
        <v>0.79411024996492263</v>
      </c>
      <c r="Z49" s="213">
        <v>0.79411024996492263</v>
      </c>
      <c r="AA49" s="213">
        <v>0.79411024996492263</v>
      </c>
      <c r="AB49" s="213">
        <v>0.79411024996492263</v>
      </c>
      <c r="AC49" s="213">
        <v>0.79411024996492263</v>
      </c>
      <c r="AD49" s="213">
        <v>0.79411024996492263</v>
      </c>
      <c r="AE49" s="213">
        <v>0.79411024996492263</v>
      </c>
      <c r="AF49" s="213">
        <v>0.79411024996492263</v>
      </c>
      <c r="AG49" s="213">
        <v>0.79411024996492263</v>
      </c>
      <c r="AH49" s="213">
        <v>0.79411024996492263</v>
      </c>
      <c r="AI49" s="213">
        <v>0.79411024996492263</v>
      </c>
      <c r="AJ49" s="213">
        <v>0.79411024996492263</v>
      </c>
      <c r="AK49" s="213">
        <v>0.79411024996492263</v>
      </c>
      <c r="AL49" s="213">
        <v>0.79411024996492263</v>
      </c>
      <c r="AM49" s="213">
        <v>0.79411024996492263</v>
      </c>
      <c r="AN49" s="213">
        <v>0.79411024996492263</v>
      </c>
      <c r="AO49" s="213">
        <v>0.79411024996492263</v>
      </c>
      <c r="AP49" s="213">
        <v>0.79411024996492263</v>
      </c>
      <c r="AQ49" s="213">
        <v>0.79411024996492263</v>
      </c>
      <c r="AR49" s="213">
        <v>0.79411024996492263</v>
      </c>
      <c r="AS49" s="213">
        <v>0.79411024996492263</v>
      </c>
      <c r="AT49" s="213">
        <v>0.79411024996492263</v>
      </c>
      <c r="AU49" s="213">
        <v>0.79411024996492263</v>
      </c>
      <c r="AV49" s="213">
        <v>0.79411024996492263</v>
      </c>
      <c r="AW49" s="213">
        <v>0.79411024996492263</v>
      </c>
      <c r="AX49" s="213">
        <v>0.79411024996492263</v>
      </c>
      <c r="AY49" s="213">
        <v>0.79411024996492263</v>
      </c>
      <c r="AZ49" s="213">
        <v>0.79411024996492263</v>
      </c>
      <c r="BA49" s="213">
        <v>0.79411024996492263</v>
      </c>
      <c r="BB49" s="213">
        <v>0.79411024996492263</v>
      </c>
      <c r="BC49" s="213">
        <v>0.79411024996492263</v>
      </c>
      <c r="BD49" s="213">
        <v>0.79411024996492263</v>
      </c>
      <c r="BE49" s="213">
        <v>0.79411024996492263</v>
      </c>
      <c r="BF49" s="213">
        <v>0.79411024996492263</v>
      </c>
      <c r="BG49" s="213">
        <v>0.79411024996492263</v>
      </c>
      <c r="BH49" s="213">
        <v>0.79411024996492263</v>
      </c>
      <c r="BI49" s="213">
        <v>0.79411024996492263</v>
      </c>
      <c r="BJ49" s="213">
        <v>0.79411024996492263</v>
      </c>
      <c r="BK49" s="213">
        <v>0.79411024996492263</v>
      </c>
      <c r="BL49" s="213">
        <v>0.79411024996492263</v>
      </c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4"/>
      <c r="BZ49" s="164"/>
      <c r="CA49" s="164"/>
      <c r="CB49" s="164"/>
      <c r="CC49" s="164"/>
      <c r="CD49" s="164"/>
      <c r="CE49" s="164"/>
      <c r="CF49" s="164"/>
      <c r="CG49" s="164"/>
      <c r="CH49" s="164"/>
      <c r="CI49" s="164"/>
      <c r="CJ49" s="164"/>
      <c r="CK49" s="164"/>
      <c r="CL49" s="164"/>
      <c r="CM49" s="164"/>
      <c r="CN49" s="164"/>
      <c r="CO49" s="164"/>
      <c r="CP49" s="164"/>
      <c r="CQ49" s="164"/>
      <c r="CR49" s="164"/>
      <c r="CS49" s="164"/>
      <c r="CT49" s="164"/>
      <c r="CU49" s="164"/>
      <c r="CV49" s="164"/>
      <c r="CW49" s="164"/>
      <c r="CX49" s="164"/>
      <c r="CY49" s="164"/>
      <c r="CZ49" s="164"/>
      <c r="DA49" s="164"/>
      <c r="DB49" s="164"/>
      <c r="DC49" s="164"/>
      <c r="DD49" s="164"/>
      <c r="DE49" s="164"/>
      <c r="DF49" s="164"/>
      <c r="DG49" s="164"/>
      <c r="DH49" s="164"/>
      <c r="DI49" s="164"/>
      <c r="DJ49" s="164"/>
      <c r="DK49" s="164"/>
      <c r="DL49" s="164"/>
      <c r="DM49" s="164"/>
      <c r="DN49" s="164"/>
      <c r="DO49" s="164"/>
      <c r="DP49" s="164"/>
      <c r="DQ49" s="164"/>
      <c r="DR49" s="164"/>
      <c r="DS49" s="164"/>
      <c r="DT49" s="164"/>
      <c r="DU49" s="164"/>
      <c r="DV49" s="164"/>
      <c r="DW49" s="164"/>
      <c r="DX49" s="164"/>
      <c r="DY49" s="164"/>
      <c r="DZ49" s="164"/>
      <c r="EA49" s="164"/>
      <c r="EB49" s="164"/>
      <c r="EC49" s="164"/>
      <c r="ED49" s="164"/>
      <c r="EE49" s="164"/>
      <c r="EF49" s="164"/>
      <c r="EG49" s="164"/>
      <c r="EH49" s="164"/>
      <c r="EI49" s="164"/>
      <c r="EJ49" s="164"/>
      <c r="EK49" s="164"/>
      <c r="EL49" s="164"/>
      <c r="EM49" s="164"/>
      <c r="EN49" s="164"/>
      <c r="EO49" s="164"/>
      <c r="EP49" s="164"/>
      <c r="EQ49" s="164"/>
      <c r="ER49" s="164"/>
      <c r="ES49" s="164"/>
      <c r="ET49" s="164"/>
      <c r="EU49" s="164"/>
      <c r="EV49" s="164"/>
      <c r="EW49" s="164"/>
      <c r="EX49" s="164"/>
      <c r="EY49" s="164"/>
      <c r="EZ49" s="164"/>
      <c r="FA49" s="164"/>
      <c r="FB49" s="164"/>
      <c r="FC49" s="164"/>
      <c r="FD49" s="164"/>
    </row>
    <row r="50" spans="1:160" s="154" customFormat="1" x14ac:dyDescent="0.3">
      <c r="A50" s="155" t="s">
        <v>157</v>
      </c>
      <c r="B50" s="154" t="s">
        <v>18</v>
      </c>
      <c r="C50" s="155" t="s">
        <v>87</v>
      </c>
      <c r="D50" s="211">
        <v>0.12262593808223955</v>
      </c>
      <c r="E50" s="212">
        <v>0.12262593808223955</v>
      </c>
      <c r="F50" s="212">
        <v>0.12262593808223955</v>
      </c>
      <c r="G50" s="212">
        <v>0.12262593808223955</v>
      </c>
      <c r="H50" s="212">
        <v>0.12262593808223955</v>
      </c>
      <c r="I50" s="212">
        <v>0.12262593808223955</v>
      </c>
      <c r="J50" s="212">
        <v>0.12262593808223955</v>
      </c>
      <c r="K50" s="212">
        <v>0.12262593808223955</v>
      </c>
      <c r="L50" s="212">
        <v>0.12262593808223955</v>
      </c>
      <c r="M50" s="212">
        <v>0.12262593808223955</v>
      </c>
      <c r="N50" s="212">
        <v>0.12262593808223955</v>
      </c>
      <c r="O50" s="212">
        <v>0.12262593808223955</v>
      </c>
      <c r="P50" s="212">
        <v>0.12262593808223955</v>
      </c>
      <c r="Q50" s="212">
        <v>0.12262593808223955</v>
      </c>
      <c r="R50" s="212">
        <v>0.12262593808223955</v>
      </c>
      <c r="S50" s="212">
        <v>0.12262593808223955</v>
      </c>
      <c r="T50" s="212">
        <v>0.12262593808223955</v>
      </c>
      <c r="U50" s="212">
        <v>0.12262593808223955</v>
      </c>
      <c r="V50" s="212">
        <v>0.12262593808223955</v>
      </c>
      <c r="W50" s="212">
        <v>0.12262593808223955</v>
      </c>
      <c r="X50" s="212">
        <v>0.12262593808223955</v>
      </c>
      <c r="Y50" s="212">
        <v>0.12262593808223955</v>
      </c>
      <c r="Z50" s="212">
        <v>0.12262593808223955</v>
      </c>
      <c r="AA50" s="212">
        <v>0.12262593808223955</v>
      </c>
      <c r="AB50" s="212">
        <v>0.12262593808223955</v>
      </c>
      <c r="AC50" s="212">
        <v>0.12262593808223955</v>
      </c>
      <c r="AD50" s="212">
        <v>0.12262593808223955</v>
      </c>
      <c r="AE50" s="212">
        <v>0.12262593808223955</v>
      </c>
      <c r="AF50" s="212">
        <v>0.12262593808223955</v>
      </c>
      <c r="AG50" s="212">
        <v>0.12262593808223955</v>
      </c>
      <c r="AH50" s="212">
        <v>0.12262593808223955</v>
      </c>
      <c r="AI50" s="212">
        <v>0.12262593808223955</v>
      </c>
      <c r="AJ50" s="212">
        <v>0.12262593808223955</v>
      </c>
      <c r="AK50" s="212">
        <v>0.12262593808223955</v>
      </c>
      <c r="AL50" s="212">
        <v>0.12262593808223955</v>
      </c>
      <c r="AM50" s="212">
        <v>0.12262593808223955</v>
      </c>
      <c r="AN50" s="212">
        <v>0.12262593808223955</v>
      </c>
      <c r="AO50" s="212">
        <v>0.12262593808223955</v>
      </c>
      <c r="AP50" s="212">
        <v>0.12262593808223955</v>
      </c>
      <c r="AQ50" s="212">
        <v>0.12262593808223955</v>
      </c>
      <c r="AR50" s="212">
        <v>0.12262593808223955</v>
      </c>
      <c r="AS50" s="212">
        <v>0.12262593808223955</v>
      </c>
      <c r="AT50" s="212">
        <v>0.12262593808223955</v>
      </c>
      <c r="AU50" s="212">
        <v>0.12262593808223955</v>
      </c>
      <c r="AV50" s="212">
        <v>0.12262593808223955</v>
      </c>
      <c r="AW50" s="212">
        <v>0.12262593808223955</v>
      </c>
      <c r="AX50" s="212">
        <v>0.12262593808223955</v>
      </c>
      <c r="AY50" s="212">
        <v>0.12262593808223955</v>
      </c>
      <c r="AZ50" s="212">
        <v>0.12262593808223955</v>
      </c>
      <c r="BA50" s="212">
        <v>0.12262593808223955</v>
      </c>
      <c r="BB50" s="212">
        <v>0.12262593808223955</v>
      </c>
      <c r="BC50" s="212">
        <v>0.12262593808223955</v>
      </c>
      <c r="BD50" s="212">
        <v>0.12262593808223955</v>
      </c>
      <c r="BE50" s="212">
        <v>0.12262593808223955</v>
      </c>
      <c r="BF50" s="212">
        <v>0.12262593808223955</v>
      </c>
      <c r="BG50" s="212">
        <v>0.12262593808223955</v>
      </c>
      <c r="BH50" s="212">
        <v>0.12262593808223955</v>
      </c>
      <c r="BI50" s="212">
        <v>0.12262593808223955</v>
      </c>
      <c r="BJ50" s="212">
        <v>0.12262593808223955</v>
      </c>
      <c r="BK50" s="213">
        <v>0.12262593808223955</v>
      </c>
      <c r="BL50" s="213">
        <v>0.12262593808223955</v>
      </c>
      <c r="BM50" s="164"/>
      <c r="BN50" s="164"/>
      <c r="BO50" s="164"/>
      <c r="BP50" s="164"/>
      <c r="BQ50" s="164"/>
      <c r="BR50" s="164"/>
      <c r="BS50" s="164"/>
      <c r="BT50" s="164"/>
      <c r="BU50" s="164"/>
      <c r="BV50" s="164"/>
      <c r="BW50" s="164"/>
      <c r="BX50" s="164"/>
      <c r="BY50" s="164"/>
      <c r="BZ50" s="164"/>
      <c r="CA50" s="164"/>
      <c r="CB50" s="164"/>
      <c r="CC50" s="164"/>
      <c r="CD50" s="164"/>
      <c r="CE50" s="164"/>
      <c r="CF50" s="164"/>
      <c r="CG50" s="164"/>
      <c r="CH50" s="164"/>
      <c r="CI50" s="164"/>
      <c r="CJ50" s="164"/>
      <c r="CK50" s="164"/>
      <c r="CL50" s="164"/>
      <c r="CM50" s="164"/>
      <c r="CN50" s="164"/>
      <c r="CO50" s="164"/>
      <c r="CP50" s="164"/>
      <c r="CQ50" s="164"/>
      <c r="CR50" s="164"/>
      <c r="CS50" s="164"/>
      <c r="CT50" s="164"/>
      <c r="CU50" s="164"/>
      <c r="CV50" s="164"/>
      <c r="CW50" s="164"/>
      <c r="CX50" s="164"/>
      <c r="CY50" s="164"/>
      <c r="CZ50" s="164"/>
      <c r="DA50" s="164"/>
      <c r="DB50" s="164"/>
      <c r="DC50" s="164"/>
      <c r="DD50" s="164"/>
      <c r="DE50" s="164"/>
      <c r="DF50" s="164"/>
      <c r="DG50" s="164"/>
      <c r="DH50" s="164"/>
      <c r="DI50" s="164"/>
      <c r="DJ50" s="164"/>
      <c r="DK50" s="164"/>
      <c r="DL50" s="164"/>
      <c r="DM50" s="164"/>
      <c r="DN50" s="164"/>
      <c r="DO50" s="164"/>
      <c r="DP50" s="164"/>
      <c r="DQ50" s="164"/>
      <c r="DR50" s="164"/>
      <c r="DS50" s="164"/>
      <c r="DT50" s="164"/>
      <c r="DU50" s="164"/>
      <c r="DV50" s="164"/>
      <c r="DW50" s="164"/>
      <c r="DX50" s="164"/>
      <c r="DY50" s="164"/>
      <c r="DZ50" s="164"/>
      <c r="EA50" s="164"/>
      <c r="EB50" s="164"/>
      <c r="EC50" s="164"/>
      <c r="ED50" s="164"/>
      <c r="EE50" s="164"/>
      <c r="EF50" s="164"/>
      <c r="EG50" s="164"/>
      <c r="EH50" s="164"/>
      <c r="EI50" s="164"/>
      <c r="EJ50" s="164"/>
      <c r="EK50" s="164"/>
      <c r="EL50" s="164"/>
      <c r="EM50" s="164"/>
      <c r="EN50" s="164"/>
      <c r="EO50" s="164"/>
      <c r="EP50" s="164"/>
      <c r="EQ50" s="164"/>
      <c r="ER50" s="164"/>
      <c r="ES50" s="164"/>
      <c r="ET50" s="164"/>
      <c r="EU50" s="164"/>
      <c r="EV50" s="164"/>
      <c r="EW50" s="164"/>
      <c r="EX50" s="164"/>
      <c r="EY50" s="164"/>
      <c r="EZ50" s="164"/>
      <c r="FA50" s="164"/>
      <c r="FB50" s="164"/>
      <c r="FC50" s="164"/>
      <c r="FD50" s="164"/>
    </row>
    <row r="51" spans="1:160" s="154" customFormat="1" x14ac:dyDescent="0.3">
      <c r="A51" s="155" t="s">
        <v>6</v>
      </c>
      <c r="B51" s="155" t="s">
        <v>32</v>
      </c>
      <c r="C51" s="155" t="s">
        <v>34</v>
      </c>
      <c r="D51" s="211">
        <v>8.3263811952837788E-2</v>
      </c>
      <c r="E51" s="212">
        <v>8.3263811952837788E-2</v>
      </c>
      <c r="F51" s="212">
        <v>8.3263811952837788E-2</v>
      </c>
      <c r="G51" s="212">
        <v>8.3263811952837788E-2</v>
      </c>
      <c r="H51" s="212">
        <v>8.3263811952837788E-2</v>
      </c>
      <c r="I51" s="212">
        <v>8.3263811952837788E-2</v>
      </c>
      <c r="J51" s="212">
        <v>8.3263811952837788E-2</v>
      </c>
      <c r="K51" s="212">
        <v>8.3263811952837788E-2</v>
      </c>
      <c r="L51" s="212">
        <v>8.3263811952837788E-2</v>
      </c>
      <c r="M51" s="212">
        <v>8.3263811952837788E-2</v>
      </c>
      <c r="N51" s="212">
        <v>8.3263811952837788E-2</v>
      </c>
      <c r="O51" s="212">
        <v>8.3263811952837788E-2</v>
      </c>
      <c r="P51" s="212">
        <v>8.3263811952837788E-2</v>
      </c>
      <c r="Q51" s="212">
        <v>8.3263811952837788E-2</v>
      </c>
      <c r="R51" s="212">
        <v>8.3263811952837788E-2</v>
      </c>
      <c r="S51" s="212">
        <v>8.3263811952837788E-2</v>
      </c>
      <c r="T51" s="212">
        <v>8.3263811952837788E-2</v>
      </c>
      <c r="U51" s="212">
        <v>8.3263811952837788E-2</v>
      </c>
      <c r="V51" s="212">
        <v>8.3263811952837788E-2</v>
      </c>
      <c r="W51" s="212">
        <v>8.3263811952837788E-2</v>
      </c>
      <c r="X51" s="212">
        <v>8.3263811952837788E-2</v>
      </c>
      <c r="Y51" s="212">
        <v>8.3263811952837788E-2</v>
      </c>
      <c r="Z51" s="212">
        <v>8.3263811952837788E-2</v>
      </c>
      <c r="AA51" s="212">
        <v>8.3263811952837788E-2</v>
      </c>
      <c r="AB51" s="212">
        <v>8.3263811952837788E-2</v>
      </c>
      <c r="AC51" s="212">
        <v>8.3263811952837788E-2</v>
      </c>
      <c r="AD51" s="212">
        <v>8.3263811952837788E-2</v>
      </c>
      <c r="AE51" s="212">
        <v>8.3263811952837788E-2</v>
      </c>
      <c r="AF51" s="212">
        <v>8.3263811952837788E-2</v>
      </c>
      <c r="AG51" s="212">
        <v>8.3263811952837788E-2</v>
      </c>
      <c r="AH51" s="212">
        <v>8.3263811952837788E-2</v>
      </c>
      <c r="AI51" s="212">
        <v>8.3263811952837788E-2</v>
      </c>
      <c r="AJ51" s="212">
        <v>8.3263811952837788E-2</v>
      </c>
      <c r="AK51" s="212">
        <v>8.3263811952837788E-2</v>
      </c>
      <c r="AL51" s="212">
        <v>8.3263811952837788E-2</v>
      </c>
      <c r="AM51" s="212">
        <v>8.3263811952837788E-2</v>
      </c>
      <c r="AN51" s="212">
        <v>8.3263811952837788E-2</v>
      </c>
      <c r="AO51" s="212">
        <v>8.3263811952837788E-2</v>
      </c>
      <c r="AP51" s="212">
        <v>8.3263811952837788E-2</v>
      </c>
      <c r="AQ51" s="212">
        <v>8.3263811952837788E-2</v>
      </c>
      <c r="AR51" s="212">
        <v>8.3263811952837788E-2</v>
      </c>
      <c r="AS51" s="212">
        <v>8.3263811952837788E-2</v>
      </c>
      <c r="AT51" s="212">
        <v>8.3263811952837788E-2</v>
      </c>
      <c r="AU51" s="212">
        <v>8.3263811952837788E-2</v>
      </c>
      <c r="AV51" s="212">
        <v>8.3263811952837788E-2</v>
      </c>
      <c r="AW51" s="212">
        <v>8.3263811952837788E-2</v>
      </c>
      <c r="AX51" s="212">
        <v>8.3263811952837788E-2</v>
      </c>
      <c r="AY51" s="212">
        <v>8.3263811952837788E-2</v>
      </c>
      <c r="AZ51" s="212">
        <v>8.3263811952837788E-2</v>
      </c>
      <c r="BA51" s="212">
        <v>8.3263811952837788E-2</v>
      </c>
      <c r="BB51" s="212">
        <v>8.3263811952837788E-2</v>
      </c>
      <c r="BC51" s="212">
        <v>8.3263811952837788E-2</v>
      </c>
      <c r="BD51" s="212">
        <v>8.3263811952837788E-2</v>
      </c>
      <c r="BE51" s="212">
        <v>8.3263811952837788E-2</v>
      </c>
      <c r="BF51" s="212">
        <v>8.3263811952837788E-2</v>
      </c>
      <c r="BG51" s="212">
        <v>8.3263811952837788E-2</v>
      </c>
      <c r="BH51" s="212">
        <v>8.3263811952837788E-2</v>
      </c>
      <c r="BI51" s="212">
        <v>8.3263811952837788E-2</v>
      </c>
      <c r="BJ51" s="212">
        <v>8.3263811952837788E-2</v>
      </c>
      <c r="BK51" s="213">
        <v>8.3263811952837788E-2</v>
      </c>
      <c r="BL51" s="213">
        <v>8.3263811952837788E-2</v>
      </c>
      <c r="BM51" s="164"/>
      <c r="BN51" s="164"/>
      <c r="BO51" s="164"/>
      <c r="BP51" s="164"/>
      <c r="BQ51" s="164"/>
      <c r="BR51" s="164"/>
      <c r="BS51" s="164"/>
      <c r="BT51" s="164"/>
      <c r="BU51" s="164"/>
      <c r="BV51" s="164"/>
      <c r="BW51" s="164"/>
      <c r="BX51" s="164"/>
      <c r="BY51" s="164"/>
      <c r="BZ51" s="164"/>
      <c r="CA51" s="164"/>
      <c r="CB51" s="164"/>
      <c r="CC51" s="164"/>
      <c r="CD51" s="164"/>
      <c r="CE51" s="164"/>
      <c r="CF51" s="164"/>
      <c r="CG51" s="164"/>
      <c r="CH51" s="164"/>
      <c r="CI51" s="164"/>
      <c r="CJ51" s="164"/>
      <c r="CK51" s="164"/>
      <c r="CL51" s="164"/>
      <c r="CM51" s="164"/>
      <c r="CN51" s="164"/>
      <c r="CO51" s="164"/>
      <c r="CP51" s="164"/>
      <c r="CQ51" s="164"/>
      <c r="CR51" s="164"/>
      <c r="CS51" s="164"/>
      <c r="CT51" s="164"/>
      <c r="CU51" s="164"/>
      <c r="CV51" s="164"/>
      <c r="CW51" s="164"/>
      <c r="CX51" s="164"/>
      <c r="CY51" s="164"/>
      <c r="CZ51" s="164"/>
      <c r="DA51" s="164"/>
      <c r="DB51" s="164"/>
      <c r="DC51" s="164"/>
      <c r="DD51" s="164"/>
      <c r="DE51" s="164"/>
      <c r="DF51" s="164"/>
      <c r="DG51" s="164"/>
      <c r="DH51" s="164"/>
      <c r="DI51" s="164"/>
      <c r="DJ51" s="164"/>
      <c r="DK51" s="164"/>
      <c r="DL51" s="164"/>
      <c r="DM51" s="164"/>
      <c r="DN51" s="164"/>
      <c r="DO51" s="164"/>
      <c r="DP51" s="164"/>
      <c r="DQ51" s="164"/>
      <c r="DR51" s="164"/>
      <c r="DS51" s="164"/>
      <c r="DT51" s="164"/>
      <c r="DU51" s="164"/>
      <c r="DV51" s="164"/>
      <c r="DW51" s="164"/>
      <c r="DX51" s="164"/>
      <c r="DY51" s="164"/>
      <c r="DZ51" s="164"/>
      <c r="EA51" s="164"/>
      <c r="EB51" s="164"/>
      <c r="EC51" s="164"/>
      <c r="ED51" s="164"/>
      <c r="EE51" s="164"/>
      <c r="EF51" s="164"/>
      <c r="EG51" s="164"/>
      <c r="EH51" s="164"/>
      <c r="EI51" s="164"/>
      <c r="EJ51" s="164"/>
      <c r="EK51" s="164"/>
      <c r="EL51" s="164"/>
      <c r="EM51" s="164"/>
      <c r="EN51" s="164"/>
      <c r="EO51" s="164"/>
      <c r="EP51" s="164"/>
      <c r="EQ51" s="164"/>
      <c r="ER51" s="164"/>
      <c r="ES51" s="164"/>
      <c r="ET51" s="164"/>
      <c r="EU51" s="164"/>
      <c r="EV51" s="164"/>
      <c r="EW51" s="164"/>
      <c r="EX51" s="164"/>
      <c r="EY51" s="164"/>
      <c r="EZ51" s="164"/>
      <c r="FA51" s="164"/>
      <c r="FB51" s="164"/>
      <c r="FC51" s="164"/>
      <c r="FD51" s="164"/>
    </row>
    <row r="52" spans="1:160" x14ac:dyDescent="0.3">
      <c r="A52" s="14"/>
      <c r="C52" s="14"/>
      <c r="D52" s="23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</row>
    <row r="53" spans="1:160" x14ac:dyDescent="0.3">
      <c r="A53" s="18" t="s">
        <v>104</v>
      </c>
      <c r="C53" s="14"/>
      <c r="D53" s="23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</row>
    <row r="54" spans="1:160" s="275" customFormat="1" x14ac:dyDescent="0.3">
      <c r="A54" s="275" t="s">
        <v>90</v>
      </c>
      <c r="C54" s="275" t="s">
        <v>285</v>
      </c>
      <c r="D54" s="289">
        <v>0.7115225724169586</v>
      </c>
      <c r="E54" s="290">
        <v>0.7115225724169586</v>
      </c>
      <c r="F54" s="290">
        <v>0.7115225724169586</v>
      </c>
      <c r="G54" s="290">
        <v>0.7115225724169586</v>
      </c>
      <c r="H54" s="290">
        <v>0.7115225724169586</v>
      </c>
      <c r="I54" s="290">
        <v>0.7115225724169586</v>
      </c>
      <c r="J54" s="290">
        <v>0.7115225724169586</v>
      </c>
      <c r="K54" s="290">
        <v>0.7115225724169586</v>
      </c>
      <c r="L54" s="290">
        <v>0.7115225724169586</v>
      </c>
      <c r="M54" s="290">
        <v>0.7115225724169586</v>
      </c>
      <c r="N54" s="290">
        <v>0.7115225724169586</v>
      </c>
      <c r="O54" s="290">
        <v>0.7115225724169586</v>
      </c>
      <c r="P54" s="290">
        <v>0.7115225724169586</v>
      </c>
      <c r="Q54" s="290">
        <v>0.7115225724169586</v>
      </c>
      <c r="R54" s="290">
        <v>0.7115225724169586</v>
      </c>
      <c r="S54" s="290">
        <v>0.7115225724169586</v>
      </c>
      <c r="T54" s="290">
        <v>0.7115225724169586</v>
      </c>
      <c r="U54" s="290">
        <v>0.7115225724169586</v>
      </c>
      <c r="V54" s="290">
        <v>0.7115225724169586</v>
      </c>
      <c r="W54" s="290">
        <v>0.7115225724169586</v>
      </c>
      <c r="X54" s="290">
        <v>0.7115225724169586</v>
      </c>
      <c r="Y54" s="290">
        <v>0.7115225724169586</v>
      </c>
      <c r="Z54" s="290">
        <v>0.7115225724169586</v>
      </c>
      <c r="AA54" s="290">
        <v>0.7115225724169586</v>
      </c>
      <c r="AB54" s="290">
        <v>0.7115225724169586</v>
      </c>
      <c r="AC54" s="290">
        <v>0.7115225724169586</v>
      </c>
      <c r="AD54" s="290">
        <v>0.7115225724169586</v>
      </c>
      <c r="AE54" s="290">
        <v>0.7115225724169586</v>
      </c>
      <c r="AF54" s="290">
        <v>0.7115225724169586</v>
      </c>
      <c r="AG54" s="290">
        <v>0.7115225724169586</v>
      </c>
      <c r="AH54" s="290">
        <v>0.7115225724169586</v>
      </c>
      <c r="AI54" s="290">
        <v>0.7115225724169586</v>
      </c>
      <c r="AJ54" s="290">
        <v>0.7115225724169586</v>
      </c>
      <c r="AK54" s="290">
        <v>0.7115225724169586</v>
      </c>
      <c r="AL54" s="290">
        <v>0.7115225724169586</v>
      </c>
      <c r="AM54" s="290">
        <v>0.7115225724169586</v>
      </c>
      <c r="AN54" s="290">
        <v>0.7115225724169586</v>
      </c>
      <c r="AO54" s="290">
        <v>0.7115225724169586</v>
      </c>
      <c r="AP54" s="290">
        <v>0.7115225724169586</v>
      </c>
      <c r="AQ54" s="290">
        <v>0.7115225724169586</v>
      </c>
      <c r="AR54" s="290">
        <v>0.7115225724169586</v>
      </c>
      <c r="AS54" s="290">
        <v>0.7115225724169586</v>
      </c>
      <c r="AT54" s="290">
        <v>0.7115225724169586</v>
      </c>
      <c r="AU54" s="290">
        <v>0.7115225724169586</v>
      </c>
      <c r="AV54" s="290">
        <v>0.7115225724169586</v>
      </c>
      <c r="AW54" s="290">
        <v>0.7115225724169586</v>
      </c>
      <c r="AX54" s="290">
        <v>0.7115225724169586</v>
      </c>
      <c r="AY54" s="290">
        <v>0.7115225724169586</v>
      </c>
      <c r="AZ54" s="290">
        <v>0.7115225724169586</v>
      </c>
      <c r="BA54" s="290">
        <v>0.7115225724169586</v>
      </c>
      <c r="BB54" s="290">
        <v>0.7115225724169586</v>
      </c>
      <c r="BC54" s="290">
        <v>0.7115225724169586</v>
      </c>
      <c r="BD54" s="290">
        <v>0.7115225724169586</v>
      </c>
      <c r="BE54" s="290">
        <v>0.7115225724169586</v>
      </c>
      <c r="BF54" s="290">
        <v>0.7115225724169586</v>
      </c>
      <c r="BG54" s="290">
        <v>0.7115225724169586</v>
      </c>
      <c r="BH54" s="290">
        <v>0.7115225724169586</v>
      </c>
      <c r="BI54" s="290">
        <v>0.7115225724169586</v>
      </c>
      <c r="BJ54" s="290">
        <v>0.7115225724169586</v>
      </c>
      <c r="BK54" s="290">
        <v>0.7115225724169586</v>
      </c>
      <c r="BL54" s="290">
        <v>0.7115225724169586</v>
      </c>
      <c r="BM54" s="290">
        <v>0.7115225724169586</v>
      </c>
      <c r="BN54" s="290">
        <v>0.7115225724169586</v>
      </c>
      <c r="BO54" s="290">
        <v>0.7115225724169586</v>
      </c>
      <c r="BP54" s="290">
        <v>0.7115225724169586</v>
      </c>
      <c r="BQ54" s="290">
        <v>0.7115225724169586</v>
      </c>
      <c r="BR54" s="290">
        <v>0.7115225724169586</v>
      </c>
      <c r="BS54" s="290">
        <v>0.7115225724169586</v>
      </c>
      <c r="BT54" s="290">
        <v>0.7115225724169586</v>
      </c>
      <c r="BU54" s="290">
        <v>0.7115225724169586</v>
      </c>
      <c r="BV54" s="290">
        <v>0.7115225724169586</v>
      </c>
      <c r="BW54" s="290">
        <v>0.7115225724169586</v>
      </c>
      <c r="BX54" s="290">
        <v>0.7115225724169586</v>
      </c>
      <c r="BY54" s="290">
        <v>0.7115225724169586</v>
      </c>
      <c r="BZ54" s="290">
        <v>0.7115225724169586</v>
      </c>
      <c r="CA54" s="290">
        <v>0.7115225724169586</v>
      </c>
      <c r="CB54" s="290">
        <v>0.7115225724169586</v>
      </c>
      <c r="CC54" s="290">
        <v>0.7115225724169586</v>
      </c>
      <c r="CD54" s="290">
        <v>0.7115225724169586</v>
      </c>
      <c r="CE54" s="290">
        <v>0.7115225724169586</v>
      </c>
      <c r="CF54" s="290">
        <v>0.7115225724169586</v>
      </c>
      <c r="CG54" s="290">
        <v>0.7115225724169586</v>
      </c>
      <c r="CH54" s="290">
        <v>0.7115225724169586</v>
      </c>
      <c r="CI54" s="290">
        <v>0.7115225724169586</v>
      </c>
      <c r="CJ54" s="290">
        <v>0.7115225724169586</v>
      </c>
      <c r="CK54" s="290">
        <v>0.7115225724169586</v>
      </c>
      <c r="CL54" s="290">
        <v>0.7115225724169586</v>
      </c>
      <c r="CM54" s="290">
        <v>0.7115225724169586</v>
      </c>
      <c r="CN54" s="290">
        <v>0.7115225724169586</v>
      </c>
      <c r="CO54" s="290">
        <v>0.7115225724169586</v>
      </c>
      <c r="CP54" s="290">
        <v>0.7115225724169586</v>
      </c>
      <c r="CQ54" s="290">
        <v>0.7115225724169586</v>
      </c>
      <c r="CR54" s="290">
        <v>0.7115225724169586</v>
      </c>
      <c r="CS54" s="290">
        <v>0.7115225724169586</v>
      </c>
      <c r="CT54" s="290">
        <v>0.7115225724169586</v>
      </c>
      <c r="CU54" s="290">
        <v>0.7115225724169586</v>
      </c>
      <c r="CV54" s="290">
        <v>0.7115225724169586</v>
      </c>
      <c r="CW54" s="290"/>
      <c r="CX54" s="290"/>
      <c r="CY54" s="290"/>
      <c r="CZ54" s="290"/>
      <c r="DA54" s="290"/>
      <c r="DB54" s="290"/>
      <c r="DC54" s="290"/>
      <c r="DD54" s="290"/>
      <c r="DE54" s="290"/>
      <c r="DF54" s="290"/>
      <c r="DG54" s="290"/>
      <c r="DH54" s="290"/>
      <c r="DI54" s="290"/>
      <c r="DJ54" s="290"/>
      <c r="DK54" s="290"/>
      <c r="DL54" s="290"/>
      <c r="DM54" s="290"/>
      <c r="DN54" s="290"/>
      <c r="DO54" s="290"/>
      <c r="DP54" s="290"/>
      <c r="DQ54" s="290"/>
      <c r="DR54" s="290"/>
      <c r="DS54" s="290"/>
      <c r="DT54" s="290"/>
      <c r="DU54" s="290"/>
      <c r="DV54" s="290"/>
      <c r="DW54" s="290"/>
      <c r="DX54" s="290"/>
      <c r="DY54" s="290"/>
      <c r="DZ54" s="290"/>
      <c r="EA54" s="290"/>
      <c r="EB54" s="290"/>
      <c r="EC54" s="290"/>
      <c r="ED54" s="290"/>
      <c r="EE54" s="290"/>
      <c r="EF54" s="290"/>
      <c r="EG54" s="290"/>
      <c r="EH54" s="290"/>
      <c r="EI54" s="290"/>
      <c r="EJ54" s="290"/>
      <c r="EK54" s="290"/>
      <c r="EL54" s="290"/>
      <c r="EM54" s="290"/>
      <c r="EN54" s="290"/>
      <c r="EO54" s="290"/>
      <c r="EP54" s="290"/>
      <c r="EQ54" s="290"/>
      <c r="ER54" s="290"/>
      <c r="ES54" s="290"/>
      <c r="ET54" s="290"/>
      <c r="EU54" s="290"/>
      <c r="EV54" s="290"/>
      <c r="EW54" s="290"/>
      <c r="EX54" s="290"/>
      <c r="EY54" s="290"/>
      <c r="EZ54" s="290"/>
      <c r="FA54" s="290"/>
      <c r="FB54" s="290"/>
      <c r="FC54" s="290"/>
      <c r="FD54" s="290"/>
    </row>
    <row r="55" spans="1:160" s="275" customFormat="1" x14ac:dyDescent="0.3">
      <c r="A55" s="275" t="s">
        <v>91</v>
      </c>
      <c r="C55" s="275" t="s">
        <v>92</v>
      </c>
      <c r="D55" s="289">
        <v>3.237906420273607E-2</v>
      </c>
      <c r="E55" s="290">
        <v>3.237906420273607E-2</v>
      </c>
      <c r="F55" s="290">
        <v>3.237906420273607E-2</v>
      </c>
      <c r="G55" s="290">
        <v>3.237906420273607E-2</v>
      </c>
      <c r="H55" s="290">
        <v>3.237906420273607E-2</v>
      </c>
      <c r="I55" s="290">
        <v>3.237906420273607E-2</v>
      </c>
      <c r="J55" s="290">
        <v>3.237906420273607E-2</v>
      </c>
      <c r="K55" s="290">
        <v>3.237906420273607E-2</v>
      </c>
      <c r="L55" s="290">
        <v>3.237906420273607E-2</v>
      </c>
      <c r="M55" s="290">
        <v>3.237906420273607E-2</v>
      </c>
      <c r="N55" s="290">
        <v>3.237906420273607E-2</v>
      </c>
      <c r="O55" s="290">
        <v>3.237906420273607E-2</v>
      </c>
      <c r="P55" s="290">
        <v>3.237906420273607E-2</v>
      </c>
      <c r="Q55" s="290">
        <v>3.237906420273607E-2</v>
      </c>
      <c r="R55" s="290">
        <v>3.237906420273607E-2</v>
      </c>
      <c r="S55" s="290">
        <v>3.237906420273607E-2</v>
      </c>
      <c r="T55" s="290">
        <v>3.237906420273607E-2</v>
      </c>
      <c r="U55" s="290">
        <v>3.237906420273607E-2</v>
      </c>
      <c r="V55" s="290">
        <v>3.237906420273607E-2</v>
      </c>
      <c r="W55" s="290">
        <v>3.237906420273607E-2</v>
      </c>
      <c r="X55" s="290">
        <v>3.237906420273607E-2</v>
      </c>
      <c r="Y55" s="290">
        <v>3.237906420273607E-2</v>
      </c>
      <c r="Z55" s="290">
        <v>3.237906420273607E-2</v>
      </c>
      <c r="AA55" s="290">
        <v>3.237906420273607E-2</v>
      </c>
      <c r="AB55" s="290">
        <v>3.237906420273607E-2</v>
      </c>
      <c r="AC55" s="290">
        <v>3.237906420273607E-2</v>
      </c>
      <c r="AD55" s="290">
        <v>3.237906420273607E-2</v>
      </c>
      <c r="AE55" s="290">
        <v>3.237906420273607E-2</v>
      </c>
      <c r="AF55" s="290">
        <v>3.237906420273607E-2</v>
      </c>
      <c r="AG55" s="290">
        <v>3.237906420273607E-2</v>
      </c>
      <c r="AH55" s="290">
        <v>3.237906420273607E-2</v>
      </c>
      <c r="AI55" s="290">
        <v>3.237906420273607E-2</v>
      </c>
      <c r="AJ55" s="290">
        <v>3.237906420273607E-2</v>
      </c>
      <c r="AK55" s="290">
        <v>3.237906420273607E-2</v>
      </c>
      <c r="AL55" s="290">
        <v>3.237906420273607E-2</v>
      </c>
      <c r="AM55" s="290">
        <v>3.237906420273607E-2</v>
      </c>
      <c r="AN55" s="290">
        <v>3.237906420273607E-2</v>
      </c>
      <c r="AO55" s="290">
        <v>3.237906420273607E-2</v>
      </c>
      <c r="AP55" s="290">
        <v>3.237906420273607E-2</v>
      </c>
      <c r="AQ55" s="290">
        <v>3.237906420273607E-2</v>
      </c>
      <c r="AR55" s="290">
        <v>3.237906420273607E-2</v>
      </c>
      <c r="AS55" s="290">
        <v>3.237906420273607E-2</v>
      </c>
      <c r="AT55" s="290">
        <v>3.237906420273607E-2</v>
      </c>
      <c r="AU55" s="290">
        <v>3.237906420273607E-2</v>
      </c>
      <c r="AV55" s="290">
        <v>3.237906420273607E-2</v>
      </c>
      <c r="AW55" s="290">
        <v>3.237906420273607E-2</v>
      </c>
      <c r="AX55" s="290">
        <v>3.237906420273607E-2</v>
      </c>
      <c r="AY55" s="290">
        <v>3.237906420273607E-2</v>
      </c>
      <c r="AZ55" s="290">
        <v>3.237906420273607E-2</v>
      </c>
      <c r="BA55" s="290">
        <v>3.237906420273607E-2</v>
      </c>
      <c r="BB55" s="290">
        <v>3.237906420273607E-2</v>
      </c>
      <c r="BC55" s="290">
        <v>3.237906420273607E-2</v>
      </c>
      <c r="BD55" s="290">
        <v>3.237906420273607E-2</v>
      </c>
      <c r="BE55" s="290">
        <v>3.237906420273607E-2</v>
      </c>
      <c r="BF55" s="290">
        <v>3.237906420273607E-2</v>
      </c>
      <c r="BG55" s="290">
        <v>3.237906420273607E-2</v>
      </c>
      <c r="BH55" s="290">
        <v>3.237906420273607E-2</v>
      </c>
      <c r="BI55" s="290">
        <v>3.237906420273607E-2</v>
      </c>
      <c r="BJ55" s="290">
        <v>3.237906420273607E-2</v>
      </c>
      <c r="BK55" s="290">
        <v>3.237906420273607E-2</v>
      </c>
      <c r="BL55" s="290">
        <v>3.237906420273607E-2</v>
      </c>
      <c r="BM55" s="290">
        <v>3.237906420273607E-2</v>
      </c>
      <c r="BN55" s="290">
        <v>3.237906420273607E-2</v>
      </c>
      <c r="BO55" s="290">
        <v>3.237906420273607E-2</v>
      </c>
      <c r="BP55" s="290">
        <v>3.237906420273607E-2</v>
      </c>
      <c r="BQ55" s="290">
        <v>3.237906420273607E-2</v>
      </c>
      <c r="BR55" s="290">
        <v>3.237906420273607E-2</v>
      </c>
      <c r="BS55" s="290">
        <v>3.237906420273607E-2</v>
      </c>
      <c r="BT55" s="290">
        <v>3.237906420273607E-2</v>
      </c>
      <c r="BU55" s="290">
        <v>3.237906420273607E-2</v>
      </c>
      <c r="BV55" s="290">
        <v>3.237906420273607E-2</v>
      </c>
      <c r="BW55" s="290">
        <v>3.237906420273607E-2</v>
      </c>
      <c r="BX55" s="290">
        <v>3.237906420273607E-2</v>
      </c>
      <c r="BY55" s="290">
        <v>3.237906420273607E-2</v>
      </c>
      <c r="BZ55" s="290">
        <v>3.237906420273607E-2</v>
      </c>
      <c r="CA55" s="290">
        <v>3.237906420273607E-2</v>
      </c>
      <c r="CB55" s="290">
        <v>3.237906420273607E-2</v>
      </c>
      <c r="CC55" s="290">
        <v>3.237906420273607E-2</v>
      </c>
      <c r="CD55" s="290">
        <v>3.237906420273607E-2</v>
      </c>
      <c r="CE55" s="290">
        <v>3.237906420273607E-2</v>
      </c>
      <c r="CF55" s="290">
        <v>3.237906420273607E-2</v>
      </c>
      <c r="CG55" s="290">
        <v>3.237906420273607E-2</v>
      </c>
      <c r="CH55" s="290">
        <v>3.237906420273607E-2</v>
      </c>
      <c r="CI55" s="290">
        <v>3.237906420273607E-2</v>
      </c>
      <c r="CJ55" s="290">
        <v>3.237906420273607E-2</v>
      </c>
      <c r="CK55" s="290">
        <v>3.237906420273607E-2</v>
      </c>
      <c r="CL55" s="290">
        <v>3.237906420273607E-2</v>
      </c>
      <c r="CM55" s="290">
        <v>3.237906420273607E-2</v>
      </c>
      <c r="CN55" s="290">
        <v>3.237906420273607E-2</v>
      </c>
      <c r="CO55" s="290">
        <v>3.237906420273607E-2</v>
      </c>
      <c r="CP55" s="290">
        <v>3.237906420273607E-2</v>
      </c>
      <c r="CQ55" s="290">
        <v>3.237906420273607E-2</v>
      </c>
      <c r="CR55" s="290">
        <v>3.237906420273607E-2</v>
      </c>
      <c r="CS55" s="290">
        <v>3.237906420273607E-2</v>
      </c>
      <c r="CT55" s="290">
        <v>3.237906420273607E-2</v>
      </c>
      <c r="CU55" s="290">
        <v>3.237906420273607E-2</v>
      </c>
      <c r="CV55" s="290">
        <v>3.237906420273607E-2</v>
      </c>
      <c r="CW55" s="290"/>
      <c r="CX55" s="290"/>
      <c r="CY55" s="290"/>
      <c r="CZ55" s="290"/>
      <c r="DA55" s="290"/>
      <c r="DB55" s="290"/>
      <c r="DC55" s="290"/>
      <c r="DD55" s="290"/>
      <c r="DE55" s="290"/>
      <c r="DF55" s="290"/>
      <c r="DG55" s="290"/>
      <c r="DH55" s="290"/>
      <c r="DI55" s="290"/>
      <c r="DJ55" s="290"/>
      <c r="DK55" s="290"/>
      <c r="DL55" s="290"/>
      <c r="DM55" s="290"/>
      <c r="DN55" s="290"/>
      <c r="DO55" s="290"/>
      <c r="DP55" s="290"/>
      <c r="DQ55" s="290"/>
      <c r="DR55" s="290"/>
      <c r="DS55" s="290"/>
      <c r="DT55" s="290"/>
      <c r="DU55" s="290"/>
      <c r="DV55" s="290"/>
      <c r="DW55" s="290"/>
      <c r="DX55" s="290"/>
      <c r="DY55" s="290"/>
      <c r="DZ55" s="290"/>
      <c r="EA55" s="290"/>
      <c r="EB55" s="290"/>
      <c r="EC55" s="290"/>
      <c r="ED55" s="290"/>
      <c r="EE55" s="290"/>
      <c r="EF55" s="290"/>
      <c r="EG55" s="290"/>
      <c r="EH55" s="290"/>
      <c r="EI55" s="290"/>
      <c r="EJ55" s="290"/>
      <c r="EK55" s="290"/>
      <c r="EL55" s="290"/>
      <c r="EM55" s="290"/>
      <c r="EN55" s="290"/>
      <c r="EO55" s="290"/>
      <c r="EP55" s="290"/>
      <c r="EQ55" s="290"/>
      <c r="ER55" s="290"/>
      <c r="ES55" s="290"/>
      <c r="ET55" s="290"/>
      <c r="EU55" s="290"/>
      <c r="EV55" s="290"/>
      <c r="EW55" s="290"/>
      <c r="EX55" s="290"/>
      <c r="EY55" s="290"/>
      <c r="EZ55" s="290"/>
      <c r="FA55" s="290"/>
      <c r="FB55" s="290"/>
      <c r="FC55" s="290"/>
      <c r="FD55" s="290"/>
    </row>
    <row r="56" spans="1:160" s="275" customFormat="1" x14ac:dyDescent="0.3">
      <c r="A56" s="275" t="s">
        <v>93</v>
      </c>
      <c r="C56" s="275" t="s">
        <v>94</v>
      </c>
      <c r="D56" s="289">
        <v>7.7493743651301614E-2</v>
      </c>
      <c r="E56" s="290">
        <v>7.7493743651301614E-2</v>
      </c>
      <c r="F56" s="290">
        <v>7.7493743651301614E-2</v>
      </c>
      <c r="G56" s="290">
        <v>7.7493743651301614E-2</v>
      </c>
      <c r="H56" s="290">
        <v>7.7493743651301614E-2</v>
      </c>
      <c r="I56" s="290">
        <v>7.7493743651301614E-2</v>
      </c>
      <c r="J56" s="290">
        <v>7.7493743651301614E-2</v>
      </c>
      <c r="K56" s="290">
        <v>7.7493743651301614E-2</v>
      </c>
      <c r="L56" s="290">
        <v>7.7493743651301614E-2</v>
      </c>
      <c r="M56" s="290">
        <v>7.7493743651301614E-2</v>
      </c>
      <c r="N56" s="290">
        <v>7.7493743651301614E-2</v>
      </c>
      <c r="O56" s="290">
        <v>7.7493743651301614E-2</v>
      </c>
      <c r="P56" s="290">
        <v>7.7493743651301614E-2</v>
      </c>
      <c r="Q56" s="290">
        <v>7.7493743651301614E-2</v>
      </c>
      <c r="R56" s="290">
        <v>7.7493743651301614E-2</v>
      </c>
      <c r="S56" s="290">
        <v>7.7493743651301614E-2</v>
      </c>
      <c r="T56" s="290">
        <v>7.7493743651301614E-2</v>
      </c>
      <c r="U56" s="290">
        <v>7.7493743651301614E-2</v>
      </c>
      <c r="V56" s="290">
        <v>7.7493743651301614E-2</v>
      </c>
      <c r="W56" s="290">
        <v>7.7493743651301614E-2</v>
      </c>
      <c r="X56" s="290">
        <v>7.7493743651301614E-2</v>
      </c>
      <c r="Y56" s="290">
        <v>7.7493743651301614E-2</v>
      </c>
      <c r="Z56" s="290">
        <v>7.7493743651301614E-2</v>
      </c>
      <c r="AA56" s="290">
        <v>7.7493743651301614E-2</v>
      </c>
      <c r="AB56" s="290">
        <v>7.7493743651301614E-2</v>
      </c>
      <c r="AC56" s="290">
        <v>7.7493743651301614E-2</v>
      </c>
      <c r="AD56" s="290">
        <v>7.7493743651301614E-2</v>
      </c>
      <c r="AE56" s="290">
        <v>7.7493743651301614E-2</v>
      </c>
      <c r="AF56" s="290">
        <v>7.7493743651301614E-2</v>
      </c>
      <c r="AG56" s="290">
        <v>7.7493743651301614E-2</v>
      </c>
      <c r="AH56" s="290">
        <v>7.7493743651301614E-2</v>
      </c>
      <c r="AI56" s="290">
        <v>7.7493743651301614E-2</v>
      </c>
      <c r="AJ56" s="290">
        <v>7.7493743651301614E-2</v>
      </c>
      <c r="AK56" s="290">
        <v>7.7493743651301614E-2</v>
      </c>
      <c r="AL56" s="290">
        <v>7.7493743651301614E-2</v>
      </c>
      <c r="AM56" s="290">
        <v>7.7493743651301614E-2</v>
      </c>
      <c r="AN56" s="290">
        <v>7.7493743651301614E-2</v>
      </c>
      <c r="AO56" s="290">
        <v>7.7493743651301614E-2</v>
      </c>
      <c r="AP56" s="290">
        <v>7.7493743651301614E-2</v>
      </c>
      <c r="AQ56" s="290">
        <v>7.7493743651301614E-2</v>
      </c>
      <c r="AR56" s="290">
        <v>7.7493743651301614E-2</v>
      </c>
      <c r="AS56" s="290">
        <v>7.7493743651301614E-2</v>
      </c>
      <c r="AT56" s="290">
        <v>7.7493743651301614E-2</v>
      </c>
      <c r="AU56" s="290">
        <v>7.7493743651301614E-2</v>
      </c>
      <c r="AV56" s="290">
        <v>7.7493743651301614E-2</v>
      </c>
      <c r="AW56" s="290">
        <v>7.7493743651301614E-2</v>
      </c>
      <c r="AX56" s="290">
        <v>7.7493743651301614E-2</v>
      </c>
      <c r="AY56" s="290">
        <v>7.7493743651301614E-2</v>
      </c>
      <c r="AZ56" s="290">
        <v>7.7493743651301614E-2</v>
      </c>
      <c r="BA56" s="290">
        <v>7.7493743651301614E-2</v>
      </c>
      <c r="BB56" s="290">
        <v>7.7493743651301614E-2</v>
      </c>
      <c r="BC56" s="290">
        <v>7.7493743651301614E-2</v>
      </c>
      <c r="BD56" s="290">
        <v>7.7493743651301614E-2</v>
      </c>
      <c r="BE56" s="290">
        <v>7.7493743651301614E-2</v>
      </c>
      <c r="BF56" s="290">
        <v>7.7493743651301614E-2</v>
      </c>
      <c r="BG56" s="290">
        <v>7.7493743651301614E-2</v>
      </c>
      <c r="BH56" s="290">
        <v>7.7493743651301614E-2</v>
      </c>
      <c r="BI56" s="290">
        <v>7.7493743651301614E-2</v>
      </c>
      <c r="BJ56" s="290">
        <v>7.7493743651301614E-2</v>
      </c>
      <c r="BK56" s="290">
        <v>7.7493743651301614E-2</v>
      </c>
      <c r="BL56" s="290">
        <v>7.7493743651301614E-2</v>
      </c>
      <c r="BM56" s="290">
        <v>7.7493743651301614E-2</v>
      </c>
      <c r="BN56" s="290">
        <v>7.7493743651301614E-2</v>
      </c>
      <c r="BO56" s="290">
        <v>7.7493743651301614E-2</v>
      </c>
      <c r="BP56" s="290">
        <v>7.7493743651301614E-2</v>
      </c>
      <c r="BQ56" s="290">
        <v>7.7493743651301614E-2</v>
      </c>
      <c r="BR56" s="290">
        <v>7.7493743651301614E-2</v>
      </c>
      <c r="BS56" s="290">
        <v>7.7493743651301614E-2</v>
      </c>
      <c r="BT56" s="290">
        <v>7.7493743651301614E-2</v>
      </c>
      <c r="BU56" s="290">
        <v>7.7493743651301614E-2</v>
      </c>
      <c r="BV56" s="290">
        <v>7.7493743651301614E-2</v>
      </c>
      <c r="BW56" s="290">
        <v>7.7493743651301614E-2</v>
      </c>
      <c r="BX56" s="290">
        <v>7.7493743651301614E-2</v>
      </c>
      <c r="BY56" s="290">
        <v>7.7493743651301614E-2</v>
      </c>
      <c r="BZ56" s="290">
        <v>7.7493743651301614E-2</v>
      </c>
      <c r="CA56" s="290">
        <v>7.7493743651301614E-2</v>
      </c>
      <c r="CB56" s="290">
        <v>7.7493743651301614E-2</v>
      </c>
      <c r="CC56" s="290">
        <v>7.7493743651301614E-2</v>
      </c>
      <c r="CD56" s="290">
        <v>7.7493743651301614E-2</v>
      </c>
      <c r="CE56" s="290">
        <v>7.7493743651301614E-2</v>
      </c>
      <c r="CF56" s="290">
        <v>7.7493743651301614E-2</v>
      </c>
      <c r="CG56" s="290">
        <v>7.7493743651301614E-2</v>
      </c>
      <c r="CH56" s="290">
        <v>7.7493743651301614E-2</v>
      </c>
      <c r="CI56" s="290">
        <v>7.7493743651301614E-2</v>
      </c>
      <c r="CJ56" s="290">
        <v>7.7493743651301614E-2</v>
      </c>
      <c r="CK56" s="290">
        <v>7.7493743651301614E-2</v>
      </c>
      <c r="CL56" s="290">
        <v>7.7493743651301614E-2</v>
      </c>
      <c r="CM56" s="290">
        <v>7.7493743651301614E-2</v>
      </c>
      <c r="CN56" s="290">
        <v>7.7493743651301614E-2</v>
      </c>
      <c r="CO56" s="290">
        <v>7.7493743651301614E-2</v>
      </c>
      <c r="CP56" s="290">
        <v>7.7493743651301614E-2</v>
      </c>
      <c r="CQ56" s="290">
        <v>7.7493743651301614E-2</v>
      </c>
      <c r="CR56" s="290">
        <v>7.7493743651301614E-2</v>
      </c>
      <c r="CS56" s="290">
        <v>7.7493743651301614E-2</v>
      </c>
      <c r="CT56" s="290">
        <v>7.7493743651301614E-2</v>
      </c>
      <c r="CU56" s="290">
        <v>7.7493743651301614E-2</v>
      </c>
      <c r="CV56" s="290">
        <v>7.7493743651301614E-2</v>
      </c>
      <c r="CW56" s="290"/>
      <c r="CX56" s="290"/>
      <c r="CY56" s="290"/>
      <c r="CZ56" s="290"/>
      <c r="DA56" s="290"/>
      <c r="DB56" s="290"/>
      <c r="DC56" s="290"/>
      <c r="DD56" s="290"/>
      <c r="DE56" s="290"/>
      <c r="DF56" s="290"/>
      <c r="DG56" s="290"/>
      <c r="DH56" s="290"/>
      <c r="DI56" s="290"/>
      <c r="DJ56" s="290"/>
      <c r="DK56" s="290"/>
      <c r="DL56" s="290"/>
      <c r="DM56" s="290"/>
      <c r="DN56" s="290"/>
      <c r="DO56" s="290"/>
      <c r="DP56" s="290"/>
      <c r="DQ56" s="290"/>
      <c r="DR56" s="290"/>
      <c r="DS56" s="290"/>
      <c r="DT56" s="290"/>
      <c r="DU56" s="290"/>
      <c r="DV56" s="290"/>
      <c r="DW56" s="290"/>
      <c r="DX56" s="290"/>
      <c r="DY56" s="290"/>
      <c r="DZ56" s="290"/>
      <c r="EA56" s="290"/>
      <c r="EB56" s="290"/>
      <c r="EC56" s="290"/>
      <c r="ED56" s="290"/>
      <c r="EE56" s="290"/>
      <c r="EF56" s="290"/>
      <c r="EG56" s="290"/>
      <c r="EH56" s="290"/>
      <c r="EI56" s="290"/>
      <c r="EJ56" s="290"/>
      <c r="EK56" s="290"/>
      <c r="EL56" s="290"/>
      <c r="EM56" s="290"/>
      <c r="EN56" s="290"/>
      <c r="EO56" s="290"/>
      <c r="EP56" s="290"/>
      <c r="EQ56" s="290"/>
      <c r="ER56" s="290"/>
      <c r="ES56" s="290"/>
      <c r="ET56" s="290"/>
      <c r="EU56" s="290"/>
      <c r="EV56" s="290"/>
      <c r="EW56" s="290"/>
      <c r="EX56" s="290"/>
      <c r="EY56" s="290"/>
      <c r="EZ56" s="290"/>
      <c r="FA56" s="290"/>
      <c r="FB56" s="290"/>
      <c r="FC56" s="290"/>
      <c r="FD56" s="290"/>
    </row>
    <row r="57" spans="1:160" s="275" customFormat="1" x14ac:dyDescent="0.3">
      <c r="A57" s="275" t="s">
        <v>53</v>
      </c>
      <c r="C57" s="275" t="s">
        <v>95</v>
      </c>
      <c r="D57" s="289">
        <v>0.10400026640080785</v>
      </c>
      <c r="E57" s="290">
        <v>0.10400026640080785</v>
      </c>
      <c r="F57" s="290">
        <v>0.10400026640080785</v>
      </c>
      <c r="G57" s="290">
        <v>0.10400026640080785</v>
      </c>
      <c r="H57" s="290">
        <v>0.10400026640080785</v>
      </c>
      <c r="I57" s="290">
        <v>0.10400026640080785</v>
      </c>
      <c r="J57" s="290">
        <v>0.10400026640080785</v>
      </c>
      <c r="K57" s="290">
        <v>0.10400026640080785</v>
      </c>
      <c r="L57" s="290">
        <v>0.10400026640080785</v>
      </c>
      <c r="M57" s="290">
        <v>0.10400026640080785</v>
      </c>
      <c r="N57" s="290">
        <v>0.10400026640080785</v>
      </c>
      <c r="O57" s="290">
        <v>0.10400026640080785</v>
      </c>
      <c r="P57" s="290">
        <v>0.10400026640080785</v>
      </c>
      <c r="Q57" s="290">
        <v>0.10400026640080785</v>
      </c>
      <c r="R57" s="290">
        <v>0.10400026640080785</v>
      </c>
      <c r="S57" s="290">
        <v>0.10400026640080785</v>
      </c>
      <c r="T57" s="290">
        <v>0.10400026640080785</v>
      </c>
      <c r="U57" s="290">
        <v>0.10400026640080785</v>
      </c>
      <c r="V57" s="290">
        <v>0.10400026640080785</v>
      </c>
      <c r="W57" s="290">
        <v>0.10400026640080785</v>
      </c>
      <c r="X57" s="290">
        <v>0.10400026640080785</v>
      </c>
      <c r="Y57" s="290">
        <v>0.10400026640080785</v>
      </c>
      <c r="Z57" s="290">
        <v>0.10400026640080785</v>
      </c>
      <c r="AA57" s="290">
        <v>0.10400026640080785</v>
      </c>
      <c r="AB57" s="290">
        <v>0.10400026640080785</v>
      </c>
      <c r="AC57" s="290">
        <v>0.10400026640080785</v>
      </c>
      <c r="AD57" s="290">
        <v>0.10400026640080785</v>
      </c>
      <c r="AE57" s="290">
        <v>0.10400026640080785</v>
      </c>
      <c r="AF57" s="290">
        <v>0.10400026640080785</v>
      </c>
      <c r="AG57" s="290">
        <v>0.10400026640080785</v>
      </c>
      <c r="AH57" s="290">
        <v>0.10400026640080785</v>
      </c>
      <c r="AI57" s="290">
        <v>0.10400026640080785</v>
      </c>
      <c r="AJ57" s="290">
        <v>0.10400026640080785</v>
      </c>
      <c r="AK57" s="290">
        <v>0.10400026640080785</v>
      </c>
      <c r="AL57" s="290">
        <v>0.10400026640080785</v>
      </c>
      <c r="AM57" s="290">
        <v>0.10400026640080785</v>
      </c>
      <c r="AN57" s="290">
        <v>0.10400026640080785</v>
      </c>
      <c r="AO57" s="290">
        <v>0.10400026640080785</v>
      </c>
      <c r="AP57" s="290">
        <v>0.10400026640080785</v>
      </c>
      <c r="AQ57" s="290">
        <v>0.10400026640080785</v>
      </c>
      <c r="AR57" s="290">
        <v>0.10400026640080785</v>
      </c>
      <c r="AS57" s="290">
        <v>0.10400026640080785</v>
      </c>
      <c r="AT57" s="290">
        <v>0.10400026640080785</v>
      </c>
      <c r="AU57" s="290">
        <v>0.10400026640080785</v>
      </c>
      <c r="AV57" s="290">
        <v>0.10400026640080785</v>
      </c>
      <c r="AW57" s="290">
        <v>0.10400026640080785</v>
      </c>
      <c r="AX57" s="290">
        <v>0.10400026640080785</v>
      </c>
      <c r="AY57" s="290">
        <v>0.10400026640080785</v>
      </c>
      <c r="AZ57" s="290">
        <v>0.10400026640080785</v>
      </c>
      <c r="BA57" s="290">
        <v>0.10400026640080785</v>
      </c>
      <c r="BB57" s="290">
        <v>0.10400026640080785</v>
      </c>
      <c r="BC57" s="290">
        <v>0.10400026640080785</v>
      </c>
      <c r="BD57" s="290">
        <v>0.10400026640080785</v>
      </c>
      <c r="BE57" s="290">
        <v>0.10400026640080785</v>
      </c>
      <c r="BF57" s="290">
        <v>0.10400026640080785</v>
      </c>
      <c r="BG57" s="290">
        <v>0.10400026640080785</v>
      </c>
      <c r="BH57" s="290">
        <v>0.10400026640080785</v>
      </c>
      <c r="BI57" s="290">
        <v>0.10400026640080785</v>
      </c>
      <c r="BJ57" s="290">
        <v>0.10400026640080785</v>
      </c>
      <c r="BK57" s="290">
        <v>0.10400026640080785</v>
      </c>
      <c r="BL57" s="290">
        <v>0.10400026640080785</v>
      </c>
      <c r="BM57" s="290">
        <v>0.10400026640080785</v>
      </c>
      <c r="BN57" s="290">
        <v>0.10400026640080785</v>
      </c>
      <c r="BO57" s="290">
        <v>0.10400026640080785</v>
      </c>
      <c r="BP57" s="290">
        <v>0.10400026640080785</v>
      </c>
      <c r="BQ57" s="290">
        <v>0.10400026640080785</v>
      </c>
      <c r="BR57" s="290">
        <v>0.10400026640080785</v>
      </c>
      <c r="BS57" s="290">
        <v>0.10400026640080785</v>
      </c>
      <c r="BT57" s="290">
        <v>0.10400026640080785</v>
      </c>
      <c r="BU57" s="290">
        <v>0.10400026640080785</v>
      </c>
      <c r="BV57" s="290">
        <v>0.10400026640080785</v>
      </c>
      <c r="BW57" s="290">
        <v>0.10400026640080785</v>
      </c>
      <c r="BX57" s="290">
        <v>0.10400026640080785</v>
      </c>
      <c r="BY57" s="290">
        <v>0.10400026640080785</v>
      </c>
      <c r="BZ57" s="290">
        <v>0.10400026640080785</v>
      </c>
      <c r="CA57" s="290">
        <v>0.10400026640080785</v>
      </c>
      <c r="CB57" s="290">
        <v>0.10400026640080785</v>
      </c>
      <c r="CC57" s="290">
        <v>0.10400026640080785</v>
      </c>
      <c r="CD57" s="290">
        <v>0.10400026640080785</v>
      </c>
      <c r="CE57" s="290">
        <v>0.10400026640080785</v>
      </c>
      <c r="CF57" s="290">
        <v>0.10400026640080785</v>
      </c>
      <c r="CG57" s="290">
        <v>0.10400026640080785</v>
      </c>
      <c r="CH57" s="290">
        <v>0.10400026640080785</v>
      </c>
      <c r="CI57" s="290">
        <v>0.10400026640080785</v>
      </c>
      <c r="CJ57" s="290">
        <v>0.10400026640080785</v>
      </c>
      <c r="CK57" s="290">
        <v>0.10400026640080785</v>
      </c>
      <c r="CL57" s="290">
        <v>0.10400026640080785</v>
      </c>
      <c r="CM57" s="290">
        <v>0.10400026640080785</v>
      </c>
      <c r="CN57" s="290">
        <v>0.10400026640080785</v>
      </c>
      <c r="CO57" s="290">
        <v>0.10400026640080785</v>
      </c>
      <c r="CP57" s="290">
        <v>0.10400026640080785</v>
      </c>
      <c r="CQ57" s="290">
        <v>0.10400026640080785</v>
      </c>
      <c r="CR57" s="290">
        <v>0.10400026640080785</v>
      </c>
      <c r="CS57" s="290">
        <v>0.10400026640080785</v>
      </c>
      <c r="CT57" s="290">
        <v>0.10400026640080785</v>
      </c>
      <c r="CU57" s="290">
        <v>0.10400026640080785</v>
      </c>
      <c r="CV57" s="290">
        <v>0.10400026640080785</v>
      </c>
      <c r="CW57" s="290"/>
      <c r="CX57" s="290"/>
      <c r="CY57" s="290"/>
      <c r="CZ57" s="290"/>
      <c r="DA57" s="290"/>
      <c r="DB57" s="290"/>
      <c r="DC57" s="290"/>
      <c r="DD57" s="290"/>
      <c r="DE57" s="290"/>
      <c r="DF57" s="290"/>
      <c r="DG57" s="290"/>
      <c r="DH57" s="290"/>
      <c r="DI57" s="290"/>
      <c r="DJ57" s="290"/>
      <c r="DK57" s="290"/>
      <c r="DL57" s="290"/>
      <c r="DM57" s="290"/>
      <c r="DN57" s="290"/>
      <c r="DO57" s="290"/>
      <c r="DP57" s="290"/>
      <c r="DQ57" s="290"/>
      <c r="DR57" s="290"/>
      <c r="DS57" s="290"/>
      <c r="DT57" s="290"/>
      <c r="DU57" s="290"/>
      <c r="DV57" s="290"/>
      <c r="DW57" s="290"/>
      <c r="DX57" s="290"/>
      <c r="DY57" s="290"/>
      <c r="DZ57" s="290"/>
      <c r="EA57" s="290"/>
      <c r="EB57" s="290"/>
      <c r="EC57" s="290"/>
      <c r="ED57" s="290"/>
      <c r="EE57" s="290"/>
      <c r="EF57" s="290"/>
      <c r="EG57" s="290"/>
      <c r="EH57" s="290"/>
      <c r="EI57" s="290"/>
      <c r="EJ57" s="290"/>
      <c r="EK57" s="290"/>
      <c r="EL57" s="290"/>
      <c r="EM57" s="290"/>
      <c r="EN57" s="290"/>
      <c r="EO57" s="290"/>
      <c r="EP57" s="290"/>
      <c r="EQ57" s="290"/>
      <c r="ER57" s="290"/>
      <c r="ES57" s="290"/>
      <c r="ET57" s="290"/>
      <c r="EU57" s="290"/>
      <c r="EV57" s="290"/>
      <c r="EW57" s="290"/>
      <c r="EX57" s="290"/>
      <c r="EY57" s="290"/>
      <c r="EZ57" s="290"/>
      <c r="FA57" s="290"/>
      <c r="FB57" s="290"/>
      <c r="FC57" s="290"/>
      <c r="FD57" s="290"/>
    </row>
    <row r="58" spans="1:160" s="275" customFormat="1" x14ac:dyDescent="0.3">
      <c r="A58" s="275" t="s">
        <v>6</v>
      </c>
      <c r="B58" s="275" t="s">
        <v>155</v>
      </c>
      <c r="C58" s="275" t="s">
        <v>96</v>
      </c>
      <c r="D58" s="289">
        <v>7.4604353328195899E-2</v>
      </c>
      <c r="E58" s="290">
        <v>7.4604353328195899E-2</v>
      </c>
      <c r="F58" s="290">
        <v>7.4604353328195899E-2</v>
      </c>
      <c r="G58" s="290">
        <v>7.4604353328195899E-2</v>
      </c>
      <c r="H58" s="290">
        <v>7.4604353328195899E-2</v>
      </c>
      <c r="I58" s="290">
        <v>7.4604353328195899E-2</v>
      </c>
      <c r="J58" s="290">
        <v>7.4604353328195899E-2</v>
      </c>
      <c r="K58" s="290">
        <v>7.4604353328195899E-2</v>
      </c>
      <c r="L58" s="290">
        <v>7.4604353328195899E-2</v>
      </c>
      <c r="M58" s="290">
        <v>7.4604353328195899E-2</v>
      </c>
      <c r="N58" s="290">
        <v>7.4604353328195899E-2</v>
      </c>
      <c r="O58" s="290">
        <v>7.4604353328195899E-2</v>
      </c>
      <c r="P58" s="290">
        <v>7.4604353328195899E-2</v>
      </c>
      <c r="Q58" s="290">
        <v>7.4604353328195899E-2</v>
      </c>
      <c r="R58" s="290">
        <v>7.4604353328195899E-2</v>
      </c>
      <c r="S58" s="290">
        <v>7.4604353328195899E-2</v>
      </c>
      <c r="T58" s="290">
        <v>7.4604353328195899E-2</v>
      </c>
      <c r="U58" s="290">
        <v>7.4604353328195899E-2</v>
      </c>
      <c r="V58" s="290">
        <v>7.4604353328195899E-2</v>
      </c>
      <c r="W58" s="290">
        <v>7.4604353328195899E-2</v>
      </c>
      <c r="X58" s="290">
        <v>7.4604353328195899E-2</v>
      </c>
      <c r="Y58" s="290">
        <v>7.4604353328195899E-2</v>
      </c>
      <c r="Z58" s="290">
        <v>7.4604353328195899E-2</v>
      </c>
      <c r="AA58" s="290">
        <v>7.4604353328195899E-2</v>
      </c>
      <c r="AB58" s="290">
        <v>7.4604353328195899E-2</v>
      </c>
      <c r="AC58" s="290">
        <v>7.4604353328195899E-2</v>
      </c>
      <c r="AD58" s="290">
        <v>7.4604353328195899E-2</v>
      </c>
      <c r="AE58" s="290">
        <v>7.4604353328195899E-2</v>
      </c>
      <c r="AF58" s="290">
        <v>7.4604353328195899E-2</v>
      </c>
      <c r="AG58" s="290">
        <v>7.4604353328195899E-2</v>
      </c>
      <c r="AH58" s="290">
        <v>7.4604353328195899E-2</v>
      </c>
      <c r="AI58" s="290">
        <v>7.4604353328195899E-2</v>
      </c>
      <c r="AJ58" s="290">
        <v>7.4604353328195899E-2</v>
      </c>
      <c r="AK58" s="290">
        <v>7.4604353328195899E-2</v>
      </c>
      <c r="AL58" s="290">
        <v>7.4604353328195899E-2</v>
      </c>
      <c r="AM58" s="290">
        <v>7.4604353328195899E-2</v>
      </c>
      <c r="AN58" s="290">
        <v>7.4604353328195899E-2</v>
      </c>
      <c r="AO58" s="290">
        <v>7.4604353328195899E-2</v>
      </c>
      <c r="AP58" s="290">
        <v>7.4604353328195899E-2</v>
      </c>
      <c r="AQ58" s="290">
        <v>7.4604353328195899E-2</v>
      </c>
      <c r="AR58" s="290">
        <v>7.4604353328195899E-2</v>
      </c>
      <c r="AS58" s="290">
        <v>7.4604353328195899E-2</v>
      </c>
      <c r="AT58" s="290">
        <v>7.4604353328195899E-2</v>
      </c>
      <c r="AU58" s="290">
        <v>7.4604353328195899E-2</v>
      </c>
      <c r="AV58" s="290">
        <v>7.4604353328195899E-2</v>
      </c>
      <c r="AW58" s="290">
        <v>7.4604353328195899E-2</v>
      </c>
      <c r="AX58" s="290">
        <v>7.4604353328195899E-2</v>
      </c>
      <c r="AY58" s="290">
        <v>7.4604353328195899E-2</v>
      </c>
      <c r="AZ58" s="290">
        <v>7.4604353328195899E-2</v>
      </c>
      <c r="BA58" s="290">
        <v>7.4604353328195899E-2</v>
      </c>
      <c r="BB58" s="290">
        <v>7.4604353328195899E-2</v>
      </c>
      <c r="BC58" s="290">
        <v>7.4604353328195899E-2</v>
      </c>
      <c r="BD58" s="290">
        <v>7.4604353328195899E-2</v>
      </c>
      <c r="BE58" s="290">
        <v>7.4604353328195899E-2</v>
      </c>
      <c r="BF58" s="290">
        <v>7.4604353328195899E-2</v>
      </c>
      <c r="BG58" s="290">
        <v>7.4604353328195899E-2</v>
      </c>
      <c r="BH58" s="290">
        <v>7.4604353328195899E-2</v>
      </c>
      <c r="BI58" s="290">
        <v>7.4604353328195899E-2</v>
      </c>
      <c r="BJ58" s="290">
        <v>7.4604353328195899E-2</v>
      </c>
      <c r="BK58" s="290">
        <v>7.4604353328195899E-2</v>
      </c>
      <c r="BL58" s="290">
        <v>7.4604353328195899E-2</v>
      </c>
      <c r="BM58" s="290">
        <v>7.4604353328195899E-2</v>
      </c>
      <c r="BN58" s="290">
        <v>7.4604353328195899E-2</v>
      </c>
      <c r="BO58" s="290">
        <v>7.4604353328195899E-2</v>
      </c>
      <c r="BP58" s="290">
        <v>7.4604353328195899E-2</v>
      </c>
      <c r="BQ58" s="290">
        <v>7.4604353328195899E-2</v>
      </c>
      <c r="BR58" s="290">
        <v>7.4604353328195899E-2</v>
      </c>
      <c r="BS58" s="290">
        <v>7.4604353328195899E-2</v>
      </c>
      <c r="BT58" s="290">
        <v>7.4604353328195899E-2</v>
      </c>
      <c r="BU58" s="290">
        <v>7.4604353328195899E-2</v>
      </c>
      <c r="BV58" s="290">
        <v>7.4604353328195899E-2</v>
      </c>
      <c r="BW58" s="290">
        <v>7.4604353328195899E-2</v>
      </c>
      <c r="BX58" s="290">
        <v>7.4604353328195899E-2</v>
      </c>
      <c r="BY58" s="290">
        <v>7.4604353328195899E-2</v>
      </c>
      <c r="BZ58" s="290">
        <v>7.4604353328195899E-2</v>
      </c>
      <c r="CA58" s="290">
        <v>7.4604353328195899E-2</v>
      </c>
      <c r="CB58" s="290">
        <v>7.4604353328195899E-2</v>
      </c>
      <c r="CC58" s="290">
        <v>7.4604353328195899E-2</v>
      </c>
      <c r="CD58" s="290">
        <v>7.4604353328195899E-2</v>
      </c>
      <c r="CE58" s="290">
        <v>7.4604353328195899E-2</v>
      </c>
      <c r="CF58" s="290">
        <v>7.4604353328195899E-2</v>
      </c>
      <c r="CG58" s="290">
        <v>7.4604353328195899E-2</v>
      </c>
      <c r="CH58" s="290">
        <v>7.4604353328195899E-2</v>
      </c>
      <c r="CI58" s="290">
        <v>7.4604353328195899E-2</v>
      </c>
      <c r="CJ58" s="290">
        <v>7.4604353328195899E-2</v>
      </c>
      <c r="CK58" s="290">
        <v>7.4604353328195899E-2</v>
      </c>
      <c r="CL58" s="290">
        <v>7.4604353328195899E-2</v>
      </c>
      <c r="CM58" s="290">
        <v>7.4604353328195899E-2</v>
      </c>
      <c r="CN58" s="290">
        <v>7.4604353328195899E-2</v>
      </c>
      <c r="CO58" s="290">
        <v>7.4604353328195899E-2</v>
      </c>
      <c r="CP58" s="290">
        <v>7.4604353328195899E-2</v>
      </c>
      <c r="CQ58" s="290">
        <v>7.4604353328195899E-2</v>
      </c>
      <c r="CR58" s="290">
        <v>7.4604353328195899E-2</v>
      </c>
      <c r="CS58" s="290">
        <v>7.4604353328195899E-2</v>
      </c>
      <c r="CT58" s="290">
        <v>7.4604353328195899E-2</v>
      </c>
      <c r="CU58" s="290">
        <v>7.4604353328195899E-2</v>
      </c>
      <c r="CV58" s="290">
        <v>7.4604353328195899E-2</v>
      </c>
      <c r="CW58" s="290"/>
      <c r="CX58" s="290"/>
      <c r="CY58" s="290"/>
      <c r="CZ58" s="290"/>
      <c r="DA58" s="290"/>
      <c r="DB58" s="290"/>
      <c r="DC58" s="290"/>
      <c r="DD58" s="290"/>
      <c r="DE58" s="290"/>
      <c r="DF58" s="290"/>
      <c r="DG58" s="290"/>
      <c r="DH58" s="290"/>
      <c r="DI58" s="290"/>
      <c r="DJ58" s="290"/>
      <c r="DK58" s="290"/>
      <c r="DL58" s="290"/>
      <c r="DM58" s="290"/>
      <c r="DN58" s="290"/>
      <c r="DO58" s="290"/>
      <c r="DP58" s="290"/>
      <c r="DQ58" s="290"/>
      <c r="DR58" s="290"/>
      <c r="DS58" s="290"/>
      <c r="DT58" s="290"/>
      <c r="DU58" s="290"/>
      <c r="DV58" s="290"/>
      <c r="DW58" s="290"/>
      <c r="DX58" s="290"/>
      <c r="DY58" s="290"/>
      <c r="DZ58" s="290"/>
      <c r="EA58" s="290"/>
      <c r="EB58" s="290"/>
      <c r="EC58" s="290"/>
      <c r="ED58" s="290"/>
      <c r="EE58" s="290"/>
      <c r="EF58" s="290"/>
      <c r="EG58" s="290"/>
      <c r="EH58" s="290"/>
      <c r="EI58" s="290"/>
      <c r="EJ58" s="290"/>
      <c r="EK58" s="290"/>
      <c r="EL58" s="290"/>
      <c r="EM58" s="290"/>
      <c r="EN58" s="290"/>
      <c r="EO58" s="290"/>
      <c r="EP58" s="290"/>
      <c r="EQ58" s="290"/>
      <c r="ER58" s="290"/>
      <c r="ES58" s="290"/>
      <c r="ET58" s="290"/>
      <c r="EU58" s="290"/>
      <c r="EV58" s="290"/>
      <c r="EW58" s="290"/>
      <c r="EX58" s="290"/>
      <c r="EY58" s="290"/>
      <c r="EZ58" s="290"/>
      <c r="FA58" s="290"/>
      <c r="FB58" s="290"/>
      <c r="FC58" s="290"/>
      <c r="FD58" s="290"/>
    </row>
    <row r="59" spans="1:160" x14ac:dyDescent="0.3">
      <c r="A59" s="14"/>
      <c r="C59" s="14"/>
      <c r="D59" s="23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</row>
    <row r="60" spans="1:160" x14ac:dyDescent="0.3">
      <c r="A60" s="18" t="s">
        <v>282</v>
      </c>
      <c r="C60" s="14"/>
      <c r="D60" s="23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</row>
    <row r="61" spans="1:160" s="82" customFormat="1" x14ac:dyDescent="0.3">
      <c r="A61" s="80" t="s">
        <v>283</v>
      </c>
      <c r="B61" s="80"/>
      <c r="C61" s="82" t="s">
        <v>285</v>
      </c>
      <c r="D61" s="166">
        <v>0.7115225724169586</v>
      </c>
      <c r="E61" s="86">
        <v>0.7115225724169586</v>
      </c>
      <c r="F61" s="86">
        <v>0.7115225724169586</v>
      </c>
      <c r="G61" s="86">
        <v>0.7115225724169586</v>
      </c>
      <c r="H61" s="86">
        <v>0.7115225724169586</v>
      </c>
      <c r="I61" s="86">
        <v>0.7115225724169586</v>
      </c>
      <c r="J61" s="86">
        <v>0.7115225724169586</v>
      </c>
      <c r="K61" s="86">
        <v>0.7115225724169586</v>
      </c>
      <c r="L61" s="86">
        <v>0.7115225724169586</v>
      </c>
      <c r="M61" s="86">
        <v>0.7115225724169586</v>
      </c>
      <c r="N61" s="86">
        <v>0.7115225724169586</v>
      </c>
      <c r="O61" s="86">
        <v>0.7115225724169586</v>
      </c>
      <c r="P61" s="86">
        <v>0.7115225724169586</v>
      </c>
      <c r="Q61" s="86">
        <v>0.7115225724169586</v>
      </c>
      <c r="R61" s="86">
        <v>0.7115225724169586</v>
      </c>
      <c r="S61" s="86">
        <v>0.7115225724169586</v>
      </c>
      <c r="T61" s="86">
        <v>0.7115225724169586</v>
      </c>
      <c r="U61" s="86">
        <v>0.7115225724169586</v>
      </c>
      <c r="V61" s="86">
        <v>0.7115225724169586</v>
      </c>
      <c r="W61" s="86">
        <v>0.7115225724169586</v>
      </c>
      <c r="X61" s="86">
        <v>0.7115225724169586</v>
      </c>
      <c r="Y61" s="86">
        <v>0.7115225724169586</v>
      </c>
      <c r="Z61" s="86">
        <v>0.7115225724169586</v>
      </c>
      <c r="AA61" s="86">
        <v>0.7115225724169586</v>
      </c>
      <c r="AB61" s="86">
        <v>0.7115225724169586</v>
      </c>
      <c r="AC61" s="86">
        <v>0.7115225724169586</v>
      </c>
      <c r="AD61" s="86">
        <v>0.7115225724169586</v>
      </c>
      <c r="AE61" s="86">
        <v>0.7115225724169586</v>
      </c>
      <c r="AF61" s="86">
        <v>0.7115225724169586</v>
      </c>
      <c r="AG61" s="86">
        <v>0.7115225724169586</v>
      </c>
      <c r="AH61" s="86">
        <v>0.7115225724169586</v>
      </c>
      <c r="AI61" s="86">
        <v>0.7115225724169586</v>
      </c>
      <c r="AJ61" s="86">
        <v>0.7115225724169586</v>
      </c>
      <c r="AK61" s="86">
        <v>0.7115225724169586</v>
      </c>
      <c r="AL61" s="86">
        <v>0.7115225724169586</v>
      </c>
      <c r="AM61" s="86">
        <v>0.7115225724169586</v>
      </c>
      <c r="AN61" s="86">
        <v>0.7115225724169586</v>
      </c>
      <c r="AO61" s="86">
        <v>0.7115225724169586</v>
      </c>
      <c r="AP61" s="86">
        <v>0.7115225724169586</v>
      </c>
      <c r="AQ61" s="86">
        <v>0.7115225724169586</v>
      </c>
      <c r="AR61" s="86">
        <v>0.7115225724169586</v>
      </c>
      <c r="AS61" s="86">
        <v>0.7115225724169586</v>
      </c>
      <c r="AT61" s="86">
        <v>0.7115225724169586</v>
      </c>
      <c r="AU61" s="86">
        <v>0.7115225724169586</v>
      </c>
      <c r="AV61" s="86">
        <v>0.7115225724169586</v>
      </c>
      <c r="AW61" s="86">
        <v>0.7115225724169586</v>
      </c>
      <c r="AX61" s="86">
        <v>0.7115225724169586</v>
      </c>
      <c r="AY61" s="86">
        <v>0.7115225724169586</v>
      </c>
      <c r="AZ61" s="86">
        <v>0.7115225724169586</v>
      </c>
      <c r="BA61" s="86">
        <v>0.7115225724169586</v>
      </c>
      <c r="BB61" s="86">
        <v>0.7115225724169586</v>
      </c>
      <c r="BC61" s="87">
        <v>0.7115225724169586</v>
      </c>
      <c r="BD61" s="87">
        <v>0.7115225724169586</v>
      </c>
      <c r="BE61" s="87">
        <v>0.7115225724169586</v>
      </c>
      <c r="BF61" s="87">
        <v>0.7115225724169586</v>
      </c>
      <c r="BG61" s="87">
        <v>0.7115225724169586</v>
      </c>
      <c r="BH61" s="87">
        <v>0.7115225724169586</v>
      </c>
      <c r="BI61" s="87">
        <v>0.7115225724169586</v>
      </c>
      <c r="BJ61" s="87">
        <v>0.7115225724169586</v>
      </c>
      <c r="BK61" s="87">
        <v>0.7115225724169586</v>
      </c>
      <c r="BL61" s="87">
        <v>0.7115225724169586</v>
      </c>
      <c r="BM61" s="87">
        <v>0.7115225724169586</v>
      </c>
      <c r="BN61" s="87">
        <v>0.7115225724169586</v>
      </c>
      <c r="BO61" s="87">
        <v>0.7115225724169586</v>
      </c>
      <c r="BP61" s="87">
        <v>0.7115225724169586</v>
      </c>
      <c r="BQ61" s="87">
        <v>0.7115225724169586</v>
      </c>
      <c r="BR61" s="87">
        <v>0.7115225724169586</v>
      </c>
      <c r="BS61" s="87">
        <v>0.7115225724169586</v>
      </c>
      <c r="BT61" s="87">
        <v>0.7115225724169586</v>
      </c>
      <c r="BU61" s="87">
        <v>0.7115225724169586</v>
      </c>
      <c r="BV61" s="87">
        <v>0.7115225724169586</v>
      </c>
      <c r="BW61" s="87">
        <v>0.7115225724169586</v>
      </c>
      <c r="BX61" s="87">
        <v>0.7115225724169586</v>
      </c>
      <c r="BY61" s="87">
        <v>0.7115225724169586</v>
      </c>
      <c r="BZ61" s="87">
        <v>0.7115225724169586</v>
      </c>
      <c r="CA61" s="87">
        <v>0.7115225724169586</v>
      </c>
      <c r="CB61" s="87">
        <v>0.7115225724169586</v>
      </c>
      <c r="CC61" s="87">
        <v>0.7115225724169586</v>
      </c>
      <c r="CD61" s="87">
        <v>0.7115225724169586</v>
      </c>
      <c r="CE61" s="87">
        <v>0.7115225724169586</v>
      </c>
      <c r="CF61" s="87">
        <v>0.7115225724169586</v>
      </c>
      <c r="CG61" s="87">
        <v>0.7115225724169586</v>
      </c>
      <c r="CH61" s="87">
        <v>0.7115225724169586</v>
      </c>
      <c r="CI61" s="87">
        <v>0.7115225724169586</v>
      </c>
      <c r="CJ61" s="87">
        <v>0.7115225724169586</v>
      </c>
      <c r="CK61" s="87">
        <v>0.7115225724169586</v>
      </c>
      <c r="CL61" s="87">
        <v>0.7115225724169586</v>
      </c>
      <c r="CM61" s="87">
        <v>0.7115225724169586</v>
      </c>
      <c r="CN61" s="87">
        <v>0.7115225724169586</v>
      </c>
      <c r="CO61" s="87">
        <v>0.7115225724169586</v>
      </c>
      <c r="CP61" s="87">
        <v>0.7115225724169586</v>
      </c>
      <c r="CQ61" s="87">
        <v>0.7115225724169586</v>
      </c>
      <c r="CR61" s="87">
        <v>0.7115225724169586</v>
      </c>
      <c r="CS61" s="87">
        <v>0.7115225724169586</v>
      </c>
      <c r="CT61" s="87">
        <v>0.7115225724169586</v>
      </c>
      <c r="CU61" s="87">
        <v>0.7115225724169586</v>
      </c>
      <c r="CV61" s="87">
        <v>0.7115225724169586</v>
      </c>
      <c r="CW61" s="87">
        <v>0.7115225724169586</v>
      </c>
      <c r="CX61" s="87">
        <v>0.7115225724169586</v>
      </c>
      <c r="CY61" s="87">
        <v>0.7115225724169586</v>
      </c>
      <c r="CZ61" s="87">
        <v>0.7115225724169586</v>
      </c>
      <c r="DA61" s="87">
        <v>0.7115225724169586</v>
      </c>
      <c r="DB61" s="87">
        <v>0.7115225724169586</v>
      </c>
      <c r="DC61" s="87">
        <v>0.7115225724169586</v>
      </c>
      <c r="DD61" s="87">
        <v>0.7115225724169586</v>
      </c>
      <c r="DE61" s="87">
        <v>0.7115225724169586</v>
      </c>
      <c r="DF61" s="87">
        <v>0.7115225724169586</v>
      </c>
      <c r="DG61" s="87">
        <v>0.7115225724169586</v>
      </c>
      <c r="DH61" s="87">
        <v>0.7115225724169586</v>
      </c>
      <c r="DI61" s="87">
        <v>0.7115225724169586</v>
      </c>
      <c r="DJ61" s="87">
        <v>0.7115225724169586</v>
      </c>
      <c r="DK61" s="87">
        <v>0.7115225724169586</v>
      </c>
      <c r="DL61" s="87">
        <v>0.7115225724169586</v>
      </c>
      <c r="DM61" s="87">
        <v>0.7115225724169586</v>
      </c>
      <c r="DN61" s="87">
        <v>0.7115225724169586</v>
      </c>
      <c r="DO61" s="87">
        <v>0.7115225724169586</v>
      </c>
      <c r="DP61" s="87">
        <v>0.7115225724169586</v>
      </c>
      <c r="DQ61" s="87">
        <v>0.7115225724169586</v>
      </c>
      <c r="DR61" s="87">
        <v>0.7115225724169586</v>
      </c>
      <c r="DS61" s="87">
        <v>0.7115225724169586</v>
      </c>
      <c r="DT61" s="87">
        <v>0.7115225724169586</v>
      </c>
      <c r="DU61" s="87">
        <v>0.7115225724169586</v>
      </c>
      <c r="DV61" s="87">
        <v>0.7115225724169586</v>
      </c>
      <c r="DW61" s="87">
        <v>0.7115225724169586</v>
      </c>
      <c r="DX61" s="87">
        <v>0.7115225724169586</v>
      </c>
      <c r="DY61" s="87">
        <v>0.7115225724169586</v>
      </c>
      <c r="DZ61" s="87">
        <v>0.7115225724169586</v>
      </c>
      <c r="EA61" s="87">
        <v>0.7115225724169586</v>
      </c>
      <c r="EB61" s="87">
        <v>0.7115225724169586</v>
      </c>
      <c r="EC61" s="87">
        <v>0.7115225724169586</v>
      </c>
      <c r="ED61" s="87">
        <v>0.7115225724169586</v>
      </c>
      <c r="EE61" s="87">
        <v>0.7115225724169586</v>
      </c>
      <c r="EF61" s="87">
        <v>0.7115225724169586</v>
      </c>
      <c r="EG61" s="87">
        <v>0.7115225724169586</v>
      </c>
      <c r="EH61" s="87">
        <v>0.7115225724169586</v>
      </c>
      <c r="EI61" s="87">
        <v>0.7115225724169586</v>
      </c>
      <c r="EJ61" s="87">
        <v>0.7115225724169586</v>
      </c>
      <c r="EK61" s="87">
        <v>0.7115225724169586</v>
      </c>
      <c r="EL61" s="87">
        <v>0.7115225724169586</v>
      </c>
      <c r="EM61" s="87">
        <v>0.7115225724169586</v>
      </c>
      <c r="EN61" s="87">
        <v>0.7115225724169586</v>
      </c>
      <c r="EO61" s="87">
        <v>0.7115225724169586</v>
      </c>
      <c r="EP61" s="87">
        <v>0.7115225724169586</v>
      </c>
      <c r="EQ61" s="87">
        <v>0.7115225724169586</v>
      </c>
      <c r="ER61" s="87">
        <v>0.7115225724169586</v>
      </c>
      <c r="ES61" s="87">
        <v>0.7115225724169586</v>
      </c>
      <c r="ET61" s="87">
        <v>0.7115225724169586</v>
      </c>
      <c r="EU61" s="87">
        <v>0.7115225724169586</v>
      </c>
      <c r="EV61" s="87">
        <v>0.7115225724169586</v>
      </c>
      <c r="EW61" s="87">
        <v>0.7115225724169586</v>
      </c>
      <c r="EX61" s="87">
        <v>0.7115225724169586</v>
      </c>
      <c r="EY61" s="87">
        <v>0.7115225724169586</v>
      </c>
      <c r="EZ61" s="87">
        <v>0.7115225724169586</v>
      </c>
      <c r="FA61" s="87">
        <v>0.7115225724169586</v>
      </c>
      <c r="FB61" s="87">
        <v>0.7115225724169586</v>
      </c>
      <c r="FC61" s="87">
        <v>0.7115225724169586</v>
      </c>
      <c r="FD61" s="87">
        <v>0.7115225724169586</v>
      </c>
    </row>
    <row r="62" spans="1:160" s="16" customFormat="1" x14ac:dyDescent="0.3">
      <c r="A62" s="14" t="s">
        <v>91</v>
      </c>
      <c r="B62" s="14"/>
      <c r="C62" s="16" t="s">
        <v>92</v>
      </c>
      <c r="D62" s="167">
        <v>3.237906420273607E-2</v>
      </c>
      <c r="E62" s="88">
        <v>3.237906420273607E-2</v>
      </c>
      <c r="F62" s="88">
        <v>3.237906420273607E-2</v>
      </c>
      <c r="G62" s="88">
        <v>3.237906420273607E-2</v>
      </c>
      <c r="H62" s="88">
        <v>3.237906420273607E-2</v>
      </c>
      <c r="I62" s="88">
        <v>3.237906420273607E-2</v>
      </c>
      <c r="J62" s="88">
        <v>3.237906420273607E-2</v>
      </c>
      <c r="K62" s="88">
        <v>3.237906420273607E-2</v>
      </c>
      <c r="L62" s="88">
        <v>3.237906420273607E-2</v>
      </c>
      <c r="M62" s="88">
        <v>3.237906420273607E-2</v>
      </c>
      <c r="N62" s="88">
        <v>3.237906420273607E-2</v>
      </c>
      <c r="O62" s="88">
        <v>3.237906420273607E-2</v>
      </c>
      <c r="P62" s="88">
        <v>3.237906420273607E-2</v>
      </c>
      <c r="Q62" s="88">
        <v>3.237906420273607E-2</v>
      </c>
      <c r="R62" s="88">
        <v>3.237906420273607E-2</v>
      </c>
      <c r="S62" s="88">
        <v>3.237906420273607E-2</v>
      </c>
      <c r="T62" s="88">
        <v>3.237906420273607E-2</v>
      </c>
      <c r="U62" s="88">
        <v>3.237906420273607E-2</v>
      </c>
      <c r="V62" s="88">
        <v>3.237906420273607E-2</v>
      </c>
      <c r="W62" s="88">
        <v>3.237906420273607E-2</v>
      </c>
      <c r="X62" s="88">
        <v>3.237906420273607E-2</v>
      </c>
      <c r="Y62" s="88">
        <v>3.237906420273607E-2</v>
      </c>
      <c r="Z62" s="88">
        <v>3.237906420273607E-2</v>
      </c>
      <c r="AA62" s="88">
        <v>3.237906420273607E-2</v>
      </c>
      <c r="AB62" s="88">
        <v>3.237906420273607E-2</v>
      </c>
      <c r="AC62" s="88">
        <v>3.237906420273607E-2</v>
      </c>
      <c r="AD62" s="88">
        <v>3.237906420273607E-2</v>
      </c>
      <c r="AE62" s="88">
        <v>3.237906420273607E-2</v>
      </c>
      <c r="AF62" s="88">
        <v>3.237906420273607E-2</v>
      </c>
      <c r="AG62" s="88">
        <v>3.237906420273607E-2</v>
      </c>
      <c r="AH62" s="88">
        <v>3.237906420273607E-2</v>
      </c>
      <c r="AI62" s="88">
        <v>3.237906420273607E-2</v>
      </c>
      <c r="AJ62" s="88">
        <v>3.237906420273607E-2</v>
      </c>
      <c r="AK62" s="88">
        <v>3.237906420273607E-2</v>
      </c>
      <c r="AL62" s="88">
        <v>3.237906420273607E-2</v>
      </c>
      <c r="AM62" s="88">
        <v>3.237906420273607E-2</v>
      </c>
      <c r="AN62" s="88">
        <v>3.237906420273607E-2</v>
      </c>
      <c r="AO62" s="88">
        <v>3.237906420273607E-2</v>
      </c>
      <c r="AP62" s="88">
        <v>3.237906420273607E-2</v>
      </c>
      <c r="AQ62" s="88">
        <v>3.237906420273607E-2</v>
      </c>
      <c r="AR62" s="88">
        <v>3.237906420273607E-2</v>
      </c>
      <c r="AS62" s="88">
        <v>3.237906420273607E-2</v>
      </c>
      <c r="AT62" s="88">
        <v>3.237906420273607E-2</v>
      </c>
      <c r="AU62" s="88">
        <v>3.237906420273607E-2</v>
      </c>
      <c r="AV62" s="88">
        <v>3.237906420273607E-2</v>
      </c>
      <c r="AW62" s="88">
        <v>3.237906420273607E-2</v>
      </c>
      <c r="AX62" s="88">
        <v>3.237906420273607E-2</v>
      </c>
      <c r="AY62" s="88">
        <v>3.237906420273607E-2</v>
      </c>
      <c r="AZ62" s="88">
        <v>3.237906420273607E-2</v>
      </c>
      <c r="BA62" s="88">
        <v>3.237906420273607E-2</v>
      </c>
      <c r="BB62" s="88">
        <v>3.237906420273607E-2</v>
      </c>
      <c r="BC62" s="89">
        <v>3.237906420273607E-2</v>
      </c>
      <c r="BD62" s="89">
        <v>3.237906420273607E-2</v>
      </c>
      <c r="BE62" s="89">
        <v>3.237906420273607E-2</v>
      </c>
      <c r="BF62" s="89">
        <v>3.237906420273607E-2</v>
      </c>
      <c r="BG62" s="89">
        <v>3.237906420273607E-2</v>
      </c>
      <c r="BH62" s="89">
        <v>3.237906420273607E-2</v>
      </c>
      <c r="BI62" s="89">
        <v>3.237906420273607E-2</v>
      </c>
      <c r="BJ62" s="89">
        <v>3.237906420273607E-2</v>
      </c>
      <c r="BK62" s="89">
        <v>3.237906420273607E-2</v>
      </c>
      <c r="BL62" s="89">
        <v>3.237906420273607E-2</v>
      </c>
      <c r="BM62" s="89">
        <v>3.237906420273607E-2</v>
      </c>
      <c r="BN62" s="89">
        <v>3.237906420273607E-2</v>
      </c>
      <c r="BO62" s="89">
        <v>3.237906420273607E-2</v>
      </c>
      <c r="BP62" s="89">
        <v>3.237906420273607E-2</v>
      </c>
      <c r="BQ62" s="89">
        <v>3.237906420273607E-2</v>
      </c>
      <c r="BR62" s="89">
        <v>3.237906420273607E-2</v>
      </c>
      <c r="BS62" s="89">
        <v>3.237906420273607E-2</v>
      </c>
      <c r="BT62" s="89">
        <v>3.237906420273607E-2</v>
      </c>
      <c r="BU62" s="89">
        <v>3.237906420273607E-2</v>
      </c>
      <c r="BV62" s="89">
        <v>3.237906420273607E-2</v>
      </c>
      <c r="BW62" s="89">
        <v>3.237906420273607E-2</v>
      </c>
      <c r="BX62" s="89">
        <v>3.237906420273607E-2</v>
      </c>
      <c r="BY62" s="89">
        <v>3.237906420273607E-2</v>
      </c>
      <c r="BZ62" s="89">
        <v>3.237906420273607E-2</v>
      </c>
      <c r="CA62" s="89">
        <v>3.237906420273607E-2</v>
      </c>
      <c r="CB62" s="89">
        <v>3.237906420273607E-2</v>
      </c>
      <c r="CC62" s="89">
        <v>3.237906420273607E-2</v>
      </c>
      <c r="CD62" s="89">
        <v>3.237906420273607E-2</v>
      </c>
      <c r="CE62" s="89">
        <v>3.237906420273607E-2</v>
      </c>
      <c r="CF62" s="89">
        <v>3.237906420273607E-2</v>
      </c>
      <c r="CG62" s="89">
        <v>3.237906420273607E-2</v>
      </c>
      <c r="CH62" s="89">
        <v>3.237906420273607E-2</v>
      </c>
      <c r="CI62" s="89">
        <v>3.237906420273607E-2</v>
      </c>
      <c r="CJ62" s="89">
        <v>3.237906420273607E-2</v>
      </c>
      <c r="CK62" s="89">
        <v>3.237906420273607E-2</v>
      </c>
      <c r="CL62" s="89">
        <v>3.237906420273607E-2</v>
      </c>
      <c r="CM62" s="89">
        <v>3.237906420273607E-2</v>
      </c>
      <c r="CN62" s="89">
        <v>3.237906420273607E-2</v>
      </c>
      <c r="CO62" s="89">
        <v>3.237906420273607E-2</v>
      </c>
      <c r="CP62" s="89">
        <v>3.237906420273607E-2</v>
      </c>
      <c r="CQ62" s="89">
        <v>3.237906420273607E-2</v>
      </c>
      <c r="CR62" s="89">
        <v>3.237906420273607E-2</v>
      </c>
      <c r="CS62" s="89">
        <v>3.237906420273607E-2</v>
      </c>
      <c r="CT62" s="89">
        <v>3.237906420273607E-2</v>
      </c>
      <c r="CU62" s="89">
        <v>3.237906420273607E-2</v>
      </c>
      <c r="CV62" s="89">
        <v>3.237906420273607E-2</v>
      </c>
      <c r="CW62" s="89">
        <v>3.237906420273607E-2</v>
      </c>
      <c r="CX62" s="89">
        <v>3.237906420273607E-2</v>
      </c>
      <c r="CY62" s="89">
        <v>3.237906420273607E-2</v>
      </c>
      <c r="CZ62" s="89">
        <v>3.237906420273607E-2</v>
      </c>
      <c r="DA62" s="89">
        <v>3.237906420273607E-2</v>
      </c>
      <c r="DB62" s="89">
        <v>3.237906420273607E-2</v>
      </c>
      <c r="DC62" s="89">
        <v>3.237906420273607E-2</v>
      </c>
      <c r="DD62" s="89">
        <v>3.237906420273607E-2</v>
      </c>
      <c r="DE62" s="89">
        <v>3.237906420273607E-2</v>
      </c>
      <c r="DF62" s="89">
        <v>3.237906420273607E-2</v>
      </c>
      <c r="DG62" s="89">
        <v>3.237906420273607E-2</v>
      </c>
      <c r="DH62" s="89">
        <v>3.237906420273607E-2</v>
      </c>
      <c r="DI62" s="89">
        <v>3.237906420273607E-2</v>
      </c>
      <c r="DJ62" s="89">
        <v>3.237906420273607E-2</v>
      </c>
      <c r="DK62" s="89">
        <v>3.237906420273607E-2</v>
      </c>
      <c r="DL62" s="89">
        <v>3.237906420273607E-2</v>
      </c>
      <c r="DM62" s="89">
        <v>3.237906420273607E-2</v>
      </c>
      <c r="DN62" s="89">
        <v>3.237906420273607E-2</v>
      </c>
      <c r="DO62" s="89">
        <v>3.237906420273607E-2</v>
      </c>
      <c r="DP62" s="89">
        <v>3.237906420273607E-2</v>
      </c>
      <c r="DQ62" s="89">
        <v>3.237906420273607E-2</v>
      </c>
      <c r="DR62" s="89">
        <v>3.237906420273607E-2</v>
      </c>
      <c r="DS62" s="89">
        <v>3.237906420273607E-2</v>
      </c>
      <c r="DT62" s="89">
        <v>3.237906420273607E-2</v>
      </c>
      <c r="DU62" s="89">
        <v>3.237906420273607E-2</v>
      </c>
      <c r="DV62" s="89">
        <v>3.237906420273607E-2</v>
      </c>
      <c r="DW62" s="89">
        <v>3.237906420273607E-2</v>
      </c>
      <c r="DX62" s="89">
        <v>3.237906420273607E-2</v>
      </c>
      <c r="DY62" s="89">
        <v>3.237906420273607E-2</v>
      </c>
      <c r="DZ62" s="89">
        <v>3.237906420273607E-2</v>
      </c>
      <c r="EA62" s="89">
        <v>3.237906420273607E-2</v>
      </c>
      <c r="EB62" s="89">
        <v>3.237906420273607E-2</v>
      </c>
      <c r="EC62" s="89">
        <v>3.237906420273607E-2</v>
      </c>
      <c r="ED62" s="89">
        <v>3.237906420273607E-2</v>
      </c>
      <c r="EE62" s="89">
        <v>3.237906420273607E-2</v>
      </c>
      <c r="EF62" s="89">
        <v>3.237906420273607E-2</v>
      </c>
      <c r="EG62" s="89">
        <v>3.237906420273607E-2</v>
      </c>
      <c r="EH62" s="89">
        <v>3.237906420273607E-2</v>
      </c>
      <c r="EI62" s="89">
        <v>3.237906420273607E-2</v>
      </c>
      <c r="EJ62" s="89">
        <v>3.237906420273607E-2</v>
      </c>
      <c r="EK62" s="89">
        <v>3.237906420273607E-2</v>
      </c>
      <c r="EL62" s="89">
        <v>3.237906420273607E-2</v>
      </c>
      <c r="EM62" s="89">
        <v>3.237906420273607E-2</v>
      </c>
      <c r="EN62" s="89">
        <v>3.237906420273607E-2</v>
      </c>
      <c r="EO62" s="89">
        <v>3.237906420273607E-2</v>
      </c>
      <c r="EP62" s="89">
        <v>3.237906420273607E-2</v>
      </c>
      <c r="EQ62" s="89">
        <v>3.237906420273607E-2</v>
      </c>
      <c r="ER62" s="89">
        <v>3.237906420273607E-2</v>
      </c>
      <c r="ES62" s="89">
        <v>3.237906420273607E-2</v>
      </c>
      <c r="ET62" s="89">
        <v>3.237906420273607E-2</v>
      </c>
      <c r="EU62" s="89">
        <v>3.237906420273607E-2</v>
      </c>
      <c r="EV62" s="89">
        <v>3.237906420273607E-2</v>
      </c>
      <c r="EW62" s="89">
        <v>3.237906420273607E-2</v>
      </c>
      <c r="EX62" s="89">
        <v>3.237906420273607E-2</v>
      </c>
      <c r="EY62" s="89">
        <v>3.237906420273607E-2</v>
      </c>
      <c r="EZ62" s="89">
        <v>3.237906420273607E-2</v>
      </c>
      <c r="FA62" s="89">
        <v>3.237906420273607E-2</v>
      </c>
      <c r="FB62" s="89">
        <v>3.237906420273607E-2</v>
      </c>
      <c r="FC62" s="89">
        <v>3.237906420273607E-2</v>
      </c>
      <c r="FD62" s="89">
        <v>3.237906420273607E-2</v>
      </c>
    </row>
    <row r="63" spans="1:160" s="16" customFormat="1" x14ac:dyDescent="0.3">
      <c r="A63" s="14" t="s">
        <v>93</v>
      </c>
      <c r="B63" s="14"/>
      <c r="C63" s="16" t="s">
        <v>94</v>
      </c>
      <c r="D63" s="167">
        <v>7.7493743651301614E-2</v>
      </c>
      <c r="E63" s="88">
        <v>7.7493743651301614E-2</v>
      </c>
      <c r="F63" s="88">
        <v>7.7493743651301614E-2</v>
      </c>
      <c r="G63" s="88">
        <v>7.7493743651301614E-2</v>
      </c>
      <c r="H63" s="88">
        <v>7.7493743651301614E-2</v>
      </c>
      <c r="I63" s="88">
        <v>7.7493743651301614E-2</v>
      </c>
      <c r="J63" s="88">
        <v>7.7493743651301614E-2</v>
      </c>
      <c r="K63" s="88">
        <v>7.7493743651301614E-2</v>
      </c>
      <c r="L63" s="88">
        <v>7.7493743651301614E-2</v>
      </c>
      <c r="M63" s="88">
        <v>7.7493743651301614E-2</v>
      </c>
      <c r="N63" s="88">
        <v>7.7493743651301614E-2</v>
      </c>
      <c r="O63" s="88">
        <v>7.7493743651301614E-2</v>
      </c>
      <c r="P63" s="88">
        <v>7.7493743651301614E-2</v>
      </c>
      <c r="Q63" s="88">
        <v>7.7493743651301614E-2</v>
      </c>
      <c r="R63" s="88">
        <v>7.7493743651301614E-2</v>
      </c>
      <c r="S63" s="88">
        <v>7.7493743651301614E-2</v>
      </c>
      <c r="T63" s="88">
        <v>7.7493743651301614E-2</v>
      </c>
      <c r="U63" s="88">
        <v>7.7493743651301614E-2</v>
      </c>
      <c r="V63" s="88">
        <v>7.7493743651301614E-2</v>
      </c>
      <c r="W63" s="88">
        <v>7.7493743651301614E-2</v>
      </c>
      <c r="X63" s="88">
        <v>7.7493743651301614E-2</v>
      </c>
      <c r="Y63" s="88">
        <v>7.7493743651301614E-2</v>
      </c>
      <c r="Z63" s="88">
        <v>7.7493743651301614E-2</v>
      </c>
      <c r="AA63" s="88">
        <v>7.7493743651301614E-2</v>
      </c>
      <c r="AB63" s="88">
        <v>7.7493743651301614E-2</v>
      </c>
      <c r="AC63" s="88">
        <v>7.7493743651301614E-2</v>
      </c>
      <c r="AD63" s="88">
        <v>7.7493743651301614E-2</v>
      </c>
      <c r="AE63" s="88">
        <v>7.7493743651301614E-2</v>
      </c>
      <c r="AF63" s="88">
        <v>7.7493743651301614E-2</v>
      </c>
      <c r="AG63" s="88">
        <v>7.7493743651301614E-2</v>
      </c>
      <c r="AH63" s="88">
        <v>7.7493743651301614E-2</v>
      </c>
      <c r="AI63" s="88">
        <v>7.7493743651301614E-2</v>
      </c>
      <c r="AJ63" s="88">
        <v>7.7493743651301614E-2</v>
      </c>
      <c r="AK63" s="88">
        <v>7.7493743651301614E-2</v>
      </c>
      <c r="AL63" s="88">
        <v>7.7493743651301614E-2</v>
      </c>
      <c r="AM63" s="88">
        <v>7.7493743651301614E-2</v>
      </c>
      <c r="AN63" s="88">
        <v>7.7493743651301614E-2</v>
      </c>
      <c r="AO63" s="88">
        <v>7.7493743651301614E-2</v>
      </c>
      <c r="AP63" s="88">
        <v>7.7493743651301614E-2</v>
      </c>
      <c r="AQ63" s="88">
        <v>7.7493743651301614E-2</v>
      </c>
      <c r="AR63" s="88">
        <v>7.7493743651301614E-2</v>
      </c>
      <c r="AS63" s="88">
        <v>7.7493743651301614E-2</v>
      </c>
      <c r="AT63" s="88">
        <v>7.7493743651301614E-2</v>
      </c>
      <c r="AU63" s="88">
        <v>7.7493743651301614E-2</v>
      </c>
      <c r="AV63" s="88">
        <v>7.7493743651301614E-2</v>
      </c>
      <c r="AW63" s="88">
        <v>7.7493743651301614E-2</v>
      </c>
      <c r="AX63" s="88">
        <v>7.7493743651301614E-2</v>
      </c>
      <c r="AY63" s="88">
        <v>7.7493743651301614E-2</v>
      </c>
      <c r="AZ63" s="88">
        <v>7.7493743651301614E-2</v>
      </c>
      <c r="BA63" s="88">
        <v>7.7493743651301614E-2</v>
      </c>
      <c r="BB63" s="88">
        <v>7.7493743651301614E-2</v>
      </c>
      <c r="BC63" s="89">
        <v>7.7493743651301614E-2</v>
      </c>
      <c r="BD63" s="89">
        <v>7.7493743651301614E-2</v>
      </c>
      <c r="BE63" s="89">
        <v>7.7493743651301614E-2</v>
      </c>
      <c r="BF63" s="89">
        <v>7.7493743651301614E-2</v>
      </c>
      <c r="BG63" s="89">
        <v>7.7493743651301614E-2</v>
      </c>
      <c r="BH63" s="89">
        <v>7.7493743651301614E-2</v>
      </c>
      <c r="BI63" s="89">
        <v>7.7493743651301614E-2</v>
      </c>
      <c r="BJ63" s="89">
        <v>7.7493743651301614E-2</v>
      </c>
      <c r="BK63" s="89">
        <v>7.7493743651301614E-2</v>
      </c>
      <c r="BL63" s="89">
        <v>7.7493743651301614E-2</v>
      </c>
      <c r="BM63" s="89">
        <v>7.7493743651301614E-2</v>
      </c>
      <c r="BN63" s="89">
        <v>7.7493743651301614E-2</v>
      </c>
      <c r="BO63" s="89">
        <v>7.7493743651301614E-2</v>
      </c>
      <c r="BP63" s="89">
        <v>7.7493743651301614E-2</v>
      </c>
      <c r="BQ63" s="89">
        <v>7.7493743651301614E-2</v>
      </c>
      <c r="BR63" s="89">
        <v>7.7493743651301614E-2</v>
      </c>
      <c r="BS63" s="89">
        <v>7.7493743651301614E-2</v>
      </c>
      <c r="BT63" s="89">
        <v>7.7493743651301614E-2</v>
      </c>
      <c r="BU63" s="89">
        <v>7.7493743651301614E-2</v>
      </c>
      <c r="BV63" s="89">
        <v>7.7493743651301614E-2</v>
      </c>
      <c r="BW63" s="89">
        <v>7.7493743651301614E-2</v>
      </c>
      <c r="BX63" s="89">
        <v>7.7493743651301614E-2</v>
      </c>
      <c r="BY63" s="89">
        <v>7.7493743651301614E-2</v>
      </c>
      <c r="BZ63" s="89">
        <v>7.7493743651301614E-2</v>
      </c>
      <c r="CA63" s="89">
        <v>7.7493743651301614E-2</v>
      </c>
      <c r="CB63" s="89">
        <v>7.7493743651301614E-2</v>
      </c>
      <c r="CC63" s="89">
        <v>7.7493743651301614E-2</v>
      </c>
      <c r="CD63" s="89">
        <v>7.7493743651301614E-2</v>
      </c>
      <c r="CE63" s="89">
        <v>7.7493743651301614E-2</v>
      </c>
      <c r="CF63" s="89">
        <v>7.7493743651301614E-2</v>
      </c>
      <c r="CG63" s="89">
        <v>7.7493743651301614E-2</v>
      </c>
      <c r="CH63" s="89">
        <v>7.7493743651301614E-2</v>
      </c>
      <c r="CI63" s="89">
        <v>7.7493743651301614E-2</v>
      </c>
      <c r="CJ63" s="89">
        <v>7.7493743651301614E-2</v>
      </c>
      <c r="CK63" s="89">
        <v>7.7493743651301614E-2</v>
      </c>
      <c r="CL63" s="89">
        <v>7.7493743651301614E-2</v>
      </c>
      <c r="CM63" s="89">
        <v>7.7493743651301614E-2</v>
      </c>
      <c r="CN63" s="89">
        <v>7.7493743651301614E-2</v>
      </c>
      <c r="CO63" s="89">
        <v>7.7493743651301614E-2</v>
      </c>
      <c r="CP63" s="89">
        <v>7.7493743651301614E-2</v>
      </c>
      <c r="CQ63" s="89">
        <v>7.7493743651301614E-2</v>
      </c>
      <c r="CR63" s="89">
        <v>7.7493743651301614E-2</v>
      </c>
      <c r="CS63" s="89">
        <v>7.7493743651301614E-2</v>
      </c>
      <c r="CT63" s="89">
        <v>7.7493743651301614E-2</v>
      </c>
      <c r="CU63" s="89">
        <v>7.7493743651301614E-2</v>
      </c>
      <c r="CV63" s="89">
        <v>7.7493743651301614E-2</v>
      </c>
      <c r="CW63" s="89">
        <v>7.7493743651301614E-2</v>
      </c>
      <c r="CX63" s="89">
        <v>7.7493743651301614E-2</v>
      </c>
      <c r="CY63" s="89">
        <v>7.7493743651301614E-2</v>
      </c>
      <c r="CZ63" s="89">
        <v>7.7493743651301614E-2</v>
      </c>
      <c r="DA63" s="89">
        <v>7.7493743651301614E-2</v>
      </c>
      <c r="DB63" s="89">
        <v>7.7493743651301614E-2</v>
      </c>
      <c r="DC63" s="89">
        <v>7.7493743651301614E-2</v>
      </c>
      <c r="DD63" s="89">
        <v>7.7493743651301614E-2</v>
      </c>
      <c r="DE63" s="89">
        <v>7.7493743651301614E-2</v>
      </c>
      <c r="DF63" s="89">
        <v>7.7493743651301614E-2</v>
      </c>
      <c r="DG63" s="89">
        <v>7.7493743651301614E-2</v>
      </c>
      <c r="DH63" s="89">
        <v>7.7493743651301614E-2</v>
      </c>
      <c r="DI63" s="89">
        <v>7.7493743651301614E-2</v>
      </c>
      <c r="DJ63" s="89">
        <v>7.7493743651301614E-2</v>
      </c>
      <c r="DK63" s="89">
        <v>7.7493743651301614E-2</v>
      </c>
      <c r="DL63" s="89">
        <v>7.7493743651301614E-2</v>
      </c>
      <c r="DM63" s="89">
        <v>7.7493743651301614E-2</v>
      </c>
      <c r="DN63" s="89">
        <v>7.7493743651301614E-2</v>
      </c>
      <c r="DO63" s="89">
        <v>7.7493743651301614E-2</v>
      </c>
      <c r="DP63" s="89">
        <v>7.7493743651301614E-2</v>
      </c>
      <c r="DQ63" s="89">
        <v>7.7493743651301614E-2</v>
      </c>
      <c r="DR63" s="89">
        <v>7.7493743651301614E-2</v>
      </c>
      <c r="DS63" s="89">
        <v>7.7493743651301614E-2</v>
      </c>
      <c r="DT63" s="89">
        <v>7.7493743651301614E-2</v>
      </c>
      <c r="DU63" s="89">
        <v>7.7493743651301614E-2</v>
      </c>
      <c r="DV63" s="89">
        <v>7.7493743651301614E-2</v>
      </c>
      <c r="DW63" s="89">
        <v>7.7493743651301614E-2</v>
      </c>
      <c r="DX63" s="89">
        <v>7.7493743651301614E-2</v>
      </c>
      <c r="DY63" s="89">
        <v>7.7493743651301614E-2</v>
      </c>
      <c r="DZ63" s="89">
        <v>7.7493743651301614E-2</v>
      </c>
      <c r="EA63" s="89">
        <v>7.7493743651301614E-2</v>
      </c>
      <c r="EB63" s="89">
        <v>7.7493743651301614E-2</v>
      </c>
      <c r="EC63" s="89">
        <v>7.7493743651301614E-2</v>
      </c>
      <c r="ED63" s="89">
        <v>7.7493743651301614E-2</v>
      </c>
      <c r="EE63" s="89">
        <v>7.7493743651301614E-2</v>
      </c>
      <c r="EF63" s="89">
        <v>7.7493743651301614E-2</v>
      </c>
      <c r="EG63" s="89">
        <v>7.7493743651301614E-2</v>
      </c>
      <c r="EH63" s="89">
        <v>7.7493743651301614E-2</v>
      </c>
      <c r="EI63" s="89">
        <v>7.7493743651301614E-2</v>
      </c>
      <c r="EJ63" s="89">
        <v>7.7493743651301614E-2</v>
      </c>
      <c r="EK63" s="89">
        <v>7.7493743651301614E-2</v>
      </c>
      <c r="EL63" s="89">
        <v>7.7493743651301614E-2</v>
      </c>
      <c r="EM63" s="89">
        <v>7.7493743651301614E-2</v>
      </c>
      <c r="EN63" s="89">
        <v>7.7493743651301614E-2</v>
      </c>
      <c r="EO63" s="89">
        <v>7.7493743651301614E-2</v>
      </c>
      <c r="EP63" s="89">
        <v>7.7493743651301614E-2</v>
      </c>
      <c r="EQ63" s="89">
        <v>7.7493743651301614E-2</v>
      </c>
      <c r="ER63" s="89">
        <v>7.7493743651301614E-2</v>
      </c>
      <c r="ES63" s="89">
        <v>7.7493743651301614E-2</v>
      </c>
      <c r="ET63" s="89">
        <v>7.7493743651301614E-2</v>
      </c>
      <c r="EU63" s="89">
        <v>7.7493743651301614E-2</v>
      </c>
      <c r="EV63" s="89">
        <v>7.7493743651301614E-2</v>
      </c>
      <c r="EW63" s="89">
        <v>7.7493743651301614E-2</v>
      </c>
      <c r="EX63" s="89">
        <v>7.7493743651301614E-2</v>
      </c>
      <c r="EY63" s="89">
        <v>7.7493743651301614E-2</v>
      </c>
      <c r="EZ63" s="89">
        <v>7.7493743651301614E-2</v>
      </c>
      <c r="FA63" s="89">
        <v>7.7493743651301614E-2</v>
      </c>
      <c r="FB63" s="89">
        <v>7.7493743651301614E-2</v>
      </c>
      <c r="FC63" s="89">
        <v>7.7493743651301614E-2</v>
      </c>
      <c r="FD63" s="89">
        <v>7.7493743651301614E-2</v>
      </c>
    </row>
    <row r="64" spans="1:160" s="82" customFormat="1" x14ac:dyDescent="0.3">
      <c r="A64" s="80" t="s">
        <v>53</v>
      </c>
      <c r="B64" s="80"/>
      <c r="C64" s="82" t="s">
        <v>95</v>
      </c>
      <c r="D64" s="166">
        <v>0.10400026640080785</v>
      </c>
      <c r="E64" s="86">
        <v>0.10400026640080785</v>
      </c>
      <c r="F64" s="86">
        <v>0.10400026640080785</v>
      </c>
      <c r="G64" s="86">
        <v>0.10400026640080785</v>
      </c>
      <c r="H64" s="86">
        <v>0.10400026640080785</v>
      </c>
      <c r="I64" s="86">
        <v>0.10400026640080785</v>
      </c>
      <c r="J64" s="86">
        <v>0.10400026640080785</v>
      </c>
      <c r="K64" s="86">
        <v>0.10400026640080785</v>
      </c>
      <c r="L64" s="86">
        <v>0.10400026640080785</v>
      </c>
      <c r="M64" s="86">
        <v>0.10400026640080785</v>
      </c>
      <c r="N64" s="86">
        <v>0.10400026640080785</v>
      </c>
      <c r="O64" s="86">
        <v>0.10400026640080785</v>
      </c>
      <c r="P64" s="86">
        <v>0.10400026640080785</v>
      </c>
      <c r="Q64" s="86">
        <v>0.10400026640080785</v>
      </c>
      <c r="R64" s="86">
        <v>0.10400026640080785</v>
      </c>
      <c r="S64" s="86">
        <v>0.10400026640080785</v>
      </c>
      <c r="T64" s="86">
        <v>0.10400026640080785</v>
      </c>
      <c r="U64" s="86">
        <v>0.10400026640080785</v>
      </c>
      <c r="V64" s="86">
        <v>0.10400026640080785</v>
      </c>
      <c r="W64" s="86">
        <v>0.10400026640080785</v>
      </c>
      <c r="X64" s="86">
        <v>0.10400026640080785</v>
      </c>
      <c r="Y64" s="86">
        <v>0.10400026640080785</v>
      </c>
      <c r="Z64" s="86">
        <v>0.10400026640080785</v>
      </c>
      <c r="AA64" s="86">
        <v>0.10400026640080785</v>
      </c>
      <c r="AB64" s="86">
        <v>0.10400026640080785</v>
      </c>
      <c r="AC64" s="86">
        <v>0.10400026640080785</v>
      </c>
      <c r="AD64" s="86">
        <v>0.10400026640080785</v>
      </c>
      <c r="AE64" s="86">
        <v>0.10400026640080785</v>
      </c>
      <c r="AF64" s="86">
        <v>0.10400026640080785</v>
      </c>
      <c r="AG64" s="86">
        <v>0.10400026640080785</v>
      </c>
      <c r="AH64" s="86">
        <v>0.10400026640080785</v>
      </c>
      <c r="AI64" s="86">
        <v>0.10400026640080785</v>
      </c>
      <c r="AJ64" s="86">
        <v>0.10400026640080785</v>
      </c>
      <c r="AK64" s="86">
        <v>0.10400026640080785</v>
      </c>
      <c r="AL64" s="86">
        <v>0.10400026640080785</v>
      </c>
      <c r="AM64" s="86">
        <v>0.10400026640080785</v>
      </c>
      <c r="AN64" s="86">
        <v>0.10400026640080785</v>
      </c>
      <c r="AO64" s="86">
        <v>0.10400026640080785</v>
      </c>
      <c r="AP64" s="86">
        <v>0.10400026640080785</v>
      </c>
      <c r="AQ64" s="86">
        <v>0.10400026640080785</v>
      </c>
      <c r="AR64" s="86">
        <v>0.10400026640080785</v>
      </c>
      <c r="AS64" s="86">
        <v>0.10400026640080785</v>
      </c>
      <c r="AT64" s="86">
        <v>0.10400026640080785</v>
      </c>
      <c r="AU64" s="86">
        <v>0.10400026640080785</v>
      </c>
      <c r="AV64" s="86">
        <v>0.10400026640080785</v>
      </c>
      <c r="AW64" s="86">
        <v>0.10400026640080785</v>
      </c>
      <c r="AX64" s="86">
        <v>0.10400026640080785</v>
      </c>
      <c r="AY64" s="86">
        <v>0.10400026640080785</v>
      </c>
      <c r="AZ64" s="86">
        <v>0.10400026640080785</v>
      </c>
      <c r="BA64" s="86">
        <v>0.10400026640080785</v>
      </c>
      <c r="BB64" s="86">
        <v>0.10400026640080785</v>
      </c>
      <c r="BC64" s="87">
        <v>0.10400026640080785</v>
      </c>
      <c r="BD64" s="87">
        <v>0.10400026640080785</v>
      </c>
      <c r="BE64" s="87">
        <v>0.10400026640080785</v>
      </c>
      <c r="BF64" s="87">
        <v>0.10400026640080785</v>
      </c>
      <c r="BG64" s="87">
        <v>0.10400026640080785</v>
      </c>
      <c r="BH64" s="87">
        <v>0.10400026640080785</v>
      </c>
      <c r="BI64" s="87">
        <v>0.10400026640080785</v>
      </c>
      <c r="BJ64" s="87">
        <v>0.10400026640080785</v>
      </c>
      <c r="BK64" s="87">
        <v>0.10400026640080785</v>
      </c>
      <c r="BL64" s="87">
        <v>0.10400026640080785</v>
      </c>
      <c r="BM64" s="87">
        <v>0.10400026640080785</v>
      </c>
      <c r="BN64" s="87">
        <v>0.10400026640080785</v>
      </c>
      <c r="BO64" s="87">
        <v>0.10400026640080785</v>
      </c>
      <c r="BP64" s="87">
        <v>0.10400026640080785</v>
      </c>
      <c r="BQ64" s="87">
        <v>0.10400026640080785</v>
      </c>
      <c r="BR64" s="87">
        <v>0.10400026640080785</v>
      </c>
      <c r="BS64" s="87">
        <v>0.10400026640080785</v>
      </c>
      <c r="BT64" s="87">
        <v>0.10400026640080785</v>
      </c>
      <c r="BU64" s="87">
        <v>0.10400026640080785</v>
      </c>
      <c r="BV64" s="87">
        <v>0.10400026640080785</v>
      </c>
      <c r="BW64" s="87">
        <v>0.10400026640080785</v>
      </c>
      <c r="BX64" s="87">
        <v>0.10400026640080785</v>
      </c>
      <c r="BY64" s="87">
        <v>0.10400026640080785</v>
      </c>
      <c r="BZ64" s="87">
        <v>0.10400026640080785</v>
      </c>
      <c r="CA64" s="87">
        <v>0.10400026640080785</v>
      </c>
      <c r="CB64" s="87">
        <v>0.10400026640080785</v>
      </c>
      <c r="CC64" s="87">
        <v>0.10400026640080785</v>
      </c>
      <c r="CD64" s="87">
        <v>0.10400026640080785</v>
      </c>
      <c r="CE64" s="87">
        <v>0.10400026640080785</v>
      </c>
      <c r="CF64" s="87">
        <v>0.10400026640080785</v>
      </c>
      <c r="CG64" s="87">
        <v>0.10400026640080785</v>
      </c>
      <c r="CH64" s="87">
        <v>0.10400026640080785</v>
      </c>
      <c r="CI64" s="87">
        <v>0.10400026640080785</v>
      </c>
      <c r="CJ64" s="87">
        <v>0.10400026640080785</v>
      </c>
      <c r="CK64" s="87">
        <v>0.10400026640080785</v>
      </c>
      <c r="CL64" s="87">
        <v>0.10400026640080785</v>
      </c>
      <c r="CM64" s="87">
        <v>0.10400026640080785</v>
      </c>
      <c r="CN64" s="87">
        <v>0.10400026640080785</v>
      </c>
      <c r="CO64" s="87">
        <v>0.10400026640080785</v>
      </c>
      <c r="CP64" s="87">
        <v>0.10400026640080785</v>
      </c>
      <c r="CQ64" s="87">
        <v>0.10400026640080785</v>
      </c>
      <c r="CR64" s="87">
        <v>0.10400026640080785</v>
      </c>
      <c r="CS64" s="87">
        <v>0.10400026640080785</v>
      </c>
      <c r="CT64" s="87">
        <v>0.10400026640080785</v>
      </c>
      <c r="CU64" s="87">
        <v>0.10400026640080785</v>
      </c>
      <c r="CV64" s="87">
        <v>0.10400026640080785</v>
      </c>
      <c r="CW64" s="87">
        <v>0.10400026640080785</v>
      </c>
      <c r="CX64" s="87">
        <v>0.10400026640080785</v>
      </c>
      <c r="CY64" s="87">
        <v>0.10400026640080785</v>
      </c>
      <c r="CZ64" s="87">
        <v>0.10400026640080785</v>
      </c>
      <c r="DA64" s="87">
        <v>0.10400026640080785</v>
      </c>
      <c r="DB64" s="87">
        <v>0.10400026640080785</v>
      </c>
      <c r="DC64" s="87">
        <v>0.10400026640080785</v>
      </c>
      <c r="DD64" s="87">
        <v>0.10400026640080785</v>
      </c>
      <c r="DE64" s="87">
        <v>0.10400026640080785</v>
      </c>
      <c r="DF64" s="87">
        <v>0.10400026640080785</v>
      </c>
      <c r="DG64" s="87">
        <v>0.10400026640080785</v>
      </c>
      <c r="DH64" s="87">
        <v>0.10400026640080785</v>
      </c>
      <c r="DI64" s="87">
        <v>0.10400026640080785</v>
      </c>
      <c r="DJ64" s="87">
        <v>0.10400026640080785</v>
      </c>
      <c r="DK64" s="87">
        <v>0.10400026640080785</v>
      </c>
      <c r="DL64" s="87">
        <v>0.10400026640080785</v>
      </c>
      <c r="DM64" s="87">
        <v>0.10400026640080785</v>
      </c>
      <c r="DN64" s="87">
        <v>0.10400026640080785</v>
      </c>
      <c r="DO64" s="87">
        <v>0.10400026640080785</v>
      </c>
      <c r="DP64" s="87">
        <v>0.10400026640080785</v>
      </c>
      <c r="DQ64" s="87">
        <v>0.10400026640080785</v>
      </c>
      <c r="DR64" s="87">
        <v>0.10400026640080785</v>
      </c>
      <c r="DS64" s="87">
        <v>0.10400026640080785</v>
      </c>
      <c r="DT64" s="87">
        <v>0.10400026640080785</v>
      </c>
      <c r="DU64" s="87">
        <v>0.10400026640080785</v>
      </c>
      <c r="DV64" s="87">
        <v>0.10400026640080785</v>
      </c>
      <c r="DW64" s="87">
        <v>0.10400026640080785</v>
      </c>
      <c r="DX64" s="87">
        <v>0.10400026640080785</v>
      </c>
      <c r="DY64" s="87">
        <v>0.10400026640080785</v>
      </c>
      <c r="DZ64" s="87">
        <v>0.10400026640080785</v>
      </c>
      <c r="EA64" s="87">
        <v>0.10400026640080785</v>
      </c>
      <c r="EB64" s="87">
        <v>0.10400026640080785</v>
      </c>
      <c r="EC64" s="87">
        <v>0.10400026640080785</v>
      </c>
      <c r="ED64" s="87">
        <v>0.10400026640080785</v>
      </c>
      <c r="EE64" s="87">
        <v>0.10400026640080785</v>
      </c>
      <c r="EF64" s="87">
        <v>0.10400026640080785</v>
      </c>
      <c r="EG64" s="87">
        <v>0.10400026640080785</v>
      </c>
      <c r="EH64" s="87">
        <v>0.10400026640080785</v>
      </c>
      <c r="EI64" s="87">
        <v>0.10400026640080785</v>
      </c>
      <c r="EJ64" s="87">
        <v>0.10400026640080785</v>
      </c>
      <c r="EK64" s="87">
        <v>0.10400026640080785</v>
      </c>
      <c r="EL64" s="87">
        <v>0.10400026640080785</v>
      </c>
      <c r="EM64" s="87">
        <v>0.10400026640080785</v>
      </c>
      <c r="EN64" s="87">
        <v>0.10400026640080785</v>
      </c>
      <c r="EO64" s="87">
        <v>0.10400026640080785</v>
      </c>
      <c r="EP64" s="87">
        <v>0.10400026640080785</v>
      </c>
      <c r="EQ64" s="87">
        <v>0.10400026640080785</v>
      </c>
      <c r="ER64" s="87">
        <v>0.10400026640080785</v>
      </c>
      <c r="ES64" s="87">
        <v>0.10400026640080785</v>
      </c>
      <c r="ET64" s="87">
        <v>0.10400026640080785</v>
      </c>
      <c r="EU64" s="87">
        <v>0.10400026640080785</v>
      </c>
      <c r="EV64" s="87">
        <v>0.10400026640080785</v>
      </c>
      <c r="EW64" s="87">
        <v>0.10400026640080785</v>
      </c>
      <c r="EX64" s="87">
        <v>0.10400026640080785</v>
      </c>
      <c r="EY64" s="87">
        <v>0.10400026640080785</v>
      </c>
      <c r="EZ64" s="87">
        <v>0.10400026640080785</v>
      </c>
      <c r="FA64" s="87">
        <v>0.10400026640080785</v>
      </c>
      <c r="FB64" s="87">
        <v>0.10400026640080785</v>
      </c>
      <c r="FC64" s="87">
        <v>0.10400026640080785</v>
      </c>
      <c r="FD64" s="87">
        <v>0.10400026640080785</v>
      </c>
    </row>
    <row r="65" spans="1:160" s="16" customFormat="1" x14ac:dyDescent="0.3">
      <c r="A65" s="16" t="s">
        <v>6</v>
      </c>
      <c r="B65" s="16" t="s">
        <v>155</v>
      </c>
      <c r="C65" s="16" t="s">
        <v>96</v>
      </c>
      <c r="D65" s="167">
        <v>7.4604353328195899E-2</v>
      </c>
      <c r="E65" s="88">
        <v>7.4604353328195899E-2</v>
      </c>
      <c r="F65" s="88">
        <v>7.4604353328195899E-2</v>
      </c>
      <c r="G65" s="88">
        <v>7.4604353328195899E-2</v>
      </c>
      <c r="H65" s="88">
        <v>7.4604353328195899E-2</v>
      </c>
      <c r="I65" s="88">
        <v>7.4604353328195899E-2</v>
      </c>
      <c r="J65" s="88">
        <v>7.4604353328195899E-2</v>
      </c>
      <c r="K65" s="88">
        <v>7.4604353328195899E-2</v>
      </c>
      <c r="L65" s="88">
        <v>7.4604353328195899E-2</v>
      </c>
      <c r="M65" s="88">
        <v>7.4604353328195899E-2</v>
      </c>
      <c r="N65" s="88">
        <v>7.4604353328195899E-2</v>
      </c>
      <c r="O65" s="88">
        <v>7.4604353328195899E-2</v>
      </c>
      <c r="P65" s="88">
        <v>7.4604353328195899E-2</v>
      </c>
      <c r="Q65" s="88">
        <v>7.4604353328195899E-2</v>
      </c>
      <c r="R65" s="88">
        <v>7.4604353328195899E-2</v>
      </c>
      <c r="S65" s="88">
        <v>7.4604353328195899E-2</v>
      </c>
      <c r="T65" s="88">
        <v>7.4604353328195899E-2</v>
      </c>
      <c r="U65" s="88">
        <v>7.4604353328195899E-2</v>
      </c>
      <c r="V65" s="88">
        <v>7.4604353328195899E-2</v>
      </c>
      <c r="W65" s="88">
        <v>7.4604353328195899E-2</v>
      </c>
      <c r="X65" s="88">
        <v>7.4604353328195899E-2</v>
      </c>
      <c r="Y65" s="88">
        <v>7.4604353328195899E-2</v>
      </c>
      <c r="Z65" s="88">
        <v>7.4604353328195899E-2</v>
      </c>
      <c r="AA65" s="88">
        <v>7.4604353328195899E-2</v>
      </c>
      <c r="AB65" s="88">
        <v>7.4604353328195899E-2</v>
      </c>
      <c r="AC65" s="88">
        <v>7.4604353328195899E-2</v>
      </c>
      <c r="AD65" s="88">
        <v>7.4604353328195899E-2</v>
      </c>
      <c r="AE65" s="88">
        <v>7.4604353328195899E-2</v>
      </c>
      <c r="AF65" s="88">
        <v>7.4604353328195899E-2</v>
      </c>
      <c r="AG65" s="88">
        <v>7.4604353328195899E-2</v>
      </c>
      <c r="AH65" s="88">
        <v>7.4604353328195899E-2</v>
      </c>
      <c r="AI65" s="88">
        <v>7.4604353328195899E-2</v>
      </c>
      <c r="AJ65" s="88">
        <v>7.4604353328195899E-2</v>
      </c>
      <c r="AK65" s="88">
        <v>7.4604353328195899E-2</v>
      </c>
      <c r="AL65" s="88">
        <v>7.4604353328195899E-2</v>
      </c>
      <c r="AM65" s="88">
        <v>7.4604353328195899E-2</v>
      </c>
      <c r="AN65" s="88">
        <v>7.4604353328195899E-2</v>
      </c>
      <c r="AO65" s="88">
        <v>7.4604353328195899E-2</v>
      </c>
      <c r="AP65" s="88">
        <v>7.4604353328195899E-2</v>
      </c>
      <c r="AQ65" s="88">
        <v>7.4604353328195899E-2</v>
      </c>
      <c r="AR65" s="88">
        <v>7.4604353328195899E-2</v>
      </c>
      <c r="AS65" s="88">
        <v>7.4604353328195899E-2</v>
      </c>
      <c r="AT65" s="88">
        <v>7.4604353328195899E-2</v>
      </c>
      <c r="AU65" s="88">
        <v>7.4604353328195899E-2</v>
      </c>
      <c r="AV65" s="88">
        <v>7.4604353328195899E-2</v>
      </c>
      <c r="AW65" s="88">
        <v>7.4604353328195899E-2</v>
      </c>
      <c r="AX65" s="88">
        <v>7.4604353328195899E-2</v>
      </c>
      <c r="AY65" s="88">
        <v>7.4604353328195899E-2</v>
      </c>
      <c r="AZ65" s="88">
        <v>7.4604353328195899E-2</v>
      </c>
      <c r="BA65" s="88">
        <v>7.4604353328195899E-2</v>
      </c>
      <c r="BB65" s="88">
        <v>7.4604353328195899E-2</v>
      </c>
      <c r="BC65" s="89">
        <v>7.4604353328195899E-2</v>
      </c>
      <c r="BD65" s="89">
        <v>7.4604353328195899E-2</v>
      </c>
      <c r="BE65" s="89">
        <v>7.4604353328195899E-2</v>
      </c>
      <c r="BF65" s="89">
        <v>7.4604353328195899E-2</v>
      </c>
      <c r="BG65" s="89">
        <v>7.4604353328195899E-2</v>
      </c>
      <c r="BH65" s="89">
        <v>7.4604353328195899E-2</v>
      </c>
      <c r="BI65" s="89">
        <v>7.4604353328195899E-2</v>
      </c>
      <c r="BJ65" s="89">
        <v>7.4604353328195899E-2</v>
      </c>
      <c r="BK65" s="89">
        <v>7.4604353328195899E-2</v>
      </c>
      <c r="BL65" s="89">
        <v>7.4604353328195899E-2</v>
      </c>
      <c r="BM65" s="89">
        <v>7.4604353328195899E-2</v>
      </c>
      <c r="BN65" s="89">
        <v>7.4604353328195899E-2</v>
      </c>
      <c r="BO65" s="89">
        <v>7.4604353328195899E-2</v>
      </c>
      <c r="BP65" s="89">
        <v>7.4604353328195899E-2</v>
      </c>
      <c r="BQ65" s="89">
        <v>7.4604353328195899E-2</v>
      </c>
      <c r="BR65" s="89">
        <v>7.4604353328195899E-2</v>
      </c>
      <c r="BS65" s="89">
        <v>7.4604353328195899E-2</v>
      </c>
      <c r="BT65" s="89">
        <v>7.4604353328195899E-2</v>
      </c>
      <c r="BU65" s="89">
        <v>7.4604353328195899E-2</v>
      </c>
      <c r="BV65" s="89">
        <v>7.4604353328195899E-2</v>
      </c>
      <c r="BW65" s="89">
        <v>7.4604353328195899E-2</v>
      </c>
      <c r="BX65" s="89">
        <v>7.4604353328195899E-2</v>
      </c>
      <c r="BY65" s="89">
        <v>7.4604353328195899E-2</v>
      </c>
      <c r="BZ65" s="89">
        <v>7.4604353328195899E-2</v>
      </c>
      <c r="CA65" s="89">
        <v>7.4604353328195899E-2</v>
      </c>
      <c r="CB65" s="89">
        <v>7.4604353328195899E-2</v>
      </c>
      <c r="CC65" s="89">
        <v>7.4604353328195899E-2</v>
      </c>
      <c r="CD65" s="89">
        <v>7.4604353328195899E-2</v>
      </c>
      <c r="CE65" s="89">
        <v>7.4604353328195899E-2</v>
      </c>
      <c r="CF65" s="89">
        <v>7.4604353328195899E-2</v>
      </c>
      <c r="CG65" s="89">
        <v>7.4604353328195899E-2</v>
      </c>
      <c r="CH65" s="89">
        <v>7.4604353328195899E-2</v>
      </c>
      <c r="CI65" s="89">
        <v>7.4604353328195899E-2</v>
      </c>
      <c r="CJ65" s="89">
        <v>7.4604353328195899E-2</v>
      </c>
      <c r="CK65" s="89">
        <v>7.4604353328195899E-2</v>
      </c>
      <c r="CL65" s="89">
        <v>7.4604353328195899E-2</v>
      </c>
      <c r="CM65" s="89">
        <v>7.4604353328195899E-2</v>
      </c>
      <c r="CN65" s="89">
        <v>7.4604353328195899E-2</v>
      </c>
      <c r="CO65" s="89">
        <v>7.4604353328195899E-2</v>
      </c>
      <c r="CP65" s="89">
        <v>7.4604353328195899E-2</v>
      </c>
      <c r="CQ65" s="89">
        <v>7.4604353328195899E-2</v>
      </c>
      <c r="CR65" s="89">
        <v>7.4604353328195899E-2</v>
      </c>
      <c r="CS65" s="89">
        <v>7.4604353328195899E-2</v>
      </c>
      <c r="CT65" s="89">
        <v>7.4604353328195899E-2</v>
      </c>
      <c r="CU65" s="89">
        <v>7.4604353328195899E-2</v>
      </c>
      <c r="CV65" s="89">
        <v>7.4604353328195899E-2</v>
      </c>
      <c r="CW65" s="89">
        <v>7.4604353328195899E-2</v>
      </c>
      <c r="CX65" s="89">
        <v>7.4604353328195899E-2</v>
      </c>
      <c r="CY65" s="89">
        <v>7.4604353328195899E-2</v>
      </c>
      <c r="CZ65" s="89">
        <v>7.4604353328195899E-2</v>
      </c>
      <c r="DA65" s="89">
        <v>7.4604353328195899E-2</v>
      </c>
      <c r="DB65" s="89">
        <v>7.4604353328195899E-2</v>
      </c>
      <c r="DC65" s="89">
        <v>7.4604353328195899E-2</v>
      </c>
      <c r="DD65" s="89">
        <v>7.4604353328195899E-2</v>
      </c>
      <c r="DE65" s="89">
        <v>7.4604353328195899E-2</v>
      </c>
      <c r="DF65" s="89">
        <v>7.4604353328195899E-2</v>
      </c>
      <c r="DG65" s="89">
        <v>7.4604353328195899E-2</v>
      </c>
      <c r="DH65" s="89">
        <v>7.4604353328195899E-2</v>
      </c>
      <c r="DI65" s="89">
        <v>7.4604353328195899E-2</v>
      </c>
      <c r="DJ65" s="89">
        <v>7.4604353328195899E-2</v>
      </c>
      <c r="DK65" s="89">
        <v>7.4604353328195899E-2</v>
      </c>
      <c r="DL65" s="89">
        <v>7.4604353328195899E-2</v>
      </c>
      <c r="DM65" s="89">
        <v>7.4604353328195899E-2</v>
      </c>
      <c r="DN65" s="89">
        <v>7.4604353328195899E-2</v>
      </c>
      <c r="DO65" s="89">
        <v>7.4604353328195899E-2</v>
      </c>
      <c r="DP65" s="89">
        <v>7.4604353328195899E-2</v>
      </c>
      <c r="DQ65" s="89">
        <v>7.4604353328195899E-2</v>
      </c>
      <c r="DR65" s="89">
        <v>7.4604353328195899E-2</v>
      </c>
      <c r="DS65" s="89">
        <v>7.4604353328195899E-2</v>
      </c>
      <c r="DT65" s="89">
        <v>7.4604353328195899E-2</v>
      </c>
      <c r="DU65" s="89">
        <v>7.4604353328195899E-2</v>
      </c>
      <c r="DV65" s="89">
        <v>7.4604353328195899E-2</v>
      </c>
      <c r="DW65" s="89">
        <v>7.4604353328195899E-2</v>
      </c>
      <c r="DX65" s="89">
        <v>7.4604353328195899E-2</v>
      </c>
      <c r="DY65" s="89">
        <v>7.4604353328195899E-2</v>
      </c>
      <c r="DZ65" s="89">
        <v>7.4604353328195899E-2</v>
      </c>
      <c r="EA65" s="89">
        <v>7.4604353328195899E-2</v>
      </c>
      <c r="EB65" s="89">
        <v>7.4604353328195899E-2</v>
      </c>
      <c r="EC65" s="89">
        <v>7.4604353328195899E-2</v>
      </c>
      <c r="ED65" s="89">
        <v>7.4604353328195899E-2</v>
      </c>
      <c r="EE65" s="89">
        <v>7.4604353328195899E-2</v>
      </c>
      <c r="EF65" s="89">
        <v>7.4604353328195899E-2</v>
      </c>
      <c r="EG65" s="89">
        <v>7.4604353328195899E-2</v>
      </c>
      <c r="EH65" s="89">
        <v>7.4604353328195899E-2</v>
      </c>
      <c r="EI65" s="89">
        <v>7.4604353328195899E-2</v>
      </c>
      <c r="EJ65" s="89">
        <v>7.4604353328195899E-2</v>
      </c>
      <c r="EK65" s="89">
        <v>7.4604353328195899E-2</v>
      </c>
      <c r="EL65" s="89">
        <v>7.4604353328195899E-2</v>
      </c>
      <c r="EM65" s="89">
        <v>7.4604353328195899E-2</v>
      </c>
      <c r="EN65" s="89">
        <v>7.4604353328195899E-2</v>
      </c>
      <c r="EO65" s="89">
        <v>7.4604353328195899E-2</v>
      </c>
      <c r="EP65" s="89">
        <v>7.4604353328195899E-2</v>
      </c>
      <c r="EQ65" s="89">
        <v>7.4604353328195899E-2</v>
      </c>
      <c r="ER65" s="89">
        <v>7.4604353328195899E-2</v>
      </c>
      <c r="ES65" s="89">
        <v>7.4604353328195899E-2</v>
      </c>
      <c r="ET65" s="89">
        <v>7.4604353328195899E-2</v>
      </c>
      <c r="EU65" s="89">
        <v>7.4604353328195899E-2</v>
      </c>
      <c r="EV65" s="89">
        <v>7.4604353328195899E-2</v>
      </c>
      <c r="EW65" s="89">
        <v>7.4604353328195899E-2</v>
      </c>
      <c r="EX65" s="89">
        <v>7.4604353328195899E-2</v>
      </c>
      <c r="EY65" s="89">
        <v>7.4604353328195899E-2</v>
      </c>
      <c r="EZ65" s="89">
        <v>7.4604353328195899E-2</v>
      </c>
      <c r="FA65" s="89">
        <v>7.4604353328195899E-2</v>
      </c>
      <c r="FB65" s="89">
        <v>7.4604353328195899E-2</v>
      </c>
      <c r="FC65" s="89">
        <v>7.4604353328195899E-2</v>
      </c>
      <c r="FD65" s="89">
        <v>7.4604353328195899E-2</v>
      </c>
    </row>
    <row r="66" spans="1:160" x14ac:dyDescent="0.3">
      <c r="A66" s="14"/>
      <c r="D66" s="24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</row>
    <row r="67" spans="1:160" x14ac:dyDescent="0.3">
      <c r="A67" s="18"/>
      <c r="B67" s="18"/>
      <c r="C67" s="18"/>
      <c r="D67" s="21"/>
      <c r="E67" s="19">
        <v>39814</v>
      </c>
      <c r="F67" s="19">
        <v>39845</v>
      </c>
      <c r="G67" s="19">
        <v>39873</v>
      </c>
      <c r="H67" s="19">
        <v>39904</v>
      </c>
      <c r="I67" s="19">
        <v>39934</v>
      </c>
      <c r="J67" s="19">
        <v>39965</v>
      </c>
      <c r="K67" s="19">
        <v>39995</v>
      </c>
      <c r="L67" s="19">
        <v>40026</v>
      </c>
      <c r="M67" s="19">
        <v>40057</v>
      </c>
      <c r="N67" s="19">
        <v>40087</v>
      </c>
      <c r="O67" s="19">
        <v>40118</v>
      </c>
      <c r="P67" s="19">
        <v>40148</v>
      </c>
      <c r="Q67" s="19">
        <v>40179</v>
      </c>
      <c r="R67" s="19">
        <v>40210</v>
      </c>
      <c r="S67" s="19">
        <v>40238</v>
      </c>
      <c r="T67" s="19">
        <v>40269</v>
      </c>
      <c r="U67" s="19">
        <v>40299</v>
      </c>
      <c r="V67" s="19">
        <v>40330</v>
      </c>
      <c r="W67" s="19">
        <v>40360</v>
      </c>
      <c r="X67" s="19">
        <v>40391</v>
      </c>
      <c r="Y67" s="19">
        <v>40422</v>
      </c>
      <c r="Z67" s="19">
        <v>40452</v>
      </c>
      <c r="AA67" s="19">
        <v>40483</v>
      </c>
      <c r="AB67" s="19">
        <v>40513</v>
      </c>
      <c r="AC67" s="19">
        <v>40544</v>
      </c>
      <c r="AD67" s="19">
        <v>40575</v>
      </c>
      <c r="AE67" s="19">
        <v>40603</v>
      </c>
      <c r="AF67" s="19">
        <v>40634</v>
      </c>
      <c r="AG67" s="19">
        <v>40664</v>
      </c>
      <c r="AH67" s="19">
        <v>40695</v>
      </c>
      <c r="AI67" s="19">
        <v>40725</v>
      </c>
      <c r="AJ67" s="19">
        <v>40756</v>
      </c>
      <c r="AK67" s="19">
        <v>40787</v>
      </c>
      <c r="AL67" s="19">
        <v>40817</v>
      </c>
      <c r="AM67" s="19">
        <v>40848</v>
      </c>
      <c r="AN67" s="19">
        <v>40878</v>
      </c>
      <c r="AO67" s="19">
        <v>40909</v>
      </c>
      <c r="AP67" s="19">
        <v>40940</v>
      </c>
      <c r="AQ67" s="19">
        <v>40969</v>
      </c>
      <c r="AR67" s="19">
        <v>41000</v>
      </c>
      <c r="AS67" s="19">
        <v>41030</v>
      </c>
      <c r="AT67" s="19">
        <v>41061</v>
      </c>
      <c r="AU67" s="19">
        <v>41091</v>
      </c>
      <c r="AV67" s="19">
        <v>41122</v>
      </c>
      <c r="AW67" s="19">
        <v>41153</v>
      </c>
      <c r="AX67" s="19">
        <v>41183</v>
      </c>
      <c r="AY67" s="19">
        <v>41214</v>
      </c>
      <c r="AZ67" s="19">
        <v>41244</v>
      </c>
      <c r="BA67" s="19">
        <v>41275</v>
      </c>
      <c r="BB67" s="19">
        <v>41306</v>
      </c>
      <c r="BC67" s="19">
        <f t="shared" ref="BC67:BL67" si="2">+BC2</f>
        <v>41334</v>
      </c>
      <c r="BD67" s="19">
        <f t="shared" si="2"/>
        <v>41365</v>
      </c>
      <c r="BE67" s="19">
        <f t="shared" si="2"/>
        <v>41395</v>
      </c>
      <c r="BF67" s="19">
        <f t="shared" si="2"/>
        <v>41426</v>
      </c>
      <c r="BG67" s="19">
        <f t="shared" si="2"/>
        <v>41456</v>
      </c>
      <c r="BH67" s="19">
        <f t="shared" si="2"/>
        <v>41487</v>
      </c>
      <c r="BI67" s="19">
        <f t="shared" si="2"/>
        <v>41518</v>
      </c>
      <c r="BJ67" s="19">
        <f t="shared" si="2"/>
        <v>41548</v>
      </c>
      <c r="BK67" s="19">
        <f t="shared" si="2"/>
        <v>41579</v>
      </c>
      <c r="BL67" s="19">
        <f t="shared" si="2"/>
        <v>41609</v>
      </c>
      <c r="BM67" s="19">
        <v>41640</v>
      </c>
      <c r="BN67" s="19">
        <v>41671</v>
      </c>
      <c r="BO67" s="19">
        <v>41699</v>
      </c>
      <c r="BP67" s="19">
        <v>41730</v>
      </c>
      <c r="BQ67" s="19">
        <v>41760</v>
      </c>
      <c r="BR67" s="19">
        <v>41791</v>
      </c>
      <c r="BS67" s="19">
        <v>41821</v>
      </c>
      <c r="BT67" s="19">
        <v>41852</v>
      </c>
      <c r="BU67" s="19">
        <v>41883</v>
      </c>
      <c r="BV67" s="19">
        <v>41913</v>
      </c>
      <c r="BW67" s="19">
        <v>41944</v>
      </c>
      <c r="BX67" s="19">
        <v>41974</v>
      </c>
      <c r="BY67" s="19">
        <v>42005</v>
      </c>
      <c r="BZ67" s="19">
        <v>42036</v>
      </c>
      <c r="CA67" s="19">
        <v>42064</v>
      </c>
      <c r="CB67" s="19">
        <v>42095</v>
      </c>
      <c r="CC67" s="19">
        <v>42125</v>
      </c>
      <c r="CD67" s="19">
        <v>42156</v>
      </c>
      <c r="CE67" s="19">
        <v>42186</v>
      </c>
      <c r="CF67" s="19">
        <v>42217</v>
      </c>
      <c r="CG67" s="19">
        <v>42248</v>
      </c>
      <c r="CH67" s="19">
        <v>42278</v>
      </c>
      <c r="CI67" s="19">
        <v>42309</v>
      </c>
      <c r="CJ67" s="19">
        <v>42339</v>
      </c>
      <c r="CK67" s="19">
        <v>42370</v>
      </c>
      <c r="CL67" s="19">
        <v>42401</v>
      </c>
      <c r="CM67" s="19">
        <v>42430</v>
      </c>
      <c r="CN67" s="19">
        <v>42461</v>
      </c>
      <c r="CO67" s="19">
        <v>42491</v>
      </c>
      <c r="CP67" s="19">
        <v>42522</v>
      </c>
      <c r="CQ67" s="19">
        <v>42552</v>
      </c>
      <c r="CR67" s="19">
        <v>42583</v>
      </c>
      <c r="CS67" s="19">
        <v>42614</v>
      </c>
      <c r="CT67" s="19">
        <v>42644</v>
      </c>
      <c r="CU67" s="19">
        <v>42675</v>
      </c>
      <c r="CV67" s="19">
        <v>42705</v>
      </c>
      <c r="CW67" s="19">
        <v>42736</v>
      </c>
      <c r="CX67" s="19">
        <v>42767</v>
      </c>
      <c r="CY67" s="19">
        <v>42795</v>
      </c>
      <c r="CZ67" s="19">
        <v>42826</v>
      </c>
      <c r="DA67" s="19">
        <v>42856</v>
      </c>
      <c r="DB67" s="19">
        <v>42887</v>
      </c>
      <c r="DC67" s="19">
        <v>42917</v>
      </c>
      <c r="DD67" s="19">
        <v>42948</v>
      </c>
      <c r="DE67" s="19">
        <v>42979</v>
      </c>
      <c r="DF67" s="19">
        <v>43009</v>
      </c>
      <c r="DG67" s="19">
        <v>43040</v>
      </c>
      <c r="DH67" s="19">
        <v>43070</v>
      </c>
      <c r="DI67" s="19">
        <v>43101</v>
      </c>
      <c r="DJ67" s="19">
        <v>43132</v>
      </c>
      <c r="DK67" s="19">
        <v>43160</v>
      </c>
      <c r="DL67" s="19">
        <v>43191</v>
      </c>
      <c r="DM67" s="19">
        <v>43221</v>
      </c>
      <c r="DN67" s="19">
        <v>43252</v>
      </c>
      <c r="DO67" s="19">
        <v>43282</v>
      </c>
      <c r="DP67" s="19">
        <v>43313</v>
      </c>
      <c r="DQ67" s="19">
        <v>43344</v>
      </c>
      <c r="DR67" s="19">
        <v>43374</v>
      </c>
      <c r="DS67" s="19">
        <v>43405</v>
      </c>
      <c r="DT67" s="19">
        <v>43435</v>
      </c>
      <c r="DU67" s="19">
        <v>43466</v>
      </c>
      <c r="DV67" s="19">
        <v>43497</v>
      </c>
      <c r="DW67" s="19">
        <v>43525</v>
      </c>
      <c r="DX67" s="19">
        <v>43556</v>
      </c>
      <c r="DY67" s="19">
        <v>43586</v>
      </c>
      <c r="DZ67" s="19">
        <v>43617</v>
      </c>
      <c r="EA67" s="19">
        <v>43647</v>
      </c>
      <c r="EB67" s="19">
        <v>43678</v>
      </c>
      <c r="EC67" s="19">
        <v>43709</v>
      </c>
      <c r="ED67" s="19">
        <v>43739</v>
      </c>
      <c r="EE67" s="19">
        <v>43770</v>
      </c>
      <c r="EF67" s="19">
        <v>43800</v>
      </c>
      <c r="EG67" s="19">
        <v>43831</v>
      </c>
      <c r="EH67" s="19">
        <v>43862</v>
      </c>
      <c r="EI67" s="19">
        <v>43891</v>
      </c>
      <c r="EJ67" s="19">
        <v>43922</v>
      </c>
      <c r="EK67" s="19">
        <v>43952</v>
      </c>
      <c r="EL67" s="19">
        <v>43983</v>
      </c>
      <c r="EM67" s="19">
        <v>44013</v>
      </c>
      <c r="EN67" s="19">
        <v>44044</v>
      </c>
      <c r="EO67" s="19">
        <v>44075</v>
      </c>
      <c r="EP67" s="19">
        <v>44105</v>
      </c>
      <c r="EQ67" s="19">
        <v>44136</v>
      </c>
      <c r="ER67" s="19">
        <v>44166</v>
      </c>
      <c r="ES67" s="19">
        <v>44197</v>
      </c>
      <c r="ET67" s="359">
        <v>44228</v>
      </c>
      <c r="EU67" s="359">
        <v>44256</v>
      </c>
      <c r="EV67" s="359">
        <v>44287</v>
      </c>
      <c r="EW67" s="359">
        <v>44317</v>
      </c>
      <c r="EX67" s="359">
        <v>44348</v>
      </c>
      <c r="EY67" s="359">
        <v>44378</v>
      </c>
      <c r="EZ67" s="359">
        <v>44409</v>
      </c>
      <c r="FA67" s="359">
        <v>44440</v>
      </c>
      <c r="FB67" s="359">
        <v>44470</v>
      </c>
      <c r="FC67" s="359">
        <v>44501</v>
      </c>
      <c r="FD67" s="359">
        <v>44531</v>
      </c>
    </row>
    <row r="68" spans="1:160" x14ac:dyDescent="0.3">
      <c r="A68" s="5" t="s">
        <v>105</v>
      </c>
      <c r="E68" s="27">
        <f t="shared" ref="E68:X68" si="3">+SUMPRODUCT(E49:E51,E28:E30)</f>
        <v>1566.2131782366334</v>
      </c>
      <c r="F68" s="27">
        <f t="shared" si="3"/>
        <v>1437.2082970642859</v>
      </c>
      <c r="G68" s="27">
        <f t="shared" si="3"/>
        <v>1440.3198865138017</v>
      </c>
      <c r="H68" s="27">
        <f t="shared" si="3"/>
        <v>1530.2077402758548</v>
      </c>
      <c r="I68" s="27">
        <f t="shared" si="3"/>
        <v>1630.9138340372187</v>
      </c>
      <c r="J68" s="27">
        <f t="shared" si="3"/>
        <v>1650.8546085938713</v>
      </c>
      <c r="K68" s="27">
        <f t="shared" si="3"/>
        <v>1588.4983382633554</v>
      </c>
      <c r="L68" s="27">
        <f t="shared" si="3"/>
        <v>1571.3515452065387</v>
      </c>
      <c r="M68" s="27">
        <f t="shared" si="3"/>
        <v>1538.2998209288799</v>
      </c>
      <c r="N68" s="27">
        <f t="shared" si="3"/>
        <v>1514.2545224934941</v>
      </c>
      <c r="O68" s="27">
        <f t="shared" si="3"/>
        <v>1419.0317806380885</v>
      </c>
      <c r="P68" s="27">
        <f t="shared" si="3"/>
        <v>1496.1939300991846</v>
      </c>
      <c r="Q68" s="27">
        <f t="shared" si="3"/>
        <v>1510.599435483037</v>
      </c>
      <c r="R68" s="27">
        <f t="shared" si="3"/>
        <v>1512.2205902267365</v>
      </c>
      <c r="S68" s="27">
        <f t="shared" si="3"/>
        <v>1824.4220515470645</v>
      </c>
      <c r="T68" s="27">
        <f t="shared" si="3"/>
        <v>1807.5936247817049</v>
      </c>
      <c r="U68" s="27">
        <f t="shared" si="3"/>
        <v>1699.140557058467</v>
      </c>
      <c r="V68" s="27">
        <f t="shared" si="3"/>
        <v>1683.4840412960275</v>
      </c>
      <c r="W68" s="27">
        <f t="shared" si="3"/>
        <v>1729.6431349597824</v>
      </c>
      <c r="X68" s="27">
        <f t="shared" si="3"/>
        <v>1773.3951959707247</v>
      </c>
      <c r="Y68" s="27">
        <f t="shared" ref="Y68:BD68" si="4">+SUMPRODUCT(Y49:Y51,Y28:Y30)</f>
        <v>1746.5372499991722</v>
      </c>
      <c r="Z68" s="27">
        <f t="shared" si="4"/>
        <v>1724.1492223028627</v>
      </c>
      <c r="AA68" s="27">
        <f t="shared" si="4"/>
        <v>1692.7558296402599</v>
      </c>
      <c r="AB68" s="27">
        <f t="shared" si="4"/>
        <v>1759.3595065951286</v>
      </c>
      <c r="AC68" s="27">
        <f t="shared" si="4"/>
        <v>1855.1947719768862</v>
      </c>
      <c r="AD68" s="27">
        <f t="shared" si="4"/>
        <v>1905.2017311676054</v>
      </c>
      <c r="AE68" s="27">
        <f t="shared" si="4"/>
        <v>1816.1021633693813</v>
      </c>
      <c r="AF68" s="27">
        <f t="shared" si="4"/>
        <v>1871.1658792050951</v>
      </c>
      <c r="AG68" s="27">
        <f t="shared" si="4"/>
        <v>1847.2740127706277</v>
      </c>
      <c r="AH68" s="27">
        <f t="shared" si="4"/>
        <v>1905.1774041205158</v>
      </c>
      <c r="AI68" s="27">
        <f t="shared" si="4"/>
        <v>1896.885705971036</v>
      </c>
      <c r="AJ68" s="27">
        <f t="shared" si="4"/>
        <v>1904.4622998259144</v>
      </c>
      <c r="AK68" s="27">
        <f t="shared" si="4"/>
        <v>1807.5473821947</v>
      </c>
      <c r="AL68" s="27">
        <f t="shared" si="4"/>
        <v>1764.998730389924</v>
      </c>
      <c r="AM68" s="27">
        <f t="shared" si="4"/>
        <v>1770.3196212446016</v>
      </c>
      <c r="AN68" s="27">
        <f t="shared" si="4"/>
        <v>1814.7022386140179</v>
      </c>
      <c r="AO68" s="27">
        <f t="shared" si="4"/>
        <v>1839.9443951068242</v>
      </c>
      <c r="AP68" s="27">
        <f t="shared" si="4"/>
        <v>1889.5770756143022</v>
      </c>
      <c r="AQ68" s="27">
        <f t="shared" si="4"/>
        <v>1983.6458226862062</v>
      </c>
      <c r="AR68" s="27">
        <f t="shared" si="4"/>
        <v>2029.5940090938539</v>
      </c>
      <c r="AS68" s="27">
        <f t="shared" si="4"/>
        <v>2088.0492074761605</v>
      </c>
      <c r="AT68" s="27">
        <f t="shared" si="4"/>
        <v>2064.4447839657505</v>
      </c>
      <c r="AU68" s="27">
        <f t="shared" si="4"/>
        <v>2077.3321299749068</v>
      </c>
      <c r="AV68" s="27">
        <f t="shared" si="4"/>
        <v>1974.8618586645944</v>
      </c>
      <c r="AW68" s="27">
        <f t="shared" si="4"/>
        <v>1933.4396731188699</v>
      </c>
      <c r="AX68" s="27">
        <f t="shared" si="4"/>
        <v>1948.5812001051468</v>
      </c>
      <c r="AY68" s="27">
        <f t="shared" si="4"/>
        <v>1900.0532488000276</v>
      </c>
      <c r="AZ68" s="27">
        <f t="shared" si="4"/>
        <v>1911.3985753541397</v>
      </c>
      <c r="BA68" s="27">
        <f t="shared" si="4"/>
        <v>1942.6755240591569</v>
      </c>
      <c r="BB68" s="27">
        <f t="shared" si="4"/>
        <v>1928.7310340306969</v>
      </c>
      <c r="BC68" s="27">
        <f t="shared" si="4"/>
        <v>1915.6277080298071</v>
      </c>
      <c r="BD68" s="27">
        <f t="shared" si="4"/>
        <v>1985.1162983050017</v>
      </c>
      <c r="BE68" s="27">
        <f t="shared" ref="BE68:BL68" si="5">+SUMPRODUCT(BE49:BE51,BE28:BE30)</f>
        <v>1994.8492009840202</v>
      </c>
      <c r="BF68" s="27">
        <f t="shared" si="5"/>
        <v>1984.8215729701164</v>
      </c>
      <c r="BG68" s="27">
        <f t="shared" si="5"/>
        <v>1964.1674574047736</v>
      </c>
      <c r="BH68" s="27">
        <f t="shared" si="5"/>
        <v>1808.0141560545412</v>
      </c>
      <c r="BI68" s="27">
        <f t="shared" si="5"/>
        <v>1790.7653340159868</v>
      </c>
      <c r="BJ68" s="27">
        <f t="shared" si="5"/>
        <v>1812.4742266097176</v>
      </c>
      <c r="BK68" s="27">
        <f t="shared" si="5"/>
        <v>1797.3554185498244</v>
      </c>
      <c r="BL68" s="27">
        <f t="shared" si="5"/>
        <v>1753.7685517446612</v>
      </c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</row>
    <row r="69" spans="1:160" x14ac:dyDescent="0.3">
      <c r="A69" s="5" t="s">
        <v>288</v>
      </c>
      <c r="E69" s="27">
        <f t="shared" ref="E69:X69" si="6">+SUMPRODUCT(E54:E58,E33:E37)</f>
        <v>1366.4376444813602</v>
      </c>
      <c r="F69" s="27">
        <f t="shared" si="6"/>
        <v>1251.4247332819691</v>
      </c>
      <c r="G69" s="27">
        <f t="shared" si="6"/>
        <v>1275.2830054276856</v>
      </c>
      <c r="H69" s="27">
        <f t="shared" si="6"/>
        <v>1333.0781407581858</v>
      </c>
      <c r="I69" s="27">
        <f t="shared" si="6"/>
        <v>1390.7793719208789</v>
      </c>
      <c r="J69" s="27">
        <f t="shared" si="6"/>
        <v>1439.2872905086097</v>
      </c>
      <c r="K69" s="27">
        <f t="shared" si="6"/>
        <v>1435.981059986126</v>
      </c>
      <c r="L69" s="27">
        <f t="shared" si="6"/>
        <v>1461.9003340108052</v>
      </c>
      <c r="M69" s="27">
        <f t="shared" si="6"/>
        <v>1361.9143774623826</v>
      </c>
      <c r="N69" s="27">
        <f t="shared" si="6"/>
        <v>1275.0517622008801</v>
      </c>
      <c r="O69" s="27">
        <f t="shared" si="6"/>
        <v>1308.6267325556216</v>
      </c>
      <c r="P69" s="27">
        <f t="shared" si="6"/>
        <v>1288.0706477282138</v>
      </c>
      <c r="Q69" s="27">
        <f t="shared" si="6"/>
        <v>1386.3798731240731</v>
      </c>
      <c r="R69" s="27">
        <f t="shared" si="6"/>
        <v>1357.2441887770215</v>
      </c>
      <c r="S69" s="27">
        <f t="shared" si="6"/>
        <v>1558.4365719978473</v>
      </c>
      <c r="T69" s="27">
        <f t="shared" si="6"/>
        <v>1528.0720493433844</v>
      </c>
      <c r="U69" s="27">
        <f t="shared" si="6"/>
        <v>1486.3182451127032</v>
      </c>
      <c r="V69" s="27">
        <f t="shared" si="6"/>
        <v>1459.2952409893355</v>
      </c>
      <c r="W69" s="27">
        <f t="shared" si="6"/>
        <v>1499.246916528858</v>
      </c>
      <c r="X69" s="27">
        <f t="shared" si="6"/>
        <v>1594.4087398054824</v>
      </c>
      <c r="Y69" s="27">
        <f t="shared" ref="Y69:BD69" si="7">+SUMPRODUCT(Y54:Y58,Y33:Y37)</f>
        <v>1539.4790858346414</v>
      </c>
      <c r="Z69" s="27">
        <f t="shared" si="7"/>
        <v>1514.7009415183147</v>
      </c>
      <c r="AA69" s="27">
        <f t="shared" si="7"/>
        <v>1505.2217171796779</v>
      </c>
      <c r="AB69" s="27">
        <f t="shared" si="7"/>
        <v>1590.2508676172783</v>
      </c>
      <c r="AC69" s="27">
        <f t="shared" si="7"/>
        <v>1639.5665991095927</v>
      </c>
      <c r="AD69" s="27">
        <f t="shared" si="7"/>
        <v>1586.1432351119231</v>
      </c>
      <c r="AE69" s="27">
        <f t="shared" si="7"/>
        <v>1556.6884741539982</v>
      </c>
      <c r="AF69" s="27">
        <f t="shared" si="7"/>
        <v>1614.9867656632089</v>
      </c>
      <c r="AG69" s="27">
        <f t="shared" si="7"/>
        <v>1572.9790514112631</v>
      </c>
      <c r="AH69" s="27">
        <f t="shared" si="7"/>
        <v>1616.2717839715378</v>
      </c>
      <c r="AI69" s="27">
        <f t="shared" si="7"/>
        <v>1598.5307090513888</v>
      </c>
      <c r="AJ69" s="27">
        <f t="shared" si="7"/>
        <v>1600.0519354184451</v>
      </c>
      <c r="AK69" s="27">
        <f t="shared" si="7"/>
        <v>1563.7461454397321</v>
      </c>
      <c r="AL69" s="27">
        <f t="shared" si="7"/>
        <v>1520.1952796691023</v>
      </c>
      <c r="AM69" s="27">
        <f t="shared" si="7"/>
        <v>1541.3540719984587</v>
      </c>
      <c r="AN69" s="27">
        <f t="shared" si="7"/>
        <v>1537.9805753117896</v>
      </c>
      <c r="AO69" s="27">
        <f t="shared" si="7"/>
        <v>1606.5268594262675</v>
      </c>
      <c r="AP69" s="27">
        <f t="shared" si="7"/>
        <v>1609.5037239196267</v>
      </c>
      <c r="AQ69" s="27">
        <f t="shared" si="7"/>
        <v>1707.4485710345803</v>
      </c>
      <c r="AR69" s="27">
        <f t="shared" si="7"/>
        <v>1651.4748555295387</v>
      </c>
      <c r="AS69" s="27">
        <f t="shared" si="7"/>
        <v>1746.4161212990082</v>
      </c>
      <c r="AT69" s="27">
        <f t="shared" si="7"/>
        <v>1607.19940511856</v>
      </c>
      <c r="AU69" s="27">
        <f t="shared" si="7"/>
        <v>1744.6086625847979</v>
      </c>
      <c r="AV69" s="27">
        <f t="shared" si="7"/>
        <v>1645.0231455051846</v>
      </c>
      <c r="AW69" s="27">
        <f t="shared" si="7"/>
        <v>1659.6711224229812</v>
      </c>
      <c r="AX69" s="27">
        <f t="shared" si="7"/>
        <v>1695.6435870158928</v>
      </c>
      <c r="AY69" s="27">
        <f t="shared" si="7"/>
        <v>1671.4249761023441</v>
      </c>
      <c r="AZ69" s="27">
        <f t="shared" si="7"/>
        <v>1709.2831059880962</v>
      </c>
      <c r="BA69" s="27">
        <f t="shared" si="7"/>
        <v>1522.882093189846</v>
      </c>
      <c r="BB69" s="27">
        <f t="shared" si="7"/>
        <v>1504.4354828878036</v>
      </c>
      <c r="BC69" s="27">
        <f t="shared" si="7"/>
        <v>1547.2078730150731</v>
      </c>
      <c r="BD69" s="27">
        <f t="shared" si="7"/>
        <v>1535.5884776174707</v>
      </c>
      <c r="BE69" s="27">
        <f t="shared" ref="BE69:CJ69" si="8">+SUMPRODUCT(BE54:BE58,BE33:BE37)</f>
        <v>1571.5254589427691</v>
      </c>
      <c r="BF69" s="27">
        <f t="shared" si="8"/>
        <v>1547.4870150960805</v>
      </c>
      <c r="BG69" s="27">
        <f t="shared" si="8"/>
        <v>1587.8365779858602</v>
      </c>
      <c r="BH69" s="27">
        <f t="shared" si="8"/>
        <v>1528.615237019078</v>
      </c>
      <c r="BI69" s="27">
        <f t="shared" si="8"/>
        <v>1548.3453968242854</v>
      </c>
      <c r="BJ69" s="27">
        <f t="shared" si="8"/>
        <v>1583.4120322827441</v>
      </c>
      <c r="BK69" s="27">
        <f t="shared" si="8"/>
        <v>1560.6513970641652</v>
      </c>
      <c r="BL69" s="27">
        <f t="shared" si="8"/>
        <v>1518.073867881001</v>
      </c>
      <c r="BM69" s="27">
        <f t="shared" si="8"/>
        <v>1516.4539020010025</v>
      </c>
      <c r="BN69" s="27">
        <f t="shared" si="8"/>
        <v>1486.5848010007339</v>
      </c>
      <c r="BO69" s="27">
        <f t="shared" si="8"/>
        <v>1533.954622493045</v>
      </c>
      <c r="BP69" s="27">
        <f t="shared" si="8"/>
        <v>1595.3514832479548</v>
      </c>
      <c r="BQ69" s="27">
        <f t="shared" si="8"/>
        <v>1623.2134185393429</v>
      </c>
      <c r="BR69" s="27">
        <f t="shared" si="8"/>
        <v>1657.9497702583076</v>
      </c>
      <c r="BS69" s="27">
        <f t="shared" si="8"/>
        <v>1697.2889070666197</v>
      </c>
      <c r="BT69" s="27">
        <f t="shared" si="8"/>
        <v>1623.2034245104369</v>
      </c>
      <c r="BU69" s="27">
        <f t="shared" si="8"/>
        <v>1525.6860270314407</v>
      </c>
      <c r="BV69" s="27">
        <f t="shared" si="8"/>
        <v>1481.1441326284944</v>
      </c>
      <c r="BW69" s="27">
        <f t="shared" si="8"/>
        <v>1428.4696225128719</v>
      </c>
      <c r="BX69" s="27">
        <f t="shared" si="8"/>
        <v>1283.6869793114436</v>
      </c>
      <c r="BY69" s="27">
        <f t="shared" si="8"/>
        <v>1274.9854366938475</v>
      </c>
      <c r="BZ69" s="27">
        <f t="shared" si="8"/>
        <v>1251.3842101817338</v>
      </c>
      <c r="CA69" s="27">
        <f t="shared" si="8"/>
        <v>1198.0059137042576</v>
      </c>
      <c r="CB69" s="27">
        <f t="shared" si="8"/>
        <v>1212.7657573897029</v>
      </c>
      <c r="CC69" s="27">
        <f t="shared" si="8"/>
        <v>1275.4243347507154</v>
      </c>
      <c r="CD69" s="27">
        <f t="shared" si="8"/>
        <v>1233.1722132657951</v>
      </c>
      <c r="CE69" s="27">
        <f t="shared" si="8"/>
        <v>1138.8157858883565</v>
      </c>
      <c r="CF69" s="27">
        <f t="shared" si="8"/>
        <v>1047.231496885317</v>
      </c>
      <c r="CG69" s="27">
        <f t="shared" si="8"/>
        <v>1039.9639020446177</v>
      </c>
      <c r="CH69" s="27">
        <f t="shared" si="8"/>
        <v>1082.4245765247304</v>
      </c>
      <c r="CI69" s="27">
        <f t="shared" si="8"/>
        <v>1071.9883368500639</v>
      </c>
      <c r="CJ69" s="27">
        <f t="shared" si="8"/>
        <v>1014.3264601660817</v>
      </c>
      <c r="CK69" s="27">
        <f t="shared" ref="CK69:CV69" si="9">+SUMPRODUCT(CK54:CK58,CK33:CK37)</f>
        <v>1027.2011815806363</v>
      </c>
      <c r="CL69" s="27">
        <f t="shared" si="9"/>
        <v>1004.2562735295754</v>
      </c>
      <c r="CM69" s="27">
        <f t="shared" si="9"/>
        <v>1065.9128839153661</v>
      </c>
      <c r="CN69" s="27">
        <f t="shared" si="9"/>
        <v>1163.1911727129568</v>
      </c>
      <c r="CO69" s="27">
        <f t="shared" si="9"/>
        <v>1200.1614919625422</v>
      </c>
      <c r="CP69" s="27">
        <f t="shared" si="9"/>
        <v>1275.9413930461039</v>
      </c>
      <c r="CQ69" s="27">
        <f t="shared" si="9"/>
        <v>1415.719081185106</v>
      </c>
      <c r="CR69" s="27">
        <f t="shared" si="9"/>
        <v>1357.3701422073286</v>
      </c>
      <c r="CS69" s="27">
        <f t="shared" si="9"/>
        <v>1390.896123680094</v>
      </c>
      <c r="CT69" s="27">
        <f t="shared" si="9"/>
        <v>1434.862044275704</v>
      </c>
      <c r="CU69" s="27">
        <f t="shared" si="9"/>
        <v>1327.1297779478705</v>
      </c>
      <c r="CV69" s="27">
        <f t="shared" si="9"/>
        <v>1381.4888408704612</v>
      </c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</row>
    <row r="70" spans="1:160" x14ac:dyDescent="0.3">
      <c r="A70" s="5" t="s">
        <v>287</v>
      </c>
      <c r="E70" s="293">
        <f t="shared" ref="E70:X70" si="10">+SUMPRODUCT(E61:E65,E40:E44)</f>
        <v>1540.1352158237469</v>
      </c>
      <c r="F70" s="293">
        <f t="shared" si="10"/>
        <v>1407.1038068032944</v>
      </c>
      <c r="G70" s="293">
        <f t="shared" si="10"/>
        <v>1395.9184412925438</v>
      </c>
      <c r="H70" s="293">
        <f t="shared" si="10"/>
        <v>1467.6456513634887</v>
      </c>
      <c r="I70" s="293">
        <f t="shared" si="10"/>
        <v>1540.7448908948336</v>
      </c>
      <c r="J70" s="293">
        <f t="shared" si="10"/>
        <v>1565.2480791124963</v>
      </c>
      <c r="K70" s="293">
        <f t="shared" si="10"/>
        <v>1522.6386435334607</v>
      </c>
      <c r="L70" s="293">
        <f t="shared" si="10"/>
        <v>1535.9084127698482</v>
      </c>
      <c r="M70" s="293">
        <f t="shared" si="10"/>
        <v>1498.605007759473</v>
      </c>
      <c r="N70" s="293">
        <f t="shared" si="10"/>
        <v>1480.867134262136</v>
      </c>
      <c r="O70" s="293">
        <f t="shared" si="10"/>
        <v>1387.8095958150539</v>
      </c>
      <c r="P70" s="293">
        <f t="shared" si="10"/>
        <v>1457.311829887223</v>
      </c>
      <c r="Q70" s="293">
        <f t="shared" si="10"/>
        <v>1475.7046364399159</v>
      </c>
      <c r="R70" s="293">
        <f t="shared" si="10"/>
        <v>1477.9139044177978</v>
      </c>
      <c r="S70" s="293">
        <f t="shared" si="10"/>
        <v>1754.1154240534586</v>
      </c>
      <c r="T70" s="293">
        <f t="shared" si="10"/>
        <v>1715.0008352676757</v>
      </c>
      <c r="U70" s="293">
        <f t="shared" si="10"/>
        <v>1600.0273728319085</v>
      </c>
      <c r="V70" s="293">
        <f t="shared" si="10"/>
        <v>1586.6927016498403</v>
      </c>
      <c r="W70" s="293">
        <f t="shared" si="10"/>
        <v>1607.4323154249214</v>
      </c>
      <c r="X70" s="293">
        <f t="shared" si="10"/>
        <v>1693.2529892294922</v>
      </c>
      <c r="Y70" s="293">
        <f t="shared" ref="Y70:BD70" si="11">+SUMPRODUCT(Y61:Y65,Y40:Y44)</f>
        <v>1665.5676426108346</v>
      </c>
      <c r="Z70" s="293">
        <f t="shared" si="11"/>
        <v>1652.3941421841394</v>
      </c>
      <c r="AA70" s="293">
        <f t="shared" si="11"/>
        <v>1627.4374748114396</v>
      </c>
      <c r="AB70" s="293">
        <f t="shared" si="11"/>
        <v>1692.038061323015</v>
      </c>
      <c r="AC70" s="293">
        <f t="shared" si="11"/>
        <v>1772.9477775314072</v>
      </c>
      <c r="AD70" s="293">
        <f t="shared" si="11"/>
        <v>1794.0391949046837</v>
      </c>
      <c r="AE70" s="293">
        <f t="shared" si="11"/>
        <v>1707.9302558172433</v>
      </c>
      <c r="AF70" s="293">
        <f t="shared" si="11"/>
        <v>1744.7237740836476</v>
      </c>
      <c r="AG70" s="293">
        <f t="shared" si="11"/>
        <v>1735.0022913561666</v>
      </c>
      <c r="AH70" s="293">
        <f t="shared" si="11"/>
        <v>1775.8812050964307</v>
      </c>
      <c r="AI70" s="293">
        <f t="shared" si="11"/>
        <v>1768.1722395654303</v>
      </c>
      <c r="AJ70" s="293">
        <f t="shared" si="11"/>
        <v>1799.2954703366106</v>
      </c>
      <c r="AK70" s="293">
        <f t="shared" si="11"/>
        <v>1726.7507135183973</v>
      </c>
      <c r="AL70" s="293">
        <f t="shared" si="11"/>
        <v>1684.3116822282138</v>
      </c>
      <c r="AM70" s="293">
        <f t="shared" si="11"/>
        <v>1708.1627866666001</v>
      </c>
      <c r="AN70" s="293">
        <f t="shared" si="11"/>
        <v>1758.8005167519602</v>
      </c>
      <c r="AO70" s="293">
        <f t="shared" si="11"/>
        <v>1779.2933963066334</v>
      </c>
      <c r="AP70" s="293">
        <f t="shared" si="11"/>
        <v>1801.0784875805175</v>
      </c>
      <c r="AQ70" s="293">
        <f t="shared" si="11"/>
        <v>1876.6350806526334</v>
      </c>
      <c r="AR70" s="293">
        <f t="shared" si="11"/>
        <v>1912.1429992947662</v>
      </c>
      <c r="AS70" s="293">
        <f t="shared" si="11"/>
        <v>1964.6408931027443</v>
      </c>
      <c r="AT70" s="293">
        <f t="shared" si="11"/>
        <v>1924.7465398841264</v>
      </c>
      <c r="AU70" s="293">
        <f t="shared" si="11"/>
        <v>1944.0465105031358</v>
      </c>
      <c r="AV70" s="293">
        <f t="shared" si="11"/>
        <v>1881.4718033503311</v>
      </c>
      <c r="AW70" s="293">
        <f t="shared" si="11"/>
        <v>1857.0151855506344</v>
      </c>
      <c r="AX70" s="293">
        <f t="shared" si="11"/>
        <v>1865.2038519508922</v>
      </c>
      <c r="AY70" s="293">
        <f t="shared" si="11"/>
        <v>1819.9019383941034</v>
      </c>
      <c r="AZ70" s="293">
        <f t="shared" si="11"/>
        <v>1828.3531177774469</v>
      </c>
      <c r="BA70" s="293">
        <f t="shared" si="11"/>
        <v>1854.1832649906949</v>
      </c>
      <c r="BB70" s="293">
        <f t="shared" si="11"/>
        <v>1840.0700487723645</v>
      </c>
      <c r="BC70" s="293">
        <f t="shared" si="11"/>
        <v>1839.8983589946381</v>
      </c>
      <c r="BD70" s="293">
        <f t="shared" si="11"/>
        <v>1891.849062543293</v>
      </c>
      <c r="BE70" s="293">
        <f t="shared" ref="BE70:CJ70" si="12">+SUMPRODUCT(BE61:BE65,BE40:BE44)</f>
        <v>1886.7880488022427</v>
      </c>
      <c r="BF70" s="293">
        <f t="shared" si="12"/>
        <v>1864.9312162226861</v>
      </c>
      <c r="BG70" s="293">
        <f t="shared" si="12"/>
        <v>1853.5804724818101</v>
      </c>
      <c r="BH70" s="293">
        <f t="shared" si="12"/>
        <v>1724.1198568550049</v>
      </c>
      <c r="BI70" s="293">
        <f t="shared" si="12"/>
        <v>1712.5005135812933</v>
      </c>
      <c r="BJ70" s="293">
        <f t="shared" si="12"/>
        <v>1735.7087765169956</v>
      </c>
      <c r="BK70" s="293">
        <f t="shared" si="12"/>
        <v>1718.5023454036482</v>
      </c>
      <c r="BL70" s="293">
        <f t="shared" si="12"/>
        <v>1690.3450120056484</v>
      </c>
      <c r="BM70" s="293">
        <f t="shared" si="12"/>
        <v>1685.2748599355943</v>
      </c>
      <c r="BN70" s="293">
        <f t="shared" si="12"/>
        <v>1625.8531605332646</v>
      </c>
      <c r="BO70" s="293">
        <f t="shared" si="12"/>
        <v>1671.0030907163105</v>
      </c>
      <c r="BP70" s="293">
        <f t="shared" si="12"/>
        <v>1782.1781210419265</v>
      </c>
      <c r="BQ70" s="293">
        <f t="shared" si="12"/>
        <v>1808.9449327492346</v>
      </c>
      <c r="BR70" s="293">
        <f t="shared" si="12"/>
        <v>1879.9119518978332</v>
      </c>
      <c r="BS70" s="293">
        <f t="shared" si="12"/>
        <v>1874.5569607843618</v>
      </c>
      <c r="BT70" s="293">
        <f t="shared" si="12"/>
        <v>1795.5511438213632</v>
      </c>
      <c r="BU70" s="293">
        <f t="shared" si="12"/>
        <v>1681.6092829305378</v>
      </c>
      <c r="BV70" s="293">
        <f t="shared" si="12"/>
        <v>1640.3393267228494</v>
      </c>
      <c r="BW70" s="293">
        <f t="shared" si="12"/>
        <v>1572.9652798474672</v>
      </c>
      <c r="BX70" s="293">
        <f t="shared" si="12"/>
        <v>1430.2875272429142</v>
      </c>
      <c r="BY70" s="293">
        <f t="shared" si="12"/>
        <v>1397.5445758687215</v>
      </c>
      <c r="BZ70" s="293">
        <f t="shared" si="12"/>
        <v>1402.4855257694996</v>
      </c>
      <c r="CA70" s="293">
        <f t="shared" si="12"/>
        <v>1354.2527033387678</v>
      </c>
      <c r="CB70" s="293">
        <f t="shared" si="12"/>
        <v>1375.2945573535021</v>
      </c>
      <c r="CC70" s="293">
        <f t="shared" si="12"/>
        <v>1424.4916441572634</v>
      </c>
      <c r="CD70" s="293">
        <f t="shared" si="12"/>
        <v>1369.3533125917647</v>
      </c>
      <c r="CE70" s="293">
        <f t="shared" si="12"/>
        <v>1279.4586311993698</v>
      </c>
      <c r="CF70" s="293">
        <f t="shared" si="12"/>
        <v>1177.3784502197898</v>
      </c>
      <c r="CG70" s="293">
        <f t="shared" si="12"/>
        <v>1155.4980461038351</v>
      </c>
      <c r="CH70" s="293">
        <f t="shared" si="12"/>
        <v>1217.567485593833</v>
      </c>
      <c r="CI70" s="293">
        <f t="shared" si="12"/>
        <v>1189.7574592154933</v>
      </c>
      <c r="CJ70" s="293">
        <f t="shared" si="12"/>
        <v>1130.3364095293355</v>
      </c>
      <c r="CK70" s="293">
        <f t="shared" ref="CK70:DS70" si="13">+SUMPRODUCT(CK61:CK65,CK40:CK44)</f>
        <v>1125.9987848370415</v>
      </c>
      <c r="CL70" s="293">
        <f t="shared" si="13"/>
        <v>1107.8853242851651</v>
      </c>
      <c r="CM70" s="293">
        <f t="shared" si="13"/>
        <v>1189.8817671506135</v>
      </c>
      <c r="CN70" s="293">
        <f t="shared" si="13"/>
        <v>1311.0142575113416</v>
      </c>
      <c r="CO70" s="293">
        <f t="shared" si="13"/>
        <v>1403.972025425126</v>
      </c>
      <c r="CP70" s="293">
        <f t="shared" si="13"/>
        <v>1426.728011572267</v>
      </c>
      <c r="CQ70" s="293">
        <f t="shared" si="13"/>
        <v>1600.5619385365337</v>
      </c>
      <c r="CR70" s="293">
        <f t="shared" si="13"/>
        <v>1525.4187418833787</v>
      </c>
      <c r="CS70" s="293">
        <f t="shared" si="13"/>
        <v>1531.1960061620509</v>
      </c>
      <c r="CT70" s="293">
        <f t="shared" si="13"/>
        <v>1536.7642680337633</v>
      </c>
      <c r="CU70" s="293">
        <f t="shared" si="13"/>
        <v>1454.2528231743102</v>
      </c>
      <c r="CV70" s="293">
        <f t="shared" si="13"/>
        <v>1516.7228845325947</v>
      </c>
      <c r="CW70" s="293">
        <f t="shared" si="13"/>
        <v>1557.2577891204983</v>
      </c>
      <c r="CX70" s="293">
        <f t="shared" si="13"/>
        <v>1560.0037954332568</v>
      </c>
      <c r="CY70" s="293">
        <f t="shared" si="13"/>
        <v>1554.9579330411048</v>
      </c>
      <c r="CZ70" s="293">
        <f t="shared" si="13"/>
        <v>1631.5608815397563</v>
      </c>
      <c r="DA70" s="293">
        <f t="shared" si="13"/>
        <v>1610.0918872764255</v>
      </c>
      <c r="DB70" s="293">
        <f t="shared" si="13"/>
        <v>1595.4513534471957</v>
      </c>
      <c r="DC70" s="293">
        <f t="shared" si="13"/>
        <v>1537.9981771060559</v>
      </c>
      <c r="DD70" s="293">
        <f t="shared" si="13"/>
        <v>1567.6291730851756</v>
      </c>
      <c r="DE70" s="293">
        <f t="shared" si="13"/>
        <v>1572.7119574467347</v>
      </c>
      <c r="DF70" s="293">
        <f t="shared" si="13"/>
        <v>1555.5708934469806</v>
      </c>
      <c r="DG70" s="293">
        <f t="shared" si="13"/>
        <v>1535.1342541019926</v>
      </c>
      <c r="DH70" s="293">
        <f t="shared" si="13"/>
        <v>1542.2566731851934</v>
      </c>
      <c r="DI70" s="293">
        <f t="shared" si="13"/>
        <v>1629.5536541159829</v>
      </c>
      <c r="DJ70" s="293">
        <f t="shared" si="13"/>
        <v>1617.6916096142527</v>
      </c>
      <c r="DK70" s="293">
        <f t="shared" si="13"/>
        <v>1618.2852409121424</v>
      </c>
      <c r="DL70" s="293">
        <f t="shared" si="13"/>
        <v>1699.3808764311852</v>
      </c>
      <c r="DM70" s="293">
        <f t="shared" si="13"/>
        <v>1654.0737707143339</v>
      </c>
      <c r="DN70" s="293">
        <f t="shared" si="13"/>
        <v>1658.5549447882684</v>
      </c>
      <c r="DO70" s="293">
        <f t="shared" si="13"/>
        <v>1629.5256533498184</v>
      </c>
      <c r="DP70" s="293">
        <f t="shared" si="13"/>
        <v>1528.029038129331</v>
      </c>
      <c r="DQ70" s="293">
        <f t="shared" si="13"/>
        <v>1476.5534886188527</v>
      </c>
      <c r="DR70" s="293">
        <f t="shared" si="13"/>
        <v>1453.0660931156879</v>
      </c>
      <c r="DS70" s="293">
        <f t="shared" si="13"/>
        <v>1379.9444695625878</v>
      </c>
      <c r="DT70" s="293">
        <f>+SUMPRODUCT(DT61:DT65,DT40:DT44)</f>
        <v>1420.0729376536417</v>
      </c>
      <c r="DU70" s="293">
        <f>SUMPRODUCT(DU61:DU65,DU40:DU44)</f>
        <v>1421.993515099007</v>
      </c>
      <c r="DV70" s="293">
        <f t="shared" ref="DV70:ER70" si="14">SUMPRODUCT(DV61:DV65,DV40:DV44)</f>
        <v>1440.0637078997884</v>
      </c>
      <c r="DW70" s="293">
        <f t="shared" si="14"/>
        <v>1490.4275414275883</v>
      </c>
      <c r="DX70" s="293">
        <f t="shared" si="14"/>
        <v>1545.7260725310809</v>
      </c>
      <c r="DY70" s="293">
        <f t="shared" si="14"/>
        <v>1473.8702864528511</v>
      </c>
      <c r="DZ70" s="293">
        <f t="shared" si="14"/>
        <v>1520.4684368739142</v>
      </c>
      <c r="EA70" s="293">
        <f t="shared" si="14"/>
        <v>1525.3695726581238</v>
      </c>
      <c r="EB70" s="293">
        <f t="shared" si="14"/>
        <v>1413.6805900367349</v>
      </c>
      <c r="EC70" s="293">
        <f t="shared" si="14"/>
        <v>1393.6090418655542</v>
      </c>
      <c r="ED70" s="293">
        <f t="shared" si="14"/>
        <v>1383.5717626816415</v>
      </c>
      <c r="EE70" s="293">
        <f t="shared" si="14"/>
        <v>1406.2090140759456</v>
      </c>
      <c r="EF70" s="293">
        <f t="shared" si="14"/>
        <v>1421.1475917247806</v>
      </c>
      <c r="EG70" s="293">
        <f t="shared" si="14"/>
        <v>1446.4917831407233</v>
      </c>
      <c r="EH70" s="293">
        <f t="shared" si="14"/>
        <v>1408.0093991801973</v>
      </c>
      <c r="EI70" s="293">
        <f t="shared" si="14"/>
        <v>1265.4120356667627</v>
      </c>
      <c r="EJ70" s="293">
        <f t="shared" si="14"/>
        <v>1223.2339270620053</v>
      </c>
      <c r="EK70" s="293">
        <f t="shared" si="14"/>
        <v>1305.7337915966989</v>
      </c>
      <c r="EL70" s="293">
        <f t="shared" si="14"/>
        <v>1362.2048524310435</v>
      </c>
      <c r="EM70" s="293">
        <f t="shared" si="14"/>
        <v>1379.2612517025964</v>
      </c>
      <c r="EN70" s="293">
        <f t="shared" si="14"/>
        <v>1350.6406158614755</v>
      </c>
      <c r="EO70" s="293">
        <f t="shared" si="14"/>
        <v>1377.4378579298932</v>
      </c>
      <c r="EP70" s="293">
        <f t="shared" si="14"/>
        <v>1359.1268761811095</v>
      </c>
      <c r="EQ70" s="293">
        <f t="shared" si="14"/>
        <v>1422.5195427869403</v>
      </c>
      <c r="ER70" s="293">
        <f t="shared" si="14"/>
        <v>1534.3100786681623</v>
      </c>
      <c r="ES70" s="293">
        <f t="shared" ref="ES70:FD70" si="15">SUMPRODUCT(ES61:ES65,ES40:ES44)</f>
        <v>1558.2377699476574</v>
      </c>
      <c r="ET70" s="293">
        <f t="shared" si="15"/>
        <v>1550.6203090021127</v>
      </c>
      <c r="EU70" s="293">
        <f t="shared" si="15"/>
        <v>1671.3992846587139</v>
      </c>
      <c r="EV70" s="293">
        <f t="shared" si="15"/>
        <v>1834.4988296374663</v>
      </c>
      <c r="EW70" s="293">
        <f t="shared" si="15"/>
        <v>1928.1004927663287</v>
      </c>
      <c r="EX70" s="293">
        <f t="shared" si="15"/>
        <v>1955.8593344304873</v>
      </c>
      <c r="EY70" s="293">
        <f t="shared" si="15"/>
        <v>1898.1607835656305</v>
      </c>
      <c r="EZ70" s="293">
        <f t="shared" si="15"/>
        <v>1887.4651614124789</v>
      </c>
      <c r="FA70" s="293">
        <f t="shared" si="15"/>
        <v>1915.0326625987286</v>
      </c>
      <c r="FB70" s="293">
        <f t="shared" si="15"/>
        <v>1987.3183668713036</v>
      </c>
      <c r="FC70" s="293">
        <f t="shared" si="15"/>
        <v>1944.9383367764997</v>
      </c>
      <c r="FD70" s="293">
        <f t="shared" si="15"/>
        <v>1932.2915633706491</v>
      </c>
    </row>
    <row r="71" spans="1:160" x14ac:dyDescent="0.3"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</row>
    <row r="72" spans="1:160" x14ac:dyDescent="0.3">
      <c r="A72" s="18"/>
      <c r="B72" s="18"/>
      <c r="C72" s="18"/>
      <c r="D72" s="21"/>
      <c r="E72" s="29"/>
      <c r="F72" s="29"/>
      <c r="G72" s="29"/>
      <c r="H72" s="29"/>
      <c r="I72" s="29"/>
      <c r="J72" s="29"/>
      <c r="K72" s="29" t="s">
        <v>41</v>
      </c>
      <c r="L72" s="29" t="s">
        <v>41</v>
      </c>
      <c r="M72" s="29" t="s">
        <v>41</v>
      </c>
      <c r="N72" s="29" t="s">
        <v>41</v>
      </c>
      <c r="O72" s="29" t="s">
        <v>41</v>
      </c>
      <c r="P72" s="29" t="s">
        <v>41</v>
      </c>
      <c r="Q72" s="29"/>
      <c r="R72" s="29"/>
      <c r="S72" s="29"/>
      <c r="T72" s="29"/>
      <c r="U72" s="29"/>
      <c r="V72" s="29"/>
      <c r="W72" s="29" t="s">
        <v>42</v>
      </c>
      <c r="X72" s="29" t="s">
        <v>42</v>
      </c>
      <c r="Y72" s="29" t="s">
        <v>42</v>
      </c>
      <c r="Z72" s="29" t="s">
        <v>42</v>
      </c>
      <c r="AA72" s="29" t="s">
        <v>42</v>
      </c>
      <c r="AB72" s="29" t="s">
        <v>42</v>
      </c>
      <c r="AC72" s="29"/>
      <c r="AD72" s="29"/>
      <c r="AE72" s="29"/>
      <c r="AF72" s="29"/>
      <c r="AG72" s="29"/>
      <c r="AH72" s="29"/>
      <c r="AI72" s="29" t="s">
        <v>43</v>
      </c>
      <c r="AJ72" s="29" t="s">
        <v>43</v>
      </c>
      <c r="AK72" s="29" t="s">
        <v>43</v>
      </c>
      <c r="AL72" s="29" t="s">
        <v>43</v>
      </c>
      <c r="AM72" s="29" t="s">
        <v>43</v>
      </c>
      <c r="AN72" s="29" t="s">
        <v>43</v>
      </c>
      <c r="AO72" s="29"/>
      <c r="AP72" s="29"/>
      <c r="AQ72" s="29"/>
      <c r="AR72" s="29"/>
      <c r="AS72" s="29"/>
      <c r="AT72" s="29"/>
      <c r="AU72" s="29" t="s">
        <v>44</v>
      </c>
      <c r="AV72" s="29" t="s">
        <v>44</v>
      </c>
      <c r="AW72" s="29" t="s">
        <v>44</v>
      </c>
      <c r="AX72" s="29" t="s">
        <v>44</v>
      </c>
      <c r="AY72" s="29" t="s">
        <v>44</v>
      </c>
      <c r="AZ72" s="29" t="s">
        <v>44</v>
      </c>
      <c r="BA72" s="29"/>
      <c r="BB72" s="29"/>
      <c r="BC72" s="29"/>
      <c r="BD72" s="29"/>
      <c r="BE72" s="29"/>
      <c r="BF72" s="29"/>
      <c r="BG72" s="29" t="s">
        <v>83</v>
      </c>
      <c r="BH72" s="269" t="s">
        <v>83</v>
      </c>
      <c r="BI72" s="269" t="s">
        <v>83</v>
      </c>
      <c r="BJ72" s="269" t="s">
        <v>83</v>
      </c>
      <c r="BK72" s="269" t="s">
        <v>83</v>
      </c>
      <c r="BL72" s="269" t="s">
        <v>83</v>
      </c>
      <c r="BM72" s="29"/>
      <c r="BN72" s="29"/>
      <c r="BO72" s="29"/>
      <c r="BP72" s="29"/>
      <c r="BQ72" s="29"/>
      <c r="BR72" s="29"/>
      <c r="BS72" s="29" t="s">
        <v>88</v>
      </c>
      <c r="BT72" s="29" t="s">
        <v>88</v>
      </c>
      <c r="BU72" s="29" t="s">
        <v>88</v>
      </c>
      <c r="BV72" s="29" t="s">
        <v>88</v>
      </c>
      <c r="BW72" s="29" t="s">
        <v>88</v>
      </c>
      <c r="BX72" s="29" t="s">
        <v>88</v>
      </c>
      <c r="BY72" s="29"/>
      <c r="BZ72" s="29"/>
      <c r="CA72" s="29"/>
      <c r="CB72" s="29"/>
      <c r="CC72" s="29"/>
      <c r="CD72" s="29"/>
      <c r="CE72" s="29" t="s">
        <v>170</v>
      </c>
      <c r="CF72" s="269" t="s">
        <v>170</v>
      </c>
      <c r="CG72" s="269" t="s">
        <v>170</v>
      </c>
      <c r="CH72" s="269" t="s">
        <v>170</v>
      </c>
      <c r="CI72" s="269" t="s">
        <v>170</v>
      </c>
      <c r="CJ72" s="269" t="s">
        <v>170</v>
      </c>
      <c r="CK72" s="29"/>
      <c r="CL72" s="29"/>
      <c r="CM72" s="29"/>
      <c r="CN72" s="29"/>
      <c r="CO72" s="29"/>
      <c r="CP72" s="29"/>
      <c r="CQ72" s="29" t="s">
        <v>236</v>
      </c>
      <c r="CR72" s="29"/>
      <c r="CS72" s="29"/>
      <c r="CT72" s="29"/>
      <c r="CU72" s="29"/>
      <c r="CV72" s="29"/>
      <c r="CW72" s="269"/>
      <c r="CX72" s="269"/>
      <c r="CY72" s="269"/>
      <c r="CZ72" s="269"/>
      <c r="DA72" s="269"/>
      <c r="DB72" s="269"/>
      <c r="DC72" s="269" t="s">
        <v>278</v>
      </c>
      <c r="DD72" s="269" t="s">
        <v>278</v>
      </c>
      <c r="DE72" s="269" t="s">
        <v>278</v>
      </c>
      <c r="DF72" s="269" t="s">
        <v>278</v>
      </c>
      <c r="DG72" s="269" t="s">
        <v>278</v>
      </c>
      <c r="DH72" s="269" t="s">
        <v>278</v>
      </c>
      <c r="DI72" s="269"/>
      <c r="DJ72" s="269"/>
      <c r="DK72" s="269"/>
      <c r="DL72" s="269"/>
      <c r="DM72" s="269"/>
      <c r="DN72" s="269"/>
      <c r="DO72" s="269" t="s">
        <v>362</v>
      </c>
      <c r="DP72" s="269" t="s">
        <v>362</v>
      </c>
      <c r="DQ72" s="269" t="s">
        <v>362</v>
      </c>
      <c r="DR72" s="269" t="s">
        <v>362</v>
      </c>
      <c r="DS72" s="269" t="s">
        <v>362</v>
      </c>
      <c r="DT72" s="269" t="s">
        <v>362</v>
      </c>
      <c r="DU72" s="269"/>
      <c r="DV72" s="269"/>
      <c r="DW72" s="269"/>
      <c r="DX72" s="269"/>
      <c r="DY72" s="269"/>
      <c r="DZ72" s="269"/>
      <c r="EA72" s="269" t="s">
        <v>365</v>
      </c>
      <c r="EB72" s="269" t="s">
        <v>365</v>
      </c>
      <c r="EC72" s="269" t="s">
        <v>365</v>
      </c>
      <c r="ED72" s="269" t="s">
        <v>365</v>
      </c>
      <c r="EE72" s="269" t="s">
        <v>365</v>
      </c>
      <c r="EF72" s="269" t="s">
        <v>365</v>
      </c>
      <c r="EG72" s="269"/>
      <c r="EH72" s="269"/>
      <c r="EI72" s="269"/>
      <c r="EJ72" s="269"/>
      <c r="EK72" s="269"/>
      <c r="EL72" s="269"/>
      <c r="EM72" s="269" t="s">
        <v>382</v>
      </c>
      <c r="EN72" s="269"/>
      <c r="EO72" s="269"/>
      <c r="EP72" s="269"/>
      <c r="EQ72" s="269"/>
      <c r="ER72" s="269"/>
      <c r="ES72" s="269" t="s">
        <v>439</v>
      </c>
      <c r="ET72" s="360"/>
      <c r="EU72" s="360"/>
      <c r="EV72" s="360"/>
      <c r="EW72" s="360"/>
      <c r="EX72" s="360"/>
      <c r="EY72" s="360"/>
      <c r="EZ72" s="360"/>
      <c r="FA72" s="360"/>
      <c r="FB72" s="360"/>
      <c r="FC72" s="360"/>
      <c r="FD72" s="360"/>
    </row>
    <row r="73" spans="1:160" s="66" customFormat="1" x14ac:dyDescent="0.3">
      <c r="A73" s="34" t="s">
        <v>106</v>
      </c>
      <c r="B73" s="34"/>
      <c r="C73" s="34"/>
      <c r="D73" s="35"/>
      <c r="E73" s="37">
        <f t="shared" ref="E73:AJ73" si="16">+E68/$AZ$68*100</f>
        <v>81.940689839974851</v>
      </c>
      <c r="F73" s="37">
        <f t="shared" si="16"/>
        <v>75.191449632529057</v>
      </c>
      <c r="G73" s="37">
        <f t="shared" si="16"/>
        <v>75.35424087291382</v>
      </c>
      <c r="H73" s="37">
        <f t="shared" si="16"/>
        <v>80.05696770974842</v>
      </c>
      <c r="I73" s="37">
        <f t="shared" si="16"/>
        <v>85.3256801101804</v>
      </c>
      <c r="J73" s="37">
        <f t="shared" si="16"/>
        <v>86.368935808587423</v>
      </c>
      <c r="K73" s="37">
        <f t="shared" si="16"/>
        <v>83.106598421997987</v>
      </c>
      <c r="L73" s="37">
        <f t="shared" si="16"/>
        <v>82.209517442765815</v>
      </c>
      <c r="M73" s="37">
        <f t="shared" si="16"/>
        <v>80.480326854061147</v>
      </c>
      <c r="N73" s="37">
        <f t="shared" si="16"/>
        <v>79.222331857861533</v>
      </c>
      <c r="O73" s="37">
        <f t="shared" si="16"/>
        <v>74.240495882716331</v>
      </c>
      <c r="P73" s="37">
        <f t="shared" si="16"/>
        <v>78.277442988151918</v>
      </c>
      <c r="Q73" s="37">
        <f t="shared" si="16"/>
        <v>79.031106068662666</v>
      </c>
      <c r="R73" s="37">
        <f t="shared" si="16"/>
        <v>79.115921175496098</v>
      </c>
      <c r="S73" s="37">
        <f t="shared" si="16"/>
        <v>95.449587285008803</v>
      </c>
      <c r="T73" s="37">
        <f t="shared" si="16"/>
        <v>94.569162501693199</v>
      </c>
      <c r="U73" s="37">
        <f t="shared" si="16"/>
        <v>88.895146149392417</v>
      </c>
      <c r="V73" s="37">
        <f t="shared" si="16"/>
        <v>88.07603306830525</v>
      </c>
      <c r="W73" s="37">
        <f t="shared" si="16"/>
        <v>90.49097123237722</v>
      </c>
      <c r="X73" s="37">
        <f t="shared" si="16"/>
        <v>92.779978955574663</v>
      </c>
      <c r="Y73" s="37">
        <f t="shared" si="16"/>
        <v>91.374832675889053</v>
      </c>
      <c r="Z73" s="37">
        <f t="shared" si="16"/>
        <v>90.203542292764141</v>
      </c>
      <c r="AA73" s="37">
        <f t="shared" si="16"/>
        <v>88.561111819738059</v>
      </c>
      <c r="AB73" s="37">
        <f t="shared" si="16"/>
        <v>92.045663802441538</v>
      </c>
      <c r="AC73" s="37">
        <f t="shared" si="16"/>
        <v>97.059545606973145</v>
      </c>
      <c r="AD73" s="37">
        <f t="shared" si="16"/>
        <v>99.67579529113199</v>
      </c>
      <c r="AE73" s="37">
        <f t="shared" si="16"/>
        <v>95.014309772251352</v>
      </c>
      <c r="AF73" s="37">
        <f t="shared" si="16"/>
        <v>97.89511739373404</v>
      </c>
      <c r="AG73" s="37">
        <f t="shared" si="16"/>
        <v>96.645149608755403</v>
      </c>
      <c r="AH73" s="37">
        <f t="shared" si="16"/>
        <v>99.674522555690871</v>
      </c>
      <c r="AI73" s="37">
        <f t="shared" si="16"/>
        <v>99.240719880707516</v>
      </c>
      <c r="AJ73" s="37">
        <f t="shared" si="16"/>
        <v>99.63710993522426</v>
      </c>
      <c r="AK73" s="37">
        <f t="shared" ref="AK73:BE73" si="17">+AK68/$AZ$68*100</f>
        <v>94.56674319534855</v>
      </c>
      <c r="AL73" s="37">
        <f t="shared" si="17"/>
        <v>92.34069508830251</v>
      </c>
      <c r="AM73" s="37">
        <f t="shared" si="17"/>
        <v>92.619071923112671</v>
      </c>
      <c r="AN73" s="37">
        <f t="shared" si="17"/>
        <v>94.941068912212302</v>
      </c>
      <c r="AO73" s="37">
        <f t="shared" si="17"/>
        <v>96.261680783450586</v>
      </c>
      <c r="AP73" s="37">
        <f t="shared" si="17"/>
        <v>98.858349063287633</v>
      </c>
      <c r="AQ73" s="37">
        <f t="shared" si="17"/>
        <v>103.77981067181035</v>
      </c>
      <c r="AR73" s="37">
        <f t="shared" si="17"/>
        <v>106.18371465081873</v>
      </c>
      <c r="AS73" s="37">
        <f t="shared" si="17"/>
        <v>109.24195687910311</v>
      </c>
      <c r="AT73" s="37">
        <f t="shared" si="17"/>
        <v>108.00702745021428</v>
      </c>
      <c r="AU73" s="37">
        <f t="shared" si="17"/>
        <v>108.6812639059346</v>
      </c>
      <c r="AV73" s="37">
        <f t="shared" si="17"/>
        <v>103.32025377274839</v>
      </c>
      <c r="AW73" s="37">
        <f t="shared" si="17"/>
        <v>101.1531398029135</v>
      </c>
      <c r="AX73" s="37">
        <f t="shared" si="17"/>
        <v>101.94530984957535</v>
      </c>
      <c r="AY73" s="37">
        <f t="shared" si="17"/>
        <v>99.406438473879788</v>
      </c>
      <c r="AZ73" s="37">
        <f t="shared" si="17"/>
        <v>100</v>
      </c>
      <c r="BA73" s="37">
        <f t="shared" si="17"/>
        <v>101.63633839160011</v>
      </c>
      <c r="BB73" s="37">
        <f t="shared" si="17"/>
        <v>100.90679457963631</v>
      </c>
      <c r="BC73" s="37">
        <f t="shared" si="17"/>
        <v>100.22125854493136</v>
      </c>
      <c r="BD73" s="37">
        <f t="shared" si="17"/>
        <v>103.85674259159703</v>
      </c>
      <c r="BE73" s="37">
        <f t="shared" si="17"/>
        <v>104.36594578995219</v>
      </c>
      <c r="BF73" s="37">
        <f t="shared" ref="BF73:BL73" si="18">+BF68/$AZ$68*100</f>
        <v>103.84132323643556</v>
      </c>
      <c r="BG73" s="37">
        <f t="shared" si="18"/>
        <v>102.76074716864623</v>
      </c>
      <c r="BH73" s="37">
        <f t="shared" si="18"/>
        <v>94.591163735672254</v>
      </c>
      <c r="BI73" s="37">
        <f t="shared" si="18"/>
        <v>93.688744833567625</v>
      </c>
      <c r="BJ73" s="37">
        <f t="shared" si="18"/>
        <v>94.824504422051604</v>
      </c>
      <c r="BK73" s="37">
        <f t="shared" si="18"/>
        <v>94.033522977635073</v>
      </c>
      <c r="BL73" s="37">
        <f t="shared" si="18"/>
        <v>91.75315783730386</v>
      </c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76"/>
      <c r="EU73" s="76"/>
      <c r="EV73" s="76"/>
      <c r="EW73" s="76"/>
      <c r="EX73" s="76"/>
      <c r="EY73" s="76"/>
      <c r="EZ73" s="76"/>
      <c r="FA73" s="76"/>
      <c r="FB73" s="76"/>
      <c r="FC73" s="76"/>
      <c r="FD73" s="76"/>
    </row>
    <row r="74" spans="1:160" s="66" customFormat="1" x14ac:dyDescent="0.3">
      <c r="A74" s="34" t="s">
        <v>107</v>
      </c>
      <c r="B74" s="34"/>
      <c r="C74" s="34"/>
      <c r="D74" s="35"/>
      <c r="E74" s="37">
        <f t="shared" ref="E74:AJ74" si="19">+E69/$AZ$69*100</f>
        <v>79.942148828028976</v>
      </c>
      <c r="F74" s="37">
        <f t="shared" si="19"/>
        <v>73.213426663955133</v>
      </c>
      <c r="G74" s="37">
        <f t="shared" si="19"/>
        <v>74.609232429666733</v>
      </c>
      <c r="H74" s="37">
        <f t="shared" si="19"/>
        <v>77.990482447760741</v>
      </c>
      <c r="I74" s="37">
        <f t="shared" si="19"/>
        <v>81.366238690863455</v>
      </c>
      <c r="J74" s="37">
        <f t="shared" si="19"/>
        <v>84.204148830956342</v>
      </c>
      <c r="K74" s="37">
        <f t="shared" si="19"/>
        <v>84.010720924783215</v>
      </c>
      <c r="L74" s="37">
        <f t="shared" si="19"/>
        <v>85.527103666406106</v>
      </c>
      <c r="M74" s="37">
        <f t="shared" si="19"/>
        <v>79.67751934663228</v>
      </c>
      <c r="N74" s="37">
        <f t="shared" si="19"/>
        <v>74.595703762239125</v>
      </c>
      <c r="O74" s="37">
        <f t="shared" si="19"/>
        <v>76.559975815073386</v>
      </c>
      <c r="P74" s="37">
        <f t="shared" si="19"/>
        <v>75.357361411678525</v>
      </c>
      <c r="Q74" s="37">
        <f t="shared" si="19"/>
        <v>81.108850152862161</v>
      </c>
      <c r="R74" s="37">
        <f t="shared" si="19"/>
        <v>79.404294351369643</v>
      </c>
      <c r="S74" s="37">
        <f t="shared" si="19"/>
        <v>91.174865447286564</v>
      </c>
      <c r="T74" s="37">
        <f t="shared" si="19"/>
        <v>89.39841761672605</v>
      </c>
      <c r="U74" s="37">
        <f t="shared" si="19"/>
        <v>86.955650582733497</v>
      </c>
      <c r="V74" s="37">
        <f t="shared" si="19"/>
        <v>85.374695150090503</v>
      </c>
      <c r="W74" s="37">
        <f t="shared" si="19"/>
        <v>87.712030340472992</v>
      </c>
      <c r="X74" s="37">
        <f t="shared" si="19"/>
        <v>93.279383281787744</v>
      </c>
      <c r="Y74" s="37">
        <f t="shared" si="19"/>
        <v>90.065775554758375</v>
      </c>
      <c r="Z74" s="37">
        <f t="shared" si="19"/>
        <v>88.61615353313293</v>
      </c>
      <c r="AA74" s="37">
        <f t="shared" si="19"/>
        <v>88.061580431378843</v>
      </c>
      <c r="AB74" s="37">
        <f t="shared" si="19"/>
        <v>93.036130881197238</v>
      </c>
      <c r="AC74" s="37">
        <f t="shared" si="19"/>
        <v>95.921301355271865</v>
      </c>
      <c r="AD74" s="37">
        <f t="shared" si="19"/>
        <v>92.795817705985641</v>
      </c>
      <c r="AE74" s="37">
        <f t="shared" si="19"/>
        <v>91.072594627565422</v>
      </c>
      <c r="AF74" s="37">
        <f t="shared" si="19"/>
        <v>94.483281324518984</v>
      </c>
      <c r="AG74" s="37">
        <f t="shared" si="19"/>
        <v>92.025659523614195</v>
      </c>
      <c r="AH74" s="37">
        <f t="shared" si="19"/>
        <v>94.55846011168579</v>
      </c>
      <c r="AI74" s="37">
        <f t="shared" si="19"/>
        <v>93.520535214517082</v>
      </c>
      <c r="AJ74" s="37">
        <f t="shared" si="19"/>
        <v>93.60953313193211</v>
      </c>
      <c r="AK74" s="37">
        <f t="shared" ref="AK74:BE74" si="20">+AK69/$AZ$69*100</f>
        <v>91.485497046188115</v>
      </c>
      <c r="AL74" s="37">
        <f t="shared" si="20"/>
        <v>88.937594617499798</v>
      </c>
      <c r="AM74" s="37">
        <f t="shared" si="20"/>
        <v>90.175469856261088</v>
      </c>
      <c r="AN74" s="37">
        <f t="shared" si="20"/>
        <v>89.978106606437166</v>
      </c>
      <c r="AO74" s="37">
        <f t="shared" si="20"/>
        <v>93.988342469316819</v>
      </c>
      <c r="AP74" s="37">
        <f t="shared" si="20"/>
        <v>94.162501125827873</v>
      </c>
      <c r="AQ74" s="37">
        <f t="shared" si="20"/>
        <v>99.892672258498962</v>
      </c>
      <c r="AR74" s="37">
        <f t="shared" si="20"/>
        <v>96.617982693677902</v>
      </c>
      <c r="AS74" s="37">
        <f t="shared" si="20"/>
        <v>102.17243212553993</v>
      </c>
      <c r="AT74" s="37">
        <f t="shared" si="20"/>
        <v>94.027689122304636</v>
      </c>
      <c r="AU74" s="37">
        <f t="shared" si="20"/>
        <v>102.06668845394577</v>
      </c>
      <c r="AV74" s="37">
        <f t="shared" si="20"/>
        <v>96.240531468555972</v>
      </c>
      <c r="AW74" s="37">
        <f t="shared" si="20"/>
        <v>97.097497577123988</v>
      </c>
      <c r="AX74" s="37">
        <f t="shared" si="20"/>
        <v>99.20203277476854</v>
      </c>
      <c r="AY74" s="37">
        <f t="shared" si="20"/>
        <v>97.7851457284563</v>
      </c>
      <c r="AZ74" s="37">
        <f t="shared" si="20"/>
        <v>100</v>
      </c>
      <c r="BA74" s="37">
        <f t="shared" si="20"/>
        <v>89.094784114741714</v>
      </c>
      <c r="BB74" s="37">
        <f t="shared" si="20"/>
        <v>88.015582533832216</v>
      </c>
      <c r="BC74" s="37">
        <f t="shared" si="20"/>
        <v>90.517940977405772</v>
      </c>
      <c r="BD74" s="37">
        <f t="shared" si="20"/>
        <v>89.838159181347748</v>
      </c>
      <c r="BE74" s="37">
        <f t="shared" si="20"/>
        <v>91.940618463803716</v>
      </c>
      <c r="BF74" s="37">
        <f t="shared" ref="BF74:BK74" si="21">+BF69/$AZ$69*100</f>
        <v>90.534271922234609</v>
      </c>
      <c r="BG74" s="37">
        <f t="shared" si="21"/>
        <v>92.894885137706282</v>
      </c>
      <c r="BH74" s="37">
        <f t="shared" si="21"/>
        <v>89.430196300654458</v>
      </c>
      <c r="BI74" s="37">
        <f t="shared" si="21"/>
        <v>90.584490737666513</v>
      </c>
      <c r="BJ74" s="37">
        <f t="shared" si="21"/>
        <v>92.636031254015762</v>
      </c>
      <c r="BK74" s="37">
        <f t="shared" si="21"/>
        <v>91.304441704055193</v>
      </c>
      <c r="BL74" s="37">
        <f>+BL69/$AZ$69*100</f>
        <v>88.813483416688797</v>
      </c>
      <c r="BM74" s="37">
        <f>+BM69/$AZ$69*100</f>
        <v>88.71870883696451</v>
      </c>
      <c r="BN74" s="37">
        <f>+BN69/$AZ$69*100</f>
        <v>86.971245184183473</v>
      </c>
      <c r="BO74" s="37">
        <f>+BO69/$AZ$69*100</f>
        <v>89.742572024445423</v>
      </c>
      <c r="BP74" s="37">
        <f t="shared" ref="BP74:CV74" si="22">+BP69/$AZ$69*100</f>
        <v>93.334537599944269</v>
      </c>
      <c r="BQ74" s="37">
        <f t="shared" si="22"/>
        <v>94.96457391129492</v>
      </c>
      <c r="BR74" s="37">
        <f t="shared" si="22"/>
        <v>96.996791488200302</v>
      </c>
      <c r="BS74" s="37">
        <f t="shared" si="22"/>
        <v>99.298290676397755</v>
      </c>
      <c r="BT74" s="37">
        <f t="shared" si="22"/>
        <v>94.963989220036268</v>
      </c>
      <c r="BU74" s="37">
        <f t="shared" si="22"/>
        <v>89.258825626166697</v>
      </c>
      <c r="BV74" s="37">
        <f t="shared" si="22"/>
        <v>86.652943999717351</v>
      </c>
      <c r="BW74" s="37">
        <f t="shared" si="22"/>
        <v>83.571271342268801</v>
      </c>
      <c r="BX74" s="37">
        <f>+BX69/$AZ$69*100</f>
        <v>75.100899015167784</v>
      </c>
      <c r="BY74" s="37">
        <f>+BY69/$AZ$69*100</f>
        <v>74.591823450850086</v>
      </c>
      <c r="BZ74" s="37">
        <f>+BZ69/$AZ$69*100</f>
        <v>73.211055898100525</v>
      </c>
      <c r="CA74" s="37">
        <f t="shared" si="22"/>
        <v>70.088208881683101</v>
      </c>
      <c r="CB74" s="37">
        <f t="shared" si="22"/>
        <v>70.951719650246687</v>
      </c>
      <c r="CC74" s="37">
        <f t="shared" si="22"/>
        <v>74.617500768746126</v>
      </c>
      <c r="CD74" s="37">
        <f t="shared" si="22"/>
        <v>72.145580152617697</v>
      </c>
      <c r="CE74" s="37">
        <f t="shared" si="22"/>
        <v>66.62534614065784</v>
      </c>
      <c r="CF74" s="37">
        <f t="shared" si="22"/>
        <v>61.267293476228282</v>
      </c>
      <c r="CG74" s="37">
        <f t="shared" si="22"/>
        <v>60.842109677521158</v>
      </c>
      <c r="CH74" s="37">
        <f t="shared" si="22"/>
        <v>63.326231490423957</v>
      </c>
      <c r="CI74" s="37">
        <f t="shared" si="22"/>
        <v>62.715669106807958</v>
      </c>
      <c r="CJ74" s="37">
        <f t="shared" si="22"/>
        <v>59.342215260457024</v>
      </c>
      <c r="CK74" s="37">
        <f t="shared" si="22"/>
        <v>60.095438724109748</v>
      </c>
      <c r="CL74" s="37">
        <f t="shared" si="22"/>
        <v>58.753068465451108</v>
      </c>
      <c r="CM74" s="37">
        <f t="shared" si="22"/>
        <v>62.360230448728807</v>
      </c>
      <c r="CN74" s="37">
        <f t="shared" si="22"/>
        <v>68.051405214149327</v>
      </c>
      <c r="CO74" s="37">
        <f t="shared" si="22"/>
        <v>70.214318959687901</v>
      </c>
      <c r="CP74" s="37">
        <f t="shared" si="22"/>
        <v>74.647750777862655</v>
      </c>
      <c r="CQ74" s="37">
        <f t="shared" si="22"/>
        <v>82.825312917763398</v>
      </c>
      <c r="CR74" s="37">
        <f t="shared" si="22"/>
        <v>79.411663138311141</v>
      </c>
      <c r="CS74" s="37">
        <f t="shared" si="22"/>
        <v>81.37306914269476</v>
      </c>
      <c r="CT74" s="37">
        <f t="shared" si="22"/>
        <v>83.94525396342955</v>
      </c>
      <c r="CU74" s="37">
        <f t="shared" si="22"/>
        <v>77.642479077840548</v>
      </c>
      <c r="CV74" s="37">
        <f t="shared" si="22"/>
        <v>80.822704912411524</v>
      </c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76"/>
      <c r="EU74" s="76"/>
      <c r="EV74" s="76"/>
      <c r="EW74" s="76"/>
      <c r="EX74" s="76"/>
      <c r="EY74" s="76"/>
      <c r="EZ74" s="76"/>
      <c r="FA74" s="76"/>
      <c r="FB74" s="76"/>
      <c r="FC74" s="76"/>
      <c r="FD74" s="76"/>
    </row>
    <row r="75" spans="1:160" s="66" customFormat="1" x14ac:dyDescent="0.3">
      <c r="A75" s="34" t="s">
        <v>289</v>
      </c>
      <c r="B75" s="34"/>
      <c r="C75" s="34"/>
      <c r="D75" s="35"/>
      <c r="E75" s="36">
        <f t="shared" ref="E75:AJ75" si="23">E70/$AZ$70*100</f>
        <v>84.236201467249458</v>
      </c>
      <c r="F75" s="36">
        <f t="shared" si="23"/>
        <v>76.960177611301646</v>
      </c>
      <c r="G75" s="36">
        <f t="shared" si="23"/>
        <v>76.348404896173875</v>
      </c>
      <c r="H75" s="36">
        <f t="shared" si="23"/>
        <v>80.271455064848979</v>
      </c>
      <c r="I75" s="36">
        <f t="shared" si="23"/>
        <v>84.269547053786255</v>
      </c>
      <c r="J75" s="36">
        <f t="shared" si="23"/>
        <v>85.60972516158246</v>
      </c>
      <c r="K75" s="36">
        <f t="shared" si="23"/>
        <v>83.279243420132445</v>
      </c>
      <c r="L75" s="36">
        <f t="shared" si="23"/>
        <v>84.005020574849581</v>
      </c>
      <c r="M75" s="36">
        <f t="shared" si="23"/>
        <v>81.964747027706721</v>
      </c>
      <c r="N75" s="36">
        <f t="shared" si="23"/>
        <v>80.994591245168436</v>
      </c>
      <c r="O75" s="36">
        <f t="shared" si="23"/>
        <v>75.904899459579269</v>
      </c>
      <c r="P75" s="36">
        <f t="shared" si="23"/>
        <v>79.706256724561868</v>
      </c>
      <c r="Q75" s="36">
        <f t="shared" si="23"/>
        <v>80.712233435179542</v>
      </c>
      <c r="R75" s="36">
        <f t="shared" si="23"/>
        <v>80.833067203908385</v>
      </c>
      <c r="S75" s="36">
        <f t="shared" si="23"/>
        <v>95.939641363467473</v>
      </c>
      <c r="T75" s="36">
        <f t="shared" si="23"/>
        <v>93.80030687684868</v>
      </c>
      <c r="U75" s="36">
        <f t="shared" si="23"/>
        <v>87.511944890432758</v>
      </c>
      <c r="V75" s="36">
        <f t="shared" si="23"/>
        <v>86.782617986761224</v>
      </c>
      <c r="W75" s="36">
        <f t="shared" si="23"/>
        <v>87.916951041652297</v>
      </c>
      <c r="X75" s="36">
        <f t="shared" si="23"/>
        <v>92.610829536463783</v>
      </c>
      <c r="Y75" s="36">
        <f t="shared" si="23"/>
        <v>91.096606362096239</v>
      </c>
      <c r="Z75" s="36">
        <f t="shared" si="23"/>
        <v>90.376094536530019</v>
      </c>
      <c r="AA75" s="36">
        <f t="shared" si="23"/>
        <v>89.011113826291876</v>
      </c>
      <c r="AB75" s="36">
        <f t="shared" si="23"/>
        <v>92.544380233281359</v>
      </c>
      <c r="AC75" s="36">
        <f t="shared" si="23"/>
        <v>96.969658666735526</v>
      </c>
      <c r="AD75" s="36">
        <f t="shared" si="23"/>
        <v>98.123233278127614</v>
      </c>
      <c r="AE75" s="36">
        <f t="shared" si="23"/>
        <v>93.413588393330159</v>
      </c>
      <c r="AF75" s="36">
        <f t="shared" si="23"/>
        <v>95.425974179678192</v>
      </c>
      <c r="AG75" s="36">
        <f t="shared" si="23"/>
        <v>94.894267113195397</v>
      </c>
      <c r="AH75" s="36">
        <f t="shared" si="23"/>
        <v>97.13009964153963</v>
      </c>
      <c r="AI75" s="36">
        <f t="shared" si="23"/>
        <v>96.708465250674735</v>
      </c>
      <c r="AJ75" s="36">
        <f t="shared" si="23"/>
        <v>98.410720163501082</v>
      </c>
      <c r="AK75" s="36">
        <f t="shared" ref="AK75:BF75" si="24">AK70/$AZ$70*100</f>
        <v>94.442955068627128</v>
      </c>
      <c r="AL75" s="36">
        <f t="shared" si="24"/>
        <v>92.121793424438152</v>
      </c>
      <c r="AM75" s="36">
        <f t="shared" si="24"/>
        <v>93.426306442545922</v>
      </c>
      <c r="AN75" s="36">
        <f t="shared" si="24"/>
        <v>96.195887963369188</v>
      </c>
      <c r="AO75" s="36">
        <f t="shared" si="24"/>
        <v>97.316726129444262</v>
      </c>
      <c r="AP75" s="36">
        <f t="shared" si="24"/>
        <v>98.508240561862337</v>
      </c>
      <c r="AQ75" s="36">
        <f t="shared" si="24"/>
        <v>102.64073511871045</v>
      </c>
      <c r="AR75" s="36">
        <f t="shared" si="24"/>
        <v>104.58280628083347</v>
      </c>
      <c r="AS75" s="36">
        <f t="shared" si="24"/>
        <v>107.45412765182742</v>
      </c>
      <c r="AT75" s="36">
        <f t="shared" si="24"/>
        <v>105.27214470604321</v>
      </c>
      <c r="AU75" s="36">
        <f t="shared" si="24"/>
        <v>106.32773787518279</v>
      </c>
      <c r="AV75" s="36">
        <f t="shared" si="24"/>
        <v>102.90527497431434</v>
      </c>
      <c r="AW75" s="36">
        <f t="shared" si="24"/>
        <v>101.5676439903485</v>
      </c>
      <c r="AX75" s="36">
        <f t="shared" si="24"/>
        <v>102.01551515487562</v>
      </c>
      <c r="AY75" s="36">
        <f t="shared" si="24"/>
        <v>99.537770942539979</v>
      </c>
      <c r="AZ75" s="36">
        <f t="shared" si="24"/>
        <v>100</v>
      </c>
      <c r="BA75" s="36">
        <f t="shared" si="24"/>
        <v>101.41275484271041</v>
      </c>
      <c r="BB75" s="36">
        <f t="shared" si="24"/>
        <v>100.64084617358604</v>
      </c>
      <c r="BC75" s="36">
        <f t="shared" si="24"/>
        <v>100.63145576775814</v>
      </c>
      <c r="BD75" s="36">
        <f t="shared" si="24"/>
        <v>103.47284909837504</v>
      </c>
      <c r="BE75" s="36">
        <f t="shared" si="24"/>
        <v>103.19604186175096</v>
      </c>
      <c r="BF75" s="36">
        <f t="shared" si="24"/>
        <v>102.00060360821894</v>
      </c>
      <c r="BG75" s="36">
        <f t="shared" ref="BG75:DR75" si="25">BG70/$AZ$70*100</f>
        <v>101.37978569123615</v>
      </c>
      <c r="BH75" s="36">
        <f t="shared" si="25"/>
        <v>94.29906291574855</v>
      </c>
      <c r="BI75" s="36">
        <f t="shared" si="25"/>
        <v>93.663554207899153</v>
      </c>
      <c r="BJ75" s="36">
        <f t="shared" si="25"/>
        <v>94.932907633670354</v>
      </c>
      <c r="BK75" s="36">
        <f t="shared" si="25"/>
        <v>93.991818576745516</v>
      </c>
      <c r="BL75" s="36">
        <f t="shared" si="25"/>
        <v>92.45178054337984</v>
      </c>
      <c r="BM75" s="36">
        <f t="shared" si="25"/>
        <v>92.174473494716437</v>
      </c>
      <c r="BN75" s="36">
        <f t="shared" si="25"/>
        <v>88.924461293869641</v>
      </c>
      <c r="BO75" s="36">
        <f t="shared" si="25"/>
        <v>91.393892923025078</v>
      </c>
      <c r="BP75" s="36">
        <f t="shared" si="25"/>
        <v>97.474503350225319</v>
      </c>
      <c r="BQ75" s="36">
        <f t="shared" si="25"/>
        <v>98.938488148733271</v>
      </c>
      <c r="BR75" s="36">
        <f t="shared" si="25"/>
        <v>102.8199604124099</v>
      </c>
      <c r="BS75" s="36">
        <f t="shared" si="25"/>
        <v>102.52707436860339</v>
      </c>
      <c r="BT75" s="36">
        <f t="shared" si="25"/>
        <v>98.205927857308112</v>
      </c>
      <c r="BU75" s="36">
        <f t="shared" si="25"/>
        <v>91.973988316584524</v>
      </c>
      <c r="BV75" s="36">
        <f t="shared" si="25"/>
        <v>89.716768099854377</v>
      </c>
      <c r="BW75" s="36">
        <f t="shared" si="25"/>
        <v>86.031809968939143</v>
      </c>
      <c r="BX75" s="36">
        <f t="shared" si="25"/>
        <v>78.228188709059509</v>
      </c>
      <c r="BY75" s="36">
        <f t="shared" si="25"/>
        <v>76.437344749223385</v>
      </c>
      <c r="BZ75" s="36">
        <f t="shared" si="25"/>
        <v>76.707585210583744</v>
      </c>
      <c r="CA75" s="36">
        <f t="shared" si="25"/>
        <v>74.069537780809142</v>
      </c>
      <c r="CB75" s="36">
        <f t="shared" si="25"/>
        <v>75.220401572389662</v>
      </c>
      <c r="CC75" s="36">
        <f t="shared" si="25"/>
        <v>77.911188506566006</v>
      </c>
      <c r="CD75" s="36">
        <f t="shared" si="25"/>
        <v>74.895450954045245</v>
      </c>
      <c r="CE75" s="36">
        <f t="shared" si="25"/>
        <v>69.978748566616318</v>
      </c>
      <c r="CF75" s="36">
        <f t="shared" si="25"/>
        <v>64.395572101029131</v>
      </c>
      <c r="CG75" s="36">
        <f t="shared" si="25"/>
        <v>63.198844625181763</v>
      </c>
      <c r="CH75" s="36">
        <f t="shared" si="25"/>
        <v>66.593672401418431</v>
      </c>
      <c r="CI75" s="36">
        <f t="shared" si="25"/>
        <v>65.072629988553146</v>
      </c>
      <c r="CJ75" s="36">
        <f t="shared" si="25"/>
        <v>61.822653323302056</v>
      </c>
      <c r="CK75" s="36">
        <f t="shared" si="25"/>
        <v>61.585411148903781</v>
      </c>
      <c r="CL75" s="36">
        <f t="shared" si="25"/>
        <v>60.594712996793241</v>
      </c>
      <c r="CM75" s="36">
        <f t="shared" si="25"/>
        <v>65.079428890467199</v>
      </c>
      <c r="CN75" s="36">
        <f t="shared" si="25"/>
        <v>71.704652934057705</v>
      </c>
      <c r="CO75" s="36">
        <f t="shared" si="25"/>
        <v>76.788887867120536</v>
      </c>
      <c r="CP75" s="36">
        <f t="shared" si="25"/>
        <v>78.033504452717708</v>
      </c>
      <c r="CQ75" s="36">
        <f t="shared" si="25"/>
        <v>87.541182443038295</v>
      </c>
      <c r="CR75" s="36">
        <f t="shared" si="25"/>
        <v>83.431298202268707</v>
      </c>
      <c r="CS75" s="36">
        <f t="shared" si="25"/>
        <v>83.747280067177542</v>
      </c>
      <c r="CT75" s="36">
        <f t="shared" si="25"/>
        <v>84.051830748201411</v>
      </c>
      <c r="CU75" s="36">
        <f t="shared" si="25"/>
        <v>79.538947320094579</v>
      </c>
      <c r="CV75" s="36">
        <f t="shared" si="25"/>
        <v>82.95568672075386</v>
      </c>
      <c r="CW75" s="36">
        <f t="shared" si="25"/>
        <v>85.172704002250228</v>
      </c>
      <c r="CX75" s="36">
        <f>CX70/$AZ$70*100</f>
        <v>85.322894153488434</v>
      </c>
      <c r="CY75" s="36">
        <f t="shared" si="25"/>
        <v>85.046915605193249</v>
      </c>
      <c r="CZ75" s="36">
        <f t="shared" si="25"/>
        <v>89.236639556973984</v>
      </c>
      <c r="DA75" s="36">
        <f t="shared" si="25"/>
        <v>88.062413743886609</v>
      </c>
      <c r="DB75" s="36">
        <f t="shared" si="25"/>
        <v>87.261663949611261</v>
      </c>
      <c r="DC75" s="36">
        <f t="shared" si="25"/>
        <v>84.11931820783353</v>
      </c>
      <c r="DD75" s="36">
        <f t="shared" si="25"/>
        <v>85.739956786399745</v>
      </c>
      <c r="DE75" s="36">
        <f t="shared" si="25"/>
        <v>86.017954745991815</v>
      </c>
      <c r="DF75" s="36">
        <f t="shared" si="25"/>
        <v>85.080440879929071</v>
      </c>
      <c r="DG75" s="36">
        <f t="shared" si="25"/>
        <v>83.962678717561289</v>
      </c>
      <c r="DH75" s="36">
        <f t="shared" si="25"/>
        <v>84.35223251950184</v>
      </c>
      <c r="DI75" s="36">
        <f t="shared" si="25"/>
        <v>89.126856200342459</v>
      </c>
      <c r="DJ75" s="36">
        <f t="shared" si="25"/>
        <v>88.478073184283176</v>
      </c>
      <c r="DK75" s="36">
        <f t="shared" si="25"/>
        <v>88.510541272209835</v>
      </c>
      <c r="DL75" s="36">
        <f t="shared" si="25"/>
        <v>92.945988381990404</v>
      </c>
      <c r="DM75" s="36">
        <f t="shared" si="25"/>
        <v>90.467960189497333</v>
      </c>
      <c r="DN75" s="36">
        <f t="shared" si="25"/>
        <v>90.713053658060005</v>
      </c>
      <c r="DO75" s="36">
        <f t="shared" si="25"/>
        <v>89.125324725602027</v>
      </c>
      <c r="DP75" s="36">
        <f t="shared" si="25"/>
        <v>83.574065823062071</v>
      </c>
      <c r="DQ75" s="36">
        <f t="shared" si="25"/>
        <v>80.758660581592508</v>
      </c>
      <c r="DR75" s="36">
        <f t="shared" si="25"/>
        <v>79.474040270844441</v>
      </c>
      <c r="DS75" s="36">
        <f>DS70/$AZ$70*100</f>
        <v>75.474724009553114</v>
      </c>
      <c r="DT75" s="36">
        <f>DT70/$AZ$70*100</f>
        <v>77.669511641158678</v>
      </c>
      <c r="DU75" s="36">
        <f>DU70/$AZ$70*100</f>
        <v>77.77455576128466</v>
      </c>
      <c r="DV75" s="36">
        <f>DV70/$AZ$70*100</f>
        <v>78.762887425725253</v>
      </c>
      <c r="DW75" s="36">
        <f t="shared" ref="DW75:EF75" si="26">DW70/$AZ$70*100</f>
        <v>81.517488440053512</v>
      </c>
      <c r="DX75" s="36">
        <f t="shared" si="26"/>
        <v>84.541987950887275</v>
      </c>
      <c r="DY75" s="36">
        <f t="shared" si="26"/>
        <v>80.61190544223173</v>
      </c>
      <c r="DZ75" s="36">
        <f t="shared" si="26"/>
        <v>83.160546072314617</v>
      </c>
      <c r="EA75" s="36">
        <f t="shared" si="26"/>
        <v>83.428608939194902</v>
      </c>
      <c r="EB75" s="36">
        <f t="shared" si="26"/>
        <v>77.319888389788204</v>
      </c>
      <c r="EC75" s="36">
        <f t="shared" si="26"/>
        <v>76.222094534978595</v>
      </c>
      <c r="ED75" s="36">
        <f t="shared" si="26"/>
        <v>75.673115287681227</v>
      </c>
      <c r="EE75" s="36">
        <f t="shared" si="26"/>
        <v>76.911237791162506</v>
      </c>
      <c r="EF75" s="36">
        <f t="shared" si="26"/>
        <v>77.728288803003935</v>
      </c>
      <c r="EG75" s="36">
        <f>EG70/$AZ$70*100</f>
        <v>79.114464764830785</v>
      </c>
      <c r="EH75" s="36">
        <f t="shared" ref="EH75:ER75" si="27">EH70/$AZ$70*100</f>
        <v>77.009708107795888</v>
      </c>
      <c r="EI75" s="36">
        <f t="shared" si="27"/>
        <v>69.210483651265491</v>
      </c>
      <c r="EJ75" s="36">
        <f t="shared" si="27"/>
        <v>66.903592920221726</v>
      </c>
      <c r="EK75" s="36">
        <f t="shared" si="27"/>
        <v>71.415842973700506</v>
      </c>
      <c r="EL75" s="36">
        <f t="shared" si="27"/>
        <v>74.504472860633456</v>
      </c>
      <c r="EM75" s="36">
        <f t="shared" si="27"/>
        <v>75.437356071524718</v>
      </c>
      <c r="EN75" s="36">
        <f t="shared" si="27"/>
        <v>73.871978160505421</v>
      </c>
      <c r="EO75" s="36">
        <f t="shared" si="27"/>
        <v>75.337627318092245</v>
      </c>
      <c r="EP75" s="36">
        <f t="shared" si="27"/>
        <v>74.336125935742075</v>
      </c>
      <c r="EQ75" s="36">
        <f t="shared" si="27"/>
        <v>77.803326335350391</v>
      </c>
      <c r="ER75" s="36">
        <f t="shared" si="27"/>
        <v>83.917601241781753</v>
      </c>
      <c r="ES75" s="36">
        <f t="shared" ref="ES75:FD75" si="28">ES70/$AZ$70*100</f>
        <v>85.22630310286327</v>
      </c>
      <c r="ET75" s="361">
        <f t="shared" si="28"/>
        <v>84.809673466526675</v>
      </c>
      <c r="EU75" s="361">
        <f t="shared" si="28"/>
        <v>91.415562366337284</v>
      </c>
      <c r="EV75" s="361">
        <f t="shared" si="28"/>
        <v>100.33613374792121</v>
      </c>
      <c r="EW75" s="361">
        <f t="shared" si="28"/>
        <v>105.45558590509776</v>
      </c>
      <c r="EX75" s="361">
        <f t="shared" si="28"/>
        <v>106.97382881967776</v>
      </c>
      <c r="EY75" s="361">
        <f t="shared" si="28"/>
        <v>103.81806255637545</v>
      </c>
      <c r="EZ75" s="361">
        <f t="shared" si="28"/>
        <v>103.233075879067</v>
      </c>
      <c r="FA75" s="361">
        <f t="shared" si="28"/>
        <v>104.74085361183674</v>
      </c>
      <c r="FB75" s="361">
        <f t="shared" si="28"/>
        <v>108.69445007904686</v>
      </c>
      <c r="FC75" s="361">
        <f t="shared" si="28"/>
        <v>106.37651544799913</v>
      </c>
      <c r="FD75" s="361">
        <f t="shared" si="28"/>
        <v>105.68481244583378</v>
      </c>
    </row>
    <row r="76" spans="1:160" s="66" customFormat="1" x14ac:dyDescent="0.3">
      <c r="A76" s="34" t="s">
        <v>108</v>
      </c>
      <c r="B76" s="34"/>
      <c r="C76" s="34"/>
      <c r="D76" s="35"/>
      <c r="E76" s="37">
        <f t="shared" ref="E76:BF76" si="29">+E73</f>
        <v>81.940689839974851</v>
      </c>
      <c r="F76" s="37">
        <f t="shared" si="29"/>
        <v>75.191449632529057</v>
      </c>
      <c r="G76" s="37">
        <f t="shared" si="29"/>
        <v>75.35424087291382</v>
      </c>
      <c r="H76" s="37">
        <f t="shared" si="29"/>
        <v>80.05696770974842</v>
      </c>
      <c r="I76" s="37">
        <f t="shared" si="29"/>
        <v>85.3256801101804</v>
      </c>
      <c r="J76" s="37">
        <f t="shared" si="29"/>
        <v>86.368935808587423</v>
      </c>
      <c r="K76" s="37">
        <f t="shared" si="29"/>
        <v>83.106598421997987</v>
      </c>
      <c r="L76" s="37">
        <f t="shared" si="29"/>
        <v>82.209517442765815</v>
      </c>
      <c r="M76" s="37">
        <f t="shared" si="29"/>
        <v>80.480326854061147</v>
      </c>
      <c r="N76" s="37">
        <f t="shared" si="29"/>
        <v>79.222331857861533</v>
      </c>
      <c r="O76" s="37">
        <f t="shared" si="29"/>
        <v>74.240495882716331</v>
      </c>
      <c r="P76" s="37">
        <f t="shared" si="29"/>
        <v>78.277442988151918</v>
      </c>
      <c r="Q76" s="37">
        <f t="shared" si="29"/>
        <v>79.031106068662666</v>
      </c>
      <c r="R76" s="37">
        <f t="shared" si="29"/>
        <v>79.115921175496098</v>
      </c>
      <c r="S76" s="37">
        <f t="shared" si="29"/>
        <v>95.449587285008803</v>
      </c>
      <c r="T76" s="37">
        <f t="shared" si="29"/>
        <v>94.569162501693199</v>
      </c>
      <c r="U76" s="37">
        <f t="shared" si="29"/>
        <v>88.895146149392417</v>
      </c>
      <c r="V76" s="37">
        <f t="shared" si="29"/>
        <v>88.07603306830525</v>
      </c>
      <c r="W76" s="37">
        <f t="shared" si="29"/>
        <v>90.49097123237722</v>
      </c>
      <c r="X76" s="37">
        <f t="shared" si="29"/>
        <v>92.779978955574663</v>
      </c>
      <c r="Y76" s="37">
        <f t="shared" si="29"/>
        <v>91.374832675889053</v>
      </c>
      <c r="Z76" s="37">
        <f t="shared" si="29"/>
        <v>90.203542292764141</v>
      </c>
      <c r="AA76" s="37">
        <f t="shared" si="29"/>
        <v>88.561111819738059</v>
      </c>
      <c r="AB76" s="37">
        <f t="shared" si="29"/>
        <v>92.045663802441538</v>
      </c>
      <c r="AC76" s="37">
        <f t="shared" si="29"/>
        <v>97.059545606973145</v>
      </c>
      <c r="AD76" s="37">
        <f t="shared" si="29"/>
        <v>99.67579529113199</v>
      </c>
      <c r="AE76" s="37">
        <f t="shared" si="29"/>
        <v>95.014309772251352</v>
      </c>
      <c r="AF76" s="37">
        <f t="shared" si="29"/>
        <v>97.89511739373404</v>
      </c>
      <c r="AG76" s="37">
        <f t="shared" si="29"/>
        <v>96.645149608755403</v>
      </c>
      <c r="AH76" s="37">
        <f t="shared" si="29"/>
        <v>99.674522555690871</v>
      </c>
      <c r="AI76" s="37">
        <f t="shared" si="29"/>
        <v>99.240719880707516</v>
      </c>
      <c r="AJ76" s="37">
        <f t="shared" si="29"/>
        <v>99.63710993522426</v>
      </c>
      <c r="AK76" s="37">
        <f t="shared" si="29"/>
        <v>94.56674319534855</v>
      </c>
      <c r="AL76" s="37">
        <f t="shared" si="29"/>
        <v>92.34069508830251</v>
      </c>
      <c r="AM76" s="37">
        <f t="shared" si="29"/>
        <v>92.619071923112671</v>
      </c>
      <c r="AN76" s="37">
        <f t="shared" si="29"/>
        <v>94.941068912212302</v>
      </c>
      <c r="AO76" s="37">
        <f t="shared" si="29"/>
        <v>96.261680783450586</v>
      </c>
      <c r="AP76" s="37">
        <f t="shared" si="29"/>
        <v>98.858349063287633</v>
      </c>
      <c r="AQ76" s="37">
        <f t="shared" si="29"/>
        <v>103.77981067181035</v>
      </c>
      <c r="AR76" s="37">
        <f t="shared" si="29"/>
        <v>106.18371465081873</v>
      </c>
      <c r="AS76" s="37">
        <f t="shared" si="29"/>
        <v>109.24195687910311</v>
      </c>
      <c r="AT76" s="37">
        <f t="shared" si="29"/>
        <v>108.00702745021428</v>
      </c>
      <c r="AU76" s="37">
        <f t="shared" si="29"/>
        <v>108.6812639059346</v>
      </c>
      <c r="AV76" s="37">
        <f t="shared" si="29"/>
        <v>103.32025377274839</v>
      </c>
      <c r="AW76" s="37">
        <f t="shared" si="29"/>
        <v>101.1531398029135</v>
      </c>
      <c r="AX76" s="37">
        <f t="shared" si="29"/>
        <v>101.94530984957535</v>
      </c>
      <c r="AY76" s="37">
        <f t="shared" si="29"/>
        <v>99.406438473879788</v>
      </c>
      <c r="AZ76" s="37">
        <f>+AZ73</f>
        <v>100</v>
      </c>
      <c r="BA76" s="37">
        <f>+BA73</f>
        <v>101.63633839160011</v>
      </c>
      <c r="BB76" s="37">
        <f t="shared" si="29"/>
        <v>100.90679457963631</v>
      </c>
      <c r="BC76" s="37">
        <f t="shared" si="29"/>
        <v>100.22125854493136</v>
      </c>
      <c r="BD76" s="37">
        <f t="shared" si="29"/>
        <v>103.85674259159703</v>
      </c>
      <c r="BE76" s="37">
        <f t="shared" si="29"/>
        <v>104.36594578995219</v>
      </c>
      <c r="BF76" s="37">
        <f t="shared" si="29"/>
        <v>103.84132323643556</v>
      </c>
      <c r="BG76" s="37">
        <f t="shared" ref="BG76:BL76" si="30">+BG73</f>
        <v>102.76074716864623</v>
      </c>
      <c r="BH76" s="37">
        <f t="shared" si="30"/>
        <v>94.591163735672254</v>
      </c>
      <c r="BI76" s="37">
        <f t="shared" si="30"/>
        <v>93.688744833567625</v>
      </c>
      <c r="BJ76" s="37">
        <f t="shared" si="30"/>
        <v>94.824504422051604</v>
      </c>
      <c r="BK76" s="37">
        <f t="shared" si="30"/>
        <v>94.033522977635073</v>
      </c>
      <c r="BL76" s="37">
        <f t="shared" si="30"/>
        <v>91.75315783730386</v>
      </c>
      <c r="BM76" s="37">
        <f t="shared" ref="BM76:BX76" si="31">+BM74</f>
        <v>88.71870883696451</v>
      </c>
      <c r="BN76" s="37">
        <f t="shared" si="31"/>
        <v>86.971245184183473</v>
      </c>
      <c r="BO76" s="37">
        <f t="shared" si="31"/>
        <v>89.742572024445423</v>
      </c>
      <c r="BP76" s="37">
        <f t="shared" si="31"/>
        <v>93.334537599944269</v>
      </c>
      <c r="BQ76" s="37">
        <f t="shared" si="31"/>
        <v>94.96457391129492</v>
      </c>
      <c r="BR76" s="37">
        <f t="shared" si="31"/>
        <v>96.996791488200302</v>
      </c>
      <c r="BS76" s="37">
        <f t="shared" si="31"/>
        <v>99.298290676397755</v>
      </c>
      <c r="BT76" s="37">
        <f t="shared" si="31"/>
        <v>94.963989220036268</v>
      </c>
      <c r="BU76" s="37">
        <f t="shared" si="31"/>
        <v>89.258825626166697</v>
      </c>
      <c r="BV76" s="37">
        <f t="shared" si="31"/>
        <v>86.652943999717351</v>
      </c>
      <c r="BW76" s="37">
        <f t="shared" si="31"/>
        <v>83.571271342268801</v>
      </c>
      <c r="BX76" s="37">
        <f t="shared" si="31"/>
        <v>75.100899015167784</v>
      </c>
      <c r="BY76" s="37">
        <f t="shared" ref="BY76:CJ76" si="32">+BY74</f>
        <v>74.591823450850086</v>
      </c>
      <c r="BZ76" s="37">
        <f>+BZ74</f>
        <v>73.211055898100525</v>
      </c>
      <c r="CA76" s="37">
        <f t="shared" si="32"/>
        <v>70.088208881683101</v>
      </c>
      <c r="CB76" s="37">
        <f t="shared" si="32"/>
        <v>70.951719650246687</v>
      </c>
      <c r="CC76" s="37">
        <f>+CC74</f>
        <v>74.617500768746126</v>
      </c>
      <c r="CD76" s="37">
        <f t="shared" si="32"/>
        <v>72.145580152617697</v>
      </c>
      <c r="CE76" s="37">
        <f t="shared" si="32"/>
        <v>66.62534614065784</v>
      </c>
      <c r="CF76" s="37">
        <f t="shared" si="32"/>
        <v>61.267293476228282</v>
      </c>
      <c r="CG76" s="37">
        <f t="shared" si="32"/>
        <v>60.842109677521158</v>
      </c>
      <c r="CH76" s="37">
        <f t="shared" si="32"/>
        <v>63.326231490423957</v>
      </c>
      <c r="CI76" s="37">
        <f t="shared" si="32"/>
        <v>62.715669106807958</v>
      </c>
      <c r="CJ76" s="37">
        <f t="shared" si="32"/>
        <v>59.342215260457024</v>
      </c>
      <c r="CK76" s="37">
        <f>+CK74</f>
        <v>60.095438724109748</v>
      </c>
      <c r="CL76" s="37">
        <f t="shared" ref="CL76:CU76" si="33">+CL74</f>
        <v>58.753068465451108</v>
      </c>
      <c r="CM76" s="37">
        <f t="shared" si="33"/>
        <v>62.360230448728807</v>
      </c>
      <c r="CN76" s="37">
        <f t="shared" si="33"/>
        <v>68.051405214149327</v>
      </c>
      <c r="CO76" s="37">
        <f t="shared" si="33"/>
        <v>70.214318959687901</v>
      </c>
      <c r="CP76" s="37">
        <f t="shared" si="33"/>
        <v>74.647750777862655</v>
      </c>
      <c r="CQ76" s="37">
        <f t="shared" si="33"/>
        <v>82.825312917763398</v>
      </c>
      <c r="CR76" s="37">
        <f t="shared" si="33"/>
        <v>79.411663138311141</v>
      </c>
      <c r="CS76" s="37">
        <f t="shared" si="33"/>
        <v>81.37306914269476</v>
      </c>
      <c r="CT76" s="37">
        <f t="shared" si="33"/>
        <v>83.94525396342955</v>
      </c>
      <c r="CU76" s="37">
        <f t="shared" si="33"/>
        <v>77.642479077840548</v>
      </c>
      <c r="CV76" s="37">
        <f>+CV74</f>
        <v>80.822704912411524</v>
      </c>
      <c r="CW76" s="37">
        <f>+CW75</f>
        <v>85.172704002250228</v>
      </c>
      <c r="CX76" s="37">
        <f>+CX75</f>
        <v>85.322894153488434</v>
      </c>
      <c r="CY76" s="37">
        <f t="shared" ref="CY76:DT76" si="34">+CY75</f>
        <v>85.046915605193249</v>
      </c>
      <c r="CZ76" s="37">
        <f t="shared" si="34"/>
        <v>89.236639556973984</v>
      </c>
      <c r="DA76" s="37">
        <f t="shared" si="34"/>
        <v>88.062413743886609</v>
      </c>
      <c r="DB76" s="37">
        <f t="shared" si="34"/>
        <v>87.261663949611261</v>
      </c>
      <c r="DC76" s="37">
        <f t="shared" si="34"/>
        <v>84.11931820783353</v>
      </c>
      <c r="DD76" s="37">
        <f t="shared" si="34"/>
        <v>85.739956786399745</v>
      </c>
      <c r="DE76" s="37">
        <f t="shared" si="34"/>
        <v>86.017954745991815</v>
      </c>
      <c r="DF76" s="37">
        <f t="shared" si="34"/>
        <v>85.080440879929071</v>
      </c>
      <c r="DG76" s="37">
        <f t="shared" si="34"/>
        <v>83.962678717561289</v>
      </c>
      <c r="DH76" s="37">
        <f t="shared" si="34"/>
        <v>84.35223251950184</v>
      </c>
      <c r="DI76" s="37">
        <f t="shared" si="34"/>
        <v>89.126856200342459</v>
      </c>
      <c r="DJ76" s="37">
        <f t="shared" si="34"/>
        <v>88.478073184283176</v>
      </c>
      <c r="DK76" s="37">
        <f t="shared" si="34"/>
        <v>88.510541272209835</v>
      </c>
      <c r="DL76" s="37">
        <f t="shared" si="34"/>
        <v>92.945988381990404</v>
      </c>
      <c r="DM76" s="37">
        <f t="shared" si="34"/>
        <v>90.467960189497333</v>
      </c>
      <c r="DN76" s="37">
        <f t="shared" si="34"/>
        <v>90.713053658060005</v>
      </c>
      <c r="DO76" s="37">
        <f t="shared" si="34"/>
        <v>89.125324725602027</v>
      </c>
      <c r="DP76" s="37">
        <f t="shared" si="34"/>
        <v>83.574065823062071</v>
      </c>
      <c r="DQ76" s="37">
        <f t="shared" si="34"/>
        <v>80.758660581592508</v>
      </c>
      <c r="DR76" s="37">
        <f t="shared" si="34"/>
        <v>79.474040270844441</v>
      </c>
      <c r="DS76" s="37">
        <f t="shared" si="34"/>
        <v>75.474724009553114</v>
      </c>
      <c r="DT76" s="37">
        <f t="shared" si="34"/>
        <v>77.669511641158678</v>
      </c>
      <c r="DU76" s="37">
        <f t="shared" ref="DU76:EF76" si="35">+DU75</f>
        <v>77.77455576128466</v>
      </c>
      <c r="DV76" s="37">
        <f t="shared" si="35"/>
        <v>78.762887425725253</v>
      </c>
      <c r="DW76" s="37">
        <f t="shared" si="35"/>
        <v>81.517488440053512</v>
      </c>
      <c r="DX76" s="37">
        <f t="shared" si="35"/>
        <v>84.541987950887275</v>
      </c>
      <c r="DY76" s="37">
        <f t="shared" si="35"/>
        <v>80.61190544223173</v>
      </c>
      <c r="DZ76" s="37">
        <f t="shared" si="35"/>
        <v>83.160546072314617</v>
      </c>
      <c r="EA76" s="37">
        <f t="shared" si="35"/>
        <v>83.428608939194902</v>
      </c>
      <c r="EB76" s="37">
        <f t="shared" si="35"/>
        <v>77.319888389788204</v>
      </c>
      <c r="EC76" s="37">
        <f t="shared" si="35"/>
        <v>76.222094534978595</v>
      </c>
      <c r="ED76" s="37">
        <f t="shared" si="35"/>
        <v>75.673115287681227</v>
      </c>
      <c r="EE76" s="37">
        <f t="shared" si="35"/>
        <v>76.911237791162506</v>
      </c>
      <c r="EF76" s="37">
        <f t="shared" si="35"/>
        <v>77.728288803003935</v>
      </c>
      <c r="EG76" s="37">
        <f t="shared" ref="EG76:ER76" si="36">+EG75</f>
        <v>79.114464764830785</v>
      </c>
      <c r="EH76" s="37">
        <f t="shared" si="36"/>
        <v>77.009708107795888</v>
      </c>
      <c r="EI76" s="37">
        <f t="shared" si="36"/>
        <v>69.210483651265491</v>
      </c>
      <c r="EJ76" s="37">
        <f t="shared" si="36"/>
        <v>66.903592920221726</v>
      </c>
      <c r="EK76" s="37">
        <f t="shared" si="36"/>
        <v>71.415842973700506</v>
      </c>
      <c r="EL76" s="37">
        <f t="shared" si="36"/>
        <v>74.504472860633456</v>
      </c>
      <c r="EM76" s="37">
        <f t="shared" si="36"/>
        <v>75.437356071524718</v>
      </c>
      <c r="EN76" s="37">
        <f t="shared" si="36"/>
        <v>73.871978160505421</v>
      </c>
      <c r="EO76" s="37">
        <f t="shared" si="36"/>
        <v>75.337627318092245</v>
      </c>
      <c r="EP76" s="37">
        <f t="shared" si="36"/>
        <v>74.336125935742075</v>
      </c>
      <c r="EQ76" s="37">
        <f t="shared" si="36"/>
        <v>77.803326335350391</v>
      </c>
      <c r="ER76" s="37">
        <f t="shared" si="36"/>
        <v>83.917601241781753</v>
      </c>
      <c r="ES76" s="37">
        <f t="shared" ref="ES76:FD76" si="37">+ES75</f>
        <v>85.22630310286327</v>
      </c>
      <c r="ET76" s="76">
        <f t="shared" si="37"/>
        <v>84.809673466526675</v>
      </c>
      <c r="EU76" s="76">
        <f t="shared" si="37"/>
        <v>91.415562366337284</v>
      </c>
      <c r="EV76" s="76">
        <f t="shared" si="37"/>
        <v>100.33613374792121</v>
      </c>
      <c r="EW76" s="76">
        <f t="shared" si="37"/>
        <v>105.45558590509776</v>
      </c>
      <c r="EX76" s="76">
        <f t="shared" si="37"/>
        <v>106.97382881967776</v>
      </c>
      <c r="EY76" s="76">
        <f t="shared" si="37"/>
        <v>103.81806255637545</v>
      </c>
      <c r="EZ76" s="76">
        <f t="shared" si="37"/>
        <v>103.233075879067</v>
      </c>
      <c r="FA76" s="76">
        <f t="shared" si="37"/>
        <v>104.74085361183674</v>
      </c>
      <c r="FB76" s="76">
        <f t="shared" si="37"/>
        <v>108.69445007904686</v>
      </c>
      <c r="FC76" s="76">
        <f t="shared" si="37"/>
        <v>106.37651544799913</v>
      </c>
      <c r="FD76" s="76">
        <f t="shared" si="37"/>
        <v>105.68481244583378</v>
      </c>
    </row>
    <row r="77" spans="1:160" x14ac:dyDescent="0.3">
      <c r="A77" s="38" t="s">
        <v>234</v>
      </c>
      <c r="B77" s="38"/>
      <c r="C77" s="38"/>
      <c r="D77" s="39"/>
      <c r="E77" s="254">
        <f>ICGN!E169</f>
        <v>12.2</v>
      </c>
      <c r="F77" s="254">
        <f>ICGN!F169</f>
        <v>10.5</v>
      </c>
      <c r="G77" s="254">
        <f>ICGN!G169</f>
        <v>13.3</v>
      </c>
      <c r="H77" s="254">
        <f>ICGN!H169</f>
        <v>10.5</v>
      </c>
      <c r="I77" s="254">
        <f>ICGN!I169</f>
        <v>10.5</v>
      </c>
      <c r="J77" s="254">
        <f>ICGN!J169</f>
        <v>17.399999999999999</v>
      </c>
      <c r="K77" s="254">
        <f>ICGN!K169</f>
        <v>9.9</v>
      </c>
      <c r="L77" s="254">
        <f>ICGN!L169</f>
        <v>10.6</v>
      </c>
      <c r="M77" s="254">
        <f>ICGN!M169</f>
        <v>15</v>
      </c>
      <c r="N77" s="254">
        <f>ICGN!N169</f>
        <v>17.399999999999999</v>
      </c>
      <c r="O77" s="254">
        <f>ICGN!O169</f>
        <v>15.4</v>
      </c>
      <c r="P77" s="254">
        <f>ICGN!P169</f>
        <v>11.1</v>
      </c>
      <c r="Q77" s="254">
        <f>ICGN!Q169</f>
        <v>14.8</v>
      </c>
      <c r="R77" s="254">
        <f>ICGN!R169</f>
        <v>13.8</v>
      </c>
      <c r="S77" s="254">
        <f>ICGN!S169</f>
        <v>13.9</v>
      </c>
      <c r="T77" s="254">
        <f>ICGN!T169</f>
        <v>11.3</v>
      </c>
      <c r="U77" s="254">
        <f>ICGN!U169</f>
        <v>11.8</v>
      </c>
      <c r="V77" s="254">
        <f>ICGN!V169</f>
        <v>12.1</v>
      </c>
      <c r="W77" s="254">
        <f>ICGN!W169</f>
        <v>11.4</v>
      </c>
      <c r="X77" s="254">
        <f>ICGN!X169</f>
        <v>11.3</v>
      </c>
      <c r="Y77" s="254">
        <f>ICGN!Y169</f>
        <v>13.1</v>
      </c>
      <c r="Z77" s="254">
        <f>ICGN!Z169</f>
        <v>13.8</v>
      </c>
      <c r="AA77" s="254">
        <f>ICGN!AA169</f>
        <v>12.3</v>
      </c>
      <c r="AB77" s="254">
        <f>ICGN!AB169</f>
        <v>8.9</v>
      </c>
      <c r="AC77" s="254">
        <f>ICGN!AC169</f>
        <v>14.4</v>
      </c>
      <c r="AD77" s="254">
        <f>ICGN!AD169</f>
        <v>10.7</v>
      </c>
      <c r="AE77" s="254">
        <f>ICGN!AE169</f>
        <v>11.3</v>
      </c>
      <c r="AF77" s="254">
        <f>ICGN!AF169</f>
        <v>9.5</v>
      </c>
      <c r="AG77" s="254">
        <f>ICGN!AG169</f>
        <v>9.3000000000000007</v>
      </c>
      <c r="AH77" s="254">
        <f>ICGN!AH169</f>
        <v>15.3</v>
      </c>
      <c r="AI77" s="254">
        <f>ICGN!AI169</f>
        <v>7.3</v>
      </c>
      <c r="AJ77" s="254">
        <f>ICGN!AJ169</f>
        <v>11.3</v>
      </c>
      <c r="AK77" s="254">
        <f>ICGN!AK169</f>
        <v>13.5</v>
      </c>
      <c r="AL77" s="254">
        <f>ICGN!AL169</f>
        <v>9.3000000000000007</v>
      </c>
      <c r="AM77" s="254">
        <f>ICGN!AM169</f>
        <v>11.7</v>
      </c>
      <c r="AN77" s="254">
        <f>ICGN!AN169</f>
        <v>10.5</v>
      </c>
      <c r="AO77" s="254">
        <f>ICGN!AO169</f>
        <v>14.7</v>
      </c>
      <c r="AP77" s="254">
        <f>ICGN!AP169</f>
        <v>11.9</v>
      </c>
      <c r="AQ77" s="254">
        <f>ICGN!AQ169</f>
        <v>9.9</v>
      </c>
      <c r="AR77" s="254">
        <f>ICGN!AR169</f>
        <v>12.3</v>
      </c>
      <c r="AS77" s="254">
        <f>ICGN!AS169</f>
        <v>12.8</v>
      </c>
      <c r="AT77" s="254">
        <f>ICGN!AT169</f>
        <v>13.1</v>
      </c>
      <c r="AU77" s="254">
        <f>ICGN!AU169</f>
        <v>12.1</v>
      </c>
      <c r="AV77" s="254">
        <f>ICGN!AV169</f>
        <v>13.9</v>
      </c>
      <c r="AW77" s="254">
        <f>ICGN!AW169</f>
        <v>13.6</v>
      </c>
      <c r="AX77" s="254">
        <f>ICGN!AX169</f>
        <v>14.4</v>
      </c>
      <c r="AY77" s="254">
        <f>ICGN!AY169</f>
        <v>13.7</v>
      </c>
      <c r="AZ77" s="254">
        <f>ICGN!AZ169</f>
        <v>9.1</v>
      </c>
      <c r="BA77" s="255">
        <v>17.076261127941201</v>
      </c>
      <c r="BB77" s="255">
        <f>ICGN!BB169</f>
        <v>13.6</v>
      </c>
      <c r="BC77" s="255">
        <v>14.6866678839875</v>
      </c>
      <c r="BD77" s="255">
        <v>13.942557874667299</v>
      </c>
      <c r="BE77" s="255">
        <v>13.3346893261453</v>
      </c>
      <c r="BF77" s="255">
        <v>12.495886939626301</v>
      </c>
      <c r="BG77" s="255">
        <v>10.074912133037699</v>
      </c>
      <c r="BH77" s="255">
        <v>11.26857037185</v>
      </c>
      <c r="BI77" s="255">
        <f>ICGN!BI169</f>
        <v>13.1</v>
      </c>
      <c r="BJ77" s="255">
        <f>ICGN!BJ169</f>
        <v>15.2</v>
      </c>
      <c r="BK77" s="255">
        <f>ICGN!BK169</f>
        <v>15.5</v>
      </c>
      <c r="BL77" s="255">
        <v>14.9438776660903</v>
      </c>
      <c r="BM77" s="255">
        <v>14.5631531303762</v>
      </c>
      <c r="BN77" s="255">
        <v>10.111142893758601</v>
      </c>
      <c r="BO77" s="255">
        <v>12.0585795088538</v>
      </c>
      <c r="BP77" s="255">
        <v>12.3493002637176</v>
      </c>
      <c r="BQ77" s="255">
        <v>13.688741353607901</v>
      </c>
      <c r="BR77" s="255">
        <v>10.9571426971855</v>
      </c>
      <c r="BS77" s="255">
        <v>13.0477937673362</v>
      </c>
      <c r="BT77" s="255">
        <v>12.0912220923316</v>
      </c>
      <c r="BU77" s="255">
        <v>13.019030029028601</v>
      </c>
      <c r="BV77" s="255">
        <v>13.699490290305601</v>
      </c>
      <c r="BW77" s="255">
        <v>11.7153098116504</v>
      </c>
      <c r="BX77" s="255">
        <v>12.6876158911325</v>
      </c>
      <c r="BY77" s="255">
        <v>12.7087192193141</v>
      </c>
      <c r="BZ77" s="255">
        <v>11.123883512523101</v>
      </c>
      <c r="CA77" s="255">
        <v>17.114349867123899</v>
      </c>
      <c r="CB77" s="255">
        <v>15.331094579116799</v>
      </c>
      <c r="CC77" s="40">
        <v>18.716970237492799</v>
      </c>
      <c r="CD77" s="40">
        <v>17.757545680327301</v>
      </c>
      <c r="CE77" s="40">
        <v>21.7383669668009</v>
      </c>
      <c r="CF77" s="40">
        <v>17.733202767897499</v>
      </c>
      <c r="CG77" s="40">
        <v>18.771276611450698</v>
      </c>
      <c r="CH77" s="40">
        <v>16.910523523941901</v>
      </c>
      <c r="CI77" s="40">
        <v>14.8526596233528</v>
      </c>
      <c r="CJ77" s="40">
        <v>17.6082863393633</v>
      </c>
      <c r="CK77" s="40">
        <v>19.1731581921774</v>
      </c>
      <c r="CL77" s="40">
        <v>9.44529791471472</v>
      </c>
      <c r="CM77" s="40">
        <v>13.103318843769999</v>
      </c>
      <c r="CN77" s="40">
        <v>13.779283937537199</v>
      </c>
      <c r="CO77" s="40">
        <v>13.416060408665199</v>
      </c>
      <c r="CP77" s="40">
        <v>13.3543162218819</v>
      </c>
      <c r="CQ77" s="40">
        <v>18.911334616660501</v>
      </c>
      <c r="CR77" s="40">
        <v>11.911823800684999</v>
      </c>
      <c r="CS77" s="40">
        <v>11.477304427529599</v>
      </c>
      <c r="CT77" s="40">
        <v>12.3939229313801</v>
      </c>
      <c r="CU77" s="40">
        <v>11.342337642262301</v>
      </c>
      <c r="CV77" s="40">
        <v>20.8140399884619</v>
      </c>
      <c r="CW77" s="40">
        <v>15.1703160914574</v>
      </c>
      <c r="CX77" s="40">
        <v>6.0097564925207001</v>
      </c>
      <c r="CY77" s="40">
        <v>17.435221783047901</v>
      </c>
      <c r="CZ77" s="40">
        <v>13.094473844018401</v>
      </c>
      <c r="DA77" s="40">
        <v>9.6251617253129709</v>
      </c>
      <c r="DB77" s="40">
        <v>15.704307536883199</v>
      </c>
      <c r="DC77" s="40">
        <v>14.4900161899622</v>
      </c>
      <c r="DD77" s="40">
        <v>9.9059829059829099</v>
      </c>
      <c r="DE77" s="40">
        <v>11.426421584435101</v>
      </c>
      <c r="DF77" s="40">
        <v>9.6181396911866095</v>
      </c>
      <c r="DG77" s="40">
        <v>9.0138022767710595</v>
      </c>
      <c r="DH77" s="40">
        <v>15.224451600473399</v>
      </c>
      <c r="DI77" s="40">
        <v>13.3383863904329</v>
      </c>
      <c r="DJ77" s="40">
        <v>4.9152997087229799</v>
      </c>
      <c r="DK77" s="40">
        <v>16.428233064898201</v>
      </c>
      <c r="DL77" s="40">
        <v>8.15415891392737</v>
      </c>
      <c r="DM77" s="40">
        <v>9.7612347717660501</v>
      </c>
      <c r="DN77" s="40">
        <v>11.062990853560001</v>
      </c>
      <c r="DO77" s="40">
        <v>13.110074714167601</v>
      </c>
      <c r="DP77" s="40">
        <v>9.4416808482785708</v>
      </c>
      <c r="DQ77" s="40">
        <v>11.814825333711999</v>
      </c>
      <c r="DR77" s="40">
        <v>8.4232754575316804</v>
      </c>
      <c r="DS77" s="40">
        <v>11.3152559553979</v>
      </c>
      <c r="DT77" s="40">
        <v>17.901525259660399</v>
      </c>
      <c r="DU77" s="40">
        <v>24.821919570355799</v>
      </c>
      <c r="DV77" s="40">
        <v>17.448284493393601</v>
      </c>
      <c r="DW77" s="40">
        <v>24.7172184187793</v>
      </c>
      <c r="DX77" s="40">
        <v>20.296851092775995</v>
      </c>
      <c r="DY77" s="40">
        <v>20.7450870055759</v>
      </c>
      <c r="DZ77" s="40">
        <v>24.000442169909299</v>
      </c>
      <c r="EA77" s="40">
        <v>22.649930468691799</v>
      </c>
      <c r="EB77" s="40">
        <v>21.179423763660001</v>
      </c>
      <c r="EC77" s="40">
        <v>18.2062997456825</v>
      </c>
      <c r="ED77" s="40">
        <v>20.2637004492484</v>
      </c>
      <c r="EE77" s="40">
        <v>25.295709531270699</v>
      </c>
      <c r="EF77" s="40">
        <v>28.507507479945001</v>
      </c>
      <c r="EG77" s="40">
        <v>25.143128464205301</v>
      </c>
      <c r="EH77" s="40">
        <v>18.342453150174201</v>
      </c>
      <c r="EI77" s="40">
        <v>2.9525182485893202</v>
      </c>
      <c r="EJ77" s="40">
        <v>-20.258516524417299</v>
      </c>
      <c r="EK77" s="40">
        <v>-5.5682618922554799</v>
      </c>
      <c r="EL77" s="40">
        <v>-0.216468904717696</v>
      </c>
      <c r="EM77" s="40">
        <v>0.67712705791081096</v>
      </c>
      <c r="EN77" s="40">
        <v>5.4441262087253497</v>
      </c>
      <c r="EO77" s="40">
        <v>14.4296893000488</v>
      </c>
      <c r="EP77" s="40">
        <v>21.017871276192398</v>
      </c>
      <c r="EQ77" s="40">
        <v>24.585726867501101</v>
      </c>
      <c r="ER77" s="40">
        <v>20.168219752228801</v>
      </c>
      <c r="ES77" s="40">
        <v>18.6552879347221</v>
      </c>
    </row>
    <row r="78" spans="1:160" x14ac:dyDescent="0.3"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</row>
    <row r="79" spans="1:160" x14ac:dyDescent="0.3">
      <c r="A79" s="18"/>
      <c r="B79" s="18"/>
      <c r="C79" s="18"/>
      <c r="D79" s="21"/>
      <c r="E79" s="269"/>
      <c r="F79" s="269"/>
      <c r="G79" s="269"/>
      <c r="H79" s="269"/>
      <c r="I79" s="269"/>
      <c r="J79" s="269"/>
      <c r="K79" s="269" t="s">
        <v>41</v>
      </c>
      <c r="L79" s="269" t="s">
        <v>41</v>
      </c>
      <c r="M79" s="269" t="s">
        <v>41</v>
      </c>
      <c r="N79" s="269" t="s">
        <v>41</v>
      </c>
      <c r="O79" s="269" t="s">
        <v>41</v>
      </c>
      <c r="P79" s="269" t="s">
        <v>41</v>
      </c>
      <c r="Q79" s="269"/>
      <c r="R79" s="269"/>
      <c r="S79" s="269"/>
      <c r="T79" s="269"/>
      <c r="U79" s="269"/>
      <c r="V79" s="269"/>
      <c r="W79" s="269" t="s">
        <v>42</v>
      </c>
      <c r="X79" s="269" t="s">
        <v>42</v>
      </c>
      <c r="Y79" s="269" t="s">
        <v>42</v>
      </c>
      <c r="Z79" s="269" t="s">
        <v>42</v>
      </c>
      <c r="AA79" s="269" t="s">
        <v>42</v>
      </c>
      <c r="AB79" s="269" t="s">
        <v>42</v>
      </c>
      <c r="AC79" s="269"/>
      <c r="AD79" s="269"/>
      <c r="AE79" s="269"/>
      <c r="AF79" s="269"/>
      <c r="AG79" s="269"/>
      <c r="AH79" s="269"/>
      <c r="AI79" s="269" t="s">
        <v>43</v>
      </c>
      <c r="AJ79" s="269" t="s">
        <v>43</v>
      </c>
      <c r="AK79" s="269" t="s">
        <v>43</v>
      </c>
      <c r="AL79" s="269" t="s">
        <v>43</v>
      </c>
      <c r="AM79" s="269" t="s">
        <v>43</v>
      </c>
      <c r="AN79" s="269" t="s">
        <v>43</v>
      </c>
      <c r="AO79" s="269"/>
      <c r="AP79" s="269"/>
      <c r="AQ79" s="269"/>
      <c r="AR79" s="269"/>
      <c r="AS79" s="269"/>
      <c r="AT79" s="269"/>
      <c r="AU79" s="269" t="s">
        <v>44</v>
      </c>
      <c r="AV79" s="269" t="s">
        <v>44</v>
      </c>
      <c r="AW79" s="269" t="s">
        <v>44</v>
      </c>
      <c r="AX79" s="269" t="s">
        <v>44</v>
      </c>
      <c r="AY79" s="269" t="s">
        <v>44</v>
      </c>
      <c r="AZ79" s="269" t="s">
        <v>44</v>
      </c>
      <c r="BA79" s="269"/>
      <c r="BB79" s="269"/>
      <c r="BC79" s="269"/>
      <c r="BD79" s="269"/>
      <c r="BE79" s="269"/>
      <c r="BF79" s="269"/>
      <c r="BG79" s="269" t="s">
        <v>83</v>
      </c>
      <c r="BH79" s="269" t="s">
        <v>83</v>
      </c>
      <c r="BI79" s="269" t="s">
        <v>83</v>
      </c>
      <c r="BJ79" s="269" t="s">
        <v>83</v>
      </c>
      <c r="BK79" s="269" t="s">
        <v>83</v>
      </c>
      <c r="BL79" s="269" t="s">
        <v>83</v>
      </c>
      <c r="BM79" s="269"/>
      <c r="BN79" s="269"/>
      <c r="BO79" s="269"/>
      <c r="BP79" s="269"/>
      <c r="BQ79" s="269"/>
      <c r="BR79" s="269"/>
      <c r="BS79" s="269" t="s">
        <v>88</v>
      </c>
      <c r="BT79" s="269" t="s">
        <v>88</v>
      </c>
      <c r="BU79" s="269" t="s">
        <v>88</v>
      </c>
      <c r="BV79" s="269" t="s">
        <v>88</v>
      </c>
      <c r="BW79" s="269" t="s">
        <v>88</v>
      </c>
      <c r="BX79" s="269" t="s">
        <v>88</v>
      </c>
      <c r="BY79" s="269"/>
      <c r="BZ79" s="269"/>
      <c r="CA79" s="269"/>
      <c r="CB79" s="269"/>
      <c r="CC79" s="269"/>
      <c r="CD79" s="269"/>
      <c r="CE79" s="269" t="s">
        <v>170</v>
      </c>
      <c r="CF79" s="269" t="s">
        <v>170</v>
      </c>
      <c r="CG79" s="269" t="s">
        <v>170</v>
      </c>
      <c r="CH79" s="269" t="s">
        <v>170</v>
      </c>
      <c r="CI79" s="269" t="s">
        <v>170</v>
      </c>
      <c r="CJ79" s="269" t="s">
        <v>170</v>
      </c>
      <c r="CK79" s="269"/>
      <c r="CL79" s="269"/>
      <c r="CM79" s="269"/>
      <c r="CN79" s="269"/>
      <c r="CO79" s="269"/>
      <c r="CP79" s="269"/>
      <c r="CQ79" s="269" t="s">
        <v>236</v>
      </c>
      <c r="CR79" s="269" t="s">
        <v>236</v>
      </c>
      <c r="CS79" s="269" t="s">
        <v>236</v>
      </c>
      <c r="CT79" s="269" t="s">
        <v>236</v>
      </c>
      <c r="CU79" s="269" t="s">
        <v>236</v>
      </c>
      <c r="CV79" s="269" t="s">
        <v>236</v>
      </c>
      <c r="CW79" s="269"/>
      <c r="CX79" s="269" t="s">
        <v>278</v>
      </c>
      <c r="CY79" s="269" t="s">
        <v>278</v>
      </c>
      <c r="CZ79" s="269" t="s">
        <v>278</v>
      </c>
      <c r="DA79" s="269" t="s">
        <v>278</v>
      </c>
      <c r="DB79" s="269" t="s">
        <v>278</v>
      </c>
      <c r="DC79" s="269" t="s">
        <v>278</v>
      </c>
      <c r="DD79" s="269" t="s">
        <v>278</v>
      </c>
      <c r="DE79" s="269" t="s">
        <v>278</v>
      </c>
      <c r="DF79" s="269" t="s">
        <v>278</v>
      </c>
      <c r="DG79" s="269" t="s">
        <v>278</v>
      </c>
      <c r="DH79" s="269" t="s">
        <v>278</v>
      </c>
      <c r="DI79" s="269"/>
      <c r="DJ79" s="269"/>
      <c r="DK79" s="269"/>
      <c r="DL79" s="269"/>
      <c r="DM79" s="269"/>
      <c r="DN79" s="269"/>
      <c r="DO79" s="269" t="s">
        <v>362</v>
      </c>
      <c r="DP79" s="269" t="s">
        <v>362</v>
      </c>
      <c r="DQ79" s="269" t="s">
        <v>362</v>
      </c>
      <c r="DR79" s="269" t="s">
        <v>362</v>
      </c>
      <c r="DS79" s="269" t="s">
        <v>362</v>
      </c>
      <c r="DT79" s="269" t="s">
        <v>362</v>
      </c>
      <c r="DU79" s="269"/>
      <c r="DV79" s="269" t="s">
        <v>365</v>
      </c>
      <c r="DW79" s="269" t="s">
        <v>365</v>
      </c>
      <c r="DX79" s="269" t="s">
        <v>365</v>
      </c>
      <c r="DY79" s="269" t="s">
        <v>365</v>
      </c>
      <c r="DZ79" s="269" t="s">
        <v>365</v>
      </c>
      <c r="EA79" s="269" t="s">
        <v>365</v>
      </c>
      <c r="EB79" s="269" t="s">
        <v>365</v>
      </c>
      <c r="EC79" s="269" t="s">
        <v>365</v>
      </c>
      <c r="ED79" s="269" t="s">
        <v>365</v>
      </c>
      <c r="EE79" s="269" t="s">
        <v>365</v>
      </c>
      <c r="EF79" s="269" t="s">
        <v>365</v>
      </c>
      <c r="EG79" s="269"/>
      <c r="EH79" s="269"/>
      <c r="EI79" s="269"/>
      <c r="EJ79" s="269"/>
      <c r="EK79" s="269"/>
      <c r="EL79" s="269"/>
      <c r="EM79" s="269">
        <v>2020</v>
      </c>
      <c r="EN79" s="269">
        <v>2020</v>
      </c>
      <c r="EO79" s="269">
        <v>2020</v>
      </c>
      <c r="EP79" s="269">
        <v>2020</v>
      </c>
      <c r="EQ79" s="269">
        <v>2020</v>
      </c>
      <c r="ER79" s="269">
        <v>2020</v>
      </c>
      <c r="ES79" s="269"/>
      <c r="ET79" s="362"/>
      <c r="EU79" s="362"/>
      <c r="EV79" s="362"/>
      <c r="EW79" s="362"/>
      <c r="EX79" s="362"/>
      <c r="EY79" s="362">
        <v>2021</v>
      </c>
      <c r="EZ79" s="362">
        <v>2021</v>
      </c>
      <c r="FA79" s="362">
        <v>2021</v>
      </c>
      <c r="FB79" s="362">
        <v>2021</v>
      </c>
      <c r="FC79" s="362">
        <v>2021</v>
      </c>
      <c r="FD79" s="362">
        <v>2021</v>
      </c>
    </row>
    <row r="80" spans="1:160" s="66" customFormat="1" x14ac:dyDescent="0.3">
      <c r="A80" s="34" t="s">
        <v>227</v>
      </c>
      <c r="B80" s="34"/>
      <c r="C80" s="34"/>
      <c r="D80" s="35"/>
      <c r="E80" s="36">
        <f t="shared" ref="E80:BF80" si="38">E75</f>
        <v>84.236201467249458</v>
      </c>
      <c r="F80" s="36">
        <f t="shared" si="38"/>
        <v>76.960177611301646</v>
      </c>
      <c r="G80" s="36">
        <f t="shared" si="38"/>
        <v>76.348404896173875</v>
      </c>
      <c r="H80" s="36">
        <f t="shared" si="38"/>
        <v>80.271455064848979</v>
      </c>
      <c r="I80" s="36">
        <f t="shared" si="38"/>
        <v>84.269547053786255</v>
      </c>
      <c r="J80" s="36">
        <f t="shared" si="38"/>
        <v>85.60972516158246</v>
      </c>
      <c r="K80" s="36">
        <f t="shared" si="38"/>
        <v>83.279243420132445</v>
      </c>
      <c r="L80" s="36">
        <f t="shared" si="38"/>
        <v>84.005020574849581</v>
      </c>
      <c r="M80" s="36">
        <f t="shared" si="38"/>
        <v>81.964747027706721</v>
      </c>
      <c r="N80" s="36">
        <f t="shared" si="38"/>
        <v>80.994591245168436</v>
      </c>
      <c r="O80" s="36">
        <f t="shared" si="38"/>
        <v>75.904899459579269</v>
      </c>
      <c r="P80" s="36">
        <f t="shared" si="38"/>
        <v>79.706256724561868</v>
      </c>
      <c r="Q80" s="36">
        <f t="shared" si="38"/>
        <v>80.712233435179542</v>
      </c>
      <c r="R80" s="36">
        <f t="shared" si="38"/>
        <v>80.833067203908385</v>
      </c>
      <c r="S80" s="36">
        <f t="shared" si="38"/>
        <v>95.939641363467473</v>
      </c>
      <c r="T80" s="36">
        <f t="shared" si="38"/>
        <v>93.80030687684868</v>
      </c>
      <c r="U80" s="36">
        <f t="shared" si="38"/>
        <v>87.511944890432758</v>
      </c>
      <c r="V80" s="36">
        <f t="shared" si="38"/>
        <v>86.782617986761224</v>
      </c>
      <c r="W80" s="36">
        <f t="shared" si="38"/>
        <v>87.916951041652297</v>
      </c>
      <c r="X80" s="36">
        <f t="shared" si="38"/>
        <v>92.610829536463783</v>
      </c>
      <c r="Y80" s="36">
        <f t="shared" si="38"/>
        <v>91.096606362096239</v>
      </c>
      <c r="Z80" s="36">
        <f t="shared" si="38"/>
        <v>90.376094536530019</v>
      </c>
      <c r="AA80" s="36">
        <f t="shared" si="38"/>
        <v>89.011113826291876</v>
      </c>
      <c r="AB80" s="36">
        <f t="shared" si="38"/>
        <v>92.544380233281359</v>
      </c>
      <c r="AC80" s="36">
        <f t="shared" si="38"/>
        <v>96.969658666735526</v>
      </c>
      <c r="AD80" s="36">
        <f t="shared" si="38"/>
        <v>98.123233278127614</v>
      </c>
      <c r="AE80" s="36">
        <f t="shared" si="38"/>
        <v>93.413588393330159</v>
      </c>
      <c r="AF80" s="36">
        <f t="shared" si="38"/>
        <v>95.425974179678192</v>
      </c>
      <c r="AG80" s="36">
        <f t="shared" si="38"/>
        <v>94.894267113195397</v>
      </c>
      <c r="AH80" s="36">
        <f t="shared" si="38"/>
        <v>97.13009964153963</v>
      </c>
      <c r="AI80" s="36">
        <f t="shared" si="38"/>
        <v>96.708465250674735</v>
      </c>
      <c r="AJ80" s="36">
        <f t="shared" si="38"/>
        <v>98.410720163501082</v>
      </c>
      <c r="AK80" s="36">
        <f t="shared" si="38"/>
        <v>94.442955068627128</v>
      </c>
      <c r="AL80" s="36">
        <f t="shared" si="38"/>
        <v>92.121793424438152</v>
      </c>
      <c r="AM80" s="36">
        <f t="shared" si="38"/>
        <v>93.426306442545922</v>
      </c>
      <c r="AN80" s="36">
        <f t="shared" si="38"/>
        <v>96.195887963369188</v>
      </c>
      <c r="AO80" s="36">
        <f t="shared" si="38"/>
        <v>97.316726129444262</v>
      </c>
      <c r="AP80" s="36">
        <f t="shared" si="38"/>
        <v>98.508240561862337</v>
      </c>
      <c r="AQ80" s="36">
        <f t="shared" si="38"/>
        <v>102.64073511871045</v>
      </c>
      <c r="AR80" s="36">
        <f t="shared" si="38"/>
        <v>104.58280628083347</v>
      </c>
      <c r="AS80" s="36">
        <f t="shared" si="38"/>
        <v>107.45412765182742</v>
      </c>
      <c r="AT80" s="36">
        <f t="shared" si="38"/>
        <v>105.27214470604321</v>
      </c>
      <c r="AU80" s="36">
        <f t="shared" si="38"/>
        <v>106.32773787518279</v>
      </c>
      <c r="AV80" s="36">
        <f t="shared" si="38"/>
        <v>102.90527497431434</v>
      </c>
      <c r="AW80" s="36">
        <f t="shared" si="38"/>
        <v>101.5676439903485</v>
      </c>
      <c r="AX80" s="36">
        <f t="shared" si="38"/>
        <v>102.01551515487562</v>
      </c>
      <c r="AY80" s="36">
        <f t="shared" si="38"/>
        <v>99.537770942539979</v>
      </c>
      <c r="AZ80" s="36">
        <f t="shared" si="38"/>
        <v>100</v>
      </c>
      <c r="BA80" s="36">
        <f t="shared" si="38"/>
        <v>101.41275484271041</v>
      </c>
      <c r="BB80" s="36">
        <f t="shared" si="38"/>
        <v>100.64084617358604</v>
      </c>
      <c r="BC80" s="36">
        <f t="shared" si="38"/>
        <v>100.63145576775814</v>
      </c>
      <c r="BD80" s="36">
        <f t="shared" si="38"/>
        <v>103.47284909837504</v>
      </c>
      <c r="BE80" s="36">
        <f t="shared" si="38"/>
        <v>103.19604186175096</v>
      </c>
      <c r="BF80" s="36">
        <f t="shared" si="38"/>
        <v>102.00060360821894</v>
      </c>
      <c r="BG80" s="36">
        <f t="shared" ref="BG80:CU80" si="39">BG75</f>
        <v>101.37978569123615</v>
      </c>
      <c r="BH80" s="36">
        <f t="shared" si="39"/>
        <v>94.29906291574855</v>
      </c>
      <c r="BI80" s="36">
        <f t="shared" si="39"/>
        <v>93.663554207899153</v>
      </c>
      <c r="BJ80" s="36">
        <f t="shared" si="39"/>
        <v>94.932907633670354</v>
      </c>
      <c r="BK80" s="36">
        <f t="shared" si="39"/>
        <v>93.991818576745516</v>
      </c>
      <c r="BL80" s="36">
        <f t="shared" si="39"/>
        <v>92.45178054337984</v>
      </c>
      <c r="BM80" s="36">
        <f t="shared" si="39"/>
        <v>92.174473494716437</v>
      </c>
      <c r="BN80" s="36">
        <f t="shared" si="39"/>
        <v>88.924461293869641</v>
      </c>
      <c r="BO80" s="36">
        <f t="shared" si="39"/>
        <v>91.393892923025078</v>
      </c>
      <c r="BP80" s="36">
        <f t="shared" si="39"/>
        <v>97.474503350225319</v>
      </c>
      <c r="BQ80" s="36">
        <f t="shared" si="39"/>
        <v>98.938488148733271</v>
      </c>
      <c r="BR80" s="36">
        <f t="shared" si="39"/>
        <v>102.8199604124099</v>
      </c>
      <c r="BS80" s="36">
        <f t="shared" si="39"/>
        <v>102.52707436860339</v>
      </c>
      <c r="BT80" s="36">
        <f t="shared" si="39"/>
        <v>98.205927857308112</v>
      </c>
      <c r="BU80" s="36">
        <f t="shared" si="39"/>
        <v>91.973988316584524</v>
      </c>
      <c r="BV80" s="36">
        <f t="shared" si="39"/>
        <v>89.716768099854377</v>
      </c>
      <c r="BW80" s="36">
        <f t="shared" si="39"/>
        <v>86.031809968939143</v>
      </c>
      <c r="BX80" s="36">
        <f t="shared" si="39"/>
        <v>78.228188709059509</v>
      </c>
      <c r="BY80" s="36">
        <f t="shared" si="39"/>
        <v>76.437344749223385</v>
      </c>
      <c r="BZ80" s="36">
        <f t="shared" si="39"/>
        <v>76.707585210583744</v>
      </c>
      <c r="CA80" s="36">
        <f t="shared" si="39"/>
        <v>74.069537780809142</v>
      </c>
      <c r="CB80" s="36">
        <f t="shared" si="39"/>
        <v>75.220401572389662</v>
      </c>
      <c r="CC80" s="36">
        <f t="shared" si="39"/>
        <v>77.911188506566006</v>
      </c>
      <c r="CD80" s="36">
        <f t="shared" si="39"/>
        <v>74.895450954045245</v>
      </c>
      <c r="CE80" s="36">
        <f t="shared" si="39"/>
        <v>69.978748566616318</v>
      </c>
      <c r="CF80" s="36">
        <f t="shared" si="39"/>
        <v>64.395572101029131</v>
      </c>
      <c r="CG80" s="36">
        <f t="shared" si="39"/>
        <v>63.198844625181763</v>
      </c>
      <c r="CH80" s="36">
        <f t="shared" si="39"/>
        <v>66.593672401418431</v>
      </c>
      <c r="CI80" s="36">
        <f t="shared" si="39"/>
        <v>65.072629988553146</v>
      </c>
      <c r="CJ80" s="36">
        <f t="shared" si="39"/>
        <v>61.822653323302056</v>
      </c>
      <c r="CK80" s="36">
        <f t="shared" si="39"/>
        <v>61.585411148903781</v>
      </c>
      <c r="CL80" s="36">
        <f t="shared" si="39"/>
        <v>60.594712996793241</v>
      </c>
      <c r="CM80" s="36">
        <f t="shared" si="39"/>
        <v>65.079428890467199</v>
      </c>
      <c r="CN80" s="36">
        <f t="shared" si="39"/>
        <v>71.704652934057705</v>
      </c>
      <c r="CO80" s="36">
        <f t="shared" si="39"/>
        <v>76.788887867120536</v>
      </c>
      <c r="CP80" s="36">
        <f t="shared" si="39"/>
        <v>78.033504452717708</v>
      </c>
      <c r="CQ80" s="36">
        <f t="shared" si="39"/>
        <v>87.541182443038295</v>
      </c>
      <c r="CR80" s="36">
        <f t="shared" si="39"/>
        <v>83.431298202268707</v>
      </c>
      <c r="CS80" s="36">
        <f t="shared" si="39"/>
        <v>83.747280067177542</v>
      </c>
      <c r="CT80" s="36">
        <f t="shared" si="39"/>
        <v>84.051830748201411</v>
      </c>
      <c r="CU80" s="36">
        <f t="shared" si="39"/>
        <v>79.538947320094579</v>
      </c>
      <c r="CV80" s="36">
        <f t="shared" ref="CV80:DA80" si="40">CV75</f>
        <v>82.95568672075386</v>
      </c>
      <c r="CW80" s="36">
        <f t="shared" si="40"/>
        <v>85.172704002250228</v>
      </c>
      <c r="CX80" s="36">
        <f t="shared" si="40"/>
        <v>85.322894153488434</v>
      </c>
      <c r="CY80" s="36">
        <f t="shared" si="40"/>
        <v>85.046915605193249</v>
      </c>
      <c r="CZ80" s="36">
        <f t="shared" si="40"/>
        <v>89.236639556973984</v>
      </c>
      <c r="DA80" s="36">
        <f t="shared" si="40"/>
        <v>88.062413743886609</v>
      </c>
      <c r="DB80" s="36">
        <f>DB75</f>
        <v>87.261663949611261</v>
      </c>
      <c r="DC80" s="36">
        <f>DC75</f>
        <v>84.11931820783353</v>
      </c>
      <c r="DD80" s="36">
        <f t="shared" ref="DD80:DJ80" si="41">DD75</f>
        <v>85.739956786399745</v>
      </c>
      <c r="DE80" s="36">
        <f t="shared" si="41"/>
        <v>86.017954745991815</v>
      </c>
      <c r="DF80" s="36">
        <f t="shared" si="41"/>
        <v>85.080440879929071</v>
      </c>
      <c r="DG80" s="36">
        <f t="shared" si="41"/>
        <v>83.962678717561289</v>
      </c>
      <c r="DH80" s="36">
        <f t="shared" si="41"/>
        <v>84.35223251950184</v>
      </c>
      <c r="DI80" s="36">
        <f t="shared" si="41"/>
        <v>89.126856200342459</v>
      </c>
      <c r="DJ80" s="36">
        <f t="shared" si="41"/>
        <v>88.478073184283176</v>
      </c>
      <c r="DK80" s="36">
        <f t="shared" ref="DK80:DT80" si="42">DK75</f>
        <v>88.510541272209835</v>
      </c>
      <c r="DL80" s="36">
        <f t="shared" si="42"/>
        <v>92.945988381990404</v>
      </c>
      <c r="DM80" s="36">
        <f t="shared" si="42"/>
        <v>90.467960189497333</v>
      </c>
      <c r="DN80" s="36">
        <f t="shared" si="42"/>
        <v>90.713053658060005</v>
      </c>
      <c r="DO80" s="36">
        <f t="shared" si="42"/>
        <v>89.125324725602027</v>
      </c>
      <c r="DP80" s="36">
        <f t="shared" si="42"/>
        <v>83.574065823062071</v>
      </c>
      <c r="DQ80" s="36">
        <f t="shared" si="42"/>
        <v>80.758660581592508</v>
      </c>
      <c r="DR80" s="36">
        <f t="shared" si="42"/>
        <v>79.474040270844441</v>
      </c>
      <c r="DS80" s="36">
        <f t="shared" si="42"/>
        <v>75.474724009553114</v>
      </c>
      <c r="DT80" s="36">
        <f t="shared" si="42"/>
        <v>77.669511641158678</v>
      </c>
      <c r="DU80" s="36">
        <f t="shared" ref="DU80:EN80" si="43">DU75</f>
        <v>77.77455576128466</v>
      </c>
      <c r="DV80" s="36">
        <f t="shared" si="43"/>
        <v>78.762887425725253</v>
      </c>
      <c r="DW80" s="36">
        <f t="shared" si="43"/>
        <v>81.517488440053512</v>
      </c>
      <c r="DX80" s="36">
        <f t="shared" si="43"/>
        <v>84.541987950887275</v>
      </c>
      <c r="DY80" s="36">
        <f t="shared" si="43"/>
        <v>80.61190544223173</v>
      </c>
      <c r="DZ80" s="36">
        <f t="shared" si="43"/>
        <v>83.160546072314617</v>
      </c>
      <c r="EA80" s="36">
        <f t="shared" si="43"/>
        <v>83.428608939194902</v>
      </c>
      <c r="EB80" s="36">
        <f t="shared" si="43"/>
        <v>77.319888389788204</v>
      </c>
      <c r="EC80" s="36">
        <f t="shared" si="43"/>
        <v>76.222094534978595</v>
      </c>
      <c r="ED80" s="36">
        <f t="shared" si="43"/>
        <v>75.673115287681227</v>
      </c>
      <c r="EE80" s="36">
        <f t="shared" si="43"/>
        <v>76.911237791162506</v>
      </c>
      <c r="EF80" s="36">
        <f t="shared" si="43"/>
        <v>77.728288803003935</v>
      </c>
      <c r="EG80" s="36">
        <f t="shared" si="43"/>
        <v>79.114464764830785</v>
      </c>
      <c r="EH80" s="36">
        <f t="shared" si="43"/>
        <v>77.009708107795888</v>
      </c>
      <c r="EI80" s="36">
        <f t="shared" si="43"/>
        <v>69.210483651265491</v>
      </c>
      <c r="EJ80" s="36">
        <f t="shared" si="43"/>
        <v>66.903592920221726</v>
      </c>
      <c r="EK80" s="36">
        <f t="shared" si="43"/>
        <v>71.415842973700506</v>
      </c>
      <c r="EL80" s="36">
        <f t="shared" si="43"/>
        <v>74.504472860633456</v>
      </c>
      <c r="EM80" s="36">
        <f t="shared" si="43"/>
        <v>75.437356071524718</v>
      </c>
      <c r="EN80" s="36">
        <f t="shared" si="43"/>
        <v>73.871978160505421</v>
      </c>
      <c r="EO80" s="36">
        <f>EO75</f>
        <v>75.337627318092245</v>
      </c>
      <c r="EP80" s="36">
        <f>EP75</f>
        <v>74.336125935742075</v>
      </c>
      <c r="EQ80" s="36">
        <f>EQ75</f>
        <v>77.803326335350391</v>
      </c>
      <c r="ER80" s="36">
        <f>ER75</f>
        <v>83.917601241781753</v>
      </c>
      <c r="ES80" s="36">
        <f>ES75</f>
        <v>85.22630310286327</v>
      </c>
    </row>
    <row r="81" spans="1:160" s="66" customFormat="1" x14ac:dyDescent="0.3">
      <c r="A81" s="261" t="s">
        <v>226</v>
      </c>
      <c r="B81" s="261"/>
      <c r="C81" s="261"/>
      <c r="D81" s="262"/>
      <c r="E81" s="263">
        <f t="shared" ref="E81:BF81" si="44">E198</f>
        <v>105.8641366016106</v>
      </c>
      <c r="F81" s="263">
        <f t="shared" si="44"/>
        <v>107.91446310065815</v>
      </c>
      <c r="G81" s="263">
        <f t="shared" si="44"/>
        <v>105.50073921710117</v>
      </c>
      <c r="H81" s="263">
        <f t="shared" si="44"/>
        <v>106.54046126654634</v>
      </c>
      <c r="I81" s="263">
        <f t="shared" si="44"/>
        <v>104.82340060611976</v>
      </c>
      <c r="J81" s="263">
        <f t="shared" si="44"/>
        <v>99.809205335099008</v>
      </c>
      <c r="K81" s="263">
        <f t="shared" si="44"/>
        <v>95.356729420252535</v>
      </c>
      <c r="L81" s="263">
        <f t="shared" si="44"/>
        <v>94.607714057066403</v>
      </c>
      <c r="M81" s="263">
        <f t="shared" si="44"/>
        <v>90.438446829446235</v>
      </c>
      <c r="N81" s="263">
        <f t="shared" si="44"/>
        <v>85.90571184937285</v>
      </c>
      <c r="O81" s="263">
        <f t="shared" si="44"/>
        <v>83.703271066794173</v>
      </c>
      <c r="P81" s="263">
        <f t="shared" si="44"/>
        <v>89.724023969170744</v>
      </c>
      <c r="Q81" s="263">
        <f t="shared" si="44"/>
        <v>89.299284664577797</v>
      </c>
      <c r="R81" s="263">
        <f t="shared" si="44"/>
        <v>88.00349186696802</v>
      </c>
      <c r="S81" s="263">
        <f t="shared" si="44"/>
        <v>102.16323680033304</v>
      </c>
      <c r="T81" s="263">
        <f t="shared" si="44"/>
        <v>101.37409687039948</v>
      </c>
      <c r="U81" s="263">
        <f t="shared" si="44"/>
        <v>96.830552963391654</v>
      </c>
      <c r="V81" s="263">
        <f t="shared" si="44"/>
        <v>93.276493795119364</v>
      </c>
      <c r="W81" s="263">
        <f t="shared" si="44"/>
        <v>91.924223403908044</v>
      </c>
      <c r="X81" s="263">
        <f t="shared" si="44"/>
        <v>94.083188960866806</v>
      </c>
      <c r="Y81" s="263">
        <f t="shared" si="44"/>
        <v>91.760895851490005</v>
      </c>
      <c r="Z81" s="263">
        <f t="shared" si="44"/>
        <v>91.178041870536589</v>
      </c>
      <c r="AA81" s="263">
        <f t="shared" si="44"/>
        <v>92.501367117113574</v>
      </c>
      <c r="AB81" s="263">
        <f t="shared" si="44"/>
        <v>99.236341762520453</v>
      </c>
      <c r="AC81" s="263">
        <f t="shared" si="44"/>
        <v>100.9928209273539</v>
      </c>
      <c r="AD81" s="263">
        <f t="shared" si="44"/>
        <v>103.03140739540049</v>
      </c>
      <c r="AE81" s="263">
        <f t="shared" si="44"/>
        <v>98.057181015806066</v>
      </c>
      <c r="AF81" s="263">
        <f t="shared" si="44"/>
        <v>96.338039621961627</v>
      </c>
      <c r="AG81" s="263">
        <f t="shared" si="44"/>
        <v>95.307628259139804</v>
      </c>
      <c r="AH81" s="263">
        <f t="shared" si="44"/>
        <v>96.613195118511129</v>
      </c>
      <c r="AI81" s="263">
        <f t="shared" si="44"/>
        <v>95.030440291887203</v>
      </c>
      <c r="AJ81" s="263">
        <f t="shared" si="44"/>
        <v>98.018785694262334</v>
      </c>
      <c r="AK81" s="263">
        <f t="shared" si="44"/>
        <v>96.582896224244692</v>
      </c>
      <c r="AL81" s="263">
        <f t="shared" si="44"/>
        <v>98.026661920998265</v>
      </c>
      <c r="AM81" s="263">
        <f t="shared" si="44"/>
        <v>100.03318560136969</v>
      </c>
      <c r="AN81" s="263">
        <f t="shared" si="44"/>
        <v>103.74104294370336</v>
      </c>
      <c r="AO81" s="263">
        <f t="shared" si="44"/>
        <v>100.60545233558003</v>
      </c>
      <c r="AP81" s="263">
        <f t="shared" si="44"/>
        <v>97.961774429216177</v>
      </c>
      <c r="AQ81" s="263">
        <f t="shared" si="44"/>
        <v>101.13103577548912</v>
      </c>
      <c r="AR81" s="263">
        <f t="shared" si="44"/>
        <v>103.50631097477682</v>
      </c>
      <c r="AS81" s="263">
        <f t="shared" si="44"/>
        <v>107.48871873879126</v>
      </c>
      <c r="AT81" s="263">
        <f t="shared" si="44"/>
        <v>105.26315950327809</v>
      </c>
      <c r="AU81" s="263">
        <f t="shared" si="44"/>
        <v>105.80108986733015</v>
      </c>
      <c r="AV81" s="263">
        <f t="shared" si="44"/>
        <v>103.64137750701533</v>
      </c>
      <c r="AW81" s="263">
        <f t="shared" si="44"/>
        <v>102.13684985567977</v>
      </c>
      <c r="AX81" s="263">
        <f t="shared" si="44"/>
        <v>102.68138974350343</v>
      </c>
      <c r="AY81" s="263">
        <f t="shared" si="44"/>
        <v>101.10987552406449</v>
      </c>
      <c r="AZ81" s="263">
        <f t="shared" si="44"/>
        <v>100</v>
      </c>
      <c r="BA81" s="263">
        <f t="shared" si="44"/>
        <v>100.11011539377475</v>
      </c>
      <c r="BB81" s="263">
        <f t="shared" si="44"/>
        <v>100.520044560149</v>
      </c>
      <c r="BC81" s="263">
        <f t="shared" si="44"/>
        <v>101.81302275597821</v>
      </c>
      <c r="BD81" s="263">
        <f t="shared" si="44"/>
        <v>105.639139089786</v>
      </c>
      <c r="BE81" s="263">
        <f t="shared" si="44"/>
        <v>106.3748519818253</v>
      </c>
      <c r="BF81" s="263">
        <f t="shared" si="44"/>
        <v>108.66615711181655</v>
      </c>
      <c r="BG81" s="263">
        <f t="shared" ref="BG81:CV81" si="45">BG198</f>
        <v>107.53501087593003</v>
      </c>
      <c r="BH81" s="263">
        <f t="shared" si="45"/>
        <v>100.05392720209123</v>
      </c>
      <c r="BI81" s="263">
        <f t="shared" si="45"/>
        <v>100.28916150903113</v>
      </c>
      <c r="BJ81" s="263">
        <f t="shared" si="45"/>
        <v>99.827649279858775</v>
      </c>
      <c r="BK81" s="263">
        <f t="shared" si="45"/>
        <v>100.75812563615638</v>
      </c>
      <c r="BL81" s="263">
        <f t="shared" si="45"/>
        <v>99.684982427465414</v>
      </c>
      <c r="BM81" s="263">
        <f t="shared" si="45"/>
        <v>100.63699452597203</v>
      </c>
      <c r="BN81" s="263">
        <f t="shared" si="45"/>
        <v>101.116684348959</v>
      </c>
      <c r="BO81" s="263">
        <f t="shared" si="45"/>
        <v>103.09357370781707</v>
      </c>
      <c r="BP81" s="263">
        <f t="shared" si="45"/>
        <v>105.44397508014556</v>
      </c>
      <c r="BQ81" s="263">
        <f t="shared" si="45"/>
        <v>105.71358878257955</v>
      </c>
      <c r="BR81" s="263">
        <f t="shared" si="45"/>
        <v>108.29162837477244</v>
      </c>
      <c r="BS81" s="263">
        <f t="shared" si="45"/>
        <v>106.28457036423154</v>
      </c>
      <c r="BT81" s="263">
        <f t="shared" si="45"/>
        <v>104.03300327718605</v>
      </c>
      <c r="BU81" s="263">
        <f t="shared" si="45"/>
        <v>101.13908336783986</v>
      </c>
      <c r="BV81" s="263">
        <f t="shared" si="45"/>
        <v>102.44488695832131</v>
      </c>
      <c r="BW81" s="263">
        <f t="shared" si="45"/>
        <v>102.08669724307167</v>
      </c>
      <c r="BX81" s="263">
        <f t="shared" si="45"/>
        <v>102.29536443127304</v>
      </c>
      <c r="BY81" s="263">
        <f t="shared" si="45"/>
        <v>102.232994985302</v>
      </c>
      <c r="BZ81" s="263">
        <f t="shared" si="45"/>
        <v>103.56531405151921</v>
      </c>
      <c r="CA81" s="263">
        <f t="shared" si="45"/>
        <v>106.87054136634882</v>
      </c>
      <c r="CB81" s="263">
        <f t="shared" si="45"/>
        <v>104.70352822168236</v>
      </c>
      <c r="CC81" s="263">
        <f t="shared" si="45"/>
        <v>106.00331786014256</v>
      </c>
      <c r="CD81" s="263">
        <f t="shared" si="45"/>
        <v>106.74034578730294</v>
      </c>
      <c r="CE81" s="263">
        <f t="shared" si="45"/>
        <v>106.64080861795054</v>
      </c>
      <c r="CF81" s="263">
        <f t="shared" si="45"/>
        <v>108.5996118756363</v>
      </c>
      <c r="CG81" s="263">
        <f t="shared" si="45"/>
        <v>108.33791547653131</v>
      </c>
      <c r="CH81" s="263">
        <f t="shared" si="45"/>
        <v>109.13273591153872</v>
      </c>
      <c r="CI81" s="263">
        <f t="shared" si="45"/>
        <v>108.77516215572018</v>
      </c>
      <c r="CJ81" s="263">
        <f t="shared" si="45"/>
        <v>111.88947008833836</v>
      </c>
      <c r="CK81" s="263">
        <f t="shared" si="45"/>
        <v>112.81774650982092</v>
      </c>
      <c r="CL81" s="263">
        <f t="shared" si="45"/>
        <v>113.48624169978154</v>
      </c>
      <c r="CM81" s="263">
        <f t="shared" si="45"/>
        <v>114.18071140989478</v>
      </c>
      <c r="CN81" s="263">
        <f t="shared" si="45"/>
        <v>119.94282283210877</v>
      </c>
      <c r="CO81" s="263">
        <f t="shared" si="45"/>
        <v>128.00491884657498</v>
      </c>
      <c r="CP81" s="263">
        <f t="shared" si="45"/>
        <v>130.22330373661168</v>
      </c>
      <c r="CQ81" s="263">
        <f t="shared" si="45"/>
        <v>144.73767838395423</v>
      </c>
      <c r="CR81" s="263">
        <f t="shared" si="45"/>
        <v>137.93462081379312</v>
      </c>
      <c r="CS81" s="263">
        <f t="shared" si="45"/>
        <v>136.46366441053863</v>
      </c>
      <c r="CT81" s="263">
        <f t="shared" si="45"/>
        <v>137.4972297230033</v>
      </c>
      <c r="CU81" s="263">
        <f t="shared" si="45"/>
        <v>137.82553155295957</v>
      </c>
      <c r="CV81" s="263">
        <f t="shared" si="45"/>
        <v>139.26349795304253</v>
      </c>
      <c r="CW81" s="263">
        <f t="shared" ref="CW81:DB81" si="46">CW198</f>
        <v>139.90285489495133</v>
      </c>
      <c r="CX81" s="263">
        <f t="shared" si="46"/>
        <v>137.15251958887308</v>
      </c>
      <c r="CY81" s="263">
        <f t="shared" si="46"/>
        <v>139.64142200995116</v>
      </c>
      <c r="CZ81" s="263">
        <f t="shared" si="46"/>
        <v>143.03879327780038</v>
      </c>
      <c r="DA81" s="263">
        <f t="shared" si="46"/>
        <v>143.63504441401778</v>
      </c>
      <c r="DB81" s="263">
        <f t="shared" si="46"/>
        <v>144.00148525356386</v>
      </c>
      <c r="DC81" s="263">
        <f t="shared" ref="DC81:DJ81" si="47">DC198</f>
        <v>142.58853427429997</v>
      </c>
      <c r="DD81" s="263">
        <f t="shared" si="47"/>
        <v>142.17234127541317</v>
      </c>
      <c r="DE81" s="263">
        <f t="shared" si="47"/>
        <v>140.03602717662829</v>
      </c>
      <c r="DF81" s="263">
        <f t="shared" si="47"/>
        <v>140.24535776598489</v>
      </c>
      <c r="DG81" s="263">
        <f t="shared" si="47"/>
        <v>141.1244882888507</v>
      </c>
      <c r="DH81" s="263">
        <f t="shared" si="47"/>
        <v>140.75584359268092</v>
      </c>
      <c r="DI81" s="263">
        <f t="shared" si="47"/>
        <v>142.57117698404659</v>
      </c>
      <c r="DJ81" s="263">
        <f t="shared" si="47"/>
        <v>141.15411442424414</v>
      </c>
      <c r="DK81" s="263">
        <f t="shared" ref="DK81:DT81" si="48">DK198</f>
        <v>140.83383945311456</v>
      </c>
      <c r="DL81" s="263">
        <f t="shared" si="48"/>
        <v>143.40655563408797</v>
      </c>
      <c r="DM81" s="263">
        <f t="shared" si="48"/>
        <v>144.47776718371881</v>
      </c>
      <c r="DN81" s="263">
        <f t="shared" si="48"/>
        <v>146.40088599914353</v>
      </c>
      <c r="DO81" s="263">
        <f t="shared" si="48"/>
        <v>143.45714678332118</v>
      </c>
      <c r="DP81" s="263">
        <f t="shared" si="48"/>
        <v>137.97252328623046</v>
      </c>
      <c r="DQ81" s="263">
        <f t="shared" si="48"/>
        <v>136.84872162632377</v>
      </c>
      <c r="DR81" s="263">
        <f t="shared" si="48"/>
        <v>136.56397368573977</v>
      </c>
      <c r="DS81" s="263">
        <f t="shared" si="48"/>
        <v>134.64496152760123</v>
      </c>
      <c r="DT81" s="263">
        <f t="shared" si="48"/>
        <v>139.18212620876304</v>
      </c>
      <c r="DU81" s="263">
        <f t="shared" ref="DU81:EN81" si="49">DU198</f>
        <v>137.17649409502636</v>
      </c>
      <c r="DV81" s="263">
        <f t="shared" si="49"/>
        <v>136.86520495025053</v>
      </c>
      <c r="DW81" s="263">
        <f t="shared" si="49"/>
        <v>142.11519672273599</v>
      </c>
      <c r="DX81" s="263">
        <f t="shared" si="49"/>
        <v>148.79713238214615</v>
      </c>
      <c r="DY81" s="263">
        <f t="shared" si="49"/>
        <v>148.86202647819616</v>
      </c>
      <c r="DZ81" s="263">
        <f t="shared" si="49"/>
        <v>151.04164530868661</v>
      </c>
      <c r="EA81" s="263">
        <f t="shared" si="49"/>
        <v>149.29885150692286</v>
      </c>
      <c r="EB81" s="263">
        <f t="shared" si="49"/>
        <v>147.18891688179022</v>
      </c>
      <c r="EC81" s="263">
        <f t="shared" si="49"/>
        <v>144.54529415711499</v>
      </c>
      <c r="ED81" s="263">
        <f t="shared" si="49"/>
        <v>145.11264654417673</v>
      </c>
      <c r="EE81" s="263">
        <f t="shared" si="49"/>
        <v>146.35849020758386</v>
      </c>
      <c r="EF81" s="263">
        <f t="shared" si="49"/>
        <v>146.68092003707199</v>
      </c>
      <c r="EG81" s="263">
        <f t="shared" si="49"/>
        <v>146.40042219914315</v>
      </c>
      <c r="EH81" s="263">
        <f t="shared" si="49"/>
        <v>146.40913331562507</v>
      </c>
      <c r="EI81" s="263">
        <f t="shared" si="49"/>
        <v>149.40879525004388</v>
      </c>
      <c r="EJ81" s="263">
        <f t="shared" si="49"/>
        <v>148.778547603454</v>
      </c>
      <c r="EK81" s="263">
        <f t="shared" si="49"/>
        <v>153.90410151706561</v>
      </c>
      <c r="EL81" s="263">
        <f t="shared" si="49"/>
        <v>153.48086473477801</v>
      </c>
      <c r="EM81" s="263">
        <f t="shared" si="49"/>
        <v>154.03914026108887</v>
      </c>
      <c r="EN81" s="263">
        <f t="shared" si="49"/>
        <v>156.0966213329516</v>
      </c>
      <c r="EO81" s="263">
        <f>EO198</f>
        <v>157.58654573723138</v>
      </c>
      <c r="EP81" s="263">
        <f>EP198</f>
        <v>158.94173411760332</v>
      </c>
      <c r="EQ81" s="263">
        <f>EQ198</f>
        <v>159.74149856011954</v>
      </c>
      <c r="ER81" s="263">
        <f>ER198</f>
        <v>162.36323532574175</v>
      </c>
      <c r="ES81" s="263">
        <f>ES198</f>
        <v>166.13273322530148</v>
      </c>
    </row>
    <row r="82" spans="1:160" s="66" customFormat="1" x14ac:dyDescent="0.3">
      <c r="A82" s="73" t="s">
        <v>280</v>
      </c>
      <c r="B82" s="74"/>
      <c r="C82" s="74"/>
      <c r="D82" s="75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  <c r="CD82" s="72"/>
      <c r="CE82" s="72"/>
      <c r="CF82" s="72"/>
      <c r="CG82" s="72"/>
      <c r="CH82" s="72"/>
      <c r="CI82" s="72"/>
      <c r="CJ82" s="72"/>
      <c r="CK82" s="72"/>
      <c r="CL82" s="72"/>
      <c r="CM82" s="72"/>
      <c r="CN82" s="72"/>
      <c r="CO82" s="72"/>
      <c r="CP82" s="72"/>
      <c r="CQ82" s="72"/>
      <c r="CR82" s="72"/>
      <c r="CS82" s="72"/>
      <c r="CT82" s="72"/>
      <c r="CU82" s="72"/>
      <c r="CV82" s="72"/>
      <c r="CW82" s="72"/>
      <c r="CX82" s="72"/>
      <c r="CY82" s="72"/>
      <c r="CZ82" s="72"/>
      <c r="DA82" s="72"/>
      <c r="DB82" s="72"/>
      <c r="DC82" s="72"/>
      <c r="DD82" s="72"/>
      <c r="DE82" s="72"/>
      <c r="DF82" s="72"/>
      <c r="DG82" s="72"/>
      <c r="DH82" s="72"/>
      <c r="DI82" s="72"/>
      <c r="DJ82" s="72"/>
      <c r="DK82" s="72"/>
      <c r="DL82" s="72"/>
      <c r="DM82" s="72"/>
      <c r="DN82" s="72"/>
      <c r="DO82" s="72"/>
      <c r="DP82" s="72"/>
      <c r="DQ82" s="72"/>
      <c r="DR82" s="72"/>
      <c r="DS82" s="72"/>
      <c r="DT82" s="72"/>
      <c r="DU82" s="72"/>
      <c r="DV82" s="72"/>
      <c r="DW82" s="72"/>
      <c r="DX82" s="72"/>
      <c r="DY82" s="72"/>
      <c r="DZ82" s="72"/>
      <c r="EA82" s="72"/>
      <c r="EB82" s="72"/>
      <c r="EC82" s="72"/>
      <c r="ED82" s="72"/>
      <c r="EE82" s="72"/>
      <c r="EF82" s="72"/>
      <c r="EG82" s="72"/>
      <c r="EH82" s="72"/>
      <c r="EI82" s="72"/>
      <c r="EJ82" s="72"/>
      <c r="EK82" s="72"/>
      <c r="EL82" s="72"/>
      <c r="EM82" s="72"/>
      <c r="EN82" s="72"/>
      <c r="EO82" s="72"/>
      <c r="EP82" s="72"/>
      <c r="EQ82" s="72"/>
      <c r="ER82" s="72"/>
      <c r="ES82" s="72">
        <f>ES75</f>
        <v>85.22630310286327</v>
      </c>
      <c r="ET82" s="72">
        <f t="shared" ref="ET82:FD82" si="50">ET75</f>
        <v>84.809673466526675</v>
      </c>
      <c r="EU82" s="72">
        <f t="shared" si="50"/>
        <v>91.415562366337284</v>
      </c>
      <c r="EV82" s="72">
        <f t="shared" si="50"/>
        <v>100.33613374792121</v>
      </c>
      <c r="EW82" s="72">
        <f t="shared" si="50"/>
        <v>105.45558590509776</v>
      </c>
      <c r="EX82" s="72">
        <f t="shared" si="50"/>
        <v>106.97382881967776</v>
      </c>
      <c r="EY82" s="72">
        <f t="shared" si="50"/>
        <v>103.81806255637545</v>
      </c>
      <c r="EZ82" s="72">
        <f t="shared" si="50"/>
        <v>103.233075879067</v>
      </c>
      <c r="FA82" s="72">
        <f t="shared" si="50"/>
        <v>104.74085361183674</v>
      </c>
      <c r="FB82" s="72">
        <f t="shared" si="50"/>
        <v>108.69445007904686</v>
      </c>
      <c r="FC82" s="72">
        <f t="shared" si="50"/>
        <v>106.37651544799913</v>
      </c>
      <c r="FD82" s="72">
        <f t="shared" si="50"/>
        <v>105.68481244583378</v>
      </c>
    </row>
    <row r="83" spans="1:160" s="66" customFormat="1" x14ac:dyDescent="0.3">
      <c r="A83" s="73" t="s">
        <v>281</v>
      </c>
      <c r="B83" s="74"/>
      <c r="C83" s="74"/>
      <c r="D83" s="75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  <c r="CD83" s="72"/>
      <c r="CE83" s="72"/>
      <c r="CF83" s="72"/>
      <c r="CG83" s="72"/>
      <c r="CH83" s="72"/>
      <c r="CI83" s="72"/>
      <c r="CJ83" s="72"/>
      <c r="CK83" s="72"/>
      <c r="CL83" s="72"/>
      <c r="CM83" s="72"/>
      <c r="CN83" s="72"/>
      <c r="CO83" s="72"/>
      <c r="CP83" s="72"/>
      <c r="CQ83" s="72"/>
      <c r="CR83" s="72"/>
      <c r="CS83" s="72"/>
      <c r="CT83" s="72"/>
      <c r="CU83" s="72"/>
      <c r="CV83" s="72"/>
      <c r="CW83" s="72"/>
      <c r="CX83" s="72"/>
      <c r="CY83" s="72"/>
      <c r="CZ83" s="72"/>
      <c r="DA83" s="72"/>
      <c r="DB83" s="72"/>
      <c r="DC83" s="72"/>
      <c r="DD83" s="72"/>
      <c r="DE83" s="72"/>
      <c r="DF83" s="72"/>
      <c r="DG83" s="72"/>
      <c r="DH83" s="72"/>
      <c r="DI83" s="72"/>
      <c r="DJ83" s="72"/>
      <c r="DK83" s="72"/>
      <c r="DL83" s="72"/>
      <c r="DM83" s="72"/>
      <c r="DN83" s="72"/>
      <c r="DO83" s="72"/>
      <c r="DP83" s="72"/>
      <c r="DQ83" s="72"/>
      <c r="DR83" s="72"/>
      <c r="DS83" s="72"/>
      <c r="DT83" s="72"/>
      <c r="DU83" s="72"/>
      <c r="DV83" s="72"/>
      <c r="DW83" s="72"/>
      <c r="DX83" s="72"/>
      <c r="DY83" s="72"/>
      <c r="DZ83" s="72"/>
      <c r="EA83" s="72"/>
      <c r="EB83" s="72"/>
      <c r="EC83" s="72"/>
      <c r="ED83" s="72"/>
      <c r="EE83" s="72"/>
      <c r="EF83" s="72"/>
      <c r="EG83" s="72"/>
      <c r="EH83" s="72"/>
      <c r="EI83" s="72"/>
      <c r="EJ83" s="72"/>
      <c r="EK83" s="72"/>
      <c r="EL83" s="72"/>
      <c r="EM83" s="72"/>
      <c r="EN83" s="72"/>
      <c r="EO83" s="72"/>
      <c r="EP83" s="72"/>
      <c r="EQ83" s="72"/>
      <c r="ER83" s="72"/>
      <c r="ES83" s="72">
        <f>ES198</f>
        <v>166.13273322530148</v>
      </c>
      <c r="ET83" s="72">
        <f t="shared" ref="ET83:FD83" si="51">ET198</f>
        <v>168.05981021042524</v>
      </c>
      <c r="EU83" s="72">
        <f t="shared" si="51"/>
        <v>184.44249761341277</v>
      </c>
      <c r="EV83" s="72">
        <f t="shared" si="51"/>
        <v>204.39163104174236</v>
      </c>
      <c r="EW83" s="72">
        <f t="shared" si="51"/>
        <v>220.12085415304665</v>
      </c>
      <c r="EX83" s="72">
        <f t="shared" si="51"/>
        <v>220.36839455438661</v>
      </c>
      <c r="EY83" s="72">
        <f t="shared" si="51"/>
        <v>221.93128739556661</v>
      </c>
      <c r="EZ83" s="72">
        <f t="shared" si="51"/>
        <v>223.87295142309478</v>
      </c>
      <c r="FA83" s="72">
        <f t="shared" si="51"/>
        <v>223.20492008580067</v>
      </c>
      <c r="FB83" s="72">
        <f t="shared" si="51"/>
        <v>228.68341453839616</v>
      </c>
      <c r="FC83" s="72">
        <f t="shared" si="51"/>
        <v>231.45129521491782</v>
      </c>
      <c r="FD83" s="72">
        <f t="shared" si="51"/>
        <v>233.91147639511399</v>
      </c>
    </row>
    <row r="84" spans="1:160" x14ac:dyDescent="0.3">
      <c r="A84" s="12" t="s">
        <v>52</v>
      </c>
      <c r="B84" s="12"/>
      <c r="C84" s="12"/>
      <c r="D84" s="30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</row>
    <row r="85" spans="1:160" x14ac:dyDescent="0.3">
      <c r="A85" s="12" t="s">
        <v>51</v>
      </c>
      <c r="B85" s="12"/>
      <c r="C85" s="12"/>
      <c r="D85" s="30"/>
      <c r="E85" s="11">
        <f>+AVERAGE(E80:P80)</f>
        <v>81.129189142245068</v>
      </c>
      <c r="F85" s="11">
        <f>+E85</f>
        <v>81.129189142245068</v>
      </c>
      <c r="G85" s="11">
        <f t="shared" ref="G85:P85" si="52">+F85</f>
        <v>81.129189142245068</v>
      </c>
      <c r="H85" s="11">
        <f t="shared" si="52"/>
        <v>81.129189142245068</v>
      </c>
      <c r="I85" s="11">
        <f t="shared" si="52"/>
        <v>81.129189142245068</v>
      </c>
      <c r="J85" s="11">
        <f t="shared" si="52"/>
        <v>81.129189142245068</v>
      </c>
      <c r="K85" s="11">
        <f t="shared" si="52"/>
        <v>81.129189142245068</v>
      </c>
      <c r="L85" s="11">
        <f t="shared" si="52"/>
        <v>81.129189142245068</v>
      </c>
      <c r="M85" s="11">
        <f t="shared" si="52"/>
        <v>81.129189142245068</v>
      </c>
      <c r="N85" s="11">
        <f t="shared" si="52"/>
        <v>81.129189142245068</v>
      </c>
      <c r="O85" s="11">
        <f t="shared" si="52"/>
        <v>81.129189142245068</v>
      </c>
      <c r="P85" s="11">
        <f t="shared" si="52"/>
        <v>81.129189142245068</v>
      </c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</row>
    <row r="86" spans="1:160" x14ac:dyDescent="0.3">
      <c r="A86" s="12" t="s">
        <v>50</v>
      </c>
      <c r="B86" s="12"/>
      <c r="C86" s="12"/>
      <c r="D86" s="30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>
        <f>+AVERAGE(Q80:AB80)</f>
        <v>89.09464894107613</v>
      </c>
      <c r="R86" s="11">
        <f t="shared" ref="R86:AB86" si="53">+Q86</f>
        <v>89.09464894107613</v>
      </c>
      <c r="S86" s="11">
        <f t="shared" si="53"/>
        <v>89.09464894107613</v>
      </c>
      <c r="T86" s="11">
        <f t="shared" si="53"/>
        <v>89.09464894107613</v>
      </c>
      <c r="U86" s="11">
        <f t="shared" si="53"/>
        <v>89.09464894107613</v>
      </c>
      <c r="V86" s="11">
        <f t="shared" si="53"/>
        <v>89.09464894107613</v>
      </c>
      <c r="W86" s="11">
        <f t="shared" si="53"/>
        <v>89.09464894107613</v>
      </c>
      <c r="X86" s="11">
        <f t="shared" si="53"/>
        <v>89.09464894107613</v>
      </c>
      <c r="Y86" s="11">
        <f t="shared" si="53"/>
        <v>89.09464894107613</v>
      </c>
      <c r="Z86" s="11">
        <f t="shared" si="53"/>
        <v>89.09464894107613</v>
      </c>
      <c r="AA86" s="11">
        <f t="shared" si="53"/>
        <v>89.09464894107613</v>
      </c>
      <c r="AB86" s="11">
        <f t="shared" si="53"/>
        <v>89.09464894107613</v>
      </c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</row>
    <row r="87" spans="1:160" x14ac:dyDescent="0.3">
      <c r="A87" s="12" t="s">
        <v>49</v>
      </c>
      <c r="B87" s="12"/>
      <c r="C87" s="12"/>
      <c r="D87" s="30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>
        <f>+AVERAGE(AC80:AN80)</f>
        <v>95.605245798813556</v>
      </c>
      <c r="AD87" s="11">
        <f t="shared" ref="AD87:AN87" si="54">+AC87</f>
        <v>95.605245798813556</v>
      </c>
      <c r="AE87" s="11">
        <f t="shared" si="54"/>
        <v>95.605245798813556</v>
      </c>
      <c r="AF87" s="11">
        <f t="shared" si="54"/>
        <v>95.605245798813556</v>
      </c>
      <c r="AG87" s="11">
        <f t="shared" si="54"/>
        <v>95.605245798813556</v>
      </c>
      <c r="AH87" s="11">
        <f t="shared" si="54"/>
        <v>95.605245798813556</v>
      </c>
      <c r="AI87" s="11">
        <f t="shared" si="54"/>
        <v>95.605245798813556</v>
      </c>
      <c r="AJ87" s="11">
        <f t="shared" si="54"/>
        <v>95.605245798813556</v>
      </c>
      <c r="AK87" s="11">
        <f t="shared" si="54"/>
        <v>95.605245798813556</v>
      </c>
      <c r="AL87" s="11">
        <f t="shared" si="54"/>
        <v>95.605245798813556</v>
      </c>
      <c r="AM87" s="11">
        <f t="shared" si="54"/>
        <v>95.605245798813556</v>
      </c>
      <c r="AN87" s="11">
        <f t="shared" si="54"/>
        <v>95.605245798813556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</row>
    <row r="88" spans="1:160" x14ac:dyDescent="0.3">
      <c r="A88" s="12" t="s">
        <v>48</v>
      </c>
      <c r="B88" s="12"/>
      <c r="C88" s="12"/>
      <c r="D88" s="30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>
        <f>+AVERAGE(AO80:AZ80)</f>
        <v>102.34406028216522</v>
      </c>
      <c r="AP88" s="11">
        <f t="shared" ref="AP88:AU88" si="55">+AO88</f>
        <v>102.34406028216522</v>
      </c>
      <c r="AQ88" s="11">
        <f t="shared" si="55"/>
        <v>102.34406028216522</v>
      </c>
      <c r="AR88" s="11">
        <f t="shared" si="55"/>
        <v>102.34406028216522</v>
      </c>
      <c r="AS88" s="11">
        <f t="shared" si="55"/>
        <v>102.34406028216522</v>
      </c>
      <c r="AT88" s="11">
        <f t="shared" si="55"/>
        <v>102.34406028216522</v>
      </c>
      <c r="AU88" s="11">
        <f t="shared" si="55"/>
        <v>102.34406028216522</v>
      </c>
      <c r="AV88" s="11">
        <f>+AU88</f>
        <v>102.34406028216522</v>
      </c>
      <c r="AW88" s="11">
        <f>+AV88</f>
        <v>102.34406028216522</v>
      </c>
      <c r="AX88" s="11">
        <f>+AW88</f>
        <v>102.34406028216522</v>
      </c>
      <c r="AY88" s="11">
        <f>+AX88</f>
        <v>102.34406028216522</v>
      </c>
      <c r="AZ88" s="11">
        <f>+AY88</f>
        <v>102.34406028216522</v>
      </c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</row>
    <row r="89" spans="1:160" x14ac:dyDescent="0.3">
      <c r="A89" s="12" t="s">
        <v>86</v>
      </c>
      <c r="B89" s="12"/>
      <c r="C89" s="12"/>
      <c r="D89" s="30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>
        <f>+AVERAGE(BA80:BL80)</f>
        <v>98.50612174342325</v>
      </c>
      <c r="BB89" s="11">
        <f>+BA89</f>
        <v>98.50612174342325</v>
      </c>
      <c r="BC89" s="11">
        <f t="shared" ref="BC89:BI89" si="56">+BA89</f>
        <v>98.50612174342325</v>
      </c>
      <c r="BD89" s="11">
        <f t="shared" si="56"/>
        <v>98.50612174342325</v>
      </c>
      <c r="BE89" s="11">
        <f t="shared" si="56"/>
        <v>98.50612174342325</v>
      </c>
      <c r="BF89" s="11">
        <f t="shared" si="56"/>
        <v>98.50612174342325</v>
      </c>
      <c r="BG89" s="11">
        <f>+BE89</f>
        <v>98.50612174342325</v>
      </c>
      <c r="BH89" s="11">
        <f t="shared" si="56"/>
        <v>98.50612174342325</v>
      </c>
      <c r="BI89" s="11">
        <f t="shared" si="56"/>
        <v>98.50612174342325</v>
      </c>
      <c r="BJ89" s="11">
        <f>+BH89</f>
        <v>98.50612174342325</v>
      </c>
      <c r="BK89" s="11">
        <f>+BH89</f>
        <v>98.50612174342325</v>
      </c>
      <c r="BL89" s="11">
        <f>+BI89</f>
        <v>98.50612174342325</v>
      </c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</row>
    <row r="90" spans="1:160" x14ac:dyDescent="0.3">
      <c r="A90" s="12" t="s">
        <v>158</v>
      </c>
      <c r="B90" s="12"/>
      <c r="C90" s="12"/>
      <c r="D90" s="30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52">
        <f>AVERAGE(BM80:BX80)</f>
        <v>93.200794745277378</v>
      </c>
      <c r="BN90" s="152">
        <f t="shared" ref="BN90:BV90" si="57">BM90</f>
        <v>93.200794745277378</v>
      </c>
      <c r="BO90" s="152">
        <f t="shared" si="57"/>
        <v>93.200794745277378</v>
      </c>
      <c r="BP90" s="152">
        <f t="shared" si="57"/>
        <v>93.200794745277378</v>
      </c>
      <c r="BQ90" s="152">
        <f t="shared" si="57"/>
        <v>93.200794745277378</v>
      </c>
      <c r="BR90" s="152">
        <f t="shared" si="57"/>
        <v>93.200794745277378</v>
      </c>
      <c r="BS90" s="152">
        <f t="shared" si="57"/>
        <v>93.200794745277378</v>
      </c>
      <c r="BT90" s="152">
        <f t="shared" si="57"/>
        <v>93.200794745277378</v>
      </c>
      <c r="BU90" s="152">
        <f t="shared" si="57"/>
        <v>93.200794745277378</v>
      </c>
      <c r="BV90" s="152">
        <f t="shared" si="57"/>
        <v>93.200794745277378</v>
      </c>
      <c r="BW90" s="152">
        <f>BV90</f>
        <v>93.200794745277378</v>
      </c>
      <c r="BX90" s="152">
        <f>BW90</f>
        <v>93.200794745277378</v>
      </c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</row>
    <row r="91" spans="1:160" x14ac:dyDescent="0.3">
      <c r="A91" s="12" t="s">
        <v>178</v>
      </c>
      <c r="B91" s="12"/>
      <c r="C91" s="12"/>
      <c r="D91" s="30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>
        <f>AVERAGE(BY80:CJ80)</f>
        <v>70.525302481643152</v>
      </c>
      <c r="BZ91" s="174">
        <f t="shared" ref="BZ91:CJ91" si="58">BY91</f>
        <v>70.525302481643152</v>
      </c>
      <c r="CA91" s="174">
        <f t="shared" si="58"/>
        <v>70.525302481643152</v>
      </c>
      <c r="CB91" s="174">
        <f t="shared" si="58"/>
        <v>70.525302481643152</v>
      </c>
      <c r="CC91" s="174">
        <f t="shared" si="58"/>
        <v>70.525302481643152</v>
      </c>
      <c r="CD91" s="174">
        <f t="shared" si="58"/>
        <v>70.525302481643152</v>
      </c>
      <c r="CE91" s="174">
        <f t="shared" si="58"/>
        <v>70.525302481643152</v>
      </c>
      <c r="CF91" s="174">
        <f t="shared" si="58"/>
        <v>70.525302481643152</v>
      </c>
      <c r="CG91" s="174">
        <f t="shared" si="58"/>
        <v>70.525302481643152</v>
      </c>
      <c r="CH91" s="174">
        <f t="shared" si="58"/>
        <v>70.525302481643152</v>
      </c>
      <c r="CI91" s="174">
        <f t="shared" si="58"/>
        <v>70.525302481643152</v>
      </c>
      <c r="CJ91" s="174">
        <f t="shared" si="58"/>
        <v>70.525302481643152</v>
      </c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174"/>
      <c r="DH91" s="174"/>
      <c r="DI91" s="174"/>
      <c r="DJ91" s="174"/>
      <c r="DK91" s="174"/>
      <c r="DL91" s="174"/>
      <c r="DM91" s="174"/>
      <c r="DN91" s="174"/>
      <c r="DO91" s="174"/>
      <c r="DP91" s="174"/>
      <c r="DQ91" s="174"/>
      <c r="DR91" s="174"/>
      <c r="DS91" s="174"/>
      <c r="DT91" s="174"/>
      <c r="DU91" s="174"/>
      <c r="DV91" s="174"/>
      <c r="DW91" s="174"/>
      <c r="DX91" s="174"/>
      <c r="DY91" s="174"/>
      <c r="DZ91" s="174"/>
      <c r="EA91" s="174"/>
      <c r="EB91" s="174"/>
      <c r="EC91" s="174"/>
      <c r="ED91" s="174"/>
      <c r="EE91" s="174"/>
      <c r="EF91" s="174"/>
      <c r="EG91" s="174"/>
      <c r="EH91" s="174"/>
      <c r="EI91" s="174"/>
      <c r="EJ91" s="174"/>
      <c r="EK91" s="174"/>
      <c r="EL91" s="174"/>
      <c r="EM91" s="174"/>
      <c r="EN91" s="174"/>
      <c r="EO91" s="174"/>
      <c r="EP91" s="174"/>
      <c r="EQ91" s="174"/>
      <c r="ER91" s="174"/>
      <c r="ES91" s="174"/>
    </row>
    <row r="92" spans="1:160" x14ac:dyDescent="0.3">
      <c r="A92" s="12" t="s">
        <v>238</v>
      </c>
      <c r="B92" s="12"/>
      <c r="C92" s="12"/>
      <c r="D92" s="30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>
        <f>AVERAGE(CK80:CV80)</f>
        <v>76.254401982632885</v>
      </c>
      <c r="CL92" s="174">
        <f t="shared" ref="CL92:CV92" si="59">CK92</f>
        <v>76.254401982632885</v>
      </c>
      <c r="CM92" s="174">
        <f t="shared" si="59"/>
        <v>76.254401982632885</v>
      </c>
      <c r="CN92" s="174">
        <f t="shared" si="59"/>
        <v>76.254401982632885</v>
      </c>
      <c r="CO92" s="174">
        <f t="shared" si="59"/>
        <v>76.254401982632885</v>
      </c>
      <c r="CP92" s="174">
        <f t="shared" si="59"/>
        <v>76.254401982632885</v>
      </c>
      <c r="CQ92" s="174">
        <f t="shared" si="59"/>
        <v>76.254401982632885</v>
      </c>
      <c r="CR92" s="174">
        <f t="shared" si="59"/>
        <v>76.254401982632885</v>
      </c>
      <c r="CS92" s="174">
        <f t="shared" si="59"/>
        <v>76.254401982632885</v>
      </c>
      <c r="CT92" s="174">
        <f t="shared" si="59"/>
        <v>76.254401982632885</v>
      </c>
      <c r="CU92" s="174">
        <f t="shared" si="59"/>
        <v>76.254401982632885</v>
      </c>
      <c r="CV92" s="174">
        <f t="shared" si="59"/>
        <v>76.254401982632885</v>
      </c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174"/>
      <c r="DH92" s="174"/>
      <c r="DI92" s="174"/>
      <c r="DJ92" s="174"/>
      <c r="DK92" s="174"/>
      <c r="DL92" s="174"/>
      <c r="DM92" s="174"/>
      <c r="DN92" s="174"/>
      <c r="DO92" s="174"/>
      <c r="DP92" s="174"/>
      <c r="DQ92" s="174"/>
      <c r="DR92" s="174"/>
      <c r="DS92" s="174"/>
      <c r="DT92" s="174"/>
      <c r="DU92" s="174"/>
      <c r="DV92" s="174"/>
      <c r="DW92" s="174"/>
      <c r="DX92" s="174"/>
      <c r="DY92" s="174"/>
      <c r="DZ92" s="174"/>
      <c r="EA92" s="174"/>
      <c r="EB92" s="174"/>
      <c r="EC92" s="174"/>
      <c r="ED92" s="174"/>
      <c r="EE92" s="174"/>
      <c r="EF92" s="174"/>
      <c r="EG92" s="174"/>
      <c r="EH92" s="174"/>
      <c r="EI92" s="174"/>
      <c r="EJ92" s="174"/>
      <c r="EK92" s="174"/>
      <c r="EL92" s="174"/>
      <c r="EM92" s="174"/>
      <c r="EN92" s="174"/>
      <c r="EO92" s="174"/>
      <c r="EP92" s="174"/>
      <c r="EQ92" s="174"/>
      <c r="ER92" s="174"/>
      <c r="ES92" s="174"/>
    </row>
    <row r="93" spans="1:160" x14ac:dyDescent="0.3">
      <c r="A93" s="12" t="s">
        <v>279</v>
      </c>
      <c r="B93" s="12"/>
      <c r="C93" s="12"/>
      <c r="D93" s="30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>
        <f>AVERAGE(CW80:DH80)</f>
        <v>85.781317739051744</v>
      </c>
      <c r="CX93" s="174">
        <f>CW93</f>
        <v>85.781317739051744</v>
      </c>
      <c r="CY93" s="174">
        <f t="shared" ref="CY93:DH94" si="60">CX93</f>
        <v>85.781317739051744</v>
      </c>
      <c r="CZ93" s="174">
        <f t="shared" si="60"/>
        <v>85.781317739051744</v>
      </c>
      <c r="DA93" s="174">
        <f t="shared" si="60"/>
        <v>85.781317739051744</v>
      </c>
      <c r="DB93" s="174">
        <f t="shared" si="60"/>
        <v>85.781317739051744</v>
      </c>
      <c r="DC93" s="174">
        <f t="shared" si="60"/>
        <v>85.781317739051744</v>
      </c>
      <c r="DD93" s="174">
        <f t="shared" si="60"/>
        <v>85.781317739051744</v>
      </c>
      <c r="DE93" s="174">
        <f t="shared" si="60"/>
        <v>85.781317739051744</v>
      </c>
      <c r="DF93" s="174">
        <f t="shared" si="60"/>
        <v>85.781317739051744</v>
      </c>
      <c r="DG93" s="174">
        <f>DF93</f>
        <v>85.781317739051744</v>
      </c>
      <c r="DH93" s="174">
        <f>DG93</f>
        <v>85.781317739051744</v>
      </c>
      <c r="DI93" s="174"/>
      <c r="DJ93" s="174"/>
      <c r="DK93" s="174"/>
      <c r="DL93" s="174"/>
      <c r="DM93" s="174"/>
      <c r="DN93" s="174"/>
      <c r="DO93" s="174"/>
      <c r="DP93" s="174"/>
      <c r="DQ93" s="174"/>
      <c r="DR93" s="174"/>
      <c r="DS93" s="174"/>
      <c r="DT93" s="174"/>
      <c r="DU93" s="174"/>
      <c r="DV93" s="174"/>
      <c r="DW93" s="174"/>
      <c r="DX93" s="174"/>
      <c r="DY93" s="174"/>
      <c r="DZ93" s="174"/>
      <c r="EA93" s="174"/>
      <c r="EB93" s="174"/>
      <c r="EC93" s="174"/>
      <c r="ED93" s="174"/>
      <c r="EE93" s="174"/>
      <c r="EF93" s="174"/>
      <c r="EG93" s="174"/>
      <c r="EH93" s="174"/>
      <c r="EI93" s="174"/>
      <c r="EJ93" s="174"/>
      <c r="EK93" s="174"/>
      <c r="EL93" s="174"/>
      <c r="EM93" s="174"/>
      <c r="EN93" s="174"/>
      <c r="EO93" s="174"/>
      <c r="EP93" s="174"/>
      <c r="EQ93" s="174"/>
      <c r="ER93" s="174"/>
      <c r="ES93" s="174"/>
    </row>
    <row r="94" spans="1:160" x14ac:dyDescent="0.3">
      <c r="A94" s="12" t="s">
        <v>279</v>
      </c>
      <c r="B94" s="12"/>
      <c r="C94" s="12"/>
      <c r="D94" s="30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>
        <f>AVERAGE(CW80:DH80)</f>
        <v>85.781317739051744</v>
      </c>
      <c r="CX94" s="174">
        <f>CW94</f>
        <v>85.781317739051744</v>
      </c>
      <c r="CY94" s="174">
        <f t="shared" si="60"/>
        <v>85.781317739051744</v>
      </c>
      <c r="CZ94" s="174">
        <f t="shared" si="60"/>
        <v>85.781317739051744</v>
      </c>
      <c r="DA94" s="174">
        <f t="shared" si="60"/>
        <v>85.781317739051744</v>
      </c>
      <c r="DB94" s="174">
        <f t="shared" si="60"/>
        <v>85.781317739051744</v>
      </c>
      <c r="DC94" s="174">
        <f t="shared" si="60"/>
        <v>85.781317739051744</v>
      </c>
      <c r="DD94" s="174">
        <f t="shared" si="60"/>
        <v>85.781317739051744</v>
      </c>
      <c r="DE94" s="174">
        <f t="shared" si="60"/>
        <v>85.781317739051744</v>
      </c>
      <c r="DF94" s="174">
        <f t="shared" si="60"/>
        <v>85.781317739051744</v>
      </c>
      <c r="DG94" s="174">
        <f t="shared" si="60"/>
        <v>85.781317739051744</v>
      </c>
      <c r="DH94" s="174">
        <f t="shared" si="60"/>
        <v>85.781317739051744</v>
      </c>
      <c r="DI94" s="174"/>
      <c r="DJ94" s="174"/>
      <c r="DK94" s="174"/>
      <c r="DL94" s="174"/>
      <c r="DM94" s="174"/>
      <c r="DN94" s="174"/>
      <c r="DO94" s="174"/>
      <c r="DP94" s="174"/>
      <c r="DQ94" s="174"/>
      <c r="DR94" s="174"/>
      <c r="DS94" s="174"/>
      <c r="DT94" s="174"/>
      <c r="DU94" s="174"/>
      <c r="DV94" s="174"/>
      <c r="DW94" s="174"/>
      <c r="DX94" s="174"/>
      <c r="DY94" s="174"/>
      <c r="DZ94" s="174"/>
      <c r="EA94" s="174"/>
      <c r="EB94" s="174"/>
      <c r="EC94" s="174"/>
      <c r="ED94" s="174"/>
      <c r="EE94" s="174"/>
      <c r="EF94" s="174"/>
      <c r="EG94" s="174"/>
      <c r="EH94" s="174"/>
      <c r="EI94" s="174"/>
      <c r="EJ94" s="174"/>
      <c r="EK94" s="174"/>
      <c r="EL94" s="174"/>
      <c r="EM94" s="174"/>
      <c r="EN94" s="174"/>
      <c r="EO94" s="174"/>
      <c r="EP94" s="174"/>
      <c r="EQ94" s="174"/>
      <c r="ER94" s="174"/>
      <c r="ES94" s="174"/>
    </row>
    <row r="95" spans="1:160" x14ac:dyDescent="0.3">
      <c r="A95" s="12" t="s">
        <v>363</v>
      </c>
      <c r="B95" s="12"/>
      <c r="C95" s="12"/>
      <c r="D95" s="30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174"/>
      <c r="DH95" s="174"/>
      <c r="DI95" s="174">
        <f>AVERAGE(DI80:DT80)</f>
        <v>85.526566661516327</v>
      </c>
      <c r="DJ95" s="174">
        <f>DI95</f>
        <v>85.526566661516327</v>
      </c>
      <c r="DK95" s="174">
        <f t="shared" ref="DK95:DT95" si="61">DJ95</f>
        <v>85.526566661516327</v>
      </c>
      <c r="DL95" s="174">
        <f t="shared" si="61"/>
        <v>85.526566661516327</v>
      </c>
      <c r="DM95" s="174">
        <f t="shared" si="61"/>
        <v>85.526566661516327</v>
      </c>
      <c r="DN95" s="174">
        <f t="shared" si="61"/>
        <v>85.526566661516327</v>
      </c>
      <c r="DO95" s="174">
        <f t="shared" si="61"/>
        <v>85.526566661516327</v>
      </c>
      <c r="DP95" s="174">
        <f t="shared" si="61"/>
        <v>85.526566661516327</v>
      </c>
      <c r="DQ95" s="174">
        <f t="shared" si="61"/>
        <v>85.526566661516327</v>
      </c>
      <c r="DR95" s="174">
        <f t="shared" si="61"/>
        <v>85.526566661516327</v>
      </c>
      <c r="DS95" s="174">
        <f t="shared" si="61"/>
        <v>85.526566661516327</v>
      </c>
      <c r="DT95" s="174">
        <f t="shared" si="61"/>
        <v>85.526566661516327</v>
      </c>
      <c r="DU95" s="174"/>
      <c r="DV95" s="174"/>
      <c r="DW95" s="174"/>
      <c r="DX95" s="174"/>
      <c r="DY95" s="174"/>
      <c r="DZ95" s="174"/>
      <c r="EA95" s="174"/>
      <c r="EB95" s="174"/>
      <c r="EC95" s="174"/>
      <c r="ED95" s="174"/>
      <c r="EE95" s="174"/>
      <c r="EF95" s="174"/>
      <c r="EG95" s="174"/>
      <c r="EH95" s="174"/>
      <c r="EI95" s="174"/>
      <c r="EJ95" s="174"/>
      <c r="EK95" s="174"/>
      <c r="EL95" s="174"/>
      <c r="EM95" s="174"/>
      <c r="EN95" s="174"/>
      <c r="EO95" s="174"/>
      <c r="EP95" s="174"/>
      <c r="EQ95" s="174"/>
      <c r="ER95" s="174"/>
      <c r="ES95" s="174"/>
    </row>
    <row r="96" spans="1:160" x14ac:dyDescent="0.3">
      <c r="A96" s="12" t="s">
        <v>366</v>
      </c>
      <c r="B96" s="12"/>
      <c r="C96" s="12"/>
      <c r="D96" s="30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174"/>
      <c r="DH96" s="174"/>
      <c r="DI96" s="174"/>
      <c r="DJ96" s="174"/>
      <c r="DK96" s="174"/>
      <c r="DL96" s="174"/>
      <c r="DM96" s="174"/>
      <c r="DN96" s="174"/>
      <c r="DO96" s="174"/>
      <c r="DP96" s="174"/>
      <c r="DQ96" s="174"/>
      <c r="DR96" s="174"/>
      <c r="DS96" s="174"/>
      <c r="DT96" s="174"/>
      <c r="DU96" s="174">
        <f>AVERAGE(DU80:EF80)</f>
        <v>79.471050403192194</v>
      </c>
      <c r="DV96" s="174">
        <f>DU96</f>
        <v>79.471050403192194</v>
      </c>
      <c r="DW96" s="174">
        <f>DV96</f>
        <v>79.471050403192194</v>
      </c>
      <c r="DX96" s="174">
        <f>DW96</f>
        <v>79.471050403192194</v>
      </c>
      <c r="DY96" s="174">
        <f t="shared" ref="DY96:EF96" si="62">DX96</f>
        <v>79.471050403192194</v>
      </c>
      <c r="DZ96" s="174">
        <f t="shared" si="62"/>
        <v>79.471050403192194</v>
      </c>
      <c r="EA96" s="174">
        <f t="shared" si="62"/>
        <v>79.471050403192194</v>
      </c>
      <c r="EB96" s="174">
        <f t="shared" si="62"/>
        <v>79.471050403192194</v>
      </c>
      <c r="EC96" s="174">
        <f t="shared" si="62"/>
        <v>79.471050403192194</v>
      </c>
      <c r="ED96" s="174">
        <f t="shared" si="62"/>
        <v>79.471050403192194</v>
      </c>
      <c r="EE96" s="174">
        <f t="shared" si="62"/>
        <v>79.471050403192194</v>
      </c>
      <c r="EF96" s="174">
        <f t="shared" si="62"/>
        <v>79.471050403192194</v>
      </c>
      <c r="EG96" s="174"/>
      <c r="EH96" s="174"/>
      <c r="EI96" s="174"/>
      <c r="EJ96" s="174"/>
      <c r="EK96" s="174"/>
      <c r="EL96" s="174"/>
      <c r="EM96" s="174"/>
      <c r="EN96" s="174"/>
      <c r="EO96" s="174"/>
      <c r="EP96" s="174"/>
      <c r="EQ96" s="174"/>
      <c r="ER96" s="174"/>
      <c r="ES96" s="174"/>
    </row>
    <row r="97" spans="1:160" x14ac:dyDescent="0.3">
      <c r="A97" s="12" t="s">
        <v>383</v>
      </c>
      <c r="B97" s="12"/>
      <c r="C97" s="12"/>
      <c r="D97" s="30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174"/>
      <c r="DH97" s="174"/>
      <c r="DI97" s="174"/>
      <c r="DJ97" s="174"/>
      <c r="DK97" s="174"/>
      <c r="DL97" s="174"/>
      <c r="DM97" s="174"/>
      <c r="DN97" s="174"/>
      <c r="DO97" s="174"/>
      <c r="DP97" s="174"/>
      <c r="DQ97" s="174"/>
      <c r="DR97" s="174"/>
      <c r="DS97" s="174"/>
      <c r="DT97" s="174"/>
      <c r="DU97" s="174"/>
      <c r="DV97" s="174"/>
      <c r="DW97" s="174"/>
      <c r="DX97" s="174"/>
      <c r="DY97" s="174"/>
      <c r="DZ97" s="174"/>
      <c r="EA97" s="174"/>
      <c r="EB97" s="174"/>
      <c r="EC97" s="174"/>
      <c r="ED97" s="174"/>
      <c r="EE97" s="174"/>
      <c r="EF97" s="174"/>
      <c r="EG97" s="174">
        <f>AVERAGE(EG80:ER80)</f>
        <v>74.905215028453711</v>
      </c>
      <c r="EH97" s="174">
        <f>EG97</f>
        <v>74.905215028453711</v>
      </c>
      <c r="EI97" s="174">
        <f t="shared" ref="EI97:ER97" si="63">EH97</f>
        <v>74.905215028453711</v>
      </c>
      <c r="EJ97" s="174">
        <f t="shared" si="63"/>
        <v>74.905215028453711</v>
      </c>
      <c r="EK97" s="174">
        <f t="shared" si="63"/>
        <v>74.905215028453711</v>
      </c>
      <c r="EL97" s="174">
        <f t="shared" si="63"/>
        <v>74.905215028453711</v>
      </c>
      <c r="EM97" s="174">
        <f t="shared" si="63"/>
        <v>74.905215028453711</v>
      </c>
      <c r="EN97" s="174">
        <f t="shared" si="63"/>
        <v>74.905215028453711</v>
      </c>
      <c r="EO97" s="174">
        <f t="shared" si="63"/>
        <v>74.905215028453711</v>
      </c>
      <c r="EP97" s="174">
        <f t="shared" si="63"/>
        <v>74.905215028453711</v>
      </c>
      <c r="EQ97" s="174">
        <f t="shared" si="63"/>
        <v>74.905215028453711</v>
      </c>
      <c r="ER97" s="174">
        <f t="shared" si="63"/>
        <v>74.905215028453711</v>
      </c>
      <c r="ES97" s="174"/>
    </row>
    <row r="98" spans="1:160" x14ac:dyDescent="0.3">
      <c r="A98" s="12" t="s">
        <v>437</v>
      </c>
      <c r="B98" s="12"/>
      <c r="C98" s="12"/>
      <c r="D98" s="30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174"/>
      <c r="DH98" s="174"/>
      <c r="DI98" s="174"/>
      <c r="DJ98" s="174"/>
      <c r="DK98" s="174"/>
      <c r="DL98" s="174"/>
      <c r="DM98" s="174"/>
      <c r="DN98" s="174"/>
      <c r="DO98" s="174"/>
      <c r="DP98" s="174"/>
      <c r="DQ98" s="174"/>
      <c r="DR98" s="174"/>
      <c r="DS98" s="174"/>
      <c r="DT98" s="174"/>
      <c r="DU98" s="174"/>
      <c r="DV98" s="174"/>
      <c r="DW98" s="174"/>
      <c r="DX98" s="174"/>
      <c r="DY98" s="174"/>
      <c r="DZ98" s="174"/>
      <c r="EA98" s="174"/>
      <c r="EB98" s="174"/>
      <c r="EC98" s="174"/>
      <c r="ED98" s="174"/>
      <c r="EE98" s="174"/>
      <c r="EF98" s="174"/>
      <c r="EG98" s="174"/>
      <c r="EH98" s="174"/>
      <c r="EI98" s="174"/>
      <c r="EJ98" s="174"/>
      <c r="EK98" s="174"/>
      <c r="EL98" s="174"/>
      <c r="EM98" s="174"/>
      <c r="EN98" s="174"/>
      <c r="EO98" s="174"/>
      <c r="EP98" s="174"/>
      <c r="EQ98" s="174"/>
      <c r="ER98" s="174"/>
      <c r="ES98" s="174">
        <f>AVERAGE(ES80)</f>
        <v>85.22630310286327</v>
      </c>
      <c r="ET98" s="72">
        <f>ES98</f>
        <v>85.22630310286327</v>
      </c>
      <c r="EU98" s="72">
        <f t="shared" ref="EU98:FD99" si="64">ET98</f>
        <v>85.22630310286327</v>
      </c>
      <c r="EV98" s="72">
        <f t="shared" si="64"/>
        <v>85.22630310286327</v>
      </c>
      <c r="EW98" s="72">
        <f t="shared" si="64"/>
        <v>85.22630310286327</v>
      </c>
      <c r="EX98" s="72">
        <f t="shared" si="64"/>
        <v>85.22630310286327</v>
      </c>
      <c r="EY98" s="72">
        <f t="shared" si="64"/>
        <v>85.22630310286327</v>
      </c>
      <c r="EZ98" s="72">
        <f t="shared" si="64"/>
        <v>85.22630310286327</v>
      </c>
      <c r="FA98" s="72">
        <f t="shared" si="64"/>
        <v>85.22630310286327</v>
      </c>
      <c r="FB98" s="72">
        <f t="shared" si="64"/>
        <v>85.22630310286327</v>
      </c>
      <c r="FC98" s="72">
        <f t="shared" si="64"/>
        <v>85.22630310286327</v>
      </c>
      <c r="FD98" s="72">
        <f t="shared" si="64"/>
        <v>85.22630310286327</v>
      </c>
    </row>
    <row r="99" spans="1:160" x14ac:dyDescent="0.3">
      <c r="A99" s="12" t="s">
        <v>436</v>
      </c>
      <c r="B99" s="12"/>
      <c r="C99" s="12"/>
      <c r="D99" s="30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174"/>
      <c r="DH99" s="174"/>
      <c r="DI99" s="174"/>
      <c r="DJ99" s="174"/>
      <c r="DK99" s="174"/>
      <c r="DL99" s="174"/>
      <c r="DM99" s="174"/>
      <c r="DN99" s="174"/>
      <c r="DO99" s="174"/>
      <c r="DP99" s="174"/>
      <c r="DQ99" s="174"/>
      <c r="DR99" s="174"/>
      <c r="DS99" s="174"/>
      <c r="DT99" s="174"/>
      <c r="DU99" s="174"/>
      <c r="DV99" s="174"/>
      <c r="DW99" s="174"/>
      <c r="DX99" s="174"/>
      <c r="DY99" s="174"/>
      <c r="DZ99" s="174"/>
      <c r="EA99" s="174"/>
      <c r="EB99" s="174"/>
      <c r="EC99" s="174"/>
      <c r="ED99" s="174"/>
      <c r="EE99" s="174"/>
      <c r="EF99" s="174"/>
      <c r="EG99" s="174"/>
      <c r="EH99" s="174"/>
      <c r="EI99" s="174"/>
      <c r="EJ99" s="174"/>
      <c r="EK99" s="174"/>
      <c r="EL99" s="174"/>
      <c r="EM99" s="174"/>
      <c r="EN99" s="174"/>
      <c r="EO99" s="174"/>
      <c r="EP99" s="174"/>
      <c r="EQ99" s="174"/>
      <c r="ER99" s="174"/>
      <c r="ES99" s="174">
        <f>AVERAGE(ES80,ET82:FD82)</f>
        <v>100.56373811904859</v>
      </c>
      <c r="ET99" s="72">
        <f>ES99</f>
        <v>100.56373811904859</v>
      </c>
      <c r="EU99" s="72">
        <f t="shared" si="64"/>
        <v>100.56373811904859</v>
      </c>
      <c r="EV99" s="72">
        <f t="shared" si="64"/>
        <v>100.56373811904859</v>
      </c>
      <c r="EW99" s="72">
        <f t="shared" si="64"/>
        <v>100.56373811904859</v>
      </c>
      <c r="EX99" s="72">
        <f t="shared" si="64"/>
        <v>100.56373811904859</v>
      </c>
      <c r="EY99" s="72">
        <f t="shared" si="64"/>
        <v>100.56373811904859</v>
      </c>
      <c r="EZ99" s="72">
        <f t="shared" si="64"/>
        <v>100.56373811904859</v>
      </c>
      <c r="FA99" s="72">
        <f t="shared" si="64"/>
        <v>100.56373811904859</v>
      </c>
      <c r="FB99" s="72">
        <f t="shared" si="64"/>
        <v>100.56373811904859</v>
      </c>
      <c r="FC99" s="72">
        <f t="shared" si="64"/>
        <v>100.56373811904859</v>
      </c>
      <c r="FD99" s="72">
        <f t="shared" si="64"/>
        <v>100.56373811904859</v>
      </c>
    </row>
    <row r="100" spans="1:160" s="170" customFormat="1" ht="14.4" thickBot="1" x14ac:dyDescent="0.35">
      <c r="D100" s="171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3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</row>
    <row r="101" spans="1:160" ht="14.4" thickTop="1" x14ac:dyDescent="0.3">
      <c r="A101" s="7"/>
      <c r="B101" s="7"/>
      <c r="C101" s="7"/>
      <c r="D101" s="2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67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</row>
    <row r="103" spans="1:160" x14ac:dyDescent="0.3">
      <c r="BJ103" s="77"/>
      <c r="BO103" s="208"/>
      <c r="BP103" s="256"/>
      <c r="BQ103" s="256"/>
      <c r="BR103" s="256"/>
      <c r="BS103" s="256"/>
      <c r="BT103" s="256"/>
      <c r="BU103" s="256"/>
      <c r="BV103" s="256"/>
      <c r="BW103" s="256"/>
      <c r="BX103" s="256"/>
      <c r="BY103" s="256"/>
      <c r="BZ103" s="256"/>
      <c r="CA103" s="256"/>
      <c r="CB103" s="256"/>
      <c r="CC103" s="256"/>
      <c r="CD103" s="256"/>
      <c r="CE103" s="256"/>
      <c r="CF103" s="256"/>
      <c r="CG103" s="256"/>
      <c r="CH103" s="256"/>
    </row>
    <row r="104" spans="1:160" x14ac:dyDescent="0.3">
      <c r="BO104" s="257"/>
      <c r="BP104" s="258"/>
      <c r="BQ104" s="259"/>
      <c r="BR104" s="259"/>
      <c r="BS104" s="258"/>
      <c r="BT104" s="259"/>
      <c r="BU104" s="259"/>
      <c r="BV104" s="258"/>
      <c r="BW104" s="259"/>
      <c r="BX104" s="259"/>
      <c r="BY104" s="258"/>
      <c r="BZ104" s="258"/>
      <c r="CA104" s="258"/>
      <c r="CB104" s="258"/>
      <c r="CC104" s="258"/>
      <c r="CD104" s="258"/>
      <c r="CE104" s="258"/>
      <c r="CF104" s="258"/>
      <c r="CG104" s="258"/>
      <c r="CH104" s="258"/>
    </row>
    <row r="105" spans="1:160" x14ac:dyDescent="0.3">
      <c r="BO105" s="208"/>
      <c r="BP105" s="209"/>
      <c r="BQ105" s="210"/>
      <c r="BR105" s="210"/>
      <c r="BS105" s="209"/>
      <c r="BT105" s="210"/>
      <c r="BU105" s="210"/>
      <c r="BV105" s="209"/>
      <c r="BW105" s="210"/>
      <c r="BX105" s="210"/>
      <c r="BY105" s="209"/>
      <c r="BZ105" s="209"/>
      <c r="CA105" s="209"/>
      <c r="CB105" s="209"/>
      <c r="CC105" s="209"/>
      <c r="CD105" s="209"/>
      <c r="CE105" s="209"/>
      <c r="CF105" s="209"/>
      <c r="CG105" s="209"/>
      <c r="CH105" s="209"/>
    </row>
    <row r="106" spans="1:160" x14ac:dyDescent="0.3">
      <c r="BO106" s="208"/>
      <c r="BP106" s="209"/>
      <c r="BQ106" s="210"/>
      <c r="BR106" s="210"/>
      <c r="BS106" s="209"/>
      <c r="BT106" s="210"/>
      <c r="BU106" s="210"/>
      <c r="BV106" s="209"/>
      <c r="BW106" s="210"/>
      <c r="BX106" s="210"/>
      <c r="BY106" s="209"/>
      <c r="BZ106" s="209"/>
      <c r="CA106" s="209"/>
      <c r="CB106" s="209"/>
      <c r="CC106" s="209"/>
      <c r="CD106" s="209"/>
      <c r="CE106" s="209"/>
      <c r="CF106" s="209"/>
      <c r="CG106" s="209"/>
      <c r="CH106" s="209"/>
    </row>
    <row r="107" spans="1:160" x14ac:dyDescent="0.3">
      <c r="BO107" s="208"/>
      <c r="BP107" s="209"/>
      <c r="BQ107" s="210"/>
      <c r="BR107" s="210"/>
      <c r="BS107" s="209"/>
      <c r="BT107" s="210"/>
      <c r="BU107" s="210"/>
      <c r="BV107" s="209"/>
      <c r="BW107" s="210"/>
      <c r="BX107" s="210"/>
      <c r="BY107" s="209"/>
      <c r="BZ107" s="209"/>
      <c r="CA107" s="209"/>
      <c r="CB107" s="209"/>
      <c r="CC107" s="209"/>
      <c r="CD107" s="209"/>
      <c r="CE107" s="209"/>
      <c r="CF107" s="209"/>
      <c r="CG107" s="209"/>
      <c r="CH107" s="209"/>
    </row>
    <row r="108" spans="1:160" x14ac:dyDescent="0.3">
      <c r="BO108" s="208"/>
      <c r="BP108" s="209"/>
      <c r="BQ108" s="210"/>
      <c r="BR108" s="210"/>
      <c r="BS108" s="209"/>
      <c r="BT108" s="210"/>
      <c r="BU108" s="210"/>
      <c r="BV108" s="209"/>
      <c r="BW108" s="210"/>
      <c r="BX108" s="210"/>
      <c r="BY108" s="209"/>
      <c r="BZ108" s="209"/>
      <c r="CA108" s="209"/>
      <c r="CB108" s="209"/>
      <c r="CC108" s="209"/>
      <c r="CD108" s="209"/>
      <c r="CE108" s="209"/>
      <c r="CF108" s="209"/>
      <c r="CG108" s="209"/>
      <c r="CH108" s="209"/>
    </row>
    <row r="109" spans="1:160" x14ac:dyDescent="0.3">
      <c r="BO109" s="208"/>
      <c r="BP109" s="209"/>
      <c r="BQ109" s="210"/>
      <c r="BR109" s="210"/>
      <c r="BS109" s="209"/>
      <c r="BT109" s="210"/>
      <c r="BU109" s="210"/>
      <c r="BV109" s="209"/>
      <c r="BW109" s="210"/>
      <c r="BX109" s="210"/>
      <c r="BY109" s="209"/>
      <c r="BZ109" s="209"/>
      <c r="CA109" s="209"/>
      <c r="CB109" s="209"/>
      <c r="CC109" s="209"/>
      <c r="CD109" s="209"/>
      <c r="CE109" s="209"/>
      <c r="CF109" s="209"/>
      <c r="CG109" s="209"/>
      <c r="CH109" s="209"/>
    </row>
    <row r="110" spans="1:160" x14ac:dyDescent="0.3">
      <c r="BO110" s="208"/>
      <c r="BP110" s="209"/>
      <c r="BQ110" s="210"/>
      <c r="BR110" s="210"/>
      <c r="BS110" s="209"/>
      <c r="BT110" s="210"/>
      <c r="BU110" s="210"/>
      <c r="BV110" s="209"/>
      <c r="BW110" s="210"/>
      <c r="BX110" s="210"/>
      <c r="BY110" s="209"/>
      <c r="BZ110" s="209"/>
      <c r="CA110" s="209"/>
      <c r="CB110" s="209"/>
      <c r="CC110" s="209"/>
      <c r="CD110" s="209"/>
      <c r="CE110" s="209"/>
      <c r="CF110" s="209"/>
      <c r="CG110" s="209"/>
      <c r="CH110" s="209"/>
    </row>
    <row r="111" spans="1:160" x14ac:dyDescent="0.3">
      <c r="BO111" s="208"/>
      <c r="BP111" s="209"/>
      <c r="BQ111" s="210"/>
      <c r="BR111" s="210"/>
      <c r="BS111" s="209"/>
      <c r="BT111" s="210"/>
      <c r="BU111" s="210"/>
      <c r="BV111" s="209"/>
      <c r="BW111" s="210"/>
      <c r="BX111" s="210"/>
      <c r="BY111" s="209"/>
      <c r="BZ111" s="209"/>
      <c r="CA111" s="209"/>
      <c r="CB111" s="209"/>
      <c r="CC111" s="209"/>
      <c r="CD111" s="209"/>
      <c r="CE111" s="209"/>
      <c r="CF111" s="209"/>
      <c r="CG111" s="209"/>
      <c r="CH111" s="209"/>
    </row>
    <row r="112" spans="1:160" x14ac:dyDescent="0.3">
      <c r="BO112" s="208"/>
      <c r="BP112" s="209"/>
      <c r="BQ112" s="210"/>
      <c r="BR112" s="210"/>
      <c r="BS112" s="209"/>
      <c r="BT112" s="210"/>
      <c r="BU112" s="210"/>
      <c r="BV112" s="209"/>
      <c r="BW112" s="210"/>
      <c r="BX112" s="210"/>
      <c r="BY112" s="209"/>
      <c r="BZ112" s="209"/>
      <c r="CA112" s="209"/>
      <c r="CB112" s="209"/>
      <c r="CC112" s="209"/>
      <c r="CD112" s="209"/>
      <c r="CE112" s="209"/>
      <c r="CF112" s="209"/>
      <c r="CG112" s="209"/>
      <c r="CH112" s="209"/>
    </row>
    <row r="113" spans="67:86" x14ac:dyDescent="0.3">
      <c r="BO113" s="208"/>
      <c r="BP113" s="209"/>
      <c r="BQ113" s="210"/>
      <c r="BR113" s="210"/>
      <c r="BS113" s="209"/>
      <c r="BT113" s="210"/>
      <c r="BU113" s="210"/>
      <c r="BV113" s="209"/>
      <c r="BW113" s="210"/>
      <c r="BX113" s="210"/>
      <c r="BY113" s="209"/>
      <c r="BZ113" s="209"/>
      <c r="CA113" s="209"/>
      <c r="CB113" s="209"/>
      <c r="CC113" s="209"/>
      <c r="CD113" s="209"/>
      <c r="CE113" s="209"/>
      <c r="CF113" s="209"/>
      <c r="CG113" s="209"/>
      <c r="CH113" s="209"/>
    </row>
    <row r="114" spans="67:86" x14ac:dyDescent="0.3">
      <c r="BO114" s="208"/>
      <c r="BP114" s="209"/>
      <c r="BQ114" s="210"/>
      <c r="BR114" s="210"/>
      <c r="BS114" s="209"/>
      <c r="BT114" s="210"/>
      <c r="BU114" s="210"/>
      <c r="BV114" s="209"/>
      <c r="BW114" s="210"/>
      <c r="BX114" s="210"/>
      <c r="BY114" s="209"/>
      <c r="BZ114" s="209"/>
      <c r="CA114" s="209"/>
      <c r="CB114" s="209"/>
      <c r="CC114" s="209"/>
      <c r="CD114" s="209"/>
      <c r="CE114" s="209"/>
      <c r="CF114" s="209"/>
      <c r="CG114" s="209"/>
      <c r="CH114" s="209"/>
    </row>
    <row r="115" spans="67:86" x14ac:dyDescent="0.3">
      <c r="BO115" s="208"/>
      <c r="BP115" s="209"/>
      <c r="BQ115" s="210"/>
      <c r="BR115" s="210"/>
      <c r="BS115" s="209"/>
      <c r="BT115" s="210"/>
      <c r="BU115" s="210"/>
      <c r="BV115" s="209"/>
      <c r="BW115" s="210"/>
      <c r="BX115" s="210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</row>
    <row r="116" spans="67:86" x14ac:dyDescent="0.3">
      <c r="BO116" s="208"/>
      <c r="BP116" s="209"/>
      <c r="BQ116" s="210"/>
      <c r="BR116" s="210"/>
      <c r="BS116" s="209"/>
      <c r="BT116" s="210"/>
      <c r="BU116" s="210"/>
      <c r="BV116" s="209"/>
      <c r="BW116" s="210"/>
      <c r="BX116" s="210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</row>
    <row r="117" spans="67:86" x14ac:dyDescent="0.3">
      <c r="BO117" s="208"/>
      <c r="BP117" s="209"/>
      <c r="BQ117" s="210"/>
      <c r="BR117" s="210"/>
      <c r="BS117" s="209"/>
      <c r="BT117" s="210"/>
      <c r="BU117" s="210"/>
      <c r="BV117" s="209"/>
      <c r="BW117" s="210"/>
      <c r="BX117" s="210"/>
      <c r="BY117" s="209"/>
      <c r="BZ117" s="209"/>
      <c r="CA117" s="209"/>
      <c r="CB117" s="209"/>
      <c r="CC117" s="209"/>
      <c r="CD117" s="209"/>
      <c r="CE117" s="209"/>
      <c r="CF117" s="209"/>
      <c r="CG117" s="209"/>
      <c r="CH117" s="209"/>
    </row>
    <row r="118" spans="67:86" x14ac:dyDescent="0.3">
      <c r="BO118" s="208"/>
      <c r="BP118" s="209"/>
      <c r="BQ118" s="210"/>
      <c r="BR118" s="210"/>
      <c r="BS118" s="209"/>
      <c r="BT118" s="210"/>
      <c r="BU118" s="210"/>
      <c r="BV118" s="209"/>
      <c r="BW118" s="210"/>
      <c r="BX118" s="210"/>
      <c r="BY118" s="209"/>
      <c r="BZ118" s="209"/>
      <c r="CA118" s="209"/>
      <c r="CB118" s="209"/>
      <c r="CC118" s="209"/>
      <c r="CD118" s="209"/>
      <c r="CE118" s="209"/>
      <c r="CF118" s="209"/>
      <c r="CG118" s="209"/>
      <c r="CH118" s="209"/>
    </row>
    <row r="119" spans="67:86" x14ac:dyDescent="0.3">
      <c r="BO119" s="208"/>
      <c r="BP119" s="209"/>
      <c r="BQ119" s="210"/>
      <c r="BR119" s="210"/>
      <c r="BS119" s="209"/>
      <c r="BT119" s="210"/>
      <c r="BU119" s="210"/>
      <c r="BV119" s="209"/>
      <c r="BW119" s="210"/>
      <c r="BX119" s="210"/>
      <c r="BY119" s="209"/>
      <c r="BZ119" s="209"/>
      <c r="CA119" s="209"/>
      <c r="CB119" s="209"/>
      <c r="CC119" s="209"/>
      <c r="CD119" s="209"/>
      <c r="CE119" s="209"/>
      <c r="CF119" s="209"/>
      <c r="CG119" s="209"/>
      <c r="CH119" s="209"/>
    </row>
    <row r="165" spans="1:64" s="170" customFormat="1" ht="14.4" thickBot="1" x14ac:dyDescent="0.35">
      <c r="A165" s="168"/>
      <c r="B165" s="168"/>
      <c r="C165" s="168"/>
      <c r="D165" s="169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  <c r="AU165" s="168"/>
      <c r="AV165" s="168"/>
      <c r="AW165" s="168"/>
      <c r="AX165" s="168"/>
      <c r="AY165" s="168"/>
      <c r="AZ165" s="168"/>
      <c r="BA165" s="168"/>
      <c r="BB165" s="168"/>
      <c r="BC165" s="168"/>
      <c r="BD165" s="168"/>
      <c r="BE165" s="168"/>
      <c r="BF165" s="168"/>
      <c r="BG165" s="168"/>
      <c r="BH165" s="168"/>
      <c r="BI165" s="168"/>
      <c r="BJ165" s="168"/>
      <c r="BK165" s="168"/>
      <c r="BL165" s="168"/>
    </row>
    <row r="166" spans="1:64" ht="14.4" thickTop="1" x14ac:dyDescent="0.3"/>
    <row r="187" spans="1:160" s="170" customFormat="1" ht="14.4" thickBot="1" x14ac:dyDescent="0.35">
      <c r="A187" s="168"/>
      <c r="B187" s="168"/>
      <c r="C187" s="168"/>
      <c r="D187" s="169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  <c r="AK187" s="168"/>
      <c r="AL187" s="168"/>
      <c r="AM187" s="168"/>
      <c r="AN187" s="168"/>
      <c r="AO187" s="168"/>
      <c r="AP187" s="168"/>
      <c r="AQ187" s="168"/>
      <c r="AR187" s="168"/>
      <c r="AS187" s="168"/>
      <c r="AT187" s="168"/>
      <c r="AU187" s="168"/>
      <c r="AV187" s="168"/>
      <c r="AW187" s="168"/>
      <c r="AX187" s="168"/>
      <c r="AY187" s="168"/>
      <c r="AZ187" s="168"/>
      <c r="BA187" s="168"/>
      <c r="BB187" s="168"/>
      <c r="BC187" s="168"/>
      <c r="BD187" s="168"/>
      <c r="BE187" s="168"/>
      <c r="BF187" s="168"/>
      <c r="BG187" s="168"/>
      <c r="BH187" s="168"/>
      <c r="BI187" s="168"/>
      <c r="BJ187" s="168"/>
      <c r="BK187" s="168"/>
      <c r="BL187" s="168"/>
    </row>
    <row r="188" spans="1:160" ht="14.4" thickTop="1" x14ac:dyDescent="0.3"/>
    <row r="189" spans="1:160" x14ac:dyDescent="0.3">
      <c r="A189" s="18" t="s">
        <v>282</v>
      </c>
    </row>
    <row r="190" spans="1:160" s="82" customFormat="1" x14ac:dyDescent="0.3">
      <c r="A190" s="80" t="s">
        <v>283</v>
      </c>
      <c r="B190" s="80"/>
      <c r="C190" s="80" t="s">
        <v>285</v>
      </c>
      <c r="D190" s="153"/>
      <c r="E190" s="296">
        <f>ICGN!E898</f>
        <v>3850</v>
      </c>
      <c r="F190" s="296">
        <f>ICGN!F898</f>
        <v>3900</v>
      </c>
      <c r="G190" s="296">
        <f>ICGN!G898</f>
        <v>3820</v>
      </c>
      <c r="H190" s="296">
        <f>ICGN!H898</f>
        <v>3900</v>
      </c>
      <c r="I190" s="296">
        <f>ICGN!I898</f>
        <v>3920</v>
      </c>
      <c r="J190" s="296">
        <f>ICGN!J898</f>
        <v>3770</v>
      </c>
      <c r="K190" s="296">
        <f>ICGN!K898</f>
        <v>3550</v>
      </c>
      <c r="L190" s="296">
        <f>ICGN!L898</f>
        <v>3510</v>
      </c>
      <c r="M190" s="296">
        <f>ICGN!M898</f>
        <v>3350</v>
      </c>
      <c r="N190" s="296">
        <f>ICGN!N898</f>
        <v>3150</v>
      </c>
      <c r="O190" s="296">
        <f>ICGN!O898</f>
        <v>3000</v>
      </c>
      <c r="P190" s="296">
        <f>ICGN!P898</f>
        <v>3200</v>
      </c>
      <c r="Q190" s="296">
        <f>ICGN!Q898</f>
        <v>3150</v>
      </c>
      <c r="R190" s="296">
        <f>ICGN!R898</f>
        <v>3100</v>
      </c>
      <c r="S190" s="296">
        <f>ICGN!S898</f>
        <v>3750</v>
      </c>
      <c r="T190" s="296">
        <f>ICGN!T898</f>
        <v>3700</v>
      </c>
      <c r="U190" s="296">
        <f>ICGN!U898</f>
        <v>3500</v>
      </c>
      <c r="V190" s="296">
        <f>ICGN!V898</f>
        <v>3400</v>
      </c>
      <c r="W190" s="296">
        <f>ICGN!W898</f>
        <v>3410</v>
      </c>
      <c r="X190" s="296">
        <f>ICGN!X898</f>
        <v>3400</v>
      </c>
      <c r="Y190" s="296">
        <f>ICGN!Y898</f>
        <v>3320</v>
      </c>
      <c r="Z190" s="296">
        <f>ICGN!Z898</f>
        <v>3300</v>
      </c>
      <c r="AA190" s="296">
        <f>ICGN!AA898</f>
        <v>3320</v>
      </c>
      <c r="AB190" s="296">
        <f>ICGN!AB898</f>
        <v>3530</v>
      </c>
      <c r="AC190" s="296">
        <f>ICGN!AC898</f>
        <v>3600</v>
      </c>
      <c r="AD190" s="296">
        <f>ICGN!AD898</f>
        <v>3700</v>
      </c>
      <c r="AE190" s="296">
        <f>ICGN!AE898</f>
        <v>3500</v>
      </c>
      <c r="AF190" s="296">
        <f>ICGN!AF898</f>
        <v>3450</v>
      </c>
      <c r="AG190" s="296">
        <f>ICGN!AG898</f>
        <v>3410</v>
      </c>
      <c r="AH190" s="296">
        <f>ICGN!AH898</f>
        <v>3500</v>
      </c>
      <c r="AI190" s="296">
        <f>ICGN!AI898</f>
        <v>3420</v>
      </c>
      <c r="AJ190" s="296">
        <f>ICGN!AJ898</f>
        <v>3500</v>
      </c>
      <c r="AK190" s="296">
        <f>ICGN!AK898</f>
        <v>3420</v>
      </c>
      <c r="AL190" s="296">
        <f>ICGN!AL898</f>
        <v>3450</v>
      </c>
      <c r="AM190" s="296">
        <f>ICGN!AM898</f>
        <v>3500</v>
      </c>
      <c r="AN190" s="296">
        <f>ICGN!AN898</f>
        <v>3650</v>
      </c>
      <c r="AO190" s="296">
        <f>ICGN!AO898</f>
        <v>3550</v>
      </c>
      <c r="AP190" s="296">
        <f>ICGN!AP898</f>
        <v>3500</v>
      </c>
      <c r="AQ190" s="296">
        <f>ICGN!AQ898</f>
        <v>3680</v>
      </c>
      <c r="AR190" s="296">
        <f>ICGN!AR898</f>
        <v>3800</v>
      </c>
      <c r="AS190" s="296">
        <f>ICGN!AS898</f>
        <v>4000</v>
      </c>
      <c r="AT190" s="296">
        <f>ICGN!AT898</f>
        <v>3900</v>
      </c>
      <c r="AU190" s="296">
        <f>ICGN!AU898</f>
        <v>3900</v>
      </c>
      <c r="AV190" s="296">
        <f>ICGN!AV898</f>
        <v>3800</v>
      </c>
      <c r="AW190" s="296">
        <f>ICGN!AW898</f>
        <v>3750</v>
      </c>
      <c r="AX190" s="296">
        <f>ICGN!AX898</f>
        <v>3780</v>
      </c>
      <c r="AY190" s="296">
        <f>ICGN!AY898</f>
        <v>3700</v>
      </c>
      <c r="AZ190" s="296">
        <f>ICGN!AZ898</f>
        <v>3650</v>
      </c>
      <c r="BA190" s="296">
        <f>ICGN!BA898</f>
        <v>3655</v>
      </c>
      <c r="BB190" s="296">
        <f>ICGN!BB898</f>
        <v>3670</v>
      </c>
      <c r="BC190" s="296">
        <f>ICGN!BC898</f>
        <v>3720</v>
      </c>
      <c r="BD190" s="296">
        <f>ICGN!BD898</f>
        <v>3885</v>
      </c>
      <c r="BE190" s="296">
        <f>ICGN!BE898</f>
        <v>3896</v>
      </c>
      <c r="BF190" s="296">
        <f>ICGN!BF898</f>
        <v>3955</v>
      </c>
      <c r="BG190" s="296">
        <f>ICGN!BG898</f>
        <v>3900</v>
      </c>
      <c r="BH190" s="296">
        <f>ICGN!BH898</f>
        <v>3568</v>
      </c>
      <c r="BI190" s="296">
        <f>ICGN!BI898</f>
        <v>3572.25</v>
      </c>
      <c r="BJ190" s="296">
        <f>ICGN!BJ898</f>
        <v>3558.5</v>
      </c>
      <c r="BK190" s="296">
        <f>ICGN!BK898</f>
        <v>3603</v>
      </c>
      <c r="BL190" s="296">
        <f>ICGN!BL898</f>
        <v>3534.75</v>
      </c>
      <c r="BM190" s="296">
        <f>ICGN!BM898</f>
        <v>3576</v>
      </c>
      <c r="BN190" s="296">
        <f>ICGN!BN898</f>
        <v>3561</v>
      </c>
      <c r="BO190" s="296">
        <f>ICGN!BO898</f>
        <v>3587</v>
      </c>
      <c r="BP190" s="296">
        <f>ICGN!BP898</f>
        <v>3705</v>
      </c>
      <c r="BQ190" s="296">
        <f>ICGN!BQ898</f>
        <v>3733</v>
      </c>
      <c r="BR190" s="296">
        <f>ICGN!BR898</f>
        <v>3837</v>
      </c>
      <c r="BS190" s="296">
        <f>ICGN!BS898</f>
        <v>3729</v>
      </c>
      <c r="BT190" s="296">
        <f>ICGN!BT898</f>
        <v>3650</v>
      </c>
      <c r="BU190" s="296">
        <f>ICGN!BU898</f>
        <v>3556</v>
      </c>
      <c r="BV190" s="296">
        <f>ICGN!BV898</f>
        <v>3613</v>
      </c>
      <c r="BW190" s="296">
        <f>ICGN!BW898</f>
        <v>3624</v>
      </c>
      <c r="BX190" s="296">
        <f>ICGN!BX898</f>
        <v>3606</v>
      </c>
      <c r="BY190" s="296">
        <f>ICGN!BY898</f>
        <v>3584</v>
      </c>
      <c r="BZ190" s="296">
        <f>ICGN!BZ898</f>
        <v>3663</v>
      </c>
      <c r="CA190" s="296">
        <f>ICGN!CA898</f>
        <v>3787</v>
      </c>
      <c r="CB190" s="296">
        <f>ICGN!CB898</f>
        <v>3738</v>
      </c>
      <c r="CC190" s="296">
        <f>ICGN!CC898</f>
        <v>3821</v>
      </c>
      <c r="CD190" s="296">
        <f>ICGN!CD898</f>
        <v>3835</v>
      </c>
      <c r="CE190" s="296">
        <f>ICGN!CE898</f>
        <v>3838</v>
      </c>
      <c r="CF190" s="296">
        <f>ICGN!CF898</f>
        <v>3866</v>
      </c>
      <c r="CG190" s="296">
        <f>ICGN!CG898</f>
        <v>3860</v>
      </c>
      <c r="CH190" s="296">
        <f>ICGN!CH898</f>
        <v>3920</v>
      </c>
      <c r="CI190" s="296">
        <f>ICGN!CI898</f>
        <v>3917</v>
      </c>
      <c r="CJ190" s="296">
        <f>ICGN!CJ898</f>
        <v>3974</v>
      </c>
      <c r="CK190" s="296">
        <f>ICGN!CK898</f>
        <v>3995</v>
      </c>
      <c r="CL190" s="296">
        <f>ICGN!CL898</f>
        <v>3994</v>
      </c>
      <c r="CM190" s="296">
        <f>ICGN!CM898</f>
        <v>4060</v>
      </c>
      <c r="CN190" s="296">
        <f>ICGN!CN898</f>
        <v>4348</v>
      </c>
      <c r="CO190" s="296">
        <f>ICGN!CO898</f>
        <v>4743</v>
      </c>
      <c r="CP190" s="296">
        <f>ICGN!CP898</f>
        <v>4845</v>
      </c>
      <c r="CQ190" s="296">
        <f>ICGN!CQ898</f>
        <v>5500</v>
      </c>
      <c r="CR190" s="296">
        <f>ICGN!CR898</f>
        <v>5180</v>
      </c>
      <c r="CS190" s="296">
        <f>ICGN!CS898</f>
        <v>5051</v>
      </c>
      <c r="CT190" s="296">
        <f>ICGN!CT898</f>
        <v>5088</v>
      </c>
      <c r="CU190" s="296">
        <f>ICGN!CU898</f>
        <v>5043</v>
      </c>
      <c r="CV190" s="296">
        <f>ICGN!CV898</f>
        <v>5070</v>
      </c>
      <c r="CW190" s="296">
        <f>ICGN!CW898</f>
        <v>5105</v>
      </c>
      <c r="CX190" s="296">
        <f>ICGN!CX898</f>
        <v>5025</v>
      </c>
      <c r="CY190" s="296">
        <f>ICGN!CY898</f>
        <v>5125</v>
      </c>
      <c r="CZ190" s="296">
        <f>ICGN!CZ898</f>
        <v>5304</v>
      </c>
      <c r="DA190" s="296">
        <f>ICGN!DA898</f>
        <v>5288</v>
      </c>
      <c r="DB190" s="296">
        <f>ICGN!DB898</f>
        <v>5316</v>
      </c>
      <c r="DC190" s="296">
        <f>ICGN!DC898</f>
        <v>5208</v>
      </c>
      <c r="DD190" s="296">
        <f>ICGN!DD898</f>
        <v>5226</v>
      </c>
      <c r="DE190" s="296">
        <f>ICGN!DE898</f>
        <v>5138</v>
      </c>
      <c r="DF190" s="296">
        <f>ICGN!DF898</f>
        <v>5130</v>
      </c>
      <c r="DG190" s="296">
        <f>ICGN!DG898</f>
        <v>5135</v>
      </c>
      <c r="DH190" s="296">
        <f>ICGN!DH898</f>
        <v>5144</v>
      </c>
      <c r="DI190" s="296">
        <f>ICGN!DI898</f>
        <v>5228</v>
      </c>
      <c r="DJ190" s="296">
        <f>ICGN!DJ898</f>
        <v>5200</v>
      </c>
      <c r="DK190" s="296">
        <f>ICGN!DK898</f>
        <v>5233</v>
      </c>
      <c r="DL190" s="296">
        <f>ICGN!DL898</f>
        <v>5388</v>
      </c>
      <c r="DM190" s="296">
        <f>ICGN!DM898</f>
        <v>5410</v>
      </c>
      <c r="DN190" s="296">
        <f>ICGN!DN898</f>
        <v>5495</v>
      </c>
      <c r="DO190" s="296">
        <f>ICGN!DO898</f>
        <v>5405</v>
      </c>
      <c r="DP190" s="296">
        <f>ICGN!DP898</f>
        <v>5220</v>
      </c>
      <c r="DQ190" s="296">
        <f>ICGN!DQ898</f>
        <v>5175</v>
      </c>
      <c r="DR190" s="296">
        <f>ICGN!DR898</f>
        <v>5125</v>
      </c>
      <c r="DS190" s="296">
        <f>ICGN!DS898</f>
        <v>5045</v>
      </c>
      <c r="DT190" s="296">
        <f>ICGN!DT898</f>
        <v>5186</v>
      </c>
      <c r="DU190" s="296">
        <f>ICGN!DU898</f>
        <v>5076</v>
      </c>
      <c r="DV190" s="296">
        <f>ICGN!DV898</f>
        <v>5100</v>
      </c>
      <c r="DW190" s="296">
        <f>ICGN!DW898</f>
        <v>5320</v>
      </c>
      <c r="DX190" s="296">
        <f>ICGN!DX898</f>
        <v>5575</v>
      </c>
      <c r="DY190" s="296">
        <f>ICGN!DY898</f>
        <v>5554</v>
      </c>
      <c r="DZ190" s="296">
        <f>ICGN!DZ898</f>
        <v>5708</v>
      </c>
      <c r="EA190" s="296">
        <f>ICGN!EA898</f>
        <v>5663</v>
      </c>
      <c r="EB190" s="296">
        <f>ICGN!EB898</f>
        <v>5480</v>
      </c>
      <c r="EC190" s="296">
        <f>ICGN!EC898</f>
        <v>5400</v>
      </c>
      <c r="ED190" s="296">
        <f>ICGN!ED898</f>
        <v>5380</v>
      </c>
      <c r="EE190" s="296">
        <f>ICGN!EE898</f>
        <v>5345</v>
      </c>
      <c r="EF190" s="296">
        <f>ICGN!EF898</f>
        <v>5325</v>
      </c>
      <c r="EG190" s="296">
        <f>ICGN!EG898</f>
        <v>5323</v>
      </c>
      <c r="EH190" s="296">
        <f>ICGN!EH898</f>
        <v>5388</v>
      </c>
      <c r="EI190" s="296">
        <f>ICGN!EI898</f>
        <v>5450</v>
      </c>
      <c r="EJ190" s="296">
        <f>ICGN!EJ898</f>
        <v>5513</v>
      </c>
      <c r="EK190" s="296">
        <f>ICGN!EK898</f>
        <v>5660</v>
      </c>
      <c r="EL190" s="296">
        <f>ICGN!EL898</f>
        <v>5745</v>
      </c>
      <c r="EM190" s="296">
        <f>ICGN!EM898</f>
        <v>5670</v>
      </c>
      <c r="EN190" s="296">
        <f>ICGN!EN898</f>
        <v>5663</v>
      </c>
      <c r="EO190" s="296">
        <f>ICGN!EO898</f>
        <v>5675</v>
      </c>
      <c r="EP190" s="296">
        <f>ICGN!EP898</f>
        <v>5630</v>
      </c>
      <c r="EQ190" s="296">
        <f>ICGN!EQ898</f>
        <v>5655</v>
      </c>
      <c r="ER190" s="296">
        <f>ICGN!ER898</f>
        <v>5750</v>
      </c>
      <c r="ES190" s="296">
        <f>ICGN!ES898</f>
        <v>5863</v>
      </c>
      <c r="ET190" s="296">
        <f>ICGN!ET898</f>
        <v>5938</v>
      </c>
      <c r="EU190" s="296">
        <f>ICGN!EU898</f>
        <v>6590</v>
      </c>
      <c r="EV190" s="296">
        <f>ICGN!EV898</f>
        <v>7300</v>
      </c>
      <c r="EW190" s="296">
        <f>ICGN!EW898</f>
        <v>7820</v>
      </c>
      <c r="EX190" s="296">
        <f>ICGN!EX898</f>
        <v>7850</v>
      </c>
      <c r="EY190" s="296">
        <f>ICGN!EY898</f>
        <v>7838</v>
      </c>
      <c r="EZ190" s="296">
        <f>ICGN!EZ898</f>
        <v>7850</v>
      </c>
      <c r="FA190" s="296">
        <f>ICGN!FA898</f>
        <v>7880</v>
      </c>
      <c r="FB190" s="296">
        <f>ICGN!FB898</f>
        <v>8100</v>
      </c>
      <c r="FC190" s="296">
        <f>ICGN!FC898</f>
        <v>8263</v>
      </c>
      <c r="FD190" s="296">
        <f>ICGN!FD898</f>
        <v>8410</v>
      </c>
    </row>
    <row r="191" spans="1:160" s="16" customFormat="1" x14ac:dyDescent="0.3">
      <c r="A191" s="14" t="s">
        <v>91</v>
      </c>
      <c r="B191" s="286"/>
      <c r="C191" s="14" t="s">
        <v>92</v>
      </c>
      <c r="D191" s="22">
        <v>22.046219999999998</v>
      </c>
      <c r="E191" s="298">
        <f>ICGN!E899</f>
        <v>2893.5818978686148</v>
      </c>
      <c r="F191" s="298">
        <f>ICGN!F899</f>
        <v>3213.6204552341924</v>
      </c>
      <c r="G191" s="298">
        <f>ICGN!G899</f>
        <v>3238.0979554060682</v>
      </c>
      <c r="H191" s="298">
        <f>ICGN!H899</f>
        <v>3150.7792248089254</v>
      </c>
      <c r="I191" s="298">
        <f>ICGN!I899</f>
        <v>2979.1931554276694</v>
      </c>
      <c r="J191" s="298">
        <f>ICGN!J899</f>
        <v>2663.9953236624747</v>
      </c>
      <c r="K191" s="298">
        <f>ICGN!K899</f>
        <v>2785.0561388966735</v>
      </c>
      <c r="L191" s="298">
        <f>ICGN!L899</f>
        <v>2512.5698117415322</v>
      </c>
      <c r="M191" s="298">
        <f>ICGN!M899</f>
        <v>2467.5547470538108</v>
      </c>
      <c r="N191" s="298">
        <f>ICGN!N899</f>
        <v>2381.4331603711021</v>
      </c>
      <c r="O191" s="298">
        <f>ICGN!O899</f>
        <v>2598.4604060902143</v>
      </c>
      <c r="P191" s="298">
        <f>ICGN!P899</f>
        <v>3017.186188733448</v>
      </c>
      <c r="Q191" s="298">
        <f>ICGN!Q899</f>
        <v>3179.4061402120169</v>
      </c>
      <c r="R191" s="298">
        <f>ICGN!R899</f>
        <v>3032.5482293738373</v>
      </c>
      <c r="S191" s="298">
        <f>ICGN!S899</f>
        <v>3082.0570457237077</v>
      </c>
      <c r="T191" s="298">
        <f>ICGN!T899</f>
        <v>3484.8196804470581</v>
      </c>
      <c r="U191" s="298">
        <f>ICGN!U899</f>
        <v>3860.1795533544027</v>
      </c>
      <c r="V191" s="298">
        <f>ICGN!V899</f>
        <v>3497.3165426908313</v>
      </c>
      <c r="W191" s="298">
        <f>ICGN!W899</f>
        <v>3452.5485119353607</v>
      </c>
      <c r="X191" s="298">
        <f>ICGN!X899</f>
        <v>3707.6332405450876</v>
      </c>
      <c r="Y191" s="298">
        <f>ICGN!Y899</f>
        <v>3611.9796877618928</v>
      </c>
      <c r="Z191" s="298">
        <f>ICGN!Z899</f>
        <v>3237.6702506538136</v>
      </c>
      <c r="AA191" s="298">
        <f>ICGN!AA899</f>
        <v>3213.6493481497419</v>
      </c>
      <c r="AB191" s="298">
        <f>ICGN!AB899</f>
        <v>3326.4729386805161</v>
      </c>
      <c r="AC191" s="298">
        <f>ICGN!AC899</f>
        <v>3405.6212375830928</v>
      </c>
      <c r="AD191" s="298">
        <f>ICGN!AD899</f>
        <v>3697.3667800273329</v>
      </c>
      <c r="AE191" s="298">
        <f>ICGN!AE899</f>
        <v>3834.2936164459024</v>
      </c>
      <c r="AF191" s="298">
        <f>ICGN!AF899</f>
        <v>3766.043156013181</v>
      </c>
      <c r="AG191" s="298">
        <f>ICGN!AG899</f>
        <v>3667.1284774149126</v>
      </c>
      <c r="AH191" s="298">
        <f>ICGN!AH899</f>
        <v>3601.9531540955068</v>
      </c>
      <c r="AI191" s="298">
        <f>ICGN!AI899</f>
        <v>3778.9590294338577</v>
      </c>
      <c r="AJ191" s="298">
        <f>ICGN!AJ899</f>
        <v>4064.2563107604433</v>
      </c>
      <c r="AK191" s="298">
        <f>ICGN!AK899</f>
        <v>3759.8494608823535</v>
      </c>
      <c r="AL191" s="298">
        <f>ICGN!AL899</f>
        <v>4055.0619897215424</v>
      </c>
      <c r="AM191" s="298">
        <f>ICGN!AM899</f>
        <v>3805.5587490966514</v>
      </c>
      <c r="AN191" s="298">
        <f>ICGN!AN899</f>
        <v>3755.9913497544194</v>
      </c>
      <c r="AO191" s="298">
        <f>ICGN!AO899</f>
        <v>3461.7482713718859</v>
      </c>
      <c r="AP191" s="298">
        <f>ICGN!AP899</f>
        <v>3374.1020711841579</v>
      </c>
      <c r="AQ191" s="298">
        <f>ICGN!AQ899</f>
        <v>3215.3990513876583</v>
      </c>
      <c r="AR191" s="298">
        <f>ICGN!AR899</f>
        <v>3021.5621048550829</v>
      </c>
      <c r="AS191" s="298">
        <f>ICGN!AS899</f>
        <v>3123.6277684861325</v>
      </c>
      <c r="AT191" s="298">
        <f>ICGN!AT899</f>
        <v>3571.1723542922455</v>
      </c>
      <c r="AU191" s="298">
        <f>ICGN!AU899</f>
        <v>3560.3455964675695</v>
      </c>
      <c r="AV191" s="298">
        <f>ICGN!AV899</f>
        <v>3544.3117181242633</v>
      </c>
      <c r="AW191" s="298">
        <f>ICGN!AW899</f>
        <v>3125.4750851099666</v>
      </c>
      <c r="AX191" s="298">
        <f>ICGN!AX899</f>
        <v>3405.9133136027522</v>
      </c>
      <c r="AY191" s="298">
        <f>ICGN!AY899</f>
        <v>3396.0661906750838</v>
      </c>
      <c r="AZ191" s="298">
        <f>ICGN!AZ899</f>
        <v>3321.4638473618675</v>
      </c>
      <c r="BA191" s="298">
        <f>ICGN!BA899</f>
        <v>3250.4820741934782</v>
      </c>
      <c r="BB191" s="298">
        <f>ICGN!BB899</f>
        <v>3267.8412824441516</v>
      </c>
      <c r="BC191" s="298">
        <f>ICGN!BC899</f>
        <v>3115.6847522946769</v>
      </c>
      <c r="BD191" s="298">
        <f>ICGN!BD899</f>
        <v>3228.519330760244</v>
      </c>
      <c r="BE191" s="298">
        <f>ICGN!BE899</f>
        <v>3560.1553918595209</v>
      </c>
      <c r="BF191" s="298">
        <f>ICGN!BF899</f>
        <v>4111.3260480332083</v>
      </c>
      <c r="BG191" s="298">
        <f>ICGN!BG899</f>
        <v>4134.3247706347174</v>
      </c>
      <c r="BH191" s="298">
        <f>ICGN!BH899</f>
        <v>4110.4405791204108</v>
      </c>
      <c r="BI191" s="298">
        <f>ICGN!BI899</f>
        <v>3969.9861714227973</v>
      </c>
      <c r="BJ191" s="298">
        <f>ICGN!BJ899</f>
        <v>3865.0817814461989</v>
      </c>
      <c r="BK191" s="298">
        <f>ICGN!BK899</f>
        <v>3784.0116108321245</v>
      </c>
      <c r="BL191" s="298">
        <f>ICGN!BL899</f>
        <v>3652.0297074681102</v>
      </c>
      <c r="BM191" s="298">
        <f>ICGN!BM899</f>
        <v>3590.602455583828</v>
      </c>
      <c r="BN191" s="298">
        <f>ICGN!BN899</f>
        <v>4100.0173087273433</v>
      </c>
      <c r="BO191" s="298">
        <f>ICGN!BO899</f>
        <v>5202.0984826709764</v>
      </c>
      <c r="BP191" s="298">
        <f>ICGN!BP899</f>
        <v>5121.2795024932875</v>
      </c>
      <c r="BQ191" s="298">
        <f>ICGN!BQ899</f>
        <v>4627.1623757409288</v>
      </c>
      <c r="BR191" s="298">
        <f>ICGN!BR899</f>
        <v>4930.9529371477192</v>
      </c>
      <c r="BS191" s="298">
        <f>ICGN!BS899</f>
        <v>5303.6155291583509</v>
      </c>
      <c r="BT191" s="298">
        <f>ICGN!BT899</f>
        <v>4846.3929169226412</v>
      </c>
      <c r="BU191" s="298">
        <f>ICGN!BU899</f>
        <v>4578.0087307818267</v>
      </c>
      <c r="BV191" s="298">
        <f>ICGN!BV899</f>
        <v>4929.1095349667048</v>
      </c>
      <c r="BW191" s="298">
        <f>ICGN!BW899</f>
        <v>4290.0162455965292</v>
      </c>
      <c r="BX191" s="298">
        <f>ICGN!BX899</f>
        <v>4461.6561521140984</v>
      </c>
      <c r="BY191" s="298">
        <f>ICGN!BY899</f>
        <v>4257.1330592042441</v>
      </c>
      <c r="BZ191" s="298">
        <f>ICGN!BZ899</f>
        <v>3775.2362699246996</v>
      </c>
      <c r="CA191" s="298">
        <f>ICGN!CA899</f>
        <v>3900.4629221678401</v>
      </c>
      <c r="CB191" s="298">
        <f>ICGN!CB899</f>
        <v>3698.5411699004158</v>
      </c>
      <c r="CC191" s="298">
        <f>ICGN!CC899</f>
        <v>3953.90174249649</v>
      </c>
      <c r="CD191" s="298">
        <f>ICGN!CD899</f>
        <v>4712.2975218800875</v>
      </c>
      <c r="CE191" s="298">
        <f>ICGN!CE899</f>
        <v>4593.5947782408603</v>
      </c>
      <c r="CF191" s="298">
        <f>ICGN!CF899</f>
        <v>5853.3888678509147</v>
      </c>
      <c r="CG191" s="298">
        <f>ICGN!CG899</f>
        <v>5707.9863141390397</v>
      </c>
      <c r="CH191" s="298">
        <f>ICGN!CH899</f>
        <v>5594.0542590699897</v>
      </c>
      <c r="CI191" s="298">
        <f>ICGN!CI899</f>
        <v>4896.0953875372143</v>
      </c>
      <c r="CJ191" s="298">
        <f>ICGN!CJ899</f>
        <v>5093.5929969691615</v>
      </c>
      <c r="CK191" s="298">
        <f>ICGN!CK899</f>
        <v>5242.5164300205051</v>
      </c>
      <c r="CL191" s="298">
        <f>ICGN!CL899</f>
        <v>5501.1800488679992</v>
      </c>
      <c r="CM191" s="298">
        <f>ICGN!CM899</f>
        <v>5195.728167215796</v>
      </c>
      <c r="CN191" s="298">
        <f>ICGN!CN899</f>
        <v>5136.1030210269773</v>
      </c>
      <c r="CO191" s="298">
        <f>ICGN!CO899</f>
        <v>5373.3753072488162</v>
      </c>
      <c r="CP191" s="298">
        <f>ICGN!CP899</f>
        <v>5695.2345810729603</v>
      </c>
      <c r="CQ191" s="298">
        <f>ICGN!CQ899</f>
        <v>5848.3574177930986</v>
      </c>
      <c r="CR191" s="298">
        <f>ICGN!CR899</f>
        <v>4986.8272386737272</v>
      </c>
      <c r="CS191" s="298">
        <f>ICGN!CS899</f>
        <v>5171.9893420614289</v>
      </c>
      <c r="CT191" s="298">
        <f>ICGN!CT899</f>
        <v>4804.3618465534018</v>
      </c>
      <c r="CU191" s="298">
        <f>ICGN!CU899</f>
        <v>5050.72286334</v>
      </c>
      <c r="CV191" s="298">
        <f>ICGN!CV899</f>
        <v>5385.5288878856218</v>
      </c>
      <c r="CW191" s="298">
        <f>ICGN!CW899</f>
        <v>5347.3287499235103</v>
      </c>
      <c r="CX191" s="298">
        <f>ICGN!CX899</f>
        <v>5124.3419997927349</v>
      </c>
      <c r="CY191" s="298">
        <f>ICGN!CY899</f>
        <v>4992.2129754953467</v>
      </c>
      <c r="CZ191" s="298">
        <f>ICGN!CZ899</f>
        <v>4700.6315671309403</v>
      </c>
      <c r="DA191" s="298">
        <f>ICGN!DA899</f>
        <v>5771.3855759783992</v>
      </c>
      <c r="DB191" s="298">
        <f>ICGN!DB899</f>
        <v>5868.5545728200159</v>
      </c>
      <c r="DC191" s="298">
        <f>ICGN!DC899</f>
        <v>6571.3601911794476</v>
      </c>
      <c r="DD191" s="298">
        <f>ICGN!DD899</f>
        <v>5513.4624521821315</v>
      </c>
      <c r="DE191" s="298">
        <f>ICGN!DE899</f>
        <v>4716.8880188778176</v>
      </c>
      <c r="DF191" s="298">
        <f>ICGN!DF899</f>
        <v>4994.238234259511</v>
      </c>
      <c r="DG191" s="298">
        <f>ICGN!DG899</f>
        <v>5458.471646308757</v>
      </c>
      <c r="DH191" s="298">
        <f>ICGN!DH899</f>
        <v>5028.6496367204991</v>
      </c>
      <c r="DI191" s="298">
        <f>ICGN!DI899</f>
        <v>5218.9351692004793</v>
      </c>
      <c r="DJ191" s="298">
        <f>ICGN!DJ899</f>
        <v>4958.4172238290366</v>
      </c>
      <c r="DK191" s="298">
        <f>ICGN!DK899</f>
        <v>4461.1300521431276</v>
      </c>
      <c r="DL191" s="298">
        <f>ICGN!DL899</f>
        <v>4267.3078077305763</v>
      </c>
      <c r="DM191" s="298">
        <f>ICGN!DM899</f>
        <v>4795.6467972130185</v>
      </c>
      <c r="DN191" s="298">
        <f>ICGN!DN899</f>
        <v>5482.9211754572634</v>
      </c>
      <c r="DO191" s="298">
        <f>ICGN!DO899</f>
        <v>5460.1158004854296</v>
      </c>
      <c r="DP191" s="298">
        <f>ICGN!DP899</f>
        <v>4372.2236721150539</v>
      </c>
      <c r="DQ191" s="298">
        <f>ICGN!DQ899</f>
        <v>4591.6008078729601</v>
      </c>
      <c r="DR191" s="298">
        <f>ICGN!DR899</f>
        <v>5249.6702454268789</v>
      </c>
      <c r="DS191" s="298">
        <f>ICGN!DS899</f>
        <v>4817.7212782624374</v>
      </c>
      <c r="DT191" s="298">
        <f>ICGN!DT899</f>
        <v>5104.2165523009908</v>
      </c>
      <c r="DU191" s="298">
        <f>ICGN!DU899</f>
        <v>5004.3513172408911</v>
      </c>
      <c r="DV191" s="298">
        <f>ICGN!DV899</f>
        <v>4454.4085256323797</v>
      </c>
      <c r="DW191" s="298">
        <f>ICGN!DW899</f>
        <v>4940.2686115011602</v>
      </c>
      <c r="DX191" s="298">
        <f>ICGN!DX899</f>
        <v>5956.4805376030909</v>
      </c>
      <c r="DY191" s="298">
        <f>ICGN!DY899</f>
        <v>6326.2349906873042</v>
      </c>
      <c r="DZ191" s="298">
        <f>ICGN!DZ899</f>
        <v>5989.5659059831851</v>
      </c>
      <c r="EA191" s="298">
        <f>ICGN!EA899</f>
        <v>5527.9956486943911</v>
      </c>
      <c r="EB191" s="298">
        <f>ICGN!EB899</f>
        <v>6404.8387703170165</v>
      </c>
      <c r="EC191" s="298">
        <f>ICGN!EC899</f>
        <v>5430.0414604955376</v>
      </c>
      <c r="ED191" s="298">
        <f>ICGN!ED899</f>
        <v>5892.5832173820818</v>
      </c>
      <c r="EE191" s="298">
        <f>ICGN!EE899</f>
        <v>6385.9959399668614</v>
      </c>
      <c r="EF191" s="298">
        <f>ICGN!EF899</f>
        <v>6041.1721934141988</v>
      </c>
      <c r="EG191" s="298">
        <f>ICGN!EG899</f>
        <v>5634.3573283227815</v>
      </c>
      <c r="EH191" s="298">
        <f>ICGN!EH899</f>
        <v>5062.8536832388145</v>
      </c>
      <c r="EI191" s="298">
        <f>ICGN!EI899</f>
        <v>6334.9386733115998</v>
      </c>
      <c r="EJ191" s="298">
        <f>ICGN!EJ899</f>
        <v>6008.9436400748455</v>
      </c>
      <c r="EK191" s="298">
        <f>ICGN!EK899</f>
        <v>9661.9218882267796</v>
      </c>
      <c r="EL191" s="298">
        <f>ICGN!EL899</f>
        <v>6216.1660884408893</v>
      </c>
      <c r="EM191" s="298">
        <f>ICGN!EM899</f>
        <v>5775.0618040070995</v>
      </c>
      <c r="EN191" s="298">
        <f>ICGN!EN899</f>
        <v>6330.305318379309</v>
      </c>
      <c r="EO191" s="298">
        <f>ICGN!EO899</f>
        <v>7119.5557640788857</v>
      </c>
      <c r="EP191" s="298">
        <f>ICGN!EP899</f>
        <v>8165.667277687051</v>
      </c>
      <c r="EQ191" s="298">
        <f>ICGN!EQ899</f>
        <v>6792.6401633372143</v>
      </c>
      <c r="ER191" s="298">
        <f>ICGN!ER899</f>
        <v>5904.047803872877</v>
      </c>
      <c r="ES191" s="298">
        <f>ICGN!ES899</f>
        <v>6431.402313909005</v>
      </c>
      <c r="ET191" s="298">
        <f>ICGN!ET899</f>
        <v>7026.6677673333452</v>
      </c>
      <c r="EU191" s="298">
        <f>ICGN!EU899</f>
        <v>8127.2187925783101</v>
      </c>
      <c r="EV191" s="298">
        <f>ICGN!EV899</f>
        <v>9000.9682093847896</v>
      </c>
      <c r="EW191" s="298">
        <f>ICGN!EW899</f>
        <v>9676.7894087877612</v>
      </c>
      <c r="EX191" s="298">
        <f>ICGN!EX899</f>
        <v>10282.928005097998</v>
      </c>
      <c r="EY191" s="298">
        <f>ICGN!EY899</f>
        <v>10085.997691644636</v>
      </c>
      <c r="EZ191" s="298">
        <f>ICGN!EZ899</f>
        <v>10543.015695012167</v>
      </c>
      <c r="FA191" s="298">
        <f>ICGN!FA899</f>
        <v>9128.9020668960256</v>
      </c>
      <c r="FB191" s="298">
        <f>ICGN!FB899</f>
        <v>8861.4326608758711</v>
      </c>
      <c r="FC191" s="298">
        <f>ICGN!FC899</f>
        <v>8174.3521394533318</v>
      </c>
      <c r="FD191" s="298">
        <f>ICGN!FD899</f>
        <v>7784.3406560133062</v>
      </c>
    </row>
    <row r="192" spans="1:160" s="16" customFormat="1" x14ac:dyDescent="0.3">
      <c r="A192" s="14" t="s">
        <v>93</v>
      </c>
      <c r="B192" s="286"/>
      <c r="C192" s="14" t="s">
        <v>94</v>
      </c>
      <c r="D192" s="22"/>
      <c r="E192" s="298">
        <f>ICGN!E900</f>
        <v>5239</v>
      </c>
      <c r="F192" s="298">
        <f>ICGN!F900</f>
        <v>4980.75</v>
      </c>
      <c r="G192" s="298">
        <f>ICGN!G900</f>
        <v>4652</v>
      </c>
      <c r="H192" s="298">
        <f>ICGN!H900</f>
        <v>4211.6000000000004</v>
      </c>
      <c r="I192" s="298">
        <f>ICGN!I900</f>
        <v>3427.5</v>
      </c>
      <c r="J192" s="298">
        <f>ICGN!J900</f>
        <v>3293</v>
      </c>
      <c r="K192" s="298">
        <f>ICGN!K900</f>
        <v>3820.8</v>
      </c>
      <c r="L192" s="298">
        <f>ICGN!L900</f>
        <v>4177.25</v>
      </c>
      <c r="M192" s="298">
        <f>ICGN!M900</f>
        <v>4145.5</v>
      </c>
      <c r="N192" s="298">
        <f>ICGN!N900</f>
        <v>4192.3999999999996</v>
      </c>
      <c r="O192" s="298">
        <f>ICGN!O900</f>
        <v>4339.25</v>
      </c>
      <c r="P192" s="298">
        <f>ICGN!P900</f>
        <v>4707.25</v>
      </c>
      <c r="Q192" s="298">
        <f>ICGN!Q900</f>
        <v>4872.6000000000004</v>
      </c>
      <c r="R192" s="298">
        <f>ICGN!R900</f>
        <v>4762.5</v>
      </c>
      <c r="S192" s="298">
        <f>ICGN!S900</f>
        <v>4638.5</v>
      </c>
      <c r="T192" s="298">
        <f>ICGN!T900</f>
        <v>4324.8</v>
      </c>
      <c r="U192" s="298">
        <f>ICGN!U900</f>
        <v>3957.5</v>
      </c>
      <c r="V192" s="298">
        <f>ICGN!V900</f>
        <v>3789</v>
      </c>
      <c r="W192" s="298">
        <f>ICGN!W900</f>
        <v>3342.6019999999999</v>
      </c>
      <c r="X192" s="298">
        <f>ICGN!X900</f>
        <v>4296.25</v>
      </c>
      <c r="Y192" s="298">
        <f>ICGN!Y900</f>
        <v>4183.25</v>
      </c>
      <c r="Z192" s="298">
        <f>ICGN!Z900</f>
        <v>4209.6000000000004</v>
      </c>
      <c r="AA192" s="298">
        <f>ICGN!AA900</f>
        <v>4306.75</v>
      </c>
      <c r="AB192" s="298">
        <f>ICGN!AB900</f>
        <v>4830.5</v>
      </c>
      <c r="AC192" s="298">
        <f>ICGN!AC900</f>
        <v>4833.3999999999996</v>
      </c>
      <c r="AD192" s="298">
        <f>ICGN!AD900</f>
        <v>4550</v>
      </c>
      <c r="AE192" s="298">
        <f>ICGN!AE900</f>
        <v>4351.5</v>
      </c>
      <c r="AF192" s="298">
        <f>ICGN!AF900</f>
        <v>4189.3999999999996</v>
      </c>
      <c r="AG192" s="298">
        <f>ICGN!AG900</f>
        <v>4096.25</v>
      </c>
      <c r="AH192" s="298">
        <f>ICGN!AH900</f>
        <v>3973.5</v>
      </c>
      <c r="AI192" s="298">
        <f>ICGN!AI900</f>
        <v>4087.2</v>
      </c>
      <c r="AJ192" s="298">
        <f>ICGN!AJ900</f>
        <v>4404.5</v>
      </c>
      <c r="AK192" s="298">
        <f>ICGN!AK900</f>
        <v>4446</v>
      </c>
      <c r="AL192" s="298">
        <f>ICGN!AL900</f>
        <v>4461.6000000000004</v>
      </c>
      <c r="AM192" s="298">
        <f>ICGN!AM900</f>
        <v>4696</v>
      </c>
      <c r="AN192" s="298">
        <f>ICGN!AN900</f>
        <v>4900.5</v>
      </c>
      <c r="AO192" s="298">
        <f>ICGN!AO900</f>
        <v>4650.8</v>
      </c>
      <c r="AP192" s="298">
        <f>ICGN!AP900</f>
        <v>4207.75</v>
      </c>
      <c r="AQ192" s="298">
        <f>ICGN!AQ900</f>
        <v>3925.25</v>
      </c>
      <c r="AR192" s="298">
        <f>ICGN!AR900</f>
        <v>3865</v>
      </c>
      <c r="AS192" s="298">
        <f>ICGN!AS900</f>
        <v>3866.75</v>
      </c>
      <c r="AT192" s="298">
        <f>ICGN!AT900</f>
        <v>3939</v>
      </c>
      <c r="AU192" s="298">
        <f>ICGN!AU900</f>
        <v>4244</v>
      </c>
      <c r="AV192" s="298">
        <f>ICGN!AV900</f>
        <v>4391.75</v>
      </c>
      <c r="AW192" s="298">
        <f>ICGN!AW900</f>
        <v>4417.25</v>
      </c>
      <c r="AX192" s="298">
        <f>ICGN!AX900</f>
        <v>4445.2</v>
      </c>
      <c r="AY192" s="298">
        <f>ICGN!AY900</f>
        <v>4482.75</v>
      </c>
      <c r="AZ192" s="298">
        <f>ICGN!AZ900</f>
        <v>4561.25</v>
      </c>
      <c r="BA192" s="298">
        <f>ICGN!BA900</f>
        <v>4503</v>
      </c>
      <c r="BB192" s="298">
        <f>ICGN!BB900</f>
        <v>4391.75</v>
      </c>
      <c r="BC192" s="298">
        <f>ICGN!BC900</f>
        <v>4473.25</v>
      </c>
      <c r="BD192" s="298">
        <f>ICGN!BD900</f>
        <v>4471.8</v>
      </c>
      <c r="BE192" s="298">
        <f>ICGN!BE900</f>
        <v>4462</v>
      </c>
      <c r="BF192" s="298">
        <f>ICGN!BF900</f>
        <v>4529.75</v>
      </c>
      <c r="BG192" s="298">
        <f>ICGN!BG900</f>
        <v>4675.3999999999996</v>
      </c>
      <c r="BH192" s="298">
        <f>ICGN!BH900</f>
        <v>4657.5</v>
      </c>
      <c r="BI192" s="298">
        <f>ICGN!BI900</f>
        <v>4815.5</v>
      </c>
      <c r="BJ192" s="298">
        <f>ICGN!BJ900</f>
        <v>4890.3999999999996</v>
      </c>
      <c r="BK192" s="298">
        <f>ICGN!BK900</f>
        <v>4899</v>
      </c>
      <c r="BL192" s="298">
        <f>ICGN!BL900</f>
        <v>5027</v>
      </c>
      <c r="BM192" s="298">
        <f>ICGN!BM900</f>
        <v>5110</v>
      </c>
      <c r="BN192" s="298">
        <f>ICGN!BN900</f>
        <v>5077</v>
      </c>
      <c r="BO192" s="298">
        <f>ICGN!BO900</f>
        <v>5119</v>
      </c>
      <c r="BP192" s="298">
        <f>ICGN!BP900</f>
        <v>5128</v>
      </c>
      <c r="BQ192" s="298">
        <f>ICGN!BQ900</f>
        <v>5148</v>
      </c>
      <c r="BR192" s="298">
        <f>ICGN!BR900</f>
        <v>5159</v>
      </c>
      <c r="BS192" s="298">
        <f>ICGN!BS900</f>
        <v>5150</v>
      </c>
      <c r="BT192" s="298">
        <f>ICGN!BT900</f>
        <v>5156</v>
      </c>
      <c r="BU192" s="298">
        <f>ICGN!BU900</f>
        <v>5098</v>
      </c>
      <c r="BV192" s="298">
        <f>ICGN!BV900</f>
        <v>5020</v>
      </c>
      <c r="BW192" s="298">
        <f>ICGN!BW900</f>
        <v>4994</v>
      </c>
      <c r="BX192" s="298">
        <f>ICGN!BX900</f>
        <v>4990</v>
      </c>
      <c r="BY192" s="298">
        <f>ICGN!BY900</f>
        <v>5110</v>
      </c>
      <c r="BZ192" s="298">
        <f>ICGN!BZ900</f>
        <v>5081</v>
      </c>
      <c r="CA192" s="298">
        <f>ICGN!CA900</f>
        <v>4992</v>
      </c>
      <c r="CB192" s="298">
        <f>ICGN!CB900</f>
        <v>4738</v>
      </c>
      <c r="CC192" s="298">
        <f>ICGN!CC900</f>
        <v>4467</v>
      </c>
      <c r="CD192" s="298">
        <f>ICGN!CD900</f>
        <v>4131</v>
      </c>
      <c r="CE192" s="298">
        <f>ICGN!CE900</f>
        <v>4000</v>
      </c>
      <c r="CF192" s="298">
        <f>ICGN!CF900</f>
        <v>4012</v>
      </c>
      <c r="CG192" s="298">
        <f>ICGN!CG900</f>
        <v>4087</v>
      </c>
      <c r="CH192" s="298">
        <f>ICGN!CH900</f>
        <v>4235</v>
      </c>
      <c r="CI192" s="298">
        <f>ICGN!CI900</f>
        <v>4403</v>
      </c>
      <c r="CJ192" s="298">
        <f>ICGN!CJ900</f>
        <v>4631</v>
      </c>
      <c r="CK192" s="298">
        <f>ICGN!CK900</f>
        <v>4679</v>
      </c>
      <c r="CL192" s="298">
        <f>ICGN!CL900</f>
        <v>4589</v>
      </c>
      <c r="CM192" s="298">
        <f>ICGN!CM900</f>
        <v>4515</v>
      </c>
      <c r="CN192" s="298">
        <f>ICGN!CN900</f>
        <v>4401</v>
      </c>
      <c r="CO192" s="298">
        <f>ICGN!CO900</f>
        <v>4214</v>
      </c>
      <c r="CP192" s="298">
        <f>ICGN!CP900</f>
        <v>4167</v>
      </c>
      <c r="CQ192" s="298">
        <f>ICGN!CQ900</f>
        <v>4341</v>
      </c>
      <c r="CR192" s="298">
        <f>ICGN!CR900</f>
        <v>4682</v>
      </c>
      <c r="CS192" s="298">
        <f>ICGN!CS900</f>
        <v>5206</v>
      </c>
      <c r="CT192" s="298">
        <f>ICGN!CT900</f>
        <v>5563</v>
      </c>
      <c r="CU192" s="298">
        <f>ICGN!CU900</f>
        <v>5711</v>
      </c>
      <c r="CV192" s="298">
        <f>ICGN!CV900</f>
        <v>5997</v>
      </c>
      <c r="CW192" s="298">
        <f>ICGN!CW900</f>
        <v>6017</v>
      </c>
      <c r="CX192" s="298">
        <f>ICGN!CX900</f>
        <v>5854</v>
      </c>
      <c r="CY192" s="298">
        <f>ICGN!CY900</f>
        <v>5695</v>
      </c>
      <c r="CZ192" s="298">
        <f>ICGN!CZ900</f>
        <v>5476</v>
      </c>
      <c r="DA192" s="298">
        <f>ICGN!DA900</f>
        <v>5097</v>
      </c>
      <c r="DB192" s="298">
        <f>ICGN!DB900</f>
        <v>4906</v>
      </c>
      <c r="DC192" s="298">
        <f>ICGN!DC900</f>
        <v>4871</v>
      </c>
      <c r="DD192" s="298">
        <f>ICGN!DD900</f>
        <v>5090</v>
      </c>
      <c r="DE192" s="298">
        <f>ICGN!DE900</f>
        <v>5295</v>
      </c>
      <c r="DF192" s="298">
        <f>ICGN!DF900</f>
        <v>5427</v>
      </c>
      <c r="DG192" s="298">
        <f>ICGN!DG900</f>
        <v>5530</v>
      </c>
      <c r="DH192" s="298">
        <f>ICGN!DH900</f>
        <v>5718</v>
      </c>
      <c r="DI192" s="298">
        <f>ICGN!DI900</f>
        <v>5735</v>
      </c>
      <c r="DJ192" s="298">
        <f>ICGN!DJ900</f>
        <v>5461</v>
      </c>
      <c r="DK192" s="298">
        <f>ICGN!DK900</f>
        <v>5300</v>
      </c>
      <c r="DL192" s="298">
        <f>ICGN!DL900</f>
        <v>5157</v>
      </c>
      <c r="DM192" s="298">
        <f>ICGN!DM900</f>
        <v>4941</v>
      </c>
      <c r="DN192" s="298">
        <f>ICGN!DN900</f>
        <v>4636</v>
      </c>
      <c r="DO192" s="298">
        <f>ICGN!DO900</f>
        <v>4465</v>
      </c>
      <c r="DP192" s="298">
        <f>ICGN!DP900</f>
        <v>4545</v>
      </c>
      <c r="DQ192" s="298">
        <f>ICGN!DQ900</f>
        <v>4501</v>
      </c>
      <c r="DR192" s="298">
        <f>ICGN!DR900</f>
        <v>4636</v>
      </c>
      <c r="DS192" s="298">
        <f>ICGN!DS900</f>
        <v>4834</v>
      </c>
      <c r="DT192" s="298">
        <f>ICGN!DT900</f>
        <v>5294</v>
      </c>
      <c r="DU192" s="298">
        <f>ICGN!DU900</f>
        <v>5432</v>
      </c>
      <c r="DV192" s="298">
        <f>ICGN!DV900</f>
        <v>5260</v>
      </c>
      <c r="DW192" s="298">
        <f>ICGN!DW900</f>
        <v>5226</v>
      </c>
      <c r="DX192" s="298">
        <f>ICGN!DX900</f>
        <v>5194</v>
      </c>
      <c r="DY192" s="298">
        <f>ICGN!DY900</f>
        <v>5111</v>
      </c>
      <c r="DZ192" s="298">
        <f>ICGN!DZ900</f>
        <v>4829</v>
      </c>
      <c r="EA192" s="298">
        <f>ICGN!EA900</f>
        <v>4778</v>
      </c>
      <c r="EB192" s="298">
        <f>ICGN!EB900</f>
        <v>4847</v>
      </c>
      <c r="EC192" s="298">
        <f>ICGN!EC900</f>
        <v>4927</v>
      </c>
      <c r="ED192" s="298">
        <f>ICGN!ED900</f>
        <v>5083</v>
      </c>
      <c r="EE192" s="298">
        <f>ICGN!EE900</f>
        <v>5481</v>
      </c>
      <c r="EF192" s="298">
        <f>ICGN!EF900</f>
        <v>5799</v>
      </c>
      <c r="EG192" s="298">
        <f>ICGN!EG900</f>
        <v>5770</v>
      </c>
      <c r="EH192" s="298">
        <f>ICGN!EH900</f>
        <v>5567</v>
      </c>
      <c r="EI192" s="298">
        <f>ICGN!EI900</f>
        <v>5370</v>
      </c>
      <c r="EJ192" s="298">
        <f>ICGN!EJ900</f>
        <v>4632</v>
      </c>
      <c r="EK192" s="298">
        <f>ICGN!EK900</f>
        <v>4071</v>
      </c>
      <c r="EL192" s="298">
        <f>ICGN!EL900</f>
        <v>4373</v>
      </c>
      <c r="EM192" s="298">
        <f>ICGN!EM900</f>
        <v>5249</v>
      </c>
      <c r="EN192" s="298">
        <f>ICGN!EN900</f>
        <v>5489</v>
      </c>
      <c r="EO192" s="298">
        <f>ICGN!EO900</f>
        <v>5657</v>
      </c>
      <c r="EP192" s="298">
        <f>ICGN!EP900</f>
        <v>6044</v>
      </c>
      <c r="EQ192" s="298">
        <f>ICGN!EQ900</f>
        <v>6490</v>
      </c>
      <c r="ER192" s="298">
        <f>ICGN!ER900</f>
        <v>7183</v>
      </c>
      <c r="ES192" s="298">
        <f>ICGN!ES900</f>
        <v>7329</v>
      </c>
      <c r="ET192" s="298">
        <f>ICGN!ET900</f>
        <v>6866</v>
      </c>
      <c r="EU192" s="298">
        <f>ICGN!EU900</f>
        <v>6750</v>
      </c>
      <c r="EV192" s="298">
        <f>ICGN!EV900</f>
        <v>6874</v>
      </c>
      <c r="EW192" s="298">
        <f>ICGN!EW900</f>
        <v>6967</v>
      </c>
      <c r="EX192" s="298">
        <f>ICGN!EX900</f>
        <v>7146</v>
      </c>
      <c r="EY192" s="298">
        <f>ICGN!EY900</f>
        <v>7460</v>
      </c>
      <c r="EZ192" s="298">
        <f>ICGN!EZ900</f>
        <v>7892</v>
      </c>
      <c r="FA192" s="298">
        <f>ICGN!FA900</f>
        <v>8255.4500000000007</v>
      </c>
      <c r="FB192" s="298">
        <f>ICGN!FB900</f>
        <v>8401.16</v>
      </c>
      <c r="FC192" s="298">
        <f>ICGN!FC900</f>
        <v>8454</v>
      </c>
      <c r="FD192" s="298">
        <f>ICGN!FD900</f>
        <v>8531</v>
      </c>
    </row>
    <row r="193" spans="1:160" s="82" customFormat="1" x14ac:dyDescent="0.3">
      <c r="A193" s="80" t="s">
        <v>53</v>
      </c>
      <c r="B193" s="80"/>
      <c r="C193" s="80" t="s">
        <v>95</v>
      </c>
      <c r="D193" s="153">
        <v>22.046219999999998</v>
      </c>
      <c r="E193" s="296">
        <f>ICGN!E901</f>
        <v>1375.8514047965612</v>
      </c>
      <c r="F193" s="296">
        <f>ICGN!F901</f>
        <v>1662.0027424809923</v>
      </c>
      <c r="G193" s="296">
        <f>ICGN!G901</f>
        <v>1650.4093368149759</v>
      </c>
      <c r="H193" s="296">
        <f>ICGN!H901</f>
        <v>1593.0885143097603</v>
      </c>
      <c r="I193" s="296">
        <f>ICGN!I901</f>
        <v>1500.42327218028</v>
      </c>
      <c r="J193" s="296">
        <f>ICGN!J901</f>
        <v>1344.5422688460885</v>
      </c>
      <c r="K193" s="296">
        <f>ICGN!K901</f>
        <v>1164.8360310104699</v>
      </c>
      <c r="L193" s="296">
        <f>ICGN!L901</f>
        <v>913.35653450798372</v>
      </c>
      <c r="M193" s="296">
        <f>ICGN!M901</f>
        <v>823.32188493770843</v>
      </c>
      <c r="N193" s="296">
        <f>ICGN!N901</f>
        <v>789.74811620284424</v>
      </c>
      <c r="O193" s="296">
        <f>ICGN!O901</f>
        <v>856.83621024571914</v>
      </c>
      <c r="P193" s="296">
        <f>ICGN!P901</f>
        <v>884.45224039553875</v>
      </c>
      <c r="Q193" s="296">
        <f>ICGN!Q901</f>
        <v>916.51920656827099</v>
      </c>
      <c r="R193" s="296">
        <f>ICGN!R901</f>
        <v>977.59922966625629</v>
      </c>
      <c r="S193" s="296">
        <f>ICGN!S901</f>
        <v>1039.1047272793305</v>
      </c>
      <c r="T193" s="296">
        <f>ICGN!T901</f>
        <v>1218.1869349820859</v>
      </c>
      <c r="U193" s="296">
        <f>ICGN!U901</f>
        <v>1317.6069746432245</v>
      </c>
      <c r="V193" s="296">
        <f>ICGN!V901</f>
        <v>1166.4917607754155</v>
      </c>
      <c r="W193" s="296">
        <f>ICGN!W901</f>
        <v>1034.3318024336952</v>
      </c>
      <c r="X193" s="296">
        <f>ICGN!X901</f>
        <v>904.19128876752143</v>
      </c>
      <c r="Y193" s="296">
        <f>ICGN!Y901</f>
        <v>817.70671274780125</v>
      </c>
      <c r="Z193" s="296">
        <f>ICGN!Z901</f>
        <v>800.64883640485289</v>
      </c>
      <c r="AA193" s="296">
        <f>ICGN!AA901</f>
        <v>814.04655604871755</v>
      </c>
      <c r="AB193" s="296">
        <f>ICGN!AB901</f>
        <v>874.72605945188434</v>
      </c>
      <c r="AC193" s="296">
        <f>ICGN!AC901</f>
        <v>878.80838659825349</v>
      </c>
      <c r="AD193" s="296">
        <f>ICGN!AD901</f>
        <v>930.41149533911994</v>
      </c>
      <c r="AE193" s="296">
        <f>ICGN!AE901</f>
        <v>980.33553994761428</v>
      </c>
      <c r="AF193" s="296">
        <f>ICGN!AF901</f>
        <v>1005.5597628895506</v>
      </c>
      <c r="AG193" s="296">
        <f>ICGN!AG901</f>
        <v>1036.8180185971325</v>
      </c>
      <c r="AH193" s="296">
        <f>ICGN!AH901</f>
        <v>1044.9109122161979</v>
      </c>
      <c r="AI193" s="296">
        <f>ICGN!AI901</f>
        <v>1023.7297717509698</v>
      </c>
      <c r="AJ193" s="296">
        <f>ICGN!AJ901</f>
        <v>1057.3398329447521</v>
      </c>
      <c r="AK193" s="296">
        <f>ICGN!AK901</f>
        <v>1248.9090528812937</v>
      </c>
      <c r="AL193" s="296">
        <f>ICGN!AL901</f>
        <v>1452.5993325065847</v>
      </c>
      <c r="AM193" s="296">
        <f>ICGN!AM901</f>
        <v>1539.9217484144547</v>
      </c>
      <c r="AN193" s="296">
        <f>ICGN!AN901</f>
        <v>1558.6935545490319</v>
      </c>
      <c r="AO193" s="296">
        <f>ICGN!AO901</f>
        <v>1519.5041251781665</v>
      </c>
      <c r="AP193" s="296">
        <f>ICGN!AP901</f>
        <v>1402.7242532691341</v>
      </c>
      <c r="AQ193" s="296">
        <f>ICGN!AQ901</f>
        <v>1368.7738768853301</v>
      </c>
      <c r="AR193" s="296">
        <f>ICGN!AR901</f>
        <v>1329.5337952785956</v>
      </c>
      <c r="AS193" s="296">
        <f>ICGN!AS901</f>
        <v>1329.9565349393699</v>
      </c>
      <c r="AT193" s="296">
        <f>ICGN!AT901</f>
        <v>1253.1436268848558</v>
      </c>
      <c r="AU193" s="296">
        <f>ICGN!AU901</f>
        <v>1172.7160890135413</v>
      </c>
      <c r="AV193" s="296">
        <f>ICGN!AV901</f>
        <v>1084.6852213462548</v>
      </c>
      <c r="AW193" s="296">
        <f>ICGN!AW901</f>
        <v>1131.901779817133</v>
      </c>
      <c r="AX193" s="296">
        <f>ICGN!AX901</f>
        <v>1133.3384878299405</v>
      </c>
      <c r="AY193" s="296">
        <f>ICGN!AY901</f>
        <v>1183.9193389118468</v>
      </c>
      <c r="AZ193" s="296">
        <f>ICGN!AZ901</f>
        <v>1193.571994765947</v>
      </c>
      <c r="BA193" s="296">
        <f>ICGN!BA901</f>
        <v>1191.8957562986079</v>
      </c>
      <c r="BB193" s="296">
        <f>ICGN!BB901</f>
        <v>1263.9834795707814</v>
      </c>
      <c r="BC193" s="296">
        <f>ICGN!BC901</f>
        <v>1329.5445773522949</v>
      </c>
      <c r="BD193" s="296">
        <f>ICGN!BD901</f>
        <v>1383.5906172304519</v>
      </c>
      <c r="BE193" s="296">
        <f>ICGN!BE901</f>
        <v>1425.4813790266505</v>
      </c>
      <c r="BF193" s="296">
        <f>ICGN!BF901</f>
        <v>1478.7261449615426</v>
      </c>
      <c r="BG193" s="296">
        <f>ICGN!BG901</f>
        <v>1463.071729922257</v>
      </c>
      <c r="BH193" s="296">
        <f>ICGN!BH901</f>
        <v>1406.0539779407429</v>
      </c>
      <c r="BI193" s="296">
        <f>ICGN!BI901</f>
        <v>1348.251199421087</v>
      </c>
      <c r="BJ193" s="296">
        <f>ICGN!BJ901</f>
        <v>1242.228972552977</v>
      </c>
      <c r="BK193" s="296">
        <f>ICGN!BK901</f>
        <v>1157.0534051601544</v>
      </c>
      <c r="BL193" s="296">
        <f>ICGN!BL901</f>
        <v>1231.9816122124234</v>
      </c>
      <c r="BM193" s="296">
        <f>ICGN!BM901</f>
        <v>1234.6811692071706</v>
      </c>
      <c r="BN193" s="296">
        <f>ICGN!BN901</f>
        <v>1266.0569062359548</v>
      </c>
      <c r="BO193" s="296">
        <f>ICGN!BO901</f>
        <v>1301.5505292509217</v>
      </c>
      <c r="BP193" s="296">
        <f>ICGN!BP901</f>
        <v>1320.1081830083881</v>
      </c>
      <c r="BQ193" s="296">
        <f>ICGN!BQ901</f>
        <v>1401.4684340953677</v>
      </c>
      <c r="BR193" s="296">
        <f>ICGN!BR901</f>
        <v>1471.8765478435198</v>
      </c>
      <c r="BS193" s="296">
        <f>ICGN!BS901</f>
        <v>1490.51389312224</v>
      </c>
      <c r="BT193" s="296">
        <f>ICGN!BT901</f>
        <v>1540.7171925667196</v>
      </c>
      <c r="BU193" s="296">
        <f>ICGN!BU901</f>
        <v>1395.0851102470799</v>
      </c>
      <c r="BV193" s="296">
        <f>ICGN!BV901</f>
        <v>1304.2360106987396</v>
      </c>
      <c r="BW193" s="296">
        <f>ICGN!BW901</f>
        <v>1313.1362857656961</v>
      </c>
      <c r="BX193" s="296">
        <f>ICGN!BX901</f>
        <v>1410.9025014793801</v>
      </c>
      <c r="BY193" s="296">
        <f>ICGN!BY901</f>
        <v>1464.2220341208601</v>
      </c>
      <c r="BZ193" s="296">
        <f>ICGN!BZ901</f>
        <v>1515.43053096624</v>
      </c>
      <c r="CA193" s="296">
        <f>ICGN!CA901</f>
        <v>1710.7293518279998</v>
      </c>
      <c r="CB193" s="296">
        <f>ICGN!CB901</f>
        <v>1683.4056194995196</v>
      </c>
      <c r="CC193" s="296">
        <f>ICGN!CC901</f>
        <v>1656.197112320031</v>
      </c>
      <c r="CD193" s="296">
        <f>ICGN!CD901</f>
        <v>1746.1298491308</v>
      </c>
      <c r="CE193" s="296">
        <f>ICGN!CE901</f>
        <v>1812.8648593817998</v>
      </c>
      <c r="CF193" s="296">
        <f>ICGN!CF901</f>
        <v>1912.9157425110598</v>
      </c>
      <c r="CG193" s="296">
        <f>ICGN!CG901</f>
        <v>1847.3889236888576</v>
      </c>
      <c r="CH193" s="296">
        <f>ICGN!CH901</f>
        <v>1560.1109408978625</v>
      </c>
      <c r="CI193" s="296">
        <f>ICGN!CI901</f>
        <v>1595.9711823563653</v>
      </c>
      <c r="CJ193" s="296">
        <f>ICGN!CJ901</f>
        <v>1826.1399973686659</v>
      </c>
      <c r="CK193" s="296">
        <f>ICGN!CK901</f>
        <v>1851.0984508292956</v>
      </c>
      <c r="CL193" s="296">
        <f>ICGN!CL901</f>
        <v>1875.1163023136248</v>
      </c>
      <c r="CM193" s="296">
        <f>ICGN!CM901</f>
        <v>1795.5876269858936</v>
      </c>
      <c r="CN193" s="296">
        <f>ICGN!CN901</f>
        <v>1710.932503336056</v>
      </c>
      <c r="CO193" s="296">
        <f>ICGN!CO901</f>
        <v>1698.4504097704078</v>
      </c>
      <c r="CP193" s="296">
        <f>ICGN!CP901</f>
        <v>1683.1776086737916</v>
      </c>
      <c r="CQ193" s="296">
        <f>ICGN!CQ901</f>
        <v>1689.9792594153523</v>
      </c>
      <c r="CR193" s="296">
        <f>ICGN!CR901</f>
        <v>1578.3125255524619</v>
      </c>
      <c r="CS193" s="296">
        <f>ICGN!CS901</f>
        <v>1509.2213949845548</v>
      </c>
      <c r="CT193" s="296">
        <f>ICGN!CT901</f>
        <v>1512.5561216541091</v>
      </c>
      <c r="CU193" s="296">
        <f>ICGN!CU901</f>
        <v>1613.8343630455201</v>
      </c>
      <c r="CV193" s="296">
        <f>ICGN!CV901</f>
        <v>1522.2064372343955</v>
      </c>
      <c r="CW193" s="296">
        <f>ICGN!CW901</f>
        <v>1483.7100713791647</v>
      </c>
      <c r="CX193" s="296">
        <f>ICGN!CX901</f>
        <v>1430.5401807628677</v>
      </c>
      <c r="CY193" s="296">
        <f>ICGN!CY901</f>
        <v>1748.3777212047758</v>
      </c>
      <c r="CZ193" s="296">
        <f>ICGN!CZ901</f>
        <v>1962.9254596705146</v>
      </c>
      <c r="DA193" s="296">
        <f>ICGN!DA901</f>
        <v>2121.6433348529999</v>
      </c>
      <c r="DB193" s="296">
        <f>ICGN!DB901</f>
        <v>2212.936837694856</v>
      </c>
      <c r="DC193" s="296">
        <f>ICGN!DC901</f>
        <v>2285.6395282145459</v>
      </c>
      <c r="DD193" s="296">
        <f>ICGN!DD901</f>
        <v>2217.2140545994525</v>
      </c>
      <c r="DE193" s="296">
        <f>ICGN!DE901</f>
        <v>2183.4346599456931</v>
      </c>
      <c r="DF193" s="296">
        <f>ICGN!DF901</f>
        <v>2130.0106844392735</v>
      </c>
      <c r="DG193" s="296">
        <f>ICGN!DG901</f>
        <v>2139.1801532220734</v>
      </c>
      <c r="DH193" s="296">
        <f>ICGN!DH901</f>
        <v>2048.3915766103437</v>
      </c>
      <c r="DI193" s="296">
        <f>ICGN!DI901</f>
        <v>1961.7632743826878</v>
      </c>
      <c r="DJ193" s="296">
        <f>ICGN!DJ901</f>
        <v>1977.6291483392386</v>
      </c>
      <c r="DK193" s="296">
        <f>ICGN!DK901</f>
        <v>1968.1733550458068</v>
      </c>
      <c r="DL193" s="296">
        <f>ICGN!DL901</f>
        <v>1936.2345122172778</v>
      </c>
      <c r="DM193" s="296">
        <f>ICGN!DM901</f>
        <v>2101.6458177178274</v>
      </c>
      <c r="DN193" s="296">
        <f>ICGN!DN901</f>
        <v>2173.618501124301</v>
      </c>
      <c r="DO193" s="296">
        <f>ICGN!DO901</f>
        <v>2092.1537736043874</v>
      </c>
      <c r="DP193" s="296">
        <f>ICGN!DP901</f>
        <v>1888.0946502287625</v>
      </c>
      <c r="DQ193" s="296">
        <f>ICGN!DQ901</f>
        <v>1793.34292054869</v>
      </c>
      <c r="DR193" s="296">
        <f>ICGN!DR901</f>
        <v>1761.4918756890002</v>
      </c>
      <c r="DS193" s="296">
        <f>ICGN!DS901</f>
        <v>1767.7786733387231</v>
      </c>
      <c r="DT193" s="296">
        <f>ICGN!DT901</f>
        <v>1750.3914540047037</v>
      </c>
      <c r="DU193" s="296">
        <f>ICGN!DU901</f>
        <v>1705.0624490836078</v>
      </c>
      <c r="DV193" s="296">
        <f>ICGN!DV901</f>
        <v>1758.9968911927124</v>
      </c>
      <c r="DW193" s="296">
        <f>ICGN!DW901</f>
        <v>1855.3568066415273</v>
      </c>
      <c r="DX193" s="296">
        <f>ICGN!DX901</f>
        <v>1890.659126615112</v>
      </c>
      <c r="DY193" s="296">
        <f>ICGN!DY901</f>
        <v>2018.914114327267</v>
      </c>
      <c r="DZ193" s="296">
        <f>ICGN!DZ901</f>
        <v>1980.131537830131</v>
      </c>
      <c r="EA193" s="296">
        <f>ICGN!EA901</f>
        <v>1955.4152980716244</v>
      </c>
      <c r="EB193" s="296">
        <f>ICGN!EB901</f>
        <v>2046.4185898346395</v>
      </c>
      <c r="EC193" s="296">
        <f>ICGN!EC901</f>
        <v>2012.7503577861651</v>
      </c>
      <c r="ED193" s="296">
        <f>ICGN!ED901</f>
        <v>2012.572956110369</v>
      </c>
      <c r="EE193" s="296">
        <f>ICGN!EE901</f>
        <v>1985.5175222603364</v>
      </c>
      <c r="EF193" s="296">
        <f>ICGN!EF901</f>
        <v>1931.6834544373801</v>
      </c>
      <c r="EG193" s="296">
        <f>ICGN!EG901</f>
        <v>1938.0902024993998</v>
      </c>
      <c r="EH193" s="296">
        <f>ICGN!EH901</f>
        <v>1983.6648447240239</v>
      </c>
      <c r="EI193" s="296">
        <f>ICGN!EI901</f>
        <v>2278.0183512110402</v>
      </c>
      <c r="EJ193" s="296">
        <f>ICGN!EJ901</f>
        <v>2364.2033628493982</v>
      </c>
      <c r="EK193" s="296">
        <f>ICGN!EK901</f>
        <v>2359.2668926646843</v>
      </c>
      <c r="EL193" s="296">
        <f>ICGN!EL901</f>
        <v>2352.9430249632182</v>
      </c>
      <c r="EM193" s="296">
        <f>ICGN!EM901</f>
        <v>2445.2818985664489</v>
      </c>
      <c r="EN193" s="296">
        <f>ICGN!EN901</f>
        <v>2555.5058409288504</v>
      </c>
      <c r="EO193" s="296">
        <f>ICGN!EO901</f>
        <v>2504.906405615307</v>
      </c>
      <c r="EP193" s="296">
        <f>ICGN!EP901</f>
        <v>2518.233311343</v>
      </c>
      <c r="EQ193" s="296">
        <f>ICGN!EQ901</f>
        <v>2483.0341536031387</v>
      </c>
      <c r="ER193" s="296">
        <f>ICGN!ER901</f>
        <v>2378.1360795291603</v>
      </c>
      <c r="ES193" s="296">
        <f>ICGN!ES901</f>
        <v>2434.5030320978026</v>
      </c>
      <c r="ET193" s="296">
        <f>ICGN!ET901</f>
        <v>2568.8219211829446</v>
      </c>
      <c r="EU193" s="296">
        <f>ICGN!EU901</f>
        <v>2902.5781402065381</v>
      </c>
      <c r="EV193" s="296">
        <f>ICGN!EV901</f>
        <v>3832.2548011334152</v>
      </c>
      <c r="EW193" s="296">
        <f>ICGN!EW901</f>
        <v>4702.2761832983997</v>
      </c>
      <c r="EX193" s="296">
        <f>ICGN!EX901</f>
        <v>4771.0180609559993</v>
      </c>
      <c r="EY193" s="296">
        <f>ICGN!EY901</f>
        <v>4849.5247738348307</v>
      </c>
      <c r="EZ193" s="296">
        <f>ICGN!EZ901</f>
        <v>4679.68991909328</v>
      </c>
      <c r="FA193" s="296">
        <f>ICGN!FA901</f>
        <v>4413.27122709984</v>
      </c>
      <c r="FB193" s="296">
        <f>ICGN!FB901</f>
        <v>4286.8646038421275</v>
      </c>
      <c r="FC193" s="296">
        <f>ICGN!FC901</f>
        <v>3990.0056729500802</v>
      </c>
      <c r="FD193" s="296">
        <f>ICGN!FD901</f>
        <v>3950.1658090150449</v>
      </c>
    </row>
    <row r="194" spans="1:160" x14ac:dyDescent="0.3">
      <c r="A194" s="16" t="s">
        <v>6</v>
      </c>
      <c r="B194" s="16" t="s">
        <v>155</v>
      </c>
      <c r="C194" s="16" t="s">
        <v>96</v>
      </c>
      <c r="D194" s="153"/>
      <c r="E194" s="266">
        <f>ICGN!E907</f>
        <v>1176.3942902250001</v>
      </c>
      <c r="F194" s="266">
        <f>ICGN!F907</f>
        <v>1330.7763383000004</v>
      </c>
      <c r="G194" s="266">
        <f>ICGN!G907</f>
        <v>1380.3269801142856</v>
      </c>
      <c r="H194" s="266">
        <f>ICGN!H907</f>
        <v>1649.3992650450002</v>
      </c>
      <c r="I194" s="266">
        <f>ICGN!I907</f>
        <v>1722.3910804999998</v>
      </c>
      <c r="J194" s="266">
        <f>ICGN!J907</f>
        <v>1443.8428871578951</v>
      </c>
      <c r="K194" s="266">
        <f>ICGN!K907</f>
        <v>1235.6131885227273</v>
      </c>
      <c r="L194" s="266">
        <f>ICGN!L907</f>
        <v>1386.6051530842103</v>
      </c>
      <c r="M194" s="266">
        <f>ICGN!M907</f>
        <v>1258.8597618599995</v>
      </c>
      <c r="N194" s="266">
        <f>ICGN!N907</f>
        <v>1210.3553893419355</v>
      </c>
      <c r="O194" s="266">
        <f>ICGN!O907</f>
        <v>1333.0690408466669</v>
      </c>
      <c r="P194" s="266">
        <f>ICGN!P907</f>
        <v>1468.3059536774194</v>
      </c>
      <c r="Q194" s="266">
        <f>ICGN!Q907</f>
        <v>1471.7026114</v>
      </c>
      <c r="R194" s="266">
        <f>ICGN!R907</f>
        <v>1472.2243938000006</v>
      </c>
      <c r="S194" s="266">
        <f>ICGN!S907</f>
        <v>1515.548697580645</v>
      </c>
      <c r="T194" s="266">
        <f>ICGN!T907</f>
        <v>1547.11114997</v>
      </c>
      <c r="U194" s="266">
        <f>ICGN!U907</f>
        <v>1538.4153981387099</v>
      </c>
      <c r="V194" s="266">
        <f>ICGN!V907</f>
        <v>1473.86377386</v>
      </c>
      <c r="W194" s="266">
        <f>ICGN!W907</f>
        <v>1451.7315443548389</v>
      </c>
      <c r="X194" s="266">
        <f>ICGN!X907</f>
        <v>1575.757434212903</v>
      </c>
      <c r="Y194" s="266">
        <f>ICGN!Y907</f>
        <v>1597.9098505470001</v>
      </c>
      <c r="Z194" s="266">
        <f>ICGN!Z907</f>
        <v>1691.445532062</v>
      </c>
      <c r="AA194" s="266">
        <f>ICGN!AA907</f>
        <v>1972.92927594</v>
      </c>
      <c r="AB194" s="266">
        <f>ICGN!AB907</f>
        <v>2251.4728538516129</v>
      </c>
      <c r="AC194" s="266">
        <f>ICGN!AC907</f>
        <v>2312.5052802129035</v>
      </c>
      <c r="AD194" s="266">
        <f>ICGN!AD907</f>
        <v>2350.2348471428572</v>
      </c>
      <c r="AE194" s="266">
        <f>ICGN!AE907</f>
        <v>2149.4653632193554</v>
      </c>
      <c r="AF194" s="266">
        <f>ICGN!AF907</f>
        <v>2033.8733508599992</v>
      </c>
      <c r="AG194" s="266">
        <f>ICGN!AG907</f>
        <v>2058.7736789935479</v>
      </c>
      <c r="AH194" s="266">
        <f>ICGN!AH907</f>
        <v>1918.5189583266676</v>
      </c>
      <c r="AI194" s="266">
        <f>ICGN!AI907</f>
        <v>1820.7305772161285</v>
      </c>
      <c r="AJ194" s="266">
        <f>ICGN!AJ907</f>
        <v>1870.3919556000001</v>
      </c>
      <c r="AK194" s="266">
        <f>ICGN!AK907</f>
        <v>1824.4830658733331</v>
      </c>
      <c r="AL194" s="266">
        <f>ICGN!AL907</f>
        <v>1744.3940034580642</v>
      </c>
      <c r="AM194" s="266">
        <f>ICGN!AM907</f>
        <v>1892.1608707499997</v>
      </c>
      <c r="AN194" s="266">
        <f>ICGN!AN907</f>
        <v>1873.5133469064515</v>
      </c>
      <c r="AO194" s="266">
        <f>ICGN!AO907</f>
        <v>1891.3486756451616</v>
      </c>
      <c r="AP194" s="266">
        <f>ICGN!AP907</f>
        <v>1867.7744053137928</v>
      </c>
      <c r="AQ194" s="266">
        <f>ICGN!AQ907</f>
        <v>1953.1035176516129</v>
      </c>
      <c r="AR194" s="266">
        <f>ICGN!AR907</f>
        <v>2053.6021901499994</v>
      </c>
      <c r="AS194" s="266">
        <f>ICGN!AS907</f>
        <v>1849.0835474064513</v>
      </c>
      <c r="AT194" s="266">
        <f>ICGN!AT907</f>
        <v>1662.8200643999999</v>
      </c>
      <c r="AU194" s="266">
        <f>ICGN!AU907</f>
        <v>1699.1602100709683</v>
      </c>
      <c r="AV194" s="266">
        <f>ICGN!AV907</f>
        <v>1680.237969167742</v>
      </c>
      <c r="AW194" s="266">
        <f>ICGN!AW907</f>
        <v>1585.569482556667</v>
      </c>
      <c r="AX194" s="266">
        <f>ICGN!AX907</f>
        <v>1385.9423393129032</v>
      </c>
      <c r="AY194" s="266">
        <f>ICGN!AY907</f>
        <v>1353.2498861100003</v>
      </c>
      <c r="AZ194" s="266">
        <f>ICGN!AZ907</f>
        <v>1279.8800076967746</v>
      </c>
      <c r="BA194" s="266">
        <f>ICGN!BA907</f>
        <v>1374.2215457741931</v>
      </c>
      <c r="BB194" s="266">
        <f>ICGN!BB907</f>
        <v>1418.7943110428569</v>
      </c>
      <c r="BC194" s="266">
        <f>ICGN!BC907</f>
        <v>1399.9782165387096</v>
      </c>
      <c r="BD194" s="266">
        <f>ICGN!BD907</f>
        <v>1384.496794413333</v>
      </c>
      <c r="BE194" s="266">
        <f>ICGN!BE907</f>
        <v>1410.6661546064515</v>
      </c>
      <c r="BF194" s="266">
        <f>ICGN!BF907</f>
        <v>1470.8227178333332</v>
      </c>
      <c r="BG194" s="266">
        <f>ICGN!BG907</f>
        <v>1358.9622079873775</v>
      </c>
      <c r="BH194" s="266">
        <f>ICGN!BH907</f>
        <v>1347.0226372661293</v>
      </c>
      <c r="BI194" s="266">
        <f>ICGN!BI907</f>
        <v>1387.255557204167</v>
      </c>
      <c r="BJ194" s="266">
        <f>ICGN!BJ907</f>
        <v>1431.1574004985332</v>
      </c>
      <c r="BK194" s="266">
        <f>ICGN!BK907</f>
        <v>1560.5355017374998</v>
      </c>
      <c r="BL194" s="266">
        <f>ICGN!BL907</f>
        <v>1559.8495733640552</v>
      </c>
      <c r="BM194" s="266">
        <f>ICGN!BM907</f>
        <v>1521.3786573005098</v>
      </c>
      <c r="BN194" s="266">
        <f>ICGN!BN907</f>
        <v>1644.6342911842105</v>
      </c>
      <c r="BO194" s="266">
        <f>ICGN!BO907</f>
        <v>1693.7767145238095</v>
      </c>
      <c r="BP194" s="266">
        <f>ICGN!BP907</f>
        <v>1600.867385</v>
      </c>
      <c r="BQ194" s="266">
        <f>ICGN!BQ907</f>
        <v>1532.5356027500002</v>
      </c>
      <c r="BR194" s="266">
        <f>ICGN!BR907</f>
        <v>1431.8765988095238</v>
      </c>
      <c r="BS194" s="266">
        <f>ICGN!BS907</f>
        <v>1401.7446599999998</v>
      </c>
      <c r="BT194" s="266">
        <f>ICGN!BT907</f>
        <v>1288.2024833333335</v>
      </c>
      <c r="BU194" s="266">
        <f>ICGN!BU907</f>
        <v>1293.02654775</v>
      </c>
      <c r="BV194" s="266">
        <f>ICGN!BV907</f>
        <v>1378.3822721428571</v>
      </c>
      <c r="BW194" s="266">
        <f>ICGN!BW907</f>
        <v>1408.0770437799999</v>
      </c>
      <c r="BX194" s="266">
        <f>ICGN!BX907</f>
        <v>1464.7974432954545</v>
      </c>
      <c r="BY194" s="266">
        <f>ICGN!BY907</f>
        <v>1537.0049217857143</v>
      </c>
      <c r="BZ194" s="266">
        <f>ICGN!BZ907</f>
        <v>1536.7900262500002</v>
      </c>
      <c r="CA194" s="266">
        <f>ICGN!CA907</f>
        <v>1572.140959772727</v>
      </c>
      <c r="CB194" s="266">
        <f>ICGN!CB907</f>
        <v>1476.9695563636365</v>
      </c>
      <c r="CC194" s="266">
        <f>ICGN!CC907</f>
        <v>1465.0243582825465</v>
      </c>
      <c r="CD194" s="266">
        <f>ICGN!CD907</f>
        <v>1549.8033772727274</v>
      </c>
      <c r="CE194" s="266">
        <f>ICGN!CE907</f>
        <v>1572.0221840909091</v>
      </c>
      <c r="CF194" s="266">
        <f>ICGN!CF907</f>
        <v>1466.862516875</v>
      </c>
      <c r="CG194" s="266">
        <f>ICGN!CG907</f>
        <v>1485.659252556818</v>
      </c>
      <c r="CH194" s="266">
        <f>ICGN!CH907</f>
        <v>1558.8092202380951</v>
      </c>
      <c r="CI194" s="266">
        <f>ICGN!CI907</f>
        <v>1508.7484282500002</v>
      </c>
      <c r="CJ194" s="266">
        <f>ICGN!CJ907</f>
        <v>1689.9648336904761</v>
      </c>
      <c r="CK194" s="266">
        <f>ICGN!CK907</f>
        <v>1748.2274439473686</v>
      </c>
      <c r="CL194" s="266">
        <f>ICGN!CL907</f>
        <v>1999.2047222222222</v>
      </c>
      <c r="CM194" s="266">
        <f>ICGN!CM907</f>
        <v>1995.1546558695654</v>
      </c>
      <c r="CN194" s="266">
        <f>ICGN!CN907</f>
        <v>2042.2643057142857</v>
      </c>
      <c r="CO194" s="266">
        <f>ICGN!CO907</f>
        <v>1925.7263023809526</v>
      </c>
      <c r="CP194" s="266">
        <f>ICGN!CP907</f>
        <v>1857.9757409523809</v>
      </c>
      <c r="CQ194" s="266">
        <f>ICGN!CQ907</f>
        <v>1731.165159342105</v>
      </c>
      <c r="CR194" s="266">
        <f>ICGN!CR907</f>
        <v>1969.5931090909091</v>
      </c>
      <c r="CS194" s="266">
        <f>ICGN!CS907</f>
        <v>2025.3063237500003</v>
      </c>
      <c r="CT194" s="266">
        <f>ICGN!CT907</f>
        <v>1910.595415</v>
      </c>
      <c r="CU194" s="266">
        <f>ICGN!CU907</f>
        <v>2082.1705000000002</v>
      </c>
      <c r="CV194" s="266">
        <f>ICGN!CV907</f>
        <v>2141.7696436249998</v>
      </c>
      <c r="CW194" s="266">
        <f>ICGN!CW907</f>
        <v>2138.3312137500002</v>
      </c>
      <c r="CX194" s="266">
        <f>ICGN!CX907</f>
        <v>2033.1853333333333</v>
      </c>
      <c r="CY194" s="266">
        <f>ICGN!CY907</f>
        <v>1952.3687407905138</v>
      </c>
      <c r="CZ194" s="266">
        <f>ICGN!CZ907</f>
        <v>1792.7524849780702</v>
      </c>
      <c r="DA194" s="266">
        <f>ICGN!DA907</f>
        <v>1915.0111428571429</v>
      </c>
      <c r="DB194" s="266">
        <f>ICGN!DB907</f>
        <v>1837.9200757894739</v>
      </c>
      <c r="DC194" s="266">
        <f>ICGN!DC907</f>
        <v>1877.1578142857143</v>
      </c>
      <c r="DD194" s="266">
        <f>ICGN!DD907</f>
        <v>1849.6790152272727</v>
      </c>
      <c r="DE194" s="266">
        <f>ICGN!DE907</f>
        <v>1930.2568583333332</v>
      </c>
      <c r="DF194" s="266">
        <f>ICGN!DF907</f>
        <v>1915.5121071428571</v>
      </c>
      <c r="DG194" s="266">
        <f>ICGN!DG907</f>
        <v>1932.8115927272729</v>
      </c>
      <c r="DH194" s="266">
        <f>ICGN!DH907</f>
        <v>1802.8422402631579</v>
      </c>
      <c r="DI194" s="266">
        <f>ICGN!DI907</f>
        <v>1819.7819333333334</v>
      </c>
      <c r="DJ194" s="266">
        <f>ICGN!DJ907</f>
        <v>1839.8115935000001</v>
      </c>
      <c r="DK194" s="266">
        <f>ICGN!DK907</f>
        <v>1780.6157406818181</v>
      </c>
      <c r="DL194" s="266">
        <f>ICGN!DL907</f>
        <v>1709.8242733333332</v>
      </c>
      <c r="DM194" s="266">
        <f>ICGN!DM907</f>
        <v>1735.1067527777775</v>
      </c>
      <c r="DN194" s="266">
        <f>ICGN!DN907</f>
        <v>1687.5428954999998</v>
      </c>
      <c r="DO194" s="266">
        <f>ICGN!DO907</f>
        <v>1553.6719329545454</v>
      </c>
      <c r="DP194" s="266">
        <f>ICGN!DP907</f>
        <v>1581.9606309523811</v>
      </c>
      <c r="DQ194" s="266">
        <f>ICGN!DQ907</f>
        <v>1599.9824558823532</v>
      </c>
      <c r="DR194" s="266">
        <f>ICGN!DR907</f>
        <v>1570.3081634782609</v>
      </c>
      <c r="DS194" s="266">
        <f>ICGN!DS907</f>
        <v>1463.2244282499998</v>
      </c>
      <c r="DT194" s="266">
        <f>ICGN!DT907</f>
        <v>1533.919044</v>
      </c>
      <c r="DU194" s="266">
        <f>ICGN!DU907</f>
        <v>1665.0475015646259</v>
      </c>
      <c r="DV194" s="266">
        <f>ICGN!DV907</f>
        <v>1641.5466169117649</v>
      </c>
      <c r="DW194" s="266">
        <f>ICGN!DW907</f>
        <v>1540.011285</v>
      </c>
      <c r="DX194" s="266">
        <f>ICGN!DX907</f>
        <v>1586.6454027272725</v>
      </c>
      <c r="DY194" s="266">
        <f>ICGN!DY907</f>
        <v>1562.3857555</v>
      </c>
      <c r="DZ194" s="266">
        <f>ICGN!DZ907</f>
        <v>1544.3478479938274</v>
      </c>
      <c r="EA194" s="266">
        <f>ICGN!EA907</f>
        <v>1495.5981608987609</v>
      </c>
      <c r="EB194" s="266">
        <f>ICGN!EB907</f>
        <v>1734.8437326785711</v>
      </c>
      <c r="EC194" s="266">
        <f>ICGN!EC907</f>
        <v>1723.2777869179888</v>
      </c>
      <c r="ED194" s="266">
        <f>ICGN!ED907</f>
        <v>1800.7430971900831</v>
      </c>
      <c r="EE194" s="266">
        <f>ICGN!EE907</f>
        <v>2092.055574342105</v>
      </c>
      <c r="EF194" s="266">
        <f>ICGN!EF907</f>
        <v>2318.8454573526074</v>
      </c>
      <c r="EG194" s="266">
        <f>ICGN!EG907</f>
        <v>2412.4392012925164</v>
      </c>
      <c r="EH194" s="266">
        <f>ICGN!EH907</f>
        <v>2191.7116565312499</v>
      </c>
      <c r="EI194" s="266">
        <f>ICGN!EI907</f>
        <v>2160.4757306926408</v>
      </c>
      <c r="EJ194" s="266">
        <f>ICGN!EJ907</f>
        <v>2070.6560248636365</v>
      </c>
      <c r="EK194" s="266">
        <f>ICGN!EK907</f>
        <v>1924.7291097861844</v>
      </c>
      <c r="EL194" s="266">
        <f>ICGN!EL907</f>
        <v>2118.727461052631</v>
      </c>
      <c r="EM194" s="266">
        <f>ICGN!EM907</f>
        <v>2232.0918933987605</v>
      </c>
      <c r="EN194" s="266">
        <f>ICGN!EN907</f>
        <v>2558.8608389473688</v>
      </c>
      <c r="EO194" s="266">
        <f>ICGN!EO907</f>
        <v>2652.4883265584413</v>
      </c>
      <c r="EP194" s="266">
        <f>ICGN!EP907</f>
        <v>2802.4684601757372</v>
      </c>
      <c r="EQ194" s="266">
        <f>ICGN!EQ907</f>
        <v>3097.1103064786976</v>
      </c>
      <c r="ER194" s="266">
        <f>ICGN!ER907</f>
        <v>3154.9589481060611</v>
      </c>
      <c r="ES194" s="266">
        <f>ICGN!ES907</f>
        <v>3274.2391337119116</v>
      </c>
      <c r="ET194" s="266">
        <f>ICGN!ET907</f>
        <v>3440.9270438888889</v>
      </c>
      <c r="EU194" s="266">
        <f>ICGN!EU907</f>
        <v>3597.8132696442694</v>
      </c>
      <c r="EV194" s="266">
        <f>ICGN!EV907</f>
        <v>3786.8411376785721</v>
      </c>
      <c r="EW194" s="266">
        <f>ICGN!EW907</f>
        <v>4135.2296016666669</v>
      </c>
      <c r="EX194" s="266">
        <f>ICGN!EX907</f>
        <v>3413.0354285714288</v>
      </c>
      <c r="EY194" s="266">
        <f>ICGN!EY907</f>
        <v>3863.9968788571427</v>
      </c>
      <c r="EZ194" s="266">
        <f>ICGN!EZ907</f>
        <v>4192.2776739999999</v>
      </c>
      <c r="FA194" s="266">
        <f>ICGN!FA907</f>
        <v>4220.2724119047625</v>
      </c>
      <c r="FB194" s="266">
        <f>ICGN!FB907</f>
        <v>4669.952738</v>
      </c>
      <c r="FC194" s="266">
        <f>ICGN!FC907</f>
        <v>4988.5665514285711</v>
      </c>
      <c r="FD194" s="266">
        <f>ICGN!FD907</f>
        <v>4812.2737738636361</v>
      </c>
    </row>
    <row r="196" spans="1:160" x14ac:dyDescent="0.3">
      <c r="A196" s="5" t="s">
        <v>233</v>
      </c>
      <c r="E196" s="266">
        <f t="shared" ref="E196:X196" si="65">SUMPRODUCT(E190:E194,E61:E65)</f>
        <v>3469.8961487494084</v>
      </c>
      <c r="F196" s="266">
        <f t="shared" si="65"/>
        <v>3537.0994552808456</v>
      </c>
      <c r="G196" s="266">
        <f t="shared" si="65"/>
        <v>3457.9851161235047</v>
      </c>
      <c r="H196" s="266">
        <f t="shared" si="65"/>
        <v>3492.0639614336624</v>
      </c>
      <c r="I196" s="266">
        <f t="shared" si="65"/>
        <v>3435.784069450935</v>
      </c>
      <c r="J196" s="266">
        <f t="shared" si="65"/>
        <v>3271.4343905273959</v>
      </c>
      <c r="K196" s="266">
        <f t="shared" si="65"/>
        <v>3125.4961197845328</v>
      </c>
      <c r="L196" s="266">
        <f t="shared" si="65"/>
        <v>3100.9457327743003</v>
      </c>
      <c r="M196" s="266">
        <f t="shared" si="65"/>
        <v>2964.2901593134925</v>
      </c>
      <c r="N196" s="266">
        <f t="shared" si="65"/>
        <v>2815.7212467851009</v>
      </c>
      <c r="O196" s="266">
        <f t="shared" si="65"/>
        <v>2743.5321085684664</v>
      </c>
      <c r="P196" s="266">
        <f t="shared" si="65"/>
        <v>2940.8736066354372</v>
      </c>
      <c r="Q196" s="266">
        <f t="shared" si="65"/>
        <v>2926.9519772287213</v>
      </c>
      <c r="R196" s="266">
        <f t="shared" si="65"/>
        <v>2884.4799316206436</v>
      </c>
      <c r="S196" s="266">
        <f t="shared" si="65"/>
        <v>3348.5921984259226</v>
      </c>
      <c r="T196" s="266">
        <f t="shared" si="65"/>
        <v>3322.7266532885233</v>
      </c>
      <c r="U196" s="266">
        <f t="shared" si="65"/>
        <v>3173.8034578542679</v>
      </c>
      <c r="V196" s="266">
        <f t="shared" si="65"/>
        <v>3057.3124854031885</v>
      </c>
      <c r="W196" s="266">
        <f t="shared" si="65"/>
        <v>3012.9892804618407</v>
      </c>
      <c r="X196" s="266">
        <f t="shared" si="65"/>
        <v>3083.7534364060348</v>
      </c>
      <c r="Y196" s="266">
        <f t="shared" ref="Y196:BD196" si="66">SUMPRODUCT(Y190:Y194,Y61:Y65)</f>
        <v>3007.6359128029444</v>
      </c>
      <c r="Z196" s="266">
        <f t="shared" si="66"/>
        <v>2988.5317775526437</v>
      </c>
      <c r="AA196" s="266">
        <f t="shared" si="66"/>
        <v>3031.9062509488635</v>
      </c>
      <c r="AB196" s="266">
        <f t="shared" si="66"/>
        <v>3252.657709697989</v>
      </c>
      <c r="AC196" s="266">
        <f t="shared" si="66"/>
        <v>3310.229617286961</v>
      </c>
      <c r="AD196" s="266">
        <f t="shared" si="66"/>
        <v>3377.0481222258645</v>
      </c>
      <c r="AE196" s="266">
        <f t="shared" si="66"/>
        <v>3214.0084988781045</v>
      </c>
      <c r="AF196" s="266">
        <f t="shared" si="66"/>
        <v>3157.6604069449031</v>
      </c>
      <c r="AG196" s="266">
        <f t="shared" si="66"/>
        <v>3123.8867368970559</v>
      </c>
      <c r="AH196" s="266">
        <f t="shared" si="66"/>
        <v>3166.6791457589488</v>
      </c>
      <c r="AI196" s="266">
        <f t="shared" si="66"/>
        <v>3114.8013800337676</v>
      </c>
      <c r="AJ196" s="266">
        <f t="shared" si="66"/>
        <v>3212.7500200142381</v>
      </c>
      <c r="AK196" s="266">
        <f t="shared" si="66"/>
        <v>3165.6860425239774</v>
      </c>
      <c r="AL196" s="266">
        <f t="shared" si="66"/>
        <v>3213.0081781563149</v>
      </c>
      <c r="AM196" s="266">
        <f t="shared" si="66"/>
        <v>3278.7757649368732</v>
      </c>
      <c r="AN196" s="266">
        <f t="shared" si="66"/>
        <v>3400.3077617517429</v>
      </c>
      <c r="AO196" s="266">
        <f t="shared" si="66"/>
        <v>3297.5328832664404</v>
      </c>
      <c r="AP196" s="266">
        <f t="shared" si="66"/>
        <v>3210.8813685958312</v>
      </c>
      <c r="AQ196" s="266">
        <f t="shared" si="66"/>
        <v>3314.7598688399412</v>
      </c>
      <c r="AR196" s="266">
        <f t="shared" si="66"/>
        <v>3392.6139800697392</v>
      </c>
      <c r="AS196" s="266">
        <f t="shared" si="66"/>
        <v>3523.1448832320216</v>
      </c>
      <c r="AT196" s="266">
        <f t="shared" si="66"/>
        <v>3450.1979942474914</v>
      </c>
      <c r="AU196" s="266">
        <f t="shared" si="66"/>
        <v>3467.8296734774831</v>
      </c>
      <c r="AV196" s="266">
        <f t="shared" si="66"/>
        <v>3397.0410396489719</v>
      </c>
      <c r="AW196" s="266">
        <f t="shared" si="66"/>
        <v>3347.7273166957275</v>
      </c>
      <c r="AX196" s="266">
        <f t="shared" si="66"/>
        <v>3365.5756354961754</v>
      </c>
      <c r="AY196" s="266">
        <f t="shared" si="66"/>
        <v>3314.0663018088208</v>
      </c>
      <c r="AZ196" s="266">
        <f t="shared" si="66"/>
        <v>3277.6880444483008</v>
      </c>
      <c r="BA196" s="266">
        <f t="shared" si="66"/>
        <v>3281.2972835451528</v>
      </c>
      <c r="BB196" s="266">
        <f t="shared" si="66"/>
        <v>3294.7334828221087</v>
      </c>
      <c r="BC196" s="266">
        <f t="shared" si="66"/>
        <v>3337.1132745641257</v>
      </c>
      <c r="BD196" s="266">
        <f t="shared" si="66"/>
        <v>3462.521432204027</v>
      </c>
      <c r="BE196" s="266">
        <f t="shared" ref="BE196:CJ196" si="67">SUMPRODUCT(BE190:BE194,BE61:BE65)</f>
        <v>3486.6358057078646</v>
      </c>
      <c r="BF196" s="266">
        <f t="shared" si="67"/>
        <v>3561.7376400154185</v>
      </c>
      <c r="BG196" s="266">
        <f t="shared" si="67"/>
        <v>3524.6621950765384</v>
      </c>
      <c r="BH196" s="266">
        <f t="shared" si="67"/>
        <v>3279.4556099039505</v>
      </c>
      <c r="BI196" s="266">
        <f t="shared" si="67"/>
        <v>3287.1658566589608</v>
      </c>
      <c r="BJ196" s="266">
        <f t="shared" si="67"/>
        <v>3272.0389254997112</v>
      </c>
      <c r="BK196" s="266">
        <f t="shared" si="67"/>
        <v>3302.5370377864965</v>
      </c>
      <c r="BL196" s="266">
        <f t="shared" si="67"/>
        <v>3267.3627511354234</v>
      </c>
      <c r="BM196" s="266">
        <f t="shared" si="67"/>
        <v>3298.5667378698763</v>
      </c>
      <c r="BN196" s="266">
        <f t="shared" si="67"/>
        <v>3314.2894738483551</v>
      </c>
      <c r="BO196" s="266">
        <f t="shared" si="67"/>
        <v>3379.0857400156165</v>
      </c>
      <c r="BP196" s="266">
        <f t="shared" si="67"/>
        <v>3456.1245647929768</v>
      </c>
      <c r="BQ196" s="266">
        <f t="shared" si="67"/>
        <v>3464.9616608838496</v>
      </c>
      <c r="BR196" s="266">
        <f t="shared" si="67"/>
        <v>3549.4617563782999</v>
      </c>
      <c r="BS196" s="266">
        <f t="shared" si="67"/>
        <v>3483.6766559216589</v>
      </c>
      <c r="BT196" s="266">
        <f t="shared" si="67"/>
        <v>3409.8773106968365</v>
      </c>
      <c r="BU196" s="266">
        <f t="shared" si="67"/>
        <v>3315.0236438122865</v>
      </c>
      <c r="BV196" s="266">
        <f t="shared" si="67"/>
        <v>3357.8238119814741</v>
      </c>
      <c r="BW196" s="266">
        <f t="shared" si="67"/>
        <v>3346.0834705082934</v>
      </c>
      <c r="BX196" s="266">
        <f t="shared" si="67"/>
        <v>3352.9229299886565</v>
      </c>
      <c r="BY196" s="266">
        <f t="shared" si="67"/>
        <v>3350.8786541146751</v>
      </c>
      <c r="BZ196" s="266">
        <f t="shared" si="67"/>
        <v>3394.5479168619813</v>
      </c>
      <c r="CA196" s="266">
        <f t="shared" si="67"/>
        <v>3502.882957401991</v>
      </c>
      <c r="CB196" s="266">
        <f t="shared" si="67"/>
        <v>3431.8550266376351</v>
      </c>
      <c r="CC196" s="266">
        <f t="shared" si="67"/>
        <v>3474.4580762204232</v>
      </c>
      <c r="CD196" s="266">
        <f t="shared" si="67"/>
        <v>3498.6155524732039</v>
      </c>
      <c r="CE196" s="266">
        <f t="shared" si="67"/>
        <v>3495.353034573558</v>
      </c>
      <c r="CF196" s="266">
        <f t="shared" si="67"/>
        <v>3559.5564947649882</v>
      </c>
      <c r="CG196" s="266">
        <f t="shared" si="67"/>
        <v>3550.9789031787718</v>
      </c>
      <c r="CH196" s="266">
        <f t="shared" si="67"/>
        <v>3577.0306375518417</v>
      </c>
      <c r="CI196" s="266">
        <f t="shared" si="67"/>
        <v>3565.3104853072928</v>
      </c>
      <c r="CJ196" s="266">
        <f t="shared" si="67"/>
        <v>3667.3877840820242</v>
      </c>
      <c r="CK196" s="266">
        <f t="shared" ref="CK196:DH196" si="68">SUMPRODUCT(CK190:CK194,CK61:CK65)</f>
        <v>3697.8137893683906</v>
      </c>
      <c r="CL196" s="266">
        <f t="shared" si="68"/>
        <v>3719.7249762874421</v>
      </c>
      <c r="CM196" s="266">
        <f t="shared" si="68"/>
        <v>3742.4875269481386</v>
      </c>
      <c r="CN196" s="266">
        <f t="shared" si="68"/>
        <v>3931.3515641418362</v>
      </c>
      <c r="CO196" s="266">
        <f t="shared" si="68"/>
        <v>4195.6019213399377</v>
      </c>
      <c r="CP196" s="266">
        <f t="shared" si="68"/>
        <v>4268.3136576605184</v>
      </c>
      <c r="CQ196" s="266">
        <f t="shared" si="68"/>
        <v>4744.0495802029009</v>
      </c>
      <c r="CR196" s="266">
        <f t="shared" si="68"/>
        <v>4521.0665755687951</v>
      </c>
      <c r="CS196" s="266">
        <f t="shared" si="68"/>
        <v>4472.8532134002753</v>
      </c>
      <c r="CT196" s="266">
        <f t="shared" si="68"/>
        <v>4506.7302600784951</v>
      </c>
      <c r="CU196" s="266">
        <f t="shared" si="68"/>
        <v>4517.4909699086766</v>
      </c>
      <c r="CV196" s="266">
        <f t="shared" si="68"/>
        <v>4564.6230226873795</v>
      </c>
      <c r="CW196" s="266">
        <f t="shared" si="68"/>
        <v>4585.5791487336746</v>
      </c>
      <c r="CX196" s="266">
        <f t="shared" si="68"/>
        <v>4495.4317372241067</v>
      </c>
      <c r="CY196" s="266">
        <f t="shared" si="68"/>
        <v>4577.0101943177669</v>
      </c>
      <c r="CZ196" s="266">
        <f t="shared" si="68"/>
        <v>4688.3654261895826</v>
      </c>
      <c r="DA196" s="266">
        <f t="shared" si="68"/>
        <v>4707.9086783962675</v>
      </c>
      <c r="DB196" s="266">
        <f t="shared" si="68"/>
        <v>4719.9194659840459</v>
      </c>
      <c r="DC196" s="266">
        <f t="shared" si="68"/>
        <v>4673.6073406627984</v>
      </c>
      <c r="DD196" s="266">
        <f t="shared" si="68"/>
        <v>4659.9658324964548</v>
      </c>
      <c r="DE196" s="266">
        <f t="shared" si="68"/>
        <v>4589.9441206887195</v>
      </c>
      <c r="DF196" s="266">
        <f t="shared" si="68"/>
        <v>4596.8053243894337</v>
      </c>
      <c r="DG196" s="266">
        <f t="shared" si="68"/>
        <v>4625.6204804325016</v>
      </c>
      <c r="DH196" s="266">
        <f t="shared" si="68"/>
        <v>4613.5374572996525</v>
      </c>
      <c r="DI196" s="266">
        <f t="shared" ref="DI196:DT196" si="69">SUMPRODUCT(DI190:DI194,DI61:DI65)</f>
        <v>4673.0384228353223</v>
      </c>
      <c r="DJ196" s="266">
        <f t="shared" si="69"/>
        <v>4626.5915327303246</v>
      </c>
      <c r="DK196" s="266">
        <f t="shared" si="69"/>
        <v>4616.0939182922502</v>
      </c>
      <c r="DL196" s="266">
        <f t="shared" si="69"/>
        <v>4700.4195289736017</v>
      </c>
      <c r="DM196" s="266">
        <f t="shared" si="69"/>
        <v>4735.5305018666022</v>
      </c>
      <c r="DN196" s="266">
        <f t="shared" si="69"/>
        <v>4798.5643373603134</v>
      </c>
      <c r="DO196" s="266">
        <f t="shared" si="69"/>
        <v>4702.0777490235687</v>
      </c>
      <c r="DP196" s="266">
        <f t="shared" si="69"/>
        <v>4522.3089003764235</v>
      </c>
      <c r="DQ196" s="266">
        <f t="shared" si="69"/>
        <v>4485.4741877263505</v>
      </c>
      <c r="DR196" s="266">
        <f t="shared" si="69"/>
        <v>4476.1410385210156</v>
      </c>
      <c r="DS196" s="266">
        <f t="shared" si="69"/>
        <v>4413.2418064422</v>
      </c>
      <c r="DT196" s="266">
        <f t="shared" si="69"/>
        <v>4561.9559107535715</v>
      </c>
      <c r="DU196" s="266">
        <f t="shared" ref="DU196:EF196" si="70">SUMPRODUCT(DU190:DU194,DU61:DU65)</f>
        <v>4496.2175467460083</v>
      </c>
      <c r="DV196" s="266">
        <f t="shared" si="70"/>
        <v>4486.0144596640257</v>
      </c>
      <c r="DW196" s="266">
        <f t="shared" si="70"/>
        <v>4658.0928123253007</v>
      </c>
      <c r="DX196" s="266">
        <f t="shared" si="70"/>
        <v>4877.1058185715156</v>
      </c>
      <c r="DY196" s="266">
        <f t="shared" si="70"/>
        <v>4879.2328445992989</v>
      </c>
      <c r="DZ196" s="266">
        <f t="shared" si="70"/>
        <v>4950.673950420829</v>
      </c>
      <c r="EA196" s="266">
        <f t="shared" si="70"/>
        <v>4893.5506063410321</v>
      </c>
      <c r="EB196" s="266">
        <f t="shared" si="70"/>
        <v>4824.3935313873853</v>
      </c>
      <c r="EC196" s="266">
        <f t="shared" si="70"/>
        <v>4737.7438254003864</v>
      </c>
      <c r="ED196" s="266">
        <f t="shared" si="70"/>
        <v>4756.3398667610008</v>
      </c>
      <c r="EE196" s="266">
        <f t="shared" si="70"/>
        <v>4797.1747355690131</v>
      </c>
      <c r="EF196" s="266">
        <f t="shared" si="70"/>
        <v>4807.7429795418802</v>
      </c>
      <c r="EG196" s="266">
        <f t="shared" ref="EG196:ER196" si="71">SUMPRODUCT(EG190:EG194,EG61:EG65)</f>
        <v>4798.5491354431515</v>
      </c>
      <c r="EH196" s="266">
        <f t="shared" si="71"/>
        <v>4798.8346586666166</v>
      </c>
      <c r="EI196" s="266">
        <f t="shared" si="71"/>
        <v>4897.1542192649295</v>
      </c>
      <c r="EJ196" s="266">
        <f t="shared" si="71"/>
        <v>4876.4966675022361</v>
      </c>
      <c r="EK196" s="266">
        <f t="shared" si="71"/>
        <v>5044.4963353404355</v>
      </c>
      <c r="EL196" s="266">
        <f t="shared" si="71"/>
        <v>5030.6239539276876</v>
      </c>
      <c r="EM196" s="266">
        <f t="shared" si="71"/>
        <v>5048.9224841086589</v>
      </c>
      <c r="EN196" s="266">
        <f t="shared" si="71"/>
        <v>5116.3602952178899</v>
      </c>
      <c r="EO196" s="266">
        <f t="shared" si="71"/>
        <v>5165.1953692882862</v>
      </c>
      <c r="EP196" s="266">
        <f t="shared" si="71"/>
        <v>5209.6142168114893</v>
      </c>
      <c r="EQ196" s="266">
        <f t="shared" si="71"/>
        <v>5235.8280003275931</v>
      </c>
      <c r="ER196" s="266">
        <f t="shared" si="71"/>
        <v>5321.7603528512973</v>
      </c>
      <c r="ES196" s="266">
        <f t="shared" ref="ES196:FD196" si="72">SUMPRODUCT(ES190:ES194,ES61:ES65)</f>
        <v>5445.3127348408971</v>
      </c>
      <c r="ET196" s="266">
        <f t="shared" si="72"/>
        <v>5508.4763067896129</v>
      </c>
      <c r="EU196" s="266">
        <f t="shared" si="72"/>
        <v>6045.4496931566737</v>
      </c>
      <c r="EV196" s="266">
        <f t="shared" si="72"/>
        <v>6699.3200545080708</v>
      </c>
      <c r="EW196" s="266">
        <f t="shared" si="72"/>
        <v>7214.8749199118911</v>
      </c>
      <c r="EX196" s="266">
        <f t="shared" si="72"/>
        <v>7222.9885220517899</v>
      </c>
      <c r="EY196" s="266">
        <f t="shared" si="72"/>
        <v>7274.2152738546856</v>
      </c>
      <c r="EZ196" s="266">
        <f t="shared" si="72"/>
        <v>7337.85696354833</v>
      </c>
      <c r="FA196" s="266">
        <f t="shared" si="72"/>
        <v>7315.9609802726718</v>
      </c>
      <c r="FB196" s="266">
        <f t="shared" si="72"/>
        <v>7495.5289379611586</v>
      </c>
      <c r="FC196" s="266">
        <f t="shared" si="72"/>
        <v>7586.2514319801039</v>
      </c>
      <c r="FD196" s="266">
        <f t="shared" si="72"/>
        <v>7666.8884963951605</v>
      </c>
    </row>
    <row r="198" spans="1:160" x14ac:dyDescent="0.3">
      <c r="A198" s="5" t="s">
        <v>232</v>
      </c>
      <c r="E198" s="266">
        <f t="shared" ref="E198:AJ198" si="73">E196/$AZ$196*100</f>
        <v>105.8641366016106</v>
      </c>
      <c r="F198" s="266">
        <f t="shared" si="73"/>
        <v>107.91446310065815</v>
      </c>
      <c r="G198" s="266">
        <f t="shared" si="73"/>
        <v>105.50073921710117</v>
      </c>
      <c r="H198" s="266">
        <f t="shared" si="73"/>
        <v>106.54046126654634</v>
      </c>
      <c r="I198" s="266">
        <f t="shared" si="73"/>
        <v>104.82340060611976</v>
      </c>
      <c r="J198" s="266">
        <f t="shared" si="73"/>
        <v>99.809205335099008</v>
      </c>
      <c r="K198" s="266">
        <f t="shared" si="73"/>
        <v>95.356729420252535</v>
      </c>
      <c r="L198" s="266">
        <f t="shared" si="73"/>
        <v>94.607714057066403</v>
      </c>
      <c r="M198" s="266">
        <f t="shared" si="73"/>
        <v>90.438446829446235</v>
      </c>
      <c r="N198" s="266">
        <f t="shared" si="73"/>
        <v>85.90571184937285</v>
      </c>
      <c r="O198" s="266">
        <f t="shared" si="73"/>
        <v>83.703271066794173</v>
      </c>
      <c r="P198" s="266">
        <f t="shared" si="73"/>
        <v>89.724023969170744</v>
      </c>
      <c r="Q198" s="266">
        <f t="shared" si="73"/>
        <v>89.299284664577797</v>
      </c>
      <c r="R198" s="266">
        <f t="shared" si="73"/>
        <v>88.00349186696802</v>
      </c>
      <c r="S198" s="266">
        <f t="shared" si="73"/>
        <v>102.16323680033304</v>
      </c>
      <c r="T198" s="266">
        <f t="shared" si="73"/>
        <v>101.37409687039948</v>
      </c>
      <c r="U198" s="266">
        <f t="shared" si="73"/>
        <v>96.830552963391654</v>
      </c>
      <c r="V198" s="266">
        <f t="shared" si="73"/>
        <v>93.276493795119364</v>
      </c>
      <c r="W198" s="266">
        <f t="shared" si="73"/>
        <v>91.924223403908044</v>
      </c>
      <c r="X198" s="266">
        <f t="shared" si="73"/>
        <v>94.083188960866806</v>
      </c>
      <c r="Y198" s="266">
        <f t="shared" si="73"/>
        <v>91.760895851490005</v>
      </c>
      <c r="Z198" s="266">
        <f t="shared" si="73"/>
        <v>91.178041870536589</v>
      </c>
      <c r="AA198" s="266">
        <f t="shared" si="73"/>
        <v>92.501367117113574</v>
      </c>
      <c r="AB198" s="266">
        <f t="shared" si="73"/>
        <v>99.236341762520453</v>
      </c>
      <c r="AC198" s="266">
        <f t="shared" si="73"/>
        <v>100.9928209273539</v>
      </c>
      <c r="AD198" s="266">
        <f t="shared" si="73"/>
        <v>103.03140739540049</v>
      </c>
      <c r="AE198" s="266">
        <f t="shared" si="73"/>
        <v>98.057181015806066</v>
      </c>
      <c r="AF198" s="266">
        <f t="shared" si="73"/>
        <v>96.338039621961627</v>
      </c>
      <c r="AG198" s="266">
        <f t="shared" si="73"/>
        <v>95.307628259139804</v>
      </c>
      <c r="AH198" s="266">
        <f t="shared" si="73"/>
        <v>96.613195118511129</v>
      </c>
      <c r="AI198" s="266">
        <f t="shared" si="73"/>
        <v>95.030440291887203</v>
      </c>
      <c r="AJ198" s="266">
        <f t="shared" si="73"/>
        <v>98.018785694262334</v>
      </c>
      <c r="AK198" s="266">
        <f t="shared" ref="AK198:BE198" si="74">AK196/$AZ$196*100</f>
        <v>96.582896224244692</v>
      </c>
      <c r="AL198" s="266">
        <f t="shared" si="74"/>
        <v>98.026661920998265</v>
      </c>
      <c r="AM198" s="266">
        <f t="shared" si="74"/>
        <v>100.03318560136969</v>
      </c>
      <c r="AN198" s="266">
        <f t="shared" si="74"/>
        <v>103.74104294370336</v>
      </c>
      <c r="AO198" s="266">
        <f t="shared" si="74"/>
        <v>100.60545233558003</v>
      </c>
      <c r="AP198" s="266">
        <f t="shared" si="74"/>
        <v>97.961774429216177</v>
      </c>
      <c r="AQ198" s="266">
        <f t="shared" si="74"/>
        <v>101.13103577548912</v>
      </c>
      <c r="AR198" s="266">
        <f t="shared" si="74"/>
        <v>103.50631097477682</v>
      </c>
      <c r="AS198" s="266">
        <f t="shared" si="74"/>
        <v>107.48871873879126</v>
      </c>
      <c r="AT198" s="266">
        <f t="shared" si="74"/>
        <v>105.26315950327809</v>
      </c>
      <c r="AU198" s="266">
        <f t="shared" si="74"/>
        <v>105.80108986733015</v>
      </c>
      <c r="AV198" s="266">
        <f t="shared" si="74"/>
        <v>103.64137750701533</v>
      </c>
      <c r="AW198" s="266">
        <f t="shared" si="74"/>
        <v>102.13684985567977</v>
      </c>
      <c r="AX198" s="266">
        <f t="shared" si="74"/>
        <v>102.68138974350343</v>
      </c>
      <c r="AY198" s="266">
        <f t="shared" si="74"/>
        <v>101.10987552406449</v>
      </c>
      <c r="AZ198" s="266">
        <f t="shared" si="74"/>
        <v>100</v>
      </c>
      <c r="BA198" s="266">
        <f t="shared" si="74"/>
        <v>100.11011539377475</v>
      </c>
      <c r="BB198" s="266">
        <f t="shared" si="74"/>
        <v>100.520044560149</v>
      </c>
      <c r="BC198" s="266">
        <f t="shared" si="74"/>
        <v>101.81302275597821</v>
      </c>
      <c r="BD198" s="266">
        <f t="shared" si="74"/>
        <v>105.639139089786</v>
      </c>
      <c r="BE198" s="266">
        <f t="shared" si="74"/>
        <v>106.3748519818253</v>
      </c>
      <c r="BF198" s="266">
        <f t="shared" ref="BF198:DH198" si="75">BF196/$AZ$196*100</f>
        <v>108.66615711181655</v>
      </c>
      <c r="BG198" s="266">
        <f t="shared" si="75"/>
        <v>107.53501087593003</v>
      </c>
      <c r="BH198" s="266">
        <f t="shared" si="75"/>
        <v>100.05392720209123</v>
      </c>
      <c r="BI198" s="266">
        <f t="shared" si="75"/>
        <v>100.28916150903113</v>
      </c>
      <c r="BJ198" s="266">
        <f t="shared" si="75"/>
        <v>99.827649279858775</v>
      </c>
      <c r="BK198" s="266">
        <f t="shared" si="75"/>
        <v>100.75812563615638</v>
      </c>
      <c r="BL198" s="266">
        <f t="shared" si="75"/>
        <v>99.684982427465414</v>
      </c>
      <c r="BM198" s="266">
        <f t="shared" si="75"/>
        <v>100.63699452597203</v>
      </c>
      <c r="BN198" s="266">
        <f t="shared" si="75"/>
        <v>101.116684348959</v>
      </c>
      <c r="BO198" s="266">
        <f t="shared" si="75"/>
        <v>103.09357370781707</v>
      </c>
      <c r="BP198" s="266">
        <f t="shared" si="75"/>
        <v>105.44397508014556</v>
      </c>
      <c r="BQ198" s="266">
        <f t="shared" si="75"/>
        <v>105.71358878257955</v>
      </c>
      <c r="BR198" s="266">
        <f t="shared" si="75"/>
        <v>108.29162837477244</v>
      </c>
      <c r="BS198" s="266">
        <f t="shared" si="75"/>
        <v>106.28457036423154</v>
      </c>
      <c r="BT198" s="266">
        <f t="shared" si="75"/>
        <v>104.03300327718605</v>
      </c>
      <c r="BU198" s="266">
        <f t="shared" si="75"/>
        <v>101.13908336783986</v>
      </c>
      <c r="BV198" s="266">
        <f t="shared" si="75"/>
        <v>102.44488695832131</v>
      </c>
      <c r="BW198" s="266">
        <f t="shared" si="75"/>
        <v>102.08669724307167</v>
      </c>
      <c r="BX198" s="266">
        <f t="shared" si="75"/>
        <v>102.29536443127304</v>
      </c>
      <c r="BY198" s="266">
        <f t="shared" si="75"/>
        <v>102.232994985302</v>
      </c>
      <c r="BZ198" s="266">
        <f t="shared" si="75"/>
        <v>103.56531405151921</v>
      </c>
      <c r="CA198" s="266">
        <f t="shared" si="75"/>
        <v>106.87054136634882</v>
      </c>
      <c r="CB198" s="266">
        <f t="shared" si="75"/>
        <v>104.70352822168236</v>
      </c>
      <c r="CC198" s="266">
        <f t="shared" si="75"/>
        <v>106.00331786014256</v>
      </c>
      <c r="CD198" s="266">
        <f t="shared" si="75"/>
        <v>106.74034578730294</v>
      </c>
      <c r="CE198" s="266">
        <f t="shared" si="75"/>
        <v>106.64080861795054</v>
      </c>
      <c r="CF198" s="266">
        <f t="shared" si="75"/>
        <v>108.5996118756363</v>
      </c>
      <c r="CG198" s="266">
        <f t="shared" si="75"/>
        <v>108.33791547653131</v>
      </c>
      <c r="CH198" s="266">
        <f t="shared" si="75"/>
        <v>109.13273591153872</v>
      </c>
      <c r="CI198" s="266">
        <f t="shared" si="75"/>
        <v>108.77516215572018</v>
      </c>
      <c r="CJ198" s="266">
        <f t="shared" si="75"/>
        <v>111.88947008833836</v>
      </c>
      <c r="CK198" s="266">
        <f t="shared" si="75"/>
        <v>112.81774650982092</v>
      </c>
      <c r="CL198" s="266">
        <f t="shared" si="75"/>
        <v>113.48624169978154</v>
      </c>
      <c r="CM198" s="266">
        <f t="shared" si="75"/>
        <v>114.18071140989478</v>
      </c>
      <c r="CN198" s="266">
        <f t="shared" si="75"/>
        <v>119.94282283210877</v>
      </c>
      <c r="CO198" s="266">
        <f t="shared" si="75"/>
        <v>128.00491884657498</v>
      </c>
      <c r="CP198" s="266">
        <f t="shared" si="75"/>
        <v>130.22330373661168</v>
      </c>
      <c r="CQ198" s="266">
        <f t="shared" si="75"/>
        <v>144.73767838395423</v>
      </c>
      <c r="CR198" s="266">
        <f t="shared" si="75"/>
        <v>137.93462081379312</v>
      </c>
      <c r="CS198" s="266">
        <f t="shared" si="75"/>
        <v>136.46366441053863</v>
      </c>
      <c r="CT198" s="266">
        <f t="shared" si="75"/>
        <v>137.4972297230033</v>
      </c>
      <c r="CU198" s="266">
        <f t="shared" si="75"/>
        <v>137.82553155295957</v>
      </c>
      <c r="CV198" s="266">
        <f t="shared" si="75"/>
        <v>139.26349795304253</v>
      </c>
      <c r="CW198" s="266">
        <f t="shared" si="75"/>
        <v>139.90285489495133</v>
      </c>
      <c r="CX198" s="266">
        <f t="shared" si="75"/>
        <v>137.15251958887308</v>
      </c>
      <c r="CY198" s="266">
        <f t="shared" si="75"/>
        <v>139.64142200995116</v>
      </c>
      <c r="CZ198" s="266">
        <f t="shared" si="75"/>
        <v>143.03879327780038</v>
      </c>
      <c r="DA198" s="266">
        <f t="shared" si="75"/>
        <v>143.63504441401778</v>
      </c>
      <c r="DB198" s="266">
        <f t="shared" si="75"/>
        <v>144.00148525356386</v>
      </c>
      <c r="DC198" s="266">
        <f t="shared" si="75"/>
        <v>142.58853427429997</v>
      </c>
      <c r="DD198" s="266">
        <f t="shared" si="75"/>
        <v>142.17234127541317</v>
      </c>
      <c r="DE198" s="266">
        <f t="shared" si="75"/>
        <v>140.03602717662829</v>
      </c>
      <c r="DF198" s="266">
        <f t="shared" si="75"/>
        <v>140.24535776598489</v>
      </c>
      <c r="DG198" s="266">
        <f t="shared" si="75"/>
        <v>141.1244882888507</v>
      </c>
      <c r="DH198" s="266">
        <f t="shared" si="75"/>
        <v>140.75584359268092</v>
      </c>
      <c r="DI198" s="266">
        <f t="shared" ref="DI198:DT198" si="76">DI196/$AZ$196*100</f>
        <v>142.57117698404659</v>
      </c>
      <c r="DJ198" s="266">
        <f t="shared" si="76"/>
        <v>141.15411442424414</v>
      </c>
      <c r="DK198" s="266">
        <f t="shared" si="76"/>
        <v>140.83383945311456</v>
      </c>
      <c r="DL198" s="266">
        <f t="shared" si="76"/>
        <v>143.40655563408797</v>
      </c>
      <c r="DM198" s="266">
        <f t="shared" si="76"/>
        <v>144.47776718371881</v>
      </c>
      <c r="DN198" s="266">
        <f t="shared" si="76"/>
        <v>146.40088599914353</v>
      </c>
      <c r="DO198" s="266">
        <f t="shared" si="76"/>
        <v>143.45714678332118</v>
      </c>
      <c r="DP198" s="266">
        <f t="shared" si="76"/>
        <v>137.97252328623046</v>
      </c>
      <c r="DQ198" s="266">
        <f t="shared" si="76"/>
        <v>136.84872162632377</v>
      </c>
      <c r="DR198" s="266">
        <f t="shared" si="76"/>
        <v>136.56397368573977</v>
      </c>
      <c r="DS198" s="266">
        <f t="shared" si="76"/>
        <v>134.64496152760123</v>
      </c>
      <c r="DT198" s="266">
        <f t="shared" si="76"/>
        <v>139.18212620876304</v>
      </c>
      <c r="DU198" s="266">
        <f t="shared" ref="DU198:EF198" si="77">DU196/$AZ$196*100</f>
        <v>137.17649409502636</v>
      </c>
      <c r="DV198" s="266">
        <f t="shared" si="77"/>
        <v>136.86520495025053</v>
      </c>
      <c r="DW198" s="266">
        <f t="shared" si="77"/>
        <v>142.11519672273599</v>
      </c>
      <c r="DX198" s="266">
        <f t="shared" si="77"/>
        <v>148.79713238214615</v>
      </c>
      <c r="DY198" s="266">
        <f t="shared" si="77"/>
        <v>148.86202647819616</v>
      </c>
      <c r="DZ198" s="266">
        <f t="shared" si="77"/>
        <v>151.04164530868661</v>
      </c>
      <c r="EA198" s="266">
        <f t="shared" si="77"/>
        <v>149.29885150692286</v>
      </c>
      <c r="EB198" s="266">
        <f t="shared" si="77"/>
        <v>147.18891688179022</v>
      </c>
      <c r="EC198" s="266">
        <f t="shared" si="77"/>
        <v>144.54529415711499</v>
      </c>
      <c r="ED198" s="266">
        <f t="shared" si="77"/>
        <v>145.11264654417673</v>
      </c>
      <c r="EE198" s="266">
        <f t="shared" si="77"/>
        <v>146.35849020758386</v>
      </c>
      <c r="EF198" s="266">
        <f t="shared" si="77"/>
        <v>146.68092003707199</v>
      </c>
      <c r="EG198" s="266">
        <f t="shared" ref="EG198:ER198" si="78">EG196/$AZ$196*100</f>
        <v>146.40042219914315</v>
      </c>
      <c r="EH198" s="266">
        <f t="shared" si="78"/>
        <v>146.40913331562507</v>
      </c>
      <c r="EI198" s="266">
        <f t="shared" si="78"/>
        <v>149.40879525004388</v>
      </c>
      <c r="EJ198" s="266">
        <f t="shared" si="78"/>
        <v>148.778547603454</v>
      </c>
      <c r="EK198" s="266">
        <f t="shared" si="78"/>
        <v>153.90410151706561</v>
      </c>
      <c r="EL198" s="266">
        <f t="shared" si="78"/>
        <v>153.48086473477801</v>
      </c>
      <c r="EM198" s="266">
        <f t="shared" si="78"/>
        <v>154.03914026108887</v>
      </c>
      <c r="EN198" s="266">
        <f t="shared" si="78"/>
        <v>156.0966213329516</v>
      </c>
      <c r="EO198" s="266">
        <f t="shared" si="78"/>
        <v>157.58654573723138</v>
      </c>
      <c r="EP198" s="266">
        <f t="shared" si="78"/>
        <v>158.94173411760332</v>
      </c>
      <c r="EQ198" s="266">
        <f t="shared" si="78"/>
        <v>159.74149856011954</v>
      </c>
      <c r="ER198" s="266">
        <f t="shared" si="78"/>
        <v>162.36323532574175</v>
      </c>
      <c r="ES198" s="266">
        <f t="shared" ref="ES198:FD198" si="79">ES196/$AZ$196*100</f>
        <v>166.13273322530148</v>
      </c>
      <c r="ET198" s="266">
        <f t="shared" si="79"/>
        <v>168.05981021042524</v>
      </c>
      <c r="EU198" s="266">
        <f t="shared" si="79"/>
        <v>184.44249761341277</v>
      </c>
      <c r="EV198" s="266">
        <f t="shared" si="79"/>
        <v>204.39163104174236</v>
      </c>
      <c r="EW198" s="266">
        <f t="shared" si="79"/>
        <v>220.12085415304665</v>
      </c>
      <c r="EX198" s="266">
        <f t="shared" si="79"/>
        <v>220.36839455438661</v>
      </c>
      <c r="EY198" s="266">
        <f t="shared" si="79"/>
        <v>221.93128739556661</v>
      </c>
      <c r="EZ198" s="266">
        <f t="shared" si="79"/>
        <v>223.87295142309478</v>
      </c>
      <c r="FA198" s="266">
        <f t="shared" si="79"/>
        <v>223.20492008580067</v>
      </c>
      <c r="FB198" s="266">
        <f t="shared" si="79"/>
        <v>228.68341453839616</v>
      </c>
      <c r="FC198" s="266">
        <f t="shared" si="79"/>
        <v>231.45129521491782</v>
      </c>
      <c r="FD198" s="266">
        <f t="shared" si="79"/>
        <v>233.91147639511399</v>
      </c>
    </row>
  </sheetData>
  <pageMargins left="0.7" right="0.7" top="0.75" bottom="0.75" header="0.3" footer="0.3"/>
  <pageSetup orientation="portrait" r:id="rId1"/>
  <ignoredErrors>
    <ignoredError sqref="DG72:DH72 DS72:DT72 DG79:DH79 DO79:DT79 DO72:DQ72 DV79:EF79 EA72 EB72:EF72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5"/>
  <sheetViews>
    <sheetView showGridLines="0" zoomScale="90" zoomScaleNormal="90" workbookViewId="0">
      <pane xSplit="2" ySplit="5" topLeftCell="C6" activePane="bottomRight" state="frozen"/>
      <selection activeCell="D28" sqref="D28"/>
      <selection pane="topRight" activeCell="D28" sqref="D28"/>
      <selection pane="bottomLeft" activeCell="D28" sqref="D28"/>
      <selection pane="bottomRight" activeCell="C6" sqref="C6"/>
    </sheetView>
  </sheetViews>
  <sheetFormatPr baseColWidth="10" defaultColWidth="11.44140625" defaultRowHeight="14.4" x14ac:dyDescent="0.3"/>
  <cols>
    <col min="1" max="1" width="1.5546875" style="33" customWidth="1"/>
    <col min="2" max="2" width="30.21875" style="33" bestFit="1" customWidth="1"/>
    <col min="3" max="6" width="11.44140625" style="33"/>
    <col min="7" max="7" width="11.44140625" style="31"/>
    <col min="8" max="8" width="19.21875" style="93" bestFit="1" customWidth="1"/>
    <col min="9" max="9" width="9.21875" style="93" bestFit="1" customWidth="1"/>
    <col min="10" max="10" width="9.21875" style="93" customWidth="1"/>
    <col min="11" max="11" width="9.21875" style="33" bestFit="1" customWidth="1"/>
    <col min="12" max="13" width="11.44140625" style="33"/>
    <col min="14" max="14" width="21.5546875" style="33" customWidth="1"/>
    <col min="15" max="17" width="11.44140625" style="33"/>
    <col min="18" max="18" width="26.21875" style="33" customWidth="1"/>
    <col min="19" max="19" width="43.44140625" style="33" customWidth="1"/>
    <col min="20" max="20" width="11.44140625" style="33" customWidth="1"/>
    <col min="21" max="21" width="10.44140625" style="33" customWidth="1"/>
    <col min="22" max="16384" width="11.44140625" style="33"/>
  </cols>
  <sheetData>
    <row r="1" spans="2:24" ht="16.5" customHeight="1" x14ac:dyDescent="0.4">
      <c r="B1" s="92" t="s">
        <v>109</v>
      </c>
      <c r="H1" s="32" t="s">
        <v>110</v>
      </c>
      <c r="N1" s="33" t="s">
        <v>111</v>
      </c>
      <c r="R1" s="33" t="s">
        <v>112</v>
      </c>
    </row>
    <row r="3" spans="2:24" ht="16.5" customHeight="1" x14ac:dyDescent="0.3">
      <c r="B3" s="445" t="s">
        <v>113</v>
      </c>
      <c r="C3" s="446"/>
      <c r="D3" s="446"/>
      <c r="E3" s="446"/>
      <c r="F3" s="447"/>
      <c r="H3" s="445" t="s">
        <v>113</v>
      </c>
      <c r="I3" s="446"/>
      <c r="J3" s="446"/>
      <c r="K3" s="446"/>
      <c r="L3" s="447"/>
      <c r="N3" s="445" t="s">
        <v>113</v>
      </c>
      <c r="O3" s="446"/>
      <c r="P3" s="447"/>
      <c r="R3" s="445" t="s">
        <v>114</v>
      </c>
      <c r="S3" s="446"/>
      <c r="T3" s="446"/>
      <c r="U3" s="447"/>
    </row>
    <row r="4" spans="2:24" ht="15.6" x14ac:dyDescent="0.3">
      <c r="B4" s="450" t="s">
        <v>115</v>
      </c>
      <c r="C4" s="448" t="s">
        <v>116</v>
      </c>
      <c r="D4" s="454"/>
      <c r="E4" s="454"/>
      <c r="F4" s="449"/>
      <c r="H4" s="455" t="s">
        <v>115</v>
      </c>
      <c r="I4" s="448" t="s">
        <v>116</v>
      </c>
      <c r="J4" s="454"/>
      <c r="K4" s="454"/>
      <c r="L4" s="449"/>
      <c r="N4" s="456" t="s">
        <v>115</v>
      </c>
      <c r="O4" s="454" t="s">
        <v>116</v>
      </c>
      <c r="P4" s="449"/>
      <c r="R4" s="450" t="s">
        <v>56</v>
      </c>
      <c r="S4" s="452" t="s">
        <v>57</v>
      </c>
      <c r="T4" s="448" t="s">
        <v>116</v>
      </c>
      <c r="U4" s="449"/>
    </row>
    <row r="5" spans="2:24" ht="15.6" x14ac:dyDescent="0.3">
      <c r="B5" s="451"/>
      <c r="C5" s="94">
        <v>2012</v>
      </c>
      <c r="D5" s="46" t="s">
        <v>59</v>
      </c>
      <c r="E5" s="94">
        <v>2013</v>
      </c>
      <c r="F5" s="46" t="s">
        <v>59</v>
      </c>
      <c r="H5" s="451"/>
      <c r="I5" s="95">
        <v>2012</v>
      </c>
      <c r="J5" s="46" t="s">
        <v>59</v>
      </c>
      <c r="K5" s="95">
        <v>2013</v>
      </c>
      <c r="L5" s="46" t="s">
        <v>59</v>
      </c>
      <c r="N5" s="457"/>
      <c r="O5" s="96">
        <v>2013</v>
      </c>
      <c r="P5" s="46" t="s">
        <v>59</v>
      </c>
      <c r="R5" s="451"/>
      <c r="S5" s="453"/>
      <c r="T5" s="97">
        <v>2013</v>
      </c>
      <c r="U5" s="46" t="s">
        <v>59</v>
      </c>
    </row>
    <row r="6" spans="2:24" x14ac:dyDescent="0.3">
      <c r="B6" s="98" t="s">
        <v>117</v>
      </c>
      <c r="C6" s="1">
        <v>158224.09008266882</v>
      </c>
      <c r="D6" s="49">
        <f t="shared" ref="D6:D19" si="0">+C6/$C$20</f>
        <v>8.6520284330224545E-2</v>
      </c>
      <c r="E6" s="1">
        <v>177614.13228576822</v>
      </c>
      <c r="F6" s="49">
        <f t="shared" ref="F6:F19" si="1">+E6/$E$20</f>
        <v>9.672390266589137E-2</v>
      </c>
      <c r="G6" s="99"/>
      <c r="H6" s="98" t="s">
        <v>117</v>
      </c>
      <c r="I6" s="1">
        <v>158224.09008266882</v>
      </c>
      <c r="J6" s="49">
        <f t="shared" ref="J6:J17" si="2">+I6/$I$20</f>
        <v>0.11668710371528733</v>
      </c>
      <c r="K6" s="1">
        <v>177614.13228576822</v>
      </c>
      <c r="L6" s="49">
        <f>+K6/$K$20</f>
        <v>0.1289152361355915</v>
      </c>
      <c r="N6" s="100" t="s">
        <v>117</v>
      </c>
      <c r="O6" s="101">
        <v>177614.13228576822</v>
      </c>
      <c r="P6" s="49">
        <f>+O6/$O$22</f>
        <v>0.12088284927321373</v>
      </c>
      <c r="R6" s="102" t="s">
        <v>63</v>
      </c>
      <c r="S6" s="103" t="s">
        <v>118</v>
      </c>
      <c r="T6" s="104">
        <v>177614.13228576822</v>
      </c>
      <c r="U6" s="105">
        <f>+T6/$U$21</f>
        <v>0.11369916147165307</v>
      </c>
    </row>
    <row r="7" spans="2:24" x14ac:dyDescent="0.3">
      <c r="B7" s="98" t="s">
        <v>119</v>
      </c>
      <c r="C7" s="1">
        <v>246057.62787523167</v>
      </c>
      <c r="D7" s="49">
        <f t="shared" si="0"/>
        <v>0.13454952349078184</v>
      </c>
      <c r="E7" s="1">
        <v>318456.01304239838</v>
      </c>
      <c r="F7" s="49">
        <f t="shared" si="1"/>
        <v>0.17342262134480435</v>
      </c>
      <c r="G7" s="99"/>
      <c r="H7" s="98" t="s">
        <v>119</v>
      </c>
      <c r="I7" s="1">
        <v>246057.62787523167</v>
      </c>
      <c r="J7" s="49">
        <f t="shared" si="2"/>
        <v>0.18146258214418196</v>
      </c>
      <c r="K7" s="1">
        <v>318456.01304239838</v>
      </c>
      <c r="L7" s="49">
        <f>+K7/$K$20</f>
        <v>0.23114057193437268</v>
      </c>
      <c r="N7" s="100" t="s">
        <v>119</v>
      </c>
      <c r="O7" s="101">
        <v>318456.01304239838</v>
      </c>
      <c r="P7" s="49">
        <f>+O7/$O$22</f>
        <v>0.21673877933775998</v>
      </c>
      <c r="R7" s="102" t="s">
        <v>65</v>
      </c>
      <c r="S7" s="103" t="s">
        <v>120</v>
      </c>
      <c r="T7" s="104">
        <v>318456.01304239838</v>
      </c>
      <c r="U7" s="105">
        <f>+T7/$U$21</f>
        <v>0.20385867488444095</v>
      </c>
      <c r="V7" s="26">
        <f>+$U$7*W7</f>
        <v>7.1350536209554324E-2</v>
      </c>
      <c r="W7" s="106">
        <v>0.35</v>
      </c>
      <c r="X7" s="33" t="s">
        <v>121</v>
      </c>
    </row>
    <row r="8" spans="2:24" x14ac:dyDescent="0.3">
      <c r="B8" s="107" t="s">
        <v>122</v>
      </c>
      <c r="C8" s="54">
        <v>99594.007169902543</v>
      </c>
      <c r="D8" s="108">
        <f t="shared" si="0"/>
        <v>5.4460112953875969E-2</v>
      </c>
      <c r="E8" s="54">
        <v>91548.914490638097</v>
      </c>
      <c r="F8" s="108">
        <f t="shared" si="1"/>
        <v>4.985508855856971E-2</v>
      </c>
      <c r="G8" s="99"/>
      <c r="H8" s="107" t="s">
        <v>122</v>
      </c>
      <c r="I8" s="54"/>
      <c r="J8" s="108"/>
      <c r="K8" s="54"/>
      <c r="L8" s="108"/>
      <c r="N8" s="109" t="s">
        <v>122</v>
      </c>
      <c r="O8" s="110">
        <v>91548.914490638097</v>
      </c>
      <c r="P8" s="111">
        <f>+O8/$O$22</f>
        <v>6.2307506103695801E-2</v>
      </c>
      <c r="R8" s="112" t="s">
        <v>67</v>
      </c>
      <c r="S8" s="113" t="s">
        <v>95</v>
      </c>
      <c r="T8" s="114">
        <v>91548.914490638097</v>
      </c>
      <c r="U8" s="115">
        <f>+T8/$U$21</f>
        <v>5.8604766846357931E-2</v>
      </c>
      <c r="V8" s="26">
        <f>+$U$7*W8</f>
        <v>0.13250813867488662</v>
      </c>
      <c r="W8" s="106">
        <v>0.65</v>
      </c>
      <c r="X8" s="33" t="s">
        <v>123</v>
      </c>
    </row>
    <row r="9" spans="2:24" x14ac:dyDescent="0.3">
      <c r="B9" s="107" t="s">
        <v>124</v>
      </c>
      <c r="C9" s="54">
        <v>39015.295210255346</v>
      </c>
      <c r="D9" s="108">
        <f t="shared" si="0"/>
        <v>2.1334389934271399E-2</v>
      </c>
      <c r="E9" s="54">
        <v>40696.7594871619</v>
      </c>
      <c r="F9" s="108">
        <f t="shared" si="1"/>
        <v>2.2162365982905788E-2</v>
      </c>
      <c r="G9" s="99"/>
      <c r="H9" s="107" t="s">
        <v>124</v>
      </c>
      <c r="I9" s="54"/>
      <c r="J9" s="108"/>
      <c r="K9" s="54"/>
      <c r="L9" s="108"/>
      <c r="N9" s="116" t="s">
        <v>124</v>
      </c>
      <c r="O9" s="117"/>
      <c r="P9" s="108"/>
      <c r="R9" s="116" t="s">
        <v>68</v>
      </c>
      <c r="S9" s="118"/>
      <c r="T9" s="119">
        <v>40696.7594871619</v>
      </c>
      <c r="U9" s="108"/>
    </row>
    <row r="10" spans="2:24" x14ac:dyDescent="0.3">
      <c r="B10" s="98" t="s">
        <v>125</v>
      </c>
      <c r="C10" s="1">
        <v>33553.346180287903</v>
      </c>
      <c r="D10" s="49">
        <f t="shared" si="0"/>
        <v>1.8347680496896408E-2</v>
      </c>
      <c r="E10" s="1">
        <v>33676.364038682535</v>
      </c>
      <c r="F10" s="49">
        <f t="shared" si="1"/>
        <v>1.8339246519966552E-2</v>
      </c>
      <c r="G10" s="99"/>
      <c r="H10" s="98" t="s">
        <v>125</v>
      </c>
      <c r="I10" s="1">
        <v>33553.346180287903</v>
      </c>
      <c r="J10" s="49">
        <f t="shared" si="2"/>
        <v>2.4744922114505831E-2</v>
      </c>
      <c r="K10" s="1">
        <v>33676.364038682535</v>
      </c>
      <c r="L10" s="49">
        <f t="shared" ref="L10:L15" si="3">+K10/$K$20</f>
        <v>2.4442854666822965E-2</v>
      </c>
      <c r="N10" s="100" t="s">
        <v>125</v>
      </c>
      <c r="O10" s="101">
        <v>33676.364038682535</v>
      </c>
      <c r="P10" s="49">
        <f t="shared" ref="P10:P15" si="4">+O10/$O$22</f>
        <v>2.2919881350478139E-2</v>
      </c>
      <c r="R10" s="100" t="s">
        <v>69</v>
      </c>
      <c r="S10" s="120" t="s">
        <v>70</v>
      </c>
      <c r="T10" s="121">
        <v>33676.364038682535</v>
      </c>
      <c r="U10" s="49">
        <f t="shared" ref="U10:U15" si="5">+T10/$U$21</f>
        <v>2.1557824838238634E-2</v>
      </c>
    </row>
    <row r="11" spans="2:24" x14ac:dyDescent="0.3">
      <c r="B11" s="98" t="s">
        <v>126</v>
      </c>
      <c r="C11" s="1">
        <v>103215.37468895175</v>
      </c>
      <c r="D11" s="49">
        <f t="shared" si="0"/>
        <v>5.6440353429575166E-2</v>
      </c>
      <c r="E11" s="1">
        <v>108619.42727502316</v>
      </c>
      <c r="F11" s="49">
        <f t="shared" si="1"/>
        <v>5.9151232934948346E-2</v>
      </c>
      <c r="G11" s="99"/>
      <c r="H11" s="98" t="s">
        <v>126</v>
      </c>
      <c r="I11" s="1">
        <v>103215.37468895175</v>
      </c>
      <c r="J11" s="49">
        <f t="shared" si="2"/>
        <v>7.6119275674451758E-2</v>
      </c>
      <c r="K11" s="1">
        <v>108619.42727502316</v>
      </c>
      <c r="L11" s="49">
        <f t="shared" si="3"/>
        <v>7.8837753144231762E-2</v>
      </c>
      <c r="N11" s="100" t="s">
        <v>126</v>
      </c>
      <c r="O11" s="101">
        <v>108619.42727502316</v>
      </c>
      <c r="P11" s="49">
        <f t="shared" si="4"/>
        <v>7.3925569358995857E-2</v>
      </c>
      <c r="R11" s="100" t="s">
        <v>71</v>
      </c>
      <c r="S11" s="120" t="s">
        <v>72</v>
      </c>
      <c r="T11" s="121">
        <v>108619.42727502316</v>
      </c>
      <c r="U11" s="49">
        <f t="shared" si="5"/>
        <v>6.9532405117579188E-2</v>
      </c>
    </row>
    <row r="12" spans="2:24" x14ac:dyDescent="0.3">
      <c r="B12" s="98" t="s">
        <v>127</v>
      </c>
      <c r="C12" s="1">
        <v>62862.575523999993</v>
      </c>
      <c r="D12" s="49">
        <f t="shared" si="0"/>
        <v>3.437458799873639E-2</v>
      </c>
      <c r="E12" s="1">
        <v>72601.932089516515</v>
      </c>
      <c r="F12" s="49">
        <f t="shared" si="1"/>
        <v>3.9537069051935644E-2</v>
      </c>
      <c r="G12" s="99"/>
      <c r="H12" s="98" t="s">
        <v>127</v>
      </c>
      <c r="I12" s="1">
        <v>62862.575523999993</v>
      </c>
      <c r="J12" s="49">
        <f t="shared" si="2"/>
        <v>4.6359892897134387E-2</v>
      </c>
      <c r="K12" s="1">
        <v>72601.932089516515</v>
      </c>
      <c r="L12" s="49">
        <f t="shared" si="3"/>
        <v>5.2695667280357246E-2</v>
      </c>
      <c r="N12" s="100" t="s">
        <v>127</v>
      </c>
      <c r="O12" s="101">
        <v>72601.932089516515</v>
      </c>
      <c r="P12" s="49">
        <f t="shared" si="4"/>
        <v>4.9412331669648056E-2</v>
      </c>
      <c r="R12" s="102" t="s">
        <v>128</v>
      </c>
      <c r="S12" s="103" t="s">
        <v>74</v>
      </c>
      <c r="T12" s="104">
        <f>72601.9320895165+54119.3107254668</f>
        <v>126721.2428149833</v>
      </c>
      <c r="U12" s="105">
        <f t="shared" si="5"/>
        <v>8.1120228797603555E-2</v>
      </c>
    </row>
    <row r="13" spans="2:24" x14ac:dyDescent="0.3">
      <c r="B13" s="98" t="s">
        <v>129</v>
      </c>
      <c r="C13" s="1">
        <v>114255.73697588069</v>
      </c>
      <c r="D13" s="49">
        <f t="shared" si="0"/>
        <v>6.247745741086335E-2</v>
      </c>
      <c r="E13" s="1">
        <v>101223.6266623089</v>
      </c>
      <c r="F13" s="49">
        <f t="shared" si="1"/>
        <v>5.512367786714796E-2</v>
      </c>
      <c r="G13" s="99"/>
      <c r="H13" s="98" t="s">
        <v>129</v>
      </c>
      <c r="I13" s="1">
        <v>114255.73697588069</v>
      </c>
      <c r="J13" s="49">
        <f t="shared" si="2"/>
        <v>8.4261322176701389E-2</v>
      </c>
      <c r="K13" s="1">
        <v>101223.6266623089</v>
      </c>
      <c r="L13" s="49">
        <f t="shared" si="3"/>
        <v>7.3469760349233845E-2</v>
      </c>
      <c r="N13" s="100" t="s">
        <v>129</v>
      </c>
      <c r="O13" s="101">
        <v>101223.6266623089</v>
      </c>
      <c r="P13" s="49">
        <f t="shared" si="4"/>
        <v>6.8892042807836867E-2</v>
      </c>
      <c r="R13" s="102" t="s">
        <v>130</v>
      </c>
      <c r="S13" s="103" t="s">
        <v>131</v>
      </c>
      <c r="T13" s="104">
        <v>101223.6266623089</v>
      </c>
      <c r="U13" s="122">
        <f t="shared" si="5"/>
        <v>6.4798005229150218E-2</v>
      </c>
    </row>
    <row r="14" spans="2:24" x14ac:dyDescent="0.3">
      <c r="B14" s="98" t="s">
        <v>132</v>
      </c>
      <c r="C14" s="1">
        <v>126537.3359429769</v>
      </c>
      <c r="D14" s="49">
        <f t="shared" si="0"/>
        <v>6.9193295903647645E-2</v>
      </c>
      <c r="E14" s="1">
        <v>122412.60193259406</v>
      </c>
      <c r="F14" s="49">
        <f t="shared" si="1"/>
        <v>6.6662626684213799E-2</v>
      </c>
      <c r="G14" s="99"/>
      <c r="H14" s="98" t="s">
        <v>132</v>
      </c>
      <c r="I14" s="1">
        <v>126537.3359429769</v>
      </c>
      <c r="J14" s="49">
        <f t="shared" si="2"/>
        <v>9.3318755919656424E-2</v>
      </c>
      <c r="K14" s="1">
        <v>122412.60193259406</v>
      </c>
      <c r="L14" s="49">
        <f t="shared" si="3"/>
        <v>8.884906443549373E-2</v>
      </c>
      <c r="N14" s="100" t="s">
        <v>132</v>
      </c>
      <c r="O14" s="101">
        <v>122412.60193259406</v>
      </c>
      <c r="P14" s="49">
        <f t="shared" si="4"/>
        <v>8.3313100810871524E-2</v>
      </c>
      <c r="R14" s="100" t="s">
        <v>133</v>
      </c>
      <c r="S14" s="120" t="s">
        <v>134</v>
      </c>
      <c r="T14" s="121">
        <v>122412.60193259406</v>
      </c>
      <c r="U14" s="49">
        <f t="shared" si="5"/>
        <v>7.8362065079966806E-2</v>
      </c>
    </row>
    <row r="15" spans="2:24" x14ac:dyDescent="0.3">
      <c r="B15" s="98" t="s">
        <v>135</v>
      </c>
      <c r="C15" s="1">
        <v>107015.83214764312</v>
      </c>
      <c r="D15" s="49">
        <f t="shared" si="0"/>
        <v>5.8518524078172984E-2</v>
      </c>
      <c r="E15" s="1">
        <v>133454.13013408583</v>
      </c>
      <c r="F15" s="49">
        <f t="shared" si="1"/>
        <v>7.2675547420304118E-2</v>
      </c>
      <c r="G15" s="99"/>
      <c r="H15" s="98" t="s">
        <v>135</v>
      </c>
      <c r="I15" s="1">
        <v>107015.83214764312</v>
      </c>
      <c r="J15" s="49">
        <f t="shared" si="2"/>
        <v>7.892203708338863E-2</v>
      </c>
      <c r="K15" s="1">
        <v>133454.13013408583</v>
      </c>
      <c r="L15" s="49">
        <f t="shared" si="3"/>
        <v>9.6863185818036213E-2</v>
      </c>
      <c r="N15" s="100" t="s">
        <v>135</v>
      </c>
      <c r="O15" s="101">
        <v>133454.13013408583</v>
      </c>
      <c r="P15" s="49">
        <f t="shared" si="4"/>
        <v>9.0827882276455496E-2</v>
      </c>
      <c r="R15" s="100" t="s">
        <v>8</v>
      </c>
      <c r="S15" s="120" t="s">
        <v>136</v>
      </c>
      <c r="T15" s="121">
        <v>133454.13013408583</v>
      </c>
      <c r="U15" s="49">
        <f t="shared" si="5"/>
        <v>8.543026670175756E-2</v>
      </c>
    </row>
    <row r="16" spans="2:24" x14ac:dyDescent="0.3">
      <c r="B16" s="107" t="s">
        <v>137</v>
      </c>
      <c r="C16" s="54">
        <v>58277.992610916008</v>
      </c>
      <c r="D16" s="108">
        <f t="shared" si="0"/>
        <v>3.1867640940495962E-2</v>
      </c>
      <c r="E16" s="54">
        <v>66095.493072245095</v>
      </c>
      <c r="F16" s="108">
        <f t="shared" si="1"/>
        <v>3.5993836505577366E-2</v>
      </c>
      <c r="G16" s="99"/>
      <c r="H16" s="107" t="s">
        <v>137</v>
      </c>
      <c r="I16" s="54"/>
      <c r="J16" s="108"/>
      <c r="K16" s="54"/>
      <c r="L16" s="108"/>
      <c r="N16" s="116" t="s">
        <v>137</v>
      </c>
      <c r="O16" s="117"/>
      <c r="P16" s="108"/>
      <c r="R16" s="116" t="s">
        <v>79</v>
      </c>
      <c r="S16" s="118"/>
      <c r="T16" s="119">
        <v>66095.493072245095</v>
      </c>
      <c r="U16" s="108"/>
    </row>
    <row r="17" spans="2:21" x14ac:dyDescent="0.3">
      <c r="B17" s="98" t="s">
        <v>138</v>
      </c>
      <c r="C17" s="1">
        <f>247401.123084+156845.912463</f>
        <v>404247.03554700001</v>
      </c>
      <c r="D17" s="49">
        <f t="shared" si="0"/>
        <v>0.221050842744002</v>
      </c>
      <c r="E17" s="1">
        <f>177430.194643+132270.620272</f>
        <v>309700.814915</v>
      </c>
      <c r="F17" s="49">
        <f t="shared" si="1"/>
        <v>0.16865477477428159</v>
      </c>
      <c r="G17" s="99"/>
      <c r="H17" s="98" t="s">
        <v>138</v>
      </c>
      <c r="I17" s="1">
        <f>247401.123084+156845.912463</f>
        <v>404247.03554700001</v>
      </c>
      <c r="J17" s="49">
        <f t="shared" si="2"/>
        <v>0.29812410827469238</v>
      </c>
      <c r="K17" s="1">
        <f>177430.194643+132270.620272</f>
        <v>309700.814915</v>
      </c>
      <c r="L17" s="49">
        <f>+K17/$K$20</f>
        <v>0.22478590623586006</v>
      </c>
      <c r="N17" s="100" t="s">
        <v>138</v>
      </c>
      <c r="O17" s="101">
        <f>177430.194643+132270.620272</f>
        <v>309700.814915</v>
      </c>
      <c r="P17" s="49">
        <f>+O17/$O$22</f>
        <v>0.21078005701104441</v>
      </c>
      <c r="R17" s="100" t="s">
        <v>139</v>
      </c>
      <c r="S17" s="120" t="s">
        <v>140</v>
      </c>
      <c r="T17" s="121">
        <f>177430.194643+132270.620272</f>
        <v>309700.814915</v>
      </c>
      <c r="U17" s="49">
        <f>+T17/$U$21</f>
        <v>0.19825406069753737</v>
      </c>
    </row>
    <row r="18" spans="2:21" x14ac:dyDescent="0.3">
      <c r="B18" s="123" t="s">
        <v>141</v>
      </c>
      <c r="C18" s="54">
        <v>-19540.773947000001</v>
      </c>
      <c r="D18" s="108">
        <f t="shared" si="0"/>
        <v>-1.0685309152631198E-2</v>
      </c>
      <c r="E18" s="54">
        <v>-20702.823682999995</v>
      </c>
      <c r="F18" s="108">
        <f t="shared" si="1"/>
        <v>-1.1274203674298804E-2</v>
      </c>
      <c r="G18" s="99"/>
      <c r="H18" s="123" t="s">
        <v>141</v>
      </c>
      <c r="I18" s="54"/>
      <c r="J18" s="108"/>
      <c r="K18" s="54"/>
      <c r="L18" s="108"/>
      <c r="N18" s="124" t="s">
        <v>141</v>
      </c>
      <c r="O18" s="117"/>
      <c r="P18" s="108"/>
      <c r="R18" s="116" t="s">
        <v>142</v>
      </c>
      <c r="S18" s="118"/>
      <c r="T18" s="119">
        <v>260200.09887884423</v>
      </c>
      <c r="U18" s="108"/>
    </row>
    <row r="19" spans="2:21" x14ac:dyDescent="0.3">
      <c r="B19" s="107" t="s">
        <v>143</v>
      </c>
      <c r="C19" s="54">
        <v>295435.91226423916</v>
      </c>
      <c r="D19" s="108">
        <f t="shared" si="0"/>
        <v>0.16155061544108767</v>
      </c>
      <c r="E19" s="54">
        <v>280902.92256184423</v>
      </c>
      <c r="F19" s="108">
        <f t="shared" si="1"/>
        <v>0.15297221336375216</v>
      </c>
      <c r="G19" s="99"/>
      <c r="H19" s="107" t="s">
        <v>143</v>
      </c>
      <c r="I19" s="54"/>
      <c r="J19" s="108"/>
      <c r="K19" s="54"/>
      <c r="L19" s="108"/>
      <c r="N19" s="116" t="s">
        <v>143</v>
      </c>
      <c r="O19" s="117"/>
      <c r="P19" s="108"/>
      <c r="R19" s="102" t="s">
        <v>144</v>
      </c>
      <c r="S19" s="103" t="s">
        <v>145</v>
      </c>
      <c r="T19" s="125">
        <v>25834.904361735498</v>
      </c>
      <c r="U19" s="105">
        <f>+T19/$U$21</f>
        <v>1.6538137617921105E-2</v>
      </c>
    </row>
    <row r="20" spans="2:21" x14ac:dyDescent="0.3">
      <c r="B20" s="126" t="s">
        <v>3</v>
      </c>
      <c r="C20" s="127">
        <f>+SUM(C6:C19)</f>
        <v>1828751.3882729537</v>
      </c>
      <c r="D20" s="127"/>
      <c r="E20" s="127">
        <f>+SUM(E6:E19)</f>
        <v>1836300.308304267</v>
      </c>
      <c r="F20" s="127"/>
      <c r="G20" s="99"/>
      <c r="H20" s="126" t="s">
        <v>3</v>
      </c>
      <c r="I20" s="127">
        <f>+SUM(I6:I19)</f>
        <v>1355968.9549646408</v>
      </c>
      <c r="J20" s="128">
        <f>+SUM(J6:J19)</f>
        <v>1</v>
      </c>
      <c r="K20" s="127">
        <f>+SUM(K6:K19)</f>
        <v>1377759.0423753776</v>
      </c>
      <c r="L20" s="128">
        <f>+SUM(L6:L19)</f>
        <v>0.99999999999999989</v>
      </c>
      <c r="N20" s="129"/>
      <c r="O20" s="3"/>
      <c r="P20" s="129"/>
      <c r="R20" s="102" t="s">
        <v>146</v>
      </c>
      <c r="S20" s="103" t="s">
        <v>147</v>
      </c>
      <c r="T20" s="130">
        <v>12878.9202662713</v>
      </c>
      <c r="U20" s="115">
        <f>+T20/$U$21</f>
        <v>8.2444027177935222E-3</v>
      </c>
    </row>
    <row r="21" spans="2:21" s="135" customFormat="1" x14ac:dyDescent="0.3">
      <c r="B21" s="131"/>
      <c r="C21" s="132"/>
      <c r="D21" s="132"/>
      <c r="E21" s="132"/>
      <c r="F21" s="132"/>
      <c r="G21" s="133"/>
      <c r="H21" s="131"/>
      <c r="I21" s="134">
        <f>+I20/C20</f>
        <v>0.74147254988290023</v>
      </c>
      <c r="J21" s="132"/>
      <c r="K21" s="134">
        <f>+K20/E20</f>
        <v>0.75029069926349368</v>
      </c>
      <c r="N21" s="136"/>
      <c r="P21" s="136"/>
      <c r="R21" s="137" t="s">
        <v>3</v>
      </c>
      <c r="S21" s="138"/>
      <c r="T21" s="139">
        <f>+SUM(T6:T20)</f>
        <v>1929133.4436577405</v>
      </c>
      <c r="U21" s="59">
        <f>+SUM(T6:T20)-T9-T16-T18</f>
        <v>1562141.0922194894</v>
      </c>
    </row>
    <row r="22" spans="2:21" s="3" customFormat="1" x14ac:dyDescent="0.3">
      <c r="E22" s="101">
        <f>+E18+E19</f>
        <v>260200.09887884423</v>
      </c>
      <c r="G22" s="135"/>
      <c r="H22" s="140"/>
      <c r="I22" s="140"/>
      <c r="J22" s="140"/>
      <c r="N22" s="141" t="s">
        <v>3</v>
      </c>
      <c r="O22" s="142">
        <f>+SUM(O6:O21)</f>
        <v>1469307.9568660159</v>
      </c>
      <c r="P22" s="128">
        <f>+SUM(P6:P21)</f>
        <v>0.99999999999999989</v>
      </c>
    </row>
    <row r="23" spans="2:21" s="3" customFormat="1" x14ac:dyDescent="0.3">
      <c r="G23" s="135"/>
      <c r="H23" s="140"/>
      <c r="I23" s="140"/>
      <c r="J23" s="140"/>
      <c r="R23" s="137" t="s">
        <v>148</v>
      </c>
      <c r="S23" s="137"/>
      <c r="T23" s="95">
        <v>2013</v>
      </c>
      <c r="U23" s="143"/>
    </row>
    <row r="24" spans="2:21" x14ac:dyDescent="0.3">
      <c r="R24" s="144" t="s">
        <v>149</v>
      </c>
      <c r="S24" s="144"/>
      <c r="T24" s="145">
        <v>54119.310725466799</v>
      </c>
      <c r="U24" s="146"/>
    </row>
    <row r="25" spans="2:21" x14ac:dyDescent="0.3">
      <c r="R25" s="129" t="s">
        <v>150</v>
      </c>
      <c r="S25" s="129"/>
      <c r="T25" s="147">
        <v>25834.904361735498</v>
      </c>
      <c r="U25" s="148"/>
    </row>
    <row r="26" spans="2:21" x14ac:dyDescent="0.3">
      <c r="R26" s="149" t="s">
        <v>45</v>
      </c>
      <c r="S26" s="149"/>
      <c r="T26" s="150">
        <v>12878.9202662713</v>
      </c>
      <c r="U26" s="151"/>
    </row>
    <row r="29" spans="2:21" ht="15.6" x14ac:dyDescent="0.3">
      <c r="R29" s="445" t="s">
        <v>151</v>
      </c>
      <c r="S29" s="446"/>
      <c r="T29" s="446"/>
      <c r="U29" s="447"/>
    </row>
    <row r="30" spans="2:21" ht="15.6" hidden="1" x14ac:dyDescent="0.3">
      <c r="R30" s="450" t="s">
        <v>56</v>
      </c>
      <c r="S30" s="452" t="s">
        <v>57</v>
      </c>
      <c r="T30" s="448" t="s">
        <v>116</v>
      </c>
      <c r="U30" s="449"/>
    </row>
    <row r="31" spans="2:21" ht="15.6" x14ac:dyDescent="0.3">
      <c r="R31" s="451"/>
      <c r="S31" s="453"/>
      <c r="T31" s="4">
        <v>2012</v>
      </c>
      <c r="U31" s="46" t="s">
        <v>59</v>
      </c>
    </row>
    <row r="32" spans="2:21" x14ac:dyDescent="0.3">
      <c r="R32" s="48" t="s">
        <v>63</v>
      </c>
      <c r="S32" s="1" t="s">
        <v>152</v>
      </c>
      <c r="T32" s="1">
        <v>158936.88052790408</v>
      </c>
      <c r="U32" s="51">
        <v>0.11871797679856352</v>
      </c>
    </row>
    <row r="33" spans="18:21" x14ac:dyDescent="0.3">
      <c r="R33" s="48" t="s">
        <v>65</v>
      </c>
      <c r="S33" s="1" t="s">
        <v>66</v>
      </c>
      <c r="T33" s="1">
        <v>247403.60486025535</v>
      </c>
      <c r="U33" s="52">
        <v>0.18479823766595285</v>
      </c>
    </row>
    <row r="34" spans="18:21" x14ac:dyDescent="0.3">
      <c r="R34" s="53" t="s">
        <v>67</v>
      </c>
      <c r="S34" s="54"/>
      <c r="T34" s="54">
        <v>100803.64987029806</v>
      </c>
      <c r="U34" s="55"/>
    </row>
    <row r="35" spans="18:21" x14ac:dyDescent="0.3">
      <c r="R35" s="53" t="s">
        <v>68</v>
      </c>
      <c r="S35" s="54"/>
      <c r="T35" s="54">
        <v>39110.76168958097</v>
      </c>
      <c r="U35" s="55"/>
    </row>
    <row r="36" spans="18:21" x14ac:dyDescent="0.3">
      <c r="R36" s="48" t="s">
        <v>69</v>
      </c>
      <c r="S36" s="1" t="s">
        <v>70</v>
      </c>
      <c r="T36" s="1">
        <v>33659.024569572124</v>
      </c>
      <c r="U36" s="52">
        <v>2.5141624050002601E-2</v>
      </c>
    </row>
    <row r="37" spans="18:21" x14ac:dyDescent="0.3">
      <c r="R37" s="48" t="s">
        <v>71</v>
      </c>
      <c r="S37" s="1" t="s">
        <v>72</v>
      </c>
      <c r="T37" s="1">
        <v>103215.38572604237</v>
      </c>
      <c r="U37" s="52">
        <v>7.7096780351919442E-2</v>
      </c>
    </row>
    <row r="38" spans="18:21" x14ac:dyDescent="0.3">
      <c r="R38" s="48" t="s">
        <v>73</v>
      </c>
      <c r="S38" s="1" t="s">
        <v>74</v>
      </c>
      <c r="T38" s="1">
        <v>66602.542136723336</v>
      </c>
      <c r="U38" s="52">
        <v>4.974879981191449E-2</v>
      </c>
    </row>
    <row r="39" spans="18:21" x14ac:dyDescent="0.3">
      <c r="R39" s="48" t="s">
        <v>75</v>
      </c>
      <c r="S39" s="1" t="s">
        <v>153</v>
      </c>
      <c r="T39" s="1">
        <v>88156.548116423684</v>
      </c>
      <c r="U39" s="52">
        <v>6.5848574598704246E-2</v>
      </c>
    </row>
    <row r="40" spans="18:21" x14ac:dyDescent="0.3">
      <c r="R40" s="48" t="s">
        <v>7</v>
      </c>
      <c r="S40" s="1" t="s">
        <v>134</v>
      </c>
      <c r="T40" s="1">
        <v>126537.3203212329</v>
      </c>
      <c r="U40" s="52">
        <v>9.4517110239942803E-2</v>
      </c>
    </row>
    <row r="41" spans="18:21" x14ac:dyDescent="0.3">
      <c r="R41" s="48" t="s">
        <v>8</v>
      </c>
      <c r="S41" s="1" t="s">
        <v>136</v>
      </c>
      <c r="T41" s="1">
        <v>109839.86983210366</v>
      </c>
      <c r="U41" s="52">
        <v>8.2044941834601648E-2</v>
      </c>
    </row>
    <row r="42" spans="18:21" x14ac:dyDescent="0.3">
      <c r="R42" s="53" t="s">
        <v>79</v>
      </c>
      <c r="S42" s="54"/>
      <c r="T42" s="54">
        <v>51484.555439953852</v>
      </c>
      <c r="U42" s="55"/>
    </row>
    <row r="43" spans="18:21" x14ac:dyDescent="0.3">
      <c r="R43" s="79" t="s">
        <v>89</v>
      </c>
      <c r="S43" s="1" t="s">
        <v>140</v>
      </c>
      <c r="T43" s="1">
        <v>404425.68663864996</v>
      </c>
      <c r="U43" s="52">
        <v>0.30208595464839855</v>
      </c>
    </row>
    <row r="44" spans="18:21" x14ac:dyDescent="0.3">
      <c r="R44" s="56" t="s">
        <v>154</v>
      </c>
      <c r="S44" s="54"/>
      <c r="T44" s="54">
        <v>319183.00572272216</v>
      </c>
      <c r="U44" s="57"/>
    </row>
    <row r="45" spans="18:21" x14ac:dyDescent="0.3">
      <c r="R45" s="58" t="s">
        <v>3</v>
      </c>
      <c r="S45" s="59"/>
      <c r="T45" s="60">
        <v>1849358.8354514623</v>
      </c>
      <c r="U45" s="60">
        <f>+SUM(T32:T44)-T34-T35-T42-T44</f>
        <v>1338776.8627289073</v>
      </c>
    </row>
  </sheetData>
  <mergeCells count="17">
    <mergeCell ref="B3:F3"/>
    <mergeCell ref="H3:L3"/>
    <mergeCell ref="N3:P3"/>
    <mergeCell ref="R3:U3"/>
    <mergeCell ref="B4:B5"/>
    <mergeCell ref="C4:F4"/>
    <mergeCell ref="H4:H5"/>
    <mergeCell ref="I4:L4"/>
    <mergeCell ref="N4:N5"/>
    <mergeCell ref="O4:P4"/>
    <mergeCell ref="R4:R5"/>
    <mergeCell ref="S4:S5"/>
    <mergeCell ref="T4:U4"/>
    <mergeCell ref="R29:U29"/>
    <mergeCell ref="R30:R31"/>
    <mergeCell ref="S30:S31"/>
    <mergeCell ref="T30:U30"/>
  </mergeCells>
  <hyperlinks>
    <hyperlink ref="B1" location="MENU!A1" display="MENU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99"/>
  <sheetViews>
    <sheetView topLeftCell="O3410" zoomScale="80" zoomScaleNormal="80" workbookViewId="0">
      <selection activeCell="W3425" sqref="W3425"/>
    </sheetView>
  </sheetViews>
  <sheetFormatPr baseColWidth="10" defaultColWidth="11.44140625" defaultRowHeight="14.4" x14ac:dyDescent="0.3"/>
  <cols>
    <col min="1" max="1" width="11.44140625" style="33"/>
    <col min="2" max="2" width="20.5546875" style="33" bestFit="1" customWidth="1"/>
    <col min="3" max="4" width="11.5546875" style="33" bestFit="1" customWidth="1"/>
    <col min="5" max="8" width="11.44140625" style="33"/>
    <col min="9" max="9" width="25" style="33" bestFit="1" customWidth="1"/>
    <col min="10" max="12" width="11.44140625" style="33"/>
    <col min="13" max="13" width="30.77734375" style="33" bestFit="1" customWidth="1"/>
    <col min="14" max="15" width="11.44140625" style="33"/>
    <col min="16" max="16" width="16.21875" style="33" bestFit="1" customWidth="1"/>
    <col min="17" max="17" width="11.44140625" style="33"/>
    <col min="18" max="18" width="18.77734375" style="33" bestFit="1" customWidth="1"/>
    <col min="19" max="21" width="11.44140625" style="33"/>
    <col min="22" max="22" width="30.77734375" style="33" bestFit="1" customWidth="1"/>
    <col min="23" max="16384" width="11.44140625" style="33"/>
  </cols>
  <sheetData>
    <row r="2" spans="2:14" x14ac:dyDescent="0.3">
      <c r="B2" s="218" t="s">
        <v>179</v>
      </c>
      <c r="C2" s="95">
        <v>2013</v>
      </c>
      <c r="D2" s="95">
        <v>2014</v>
      </c>
      <c r="E2" s="95" t="s">
        <v>180</v>
      </c>
      <c r="F2" s="95">
        <v>2013</v>
      </c>
      <c r="G2" s="95">
        <v>2014</v>
      </c>
      <c r="I2" s="219" t="s">
        <v>181</v>
      </c>
      <c r="J2" s="220" t="s">
        <v>104</v>
      </c>
      <c r="K2" s="219"/>
      <c r="L2" s="219"/>
      <c r="M2" s="219"/>
      <c r="N2" s="219"/>
    </row>
    <row r="3" spans="2:14" x14ac:dyDescent="0.3">
      <c r="B3" s="221" t="s">
        <v>182</v>
      </c>
      <c r="C3" s="222">
        <v>304074.21313844994</v>
      </c>
      <c r="D3" s="222">
        <v>315620.28260242165</v>
      </c>
      <c r="E3" s="222">
        <v>331824.31034631399</v>
      </c>
      <c r="F3" s="223">
        <v>0.51244638691233935</v>
      </c>
      <c r="G3" s="223">
        <v>0.50945264330329321</v>
      </c>
      <c r="I3" s="219"/>
      <c r="J3" s="219"/>
      <c r="K3" s="219"/>
      <c r="L3" s="219"/>
      <c r="M3" s="219"/>
      <c r="N3" s="219"/>
    </row>
    <row r="4" spans="2:14" x14ac:dyDescent="0.3">
      <c r="B4" s="224" t="s">
        <v>126</v>
      </c>
      <c r="C4" s="222">
        <v>108619.42727502316</v>
      </c>
      <c r="D4" s="222">
        <v>104146.82978095727</v>
      </c>
      <c r="E4" s="222">
        <v>120162.18288659769</v>
      </c>
      <c r="F4" s="225">
        <v>0.18305278991293344</v>
      </c>
      <c r="G4" s="225">
        <v>0.16810667960272502</v>
      </c>
      <c r="I4" s="226" t="s">
        <v>183</v>
      </c>
      <c r="J4" s="227">
        <f>+D4</f>
        <v>104146.82978095727</v>
      </c>
      <c r="K4" s="228">
        <f>+J4/$J$13</f>
        <v>0.42174482646178124</v>
      </c>
      <c r="L4" s="219"/>
      <c r="M4" s="219"/>
      <c r="N4" s="219"/>
    </row>
    <row r="5" spans="2:14" x14ac:dyDescent="0.3">
      <c r="B5" s="224" t="s">
        <v>127</v>
      </c>
      <c r="C5" s="222">
        <v>2511.4280001260104</v>
      </c>
      <c r="D5" s="222">
        <v>11305.14821742745</v>
      </c>
      <c r="E5" s="222">
        <v>4291.97630092078</v>
      </c>
      <c r="F5" s="225">
        <v>4.2324279700399221E-3</v>
      </c>
      <c r="G5" s="225">
        <v>1.8247995961523603E-2</v>
      </c>
      <c r="I5" s="226" t="s">
        <v>184</v>
      </c>
      <c r="J5" s="227">
        <f>+D5</f>
        <v>11305.14821742745</v>
      </c>
      <c r="K5" s="228">
        <f>+J5/$J$13</f>
        <v>4.5780440778769055E-2</v>
      </c>
      <c r="L5" s="219"/>
      <c r="M5" s="219"/>
      <c r="N5" s="219"/>
    </row>
    <row r="6" spans="2:14" x14ac:dyDescent="0.3">
      <c r="B6" s="224" t="s">
        <v>129</v>
      </c>
      <c r="C6" s="222">
        <v>70459.226418900624</v>
      </c>
      <c r="D6" s="222">
        <v>75325.446663358773</v>
      </c>
      <c r="E6" s="222">
        <v>76380.097109293143</v>
      </c>
      <c r="F6" s="225">
        <v>0.11874264387741476</v>
      </c>
      <c r="G6" s="225">
        <v>0.12158517695451465</v>
      </c>
      <c r="I6" s="226" t="s">
        <v>185</v>
      </c>
      <c r="J6" s="227">
        <f>+D6</f>
        <v>75325.446663358773</v>
      </c>
      <c r="K6" s="228">
        <f>+J6/$J$13</f>
        <v>0.30503201583773071</v>
      </c>
      <c r="L6" s="219" t="s">
        <v>186</v>
      </c>
      <c r="M6" s="219"/>
      <c r="N6" s="219"/>
    </row>
    <row r="7" spans="2:14" x14ac:dyDescent="0.3">
      <c r="B7" s="224" t="s">
        <v>132</v>
      </c>
      <c r="C7" s="222">
        <v>53101.680928093076</v>
      </c>
      <c r="D7" s="222">
        <v>56165.33135187444</v>
      </c>
      <c r="E7" s="222">
        <v>59390.758557929017</v>
      </c>
      <c r="F7" s="225">
        <v>8.9490536700602155E-2</v>
      </c>
      <c r="G7" s="225">
        <v>9.0658231097465666E-2</v>
      </c>
      <c r="I7" s="226" t="s">
        <v>187</v>
      </c>
      <c r="J7" s="227">
        <f>+D7</f>
        <v>56165.33135187444</v>
      </c>
      <c r="K7" s="228">
        <f>+J7/$J$13</f>
        <v>0.22744271692171908</v>
      </c>
      <c r="L7" s="219"/>
      <c r="M7" s="219"/>
      <c r="N7" s="219"/>
    </row>
    <row r="8" spans="2:14" x14ac:dyDescent="0.3">
      <c r="B8" s="224" t="s">
        <v>143</v>
      </c>
      <c r="C8" s="222">
        <v>79566.121761307062</v>
      </c>
      <c r="D8" s="222">
        <v>79120.527661883723</v>
      </c>
      <c r="E8" s="222">
        <v>83562.719094776287</v>
      </c>
      <c r="F8" s="225">
        <v>0.13409019856163956</v>
      </c>
      <c r="G8" s="225">
        <v>0.12771093677675049</v>
      </c>
      <c r="I8" s="219"/>
      <c r="J8" s="219"/>
      <c r="K8" s="219"/>
      <c r="L8" s="219"/>
      <c r="M8" s="219"/>
      <c r="N8" s="219"/>
    </row>
    <row r="9" spans="2:14" x14ac:dyDescent="0.3">
      <c r="B9" s="229" t="s">
        <v>188</v>
      </c>
      <c r="C9" s="222">
        <v>-10183.671244999998</v>
      </c>
      <c r="D9" s="222">
        <v>-10443.001073079999</v>
      </c>
      <c r="E9" s="222">
        <v>-11963.4236032029</v>
      </c>
      <c r="F9" s="225">
        <v>-1.71622101102905E-2</v>
      </c>
      <c r="G9" s="225">
        <v>-1.6856377089686167E-2</v>
      </c>
      <c r="I9" s="219"/>
      <c r="J9" s="219"/>
      <c r="K9" s="219"/>
      <c r="L9" s="219"/>
      <c r="M9" s="219"/>
      <c r="N9" s="219"/>
    </row>
    <row r="10" spans="2:14" x14ac:dyDescent="0.3">
      <c r="B10" s="221" t="s">
        <v>189</v>
      </c>
      <c r="C10" s="222">
        <v>98158.664290341811</v>
      </c>
      <c r="D10" s="222">
        <v>108366.54661376629</v>
      </c>
      <c r="E10" s="222">
        <v>103519.31945684145</v>
      </c>
      <c r="F10" s="223">
        <v>0.16542360610113307</v>
      </c>
      <c r="G10" s="223">
        <v>0.17491785750529959</v>
      </c>
      <c r="I10" s="219"/>
      <c r="J10" s="219"/>
      <c r="K10" s="219"/>
      <c r="L10" s="219"/>
      <c r="M10" s="219"/>
      <c r="N10" s="219"/>
    </row>
    <row r="11" spans="2:14" x14ac:dyDescent="0.3">
      <c r="B11" s="221" t="s">
        <v>190</v>
      </c>
      <c r="C11" s="222">
        <v>98933.874419424828</v>
      </c>
      <c r="D11" s="222">
        <v>96269.469936358058</v>
      </c>
      <c r="E11" s="222">
        <v>95984.53125232803</v>
      </c>
      <c r="F11" s="223">
        <v>0.1667300425320499</v>
      </c>
      <c r="G11" s="223">
        <v>0.15539158486295657</v>
      </c>
      <c r="I11" s="219"/>
      <c r="J11" s="219"/>
      <c r="K11" s="219"/>
      <c r="L11" s="219"/>
      <c r="M11" s="219"/>
      <c r="N11" s="219"/>
    </row>
    <row r="12" spans="2:14" x14ac:dyDescent="0.3">
      <c r="B12" s="221" t="s">
        <v>191</v>
      </c>
      <c r="C12" s="222">
        <v>92210.859750527699</v>
      </c>
      <c r="D12" s="222">
        <v>99271.90774012664</v>
      </c>
      <c r="E12" s="222">
        <v>99748.117771882389</v>
      </c>
      <c r="F12" s="223">
        <v>0.15539996445447762</v>
      </c>
      <c r="G12" s="223">
        <v>0.1602379143284505</v>
      </c>
      <c r="I12" s="219"/>
      <c r="J12" s="219"/>
      <c r="K12" s="219"/>
      <c r="L12" s="219"/>
      <c r="M12" s="219"/>
      <c r="N12" s="219"/>
    </row>
    <row r="13" spans="2:14" x14ac:dyDescent="0.3">
      <c r="B13" s="221" t="s">
        <v>164</v>
      </c>
      <c r="C13" s="222">
        <v>593377.61159874429</v>
      </c>
      <c r="D13" s="222">
        <v>619528.20689267269</v>
      </c>
      <c r="E13" s="222">
        <v>631076.27882736584</v>
      </c>
      <c r="F13" s="223">
        <v>1</v>
      </c>
      <c r="G13" s="223">
        <v>1</v>
      </c>
      <c r="I13" s="219" t="s">
        <v>164</v>
      </c>
      <c r="J13" s="227">
        <f>+SUM(J4:J7)</f>
        <v>246942.75601361791</v>
      </c>
      <c r="K13" s="228">
        <f>+SUM(K4:K7)</f>
        <v>1</v>
      </c>
      <c r="L13" s="219"/>
      <c r="M13" s="219"/>
      <c r="N13" s="219"/>
    </row>
    <row r="14" spans="2:14" x14ac:dyDescent="0.3">
      <c r="C14" s="230"/>
      <c r="D14" s="230"/>
    </row>
    <row r="15" spans="2:14" x14ac:dyDescent="0.3">
      <c r="C15" s="230"/>
      <c r="D15" s="230"/>
    </row>
    <row r="16" spans="2:14" x14ac:dyDescent="0.3">
      <c r="C16" s="230"/>
      <c r="D16" s="230"/>
    </row>
    <row r="17" spans="2:23" x14ac:dyDescent="0.3">
      <c r="B17" s="218" t="s">
        <v>192</v>
      </c>
      <c r="C17" s="95">
        <v>2013</v>
      </c>
      <c r="D17" s="95">
        <v>2014</v>
      </c>
      <c r="E17" s="95" t="s">
        <v>180</v>
      </c>
      <c r="F17" s="95">
        <v>2013</v>
      </c>
      <c r="G17" s="95">
        <v>2014</v>
      </c>
      <c r="I17" s="219" t="s">
        <v>181</v>
      </c>
      <c r="J17" s="220" t="s">
        <v>104</v>
      </c>
      <c r="K17" s="219"/>
      <c r="L17" s="219"/>
      <c r="M17" s="219" t="s">
        <v>193</v>
      </c>
      <c r="N17" s="220" t="s">
        <v>104</v>
      </c>
      <c r="R17" s="231" t="s">
        <v>181</v>
      </c>
      <c r="S17" s="232" t="s">
        <v>103</v>
      </c>
      <c r="T17" s="231"/>
      <c r="U17" s="231"/>
      <c r="V17" s="231" t="s">
        <v>193</v>
      </c>
      <c r="W17" s="232" t="s">
        <v>103</v>
      </c>
    </row>
    <row r="18" spans="2:23" x14ac:dyDescent="0.3">
      <c r="B18" s="221" t="s">
        <v>182</v>
      </c>
      <c r="C18" s="233">
        <v>744105.45502935501</v>
      </c>
      <c r="D18" s="233">
        <v>679855.48689472175</v>
      </c>
      <c r="E18" s="233">
        <v>776885.20800041093</v>
      </c>
      <c r="F18" s="234">
        <v>0.71053611981153653</v>
      </c>
      <c r="G18" s="234">
        <v>0.73728500362655081</v>
      </c>
      <c r="I18" s="219"/>
      <c r="J18" s="219"/>
      <c r="K18" s="219"/>
      <c r="L18" s="219"/>
      <c r="M18" s="219"/>
      <c r="N18" s="219"/>
      <c r="R18" s="231"/>
      <c r="S18" s="231"/>
      <c r="T18" s="231"/>
      <c r="U18" s="231"/>
      <c r="V18" s="231"/>
      <c r="W18" s="231"/>
    </row>
    <row r="19" spans="2:23" x14ac:dyDescent="0.3">
      <c r="B19" s="224" t="s">
        <v>117</v>
      </c>
      <c r="C19" s="222">
        <v>178775.29256176823</v>
      </c>
      <c r="D19" s="222">
        <v>163075.76852670708</v>
      </c>
      <c r="E19" s="222">
        <v>189805.60460982125</v>
      </c>
      <c r="F19" s="225">
        <v>0.17071008126126402</v>
      </c>
      <c r="G19" s="225">
        <v>0.17685128811534381</v>
      </c>
      <c r="I19" s="226" t="s">
        <v>194</v>
      </c>
      <c r="J19" s="227">
        <f>+D19</f>
        <v>163075.76852670708</v>
      </c>
      <c r="K19" s="228">
        <f>+J19/$J$29</f>
        <v>0.2846308066187645</v>
      </c>
      <c r="L19" s="219"/>
      <c r="M19" s="219" t="str">
        <f>+I19</f>
        <v xml:space="preserve">      Res - Feria Medellin</v>
      </c>
      <c r="N19" s="235">
        <f>+K19</f>
        <v>0.2846308066187645</v>
      </c>
      <c r="R19" s="236" t="s">
        <v>195</v>
      </c>
      <c r="S19" s="237">
        <f>+J19</f>
        <v>163075.76852670708</v>
      </c>
      <c r="T19" s="238">
        <f>+S19/$S$29</f>
        <v>0.32834611883274534</v>
      </c>
      <c r="U19" s="231"/>
      <c r="V19" s="231" t="str">
        <f>+R19</f>
        <v>Res - Feria Medellin</v>
      </c>
      <c r="W19" s="302">
        <f>+T19</f>
        <v>0.32834611883274534</v>
      </c>
    </row>
    <row r="20" spans="2:23" x14ac:dyDescent="0.3">
      <c r="B20" s="224" t="s">
        <v>119</v>
      </c>
      <c r="C20" s="222">
        <v>318456.01304239838</v>
      </c>
      <c r="D20" s="222">
        <v>300491.11197274411</v>
      </c>
      <c r="E20" s="222">
        <v>334991.88320812082</v>
      </c>
      <c r="F20" s="225">
        <v>0.30408929044724081</v>
      </c>
      <c r="G20" s="225">
        <v>0.32587453488461504</v>
      </c>
      <c r="I20" s="226" t="s">
        <v>119</v>
      </c>
      <c r="J20" s="227">
        <f>+D20</f>
        <v>300491.11197274411</v>
      </c>
      <c r="K20" s="228">
        <f>+J20/$J$29</f>
        <v>0.52447416532373703</v>
      </c>
      <c r="L20" s="219"/>
      <c r="M20" s="219" t="s">
        <v>91</v>
      </c>
      <c r="N20" s="228">
        <f>+Q20*K20</f>
        <v>0.18356595786330795</v>
      </c>
      <c r="P20" s="33" t="s">
        <v>196</v>
      </c>
      <c r="Q20" s="239">
        <v>0.35</v>
      </c>
      <c r="R20" s="236" t="s">
        <v>65</v>
      </c>
      <c r="S20" s="237">
        <f>+J20</f>
        <v>300491.11197274411</v>
      </c>
      <c r="T20" s="238">
        <f>+S20/$S$29</f>
        <v>0.60502606396625958</v>
      </c>
      <c r="U20" s="231"/>
      <c r="V20" s="236" t="s">
        <v>65</v>
      </c>
      <c r="W20" s="302">
        <f>+T20</f>
        <v>0.60502606396625958</v>
      </c>
    </row>
    <row r="21" spans="2:23" x14ac:dyDescent="0.3">
      <c r="B21" s="224"/>
      <c r="C21" s="222"/>
      <c r="D21" s="222"/>
      <c r="E21" s="222"/>
      <c r="F21" s="225"/>
      <c r="G21" s="225"/>
      <c r="I21" s="226"/>
      <c r="J21" s="227"/>
      <c r="K21" s="228"/>
      <c r="L21" s="219"/>
      <c r="M21" s="219" t="s">
        <v>93</v>
      </c>
      <c r="N21" s="228">
        <f>+K20*Q21</f>
        <v>0.3409082074604291</v>
      </c>
      <c r="P21" s="33" t="s">
        <v>197</v>
      </c>
      <c r="Q21" s="239">
        <v>0.65</v>
      </c>
      <c r="R21" s="236"/>
      <c r="S21" s="237"/>
      <c r="T21" s="238"/>
      <c r="U21" s="231"/>
      <c r="V21" s="231"/>
      <c r="W21" s="303"/>
    </row>
    <row r="22" spans="2:23" x14ac:dyDescent="0.3">
      <c r="B22" s="224" t="s">
        <v>122</v>
      </c>
      <c r="C22" s="222">
        <v>99123.286513638101</v>
      </c>
      <c r="D22" s="222">
        <v>76279.744142633921</v>
      </c>
      <c r="E22" s="222">
        <v>92128.884495320744</v>
      </c>
      <c r="F22" s="225">
        <v>9.4651470307510546E-2</v>
      </c>
      <c r="G22" s="225">
        <v>8.2723332415412548E-2</v>
      </c>
      <c r="I22" s="226" t="s">
        <v>122</v>
      </c>
      <c r="J22" s="227">
        <f>+D22</f>
        <v>76279.744142633921</v>
      </c>
      <c r="K22" s="228">
        <f>+J22/$J$29</f>
        <v>0.13313789841459583</v>
      </c>
      <c r="L22" s="219"/>
      <c r="M22" s="219" t="s">
        <v>198</v>
      </c>
      <c r="N22" s="235">
        <f>+K22</f>
        <v>0.13313789841459583</v>
      </c>
      <c r="R22" s="236"/>
      <c r="S22" s="237"/>
      <c r="T22" s="238"/>
      <c r="U22" s="231"/>
      <c r="V22" s="231"/>
      <c r="W22" s="302"/>
    </row>
    <row r="23" spans="2:23" x14ac:dyDescent="0.3">
      <c r="B23" s="240" t="s">
        <v>124</v>
      </c>
      <c r="C23" s="222">
        <v>40696.7594871619</v>
      </c>
      <c r="D23" s="222">
        <v>39258.303232527054</v>
      </c>
      <c r="E23" s="222">
        <v>41706.783753835058</v>
      </c>
      <c r="F23" s="225">
        <v>3.8860778911734485E-2</v>
      </c>
      <c r="G23" s="225">
        <v>4.2574574742894028E-2</v>
      </c>
      <c r="I23" s="226"/>
      <c r="J23" s="227"/>
      <c r="K23" s="228"/>
      <c r="L23" s="219"/>
      <c r="M23" s="219"/>
      <c r="N23" s="219"/>
      <c r="R23" s="236"/>
      <c r="S23" s="237"/>
      <c r="T23" s="238"/>
      <c r="U23" s="231"/>
      <c r="V23" s="231"/>
      <c r="W23" s="302"/>
    </row>
    <row r="24" spans="2:23" x14ac:dyDescent="0.3">
      <c r="B24" s="224" t="s">
        <v>125</v>
      </c>
      <c r="C24" s="222">
        <v>33676.364038682535</v>
      </c>
      <c r="D24" s="222">
        <v>33091.246925455147</v>
      </c>
      <c r="E24" s="222">
        <v>36315.427857033501</v>
      </c>
      <c r="F24" s="225">
        <v>3.2157099335419173E-2</v>
      </c>
      <c r="G24" s="225">
        <v>3.5886567924720392E-2</v>
      </c>
      <c r="I24" s="226" t="s">
        <v>125</v>
      </c>
      <c r="J24" s="227">
        <f>+D24</f>
        <v>33091.246925455147</v>
      </c>
      <c r="K24" s="241">
        <f>+J24/$J$29</f>
        <v>5.775712964290268E-2</v>
      </c>
      <c r="L24" s="219"/>
      <c r="M24" s="219" t="s">
        <v>199</v>
      </c>
      <c r="N24" s="235">
        <f>+K24/2</f>
        <v>2.887856482145134E-2</v>
      </c>
      <c r="R24" s="236" t="s">
        <v>69</v>
      </c>
      <c r="S24" s="237">
        <f>+J24</f>
        <v>33091.246925455147</v>
      </c>
      <c r="T24" s="238">
        <f>+S24/$S$29</f>
        <v>6.6627817200995004E-2</v>
      </c>
      <c r="U24" s="231"/>
      <c r="V24" s="231" t="s">
        <v>199</v>
      </c>
      <c r="W24" s="302">
        <f>+T24/2</f>
        <v>3.3313908600497502E-2</v>
      </c>
    </row>
    <row r="25" spans="2:23" x14ac:dyDescent="0.3">
      <c r="B25" s="224" t="s">
        <v>143</v>
      </c>
      <c r="C25" s="222">
        <v>73377.739385705892</v>
      </c>
      <c r="D25" s="222">
        <v>67659.312094654422</v>
      </c>
      <c r="E25" s="222">
        <v>81936.624076279724</v>
      </c>
      <c r="F25" s="225">
        <v>7.0067399548367507E-2</v>
      </c>
      <c r="G25" s="225">
        <v>7.3374705543564997E-2</v>
      </c>
      <c r="I25" s="219"/>
      <c r="J25" s="219"/>
      <c r="K25" s="219"/>
      <c r="L25" s="219"/>
      <c r="M25" s="219" t="s">
        <v>200</v>
      </c>
      <c r="N25" s="235">
        <f>+K24/2</f>
        <v>2.887856482145134E-2</v>
      </c>
      <c r="R25" s="231"/>
      <c r="S25" s="231"/>
      <c r="T25" s="231"/>
      <c r="U25" s="231"/>
      <c r="V25" s="231" t="s">
        <v>200</v>
      </c>
      <c r="W25" s="302">
        <f>+T24/2</f>
        <v>3.3313908600497502E-2</v>
      </c>
    </row>
    <row r="26" spans="2:23" x14ac:dyDescent="0.3">
      <c r="B26" s="221" t="s">
        <v>189</v>
      </c>
      <c r="C26" s="222">
        <v>73752.818901303413</v>
      </c>
      <c r="D26" s="222">
        <v>71052.625388819695</v>
      </c>
      <c r="E26" s="222">
        <v>77020.680282986345</v>
      </c>
      <c r="F26" s="223">
        <v>7.042555784680779E-2</v>
      </c>
      <c r="G26" s="223">
        <v>7.7054662611826599E-2</v>
      </c>
      <c r="I26" s="219"/>
      <c r="J26" s="219"/>
      <c r="K26" s="219"/>
      <c r="L26" s="219"/>
      <c r="M26" s="219"/>
      <c r="N26" s="219"/>
      <c r="R26" s="231"/>
      <c r="S26" s="231"/>
      <c r="T26" s="231"/>
      <c r="U26" s="231"/>
      <c r="V26" s="231"/>
      <c r="W26" s="231"/>
    </row>
    <row r="27" spans="2:23" x14ac:dyDescent="0.3">
      <c r="B27" s="221" t="s">
        <v>190</v>
      </c>
      <c r="C27" s="222">
        <v>62950.669656206177</v>
      </c>
      <c r="D27" s="222">
        <v>42002.327340767923</v>
      </c>
      <c r="E27" s="222">
        <v>63924.682717144329</v>
      </c>
      <c r="F27" s="223">
        <v>6.0110733303647149E-2</v>
      </c>
      <c r="G27" s="223">
        <v>4.5550395139426325E-2</v>
      </c>
      <c r="I27" s="219"/>
      <c r="J27" s="219"/>
      <c r="K27" s="219"/>
      <c r="L27" s="219"/>
      <c r="M27" s="219"/>
      <c r="N27" s="219"/>
      <c r="R27" s="231"/>
      <c r="S27" s="231"/>
      <c r="T27" s="231"/>
      <c r="U27" s="231"/>
      <c r="V27" s="231"/>
      <c r="W27" s="231"/>
    </row>
    <row r="28" spans="2:23" x14ac:dyDescent="0.3">
      <c r="B28" s="221" t="s">
        <v>191</v>
      </c>
      <c r="C28" s="222">
        <v>166436.13556086746</v>
      </c>
      <c r="D28" s="222">
        <v>129196.32173751781</v>
      </c>
      <c r="E28" s="222">
        <v>158712.96216132809</v>
      </c>
      <c r="F28" s="223">
        <v>0.15892758903800852</v>
      </c>
      <c r="G28" s="223">
        <v>0.14010993862219628</v>
      </c>
      <c r="I28" s="219"/>
      <c r="J28" s="219"/>
      <c r="K28" s="219"/>
      <c r="L28" s="219"/>
      <c r="M28" s="219"/>
      <c r="N28" s="219"/>
      <c r="R28" s="231"/>
      <c r="S28" s="231"/>
      <c r="T28" s="231"/>
      <c r="U28" s="231"/>
      <c r="V28" s="231"/>
      <c r="W28" s="231"/>
    </row>
    <row r="29" spans="2:23" x14ac:dyDescent="0.3">
      <c r="B29" s="221" t="s">
        <v>164</v>
      </c>
      <c r="C29" s="233">
        <v>1047245.0791477321</v>
      </c>
      <c r="D29" s="233">
        <v>922106.76136182714</v>
      </c>
      <c r="E29" s="233">
        <v>1076543.5331618697</v>
      </c>
      <c r="F29" s="234">
        <v>1</v>
      </c>
      <c r="G29" s="234">
        <v>1</v>
      </c>
      <c r="I29" s="219" t="s">
        <v>164</v>
      </c>
      <c r="J29" s="227">
        <f>+SUM(J19:J27)</f>
        <v>572937.87156754022</v>
      </c>
      <c r="K29" s="228">
        <f>+SUM(K19:K27)</f>
        <v>1</v>
      </c>
      <c r="L29" s="219"/>
      <c r="M29" s="219"/>
      <c r="N29" s="242">
        <f>+SUM(N19:N27)</f>
        <v>1.0000000000000002</v>
      </c>
      <c r="R29" s="231" t="s">
        <v>164</v>
      </c>
      <c r="S29" s="237">
        <f>+SUM(S19:S27)</f>
        <v>496658.12742490636</v>
      </c>
      <c r="T29" s="238">
        <f>+SUM(T19:T27)</f>
        <v>0.99999999999999989</v>
      </c>
      <c r="U29" s="231"/>
      <c r="V29" s="231"/>
      <c r="W29" s="238">
        <f>+SUM(W19:W27)</f>
        <v>1</v>
      </c>
    </row>
    <row r="30" spans="2:23" x14ac:dyDescent="0.3">
      <c r="C30" s="230"/>
      <c r="D30" s="230"/>
    </row>
    <row r="33" spans="2:17" x14ac:dyDescent="0.3">
      <c r="B33" s="218" t="s">
        <v>201</v>
      </c>
      <c r="C33" s="95">
        <v>2013</v>
      </c>
      <c r="D33" s="95">
        <v>2014</v>
      </c>
      <c r="E33" s="95" t="s">
        <v>180</v>
      </c>
      <c r="F33" s="95">
        <v>2013</v>
      </c>
      <c r="G33" s="95">
        <v>2014</v>
      </c>
      <c r="I33" s="219" t="s">
        <v>181</v>
      </c>
      <c r="J33" s="220" t="s">
        <v>104</v>
      </c>
      <c r="K33" s="219"/>
      <c r="L33" s="219"/>
      <c r="M33" s="219" t="s">
        <v>202</v>
      </c>
      <c r="N33" s="219"/>
    </row>
    <row r="34" spans="2:17" x14ac:dyDescent="0.3">
      <c r="B34" s="221" t="s">
        <v>182</v>
      </c>
      <c r="C34" s="222">
        <v>320020.58499361441</v>
      </c>
      <c r="D34" s="222">
        <v>393988.08993731794</v>
      </c>
      <c r="E34" s="222">
        <v>381555.42129710002</v>
      </c>
      <c r="F34" s="223">
        <v>0.60903268755420392</v>
      </c>
      <c r="G34" s="223">
        <v>0.63524352607909562</v>
      </c>
      <c r="I34" s="219"/>
      <c r="J34" s="219"/>
      <c r="K34" s="219"/>
      <c r="L34" s="219"/>
      <c r="M34" s="219"/>
      <c r="N34" s="219"/>
    </row>
    <row r="35" spans="2:17" x14ac:dyDescent="0.3">
      <c r="B35" s="224" t="s">
        <v>135</v>
      </c>
      <c r="C35" s="222">
        <v>133454.13013408583</v>
      </c>
      <c r="D35" s="222">
        <v>189322.53336424779</v>
      </c>
      <c r="E35" s="222">
        <v>171363.08185006335</v>
      </c>
      <c r="F35" s="225">
        <v>0.25397718569382827</v>
      </c>
      <c r="G35" s="225">
        <v>0.30525266304284954</v>
      </c>
      <c r="I35" s="226" t="s">
        <v>203</v>
      </c>
      <c r="J35" s="227">
        <f>+D35</f>
        <v>189322.53336424779</v>
      </c>
      <c r="K35" s="228">
        <f>+J35/$J$45</f>
        <v>0.67835525728699364</v>
      </c>
      <c r="L35" s="219"/>
      <c r="M35" s="243" t="str">
        <f>+I35</f>
        <v xml:space="preserve">      Cacao - NY</v>
      </c>
      <c r="N35" s="235">
        <f>+K35</f>
        <v>0.67835525728699364</v>
      </c>
    </row>
    <row r="36" spans="2:17" x14ac:dyDescent="0.3">
      <c r="B36" s="224" t="s">
        <v>132</v>
      </c>
      <c r="C36" s="222">
        <v>58333.794404013119</v>
      </c>
      <c r="D36" s="222">
        <v>62025.636599353122</v>
      </c>
      <c r="E36" s="222">
        <v>70081.596160734276</v>
      </c>
      <c r="F36" s="225">
        <v>0.1110153197858175</v>
      </c>
      <c r="G36" s="225">
        <v>0.10000653600199513</v>
      </c>
      <c r="I36" s="226" t="s">
        <v>187</v>
      </c>
      <c r="J36" s="227">
        <f>+D36</f>
        <v>62025.636599353122</v>
      </c>
      <c r="K36" s="228">
        <f>+J36/$J$45</f>
        <v>0.22224199056534175</v>
      </c>
      <c r="L36" s="219"/>
      <c r="M36" s="243" t="str">
        <f>+I36</f>
        <v xml:space="preserve">      Azúcar - NY</v>
      </c>
      <c r="N36" s="235">
        <f>+K36</f>
        <v>0.22224199056534175</v>
      </c>
    </row>
    <row r="37" spans="2:17" x14ac:dyDescent="0.3">
      <c r="B37" s="224" t="s">
        <v>137</v>
      </c>
      <c r="C37" s="222">
        <v>32637.647242420451</v>
      </c>
      <c r="D37" s="222">
        <v>36649.24447039517</v>
      </c>
      <c r="E37" s="222">
        <v>36697.085592199983</v>
      </c>
      <c r="F37" s="225">
        <v>6.2112860695801825E-2</v>
      </c>
      <c r="G37" s="225">
        <v>5.909111437661118E-2</v>
      </c>
      <c r="I37" s="226"/>
      <c r="J37" s="227"/>
      <c r="K37" s="228"/>
      <c r="L37" s="219"/>
      <c r="M37" s="226"/>
      <c r="N37" s="219"/>
    </row>
    <row r="38" spans="2:17" x14ac:dyDescent="0.3">
      <c r="B38" s="229" t="s">
        <v>75</v>
      </c>
      <c r="C38" s="222">
        <v>23914.361126995278</v>
      </c>
      <c r="D38" s="222">
        <v>27742.36752470896</v>
      </c>
      <c r="E38" s="222">
        <v>27601.880498222341</v>
      </c>
      <c r="F38" s="225">
        <v>4.551153366776807E-2</v>
      </c>
      <c r="G38" s="225">
        <v>4.4730183013862404E-2</v>
      </c>
      <c r="I38" s="226" t="s">
        <v>75</v>
      </c>
      <c r="J38" s="227">
        <f>+D38</f>
        <v>27742.36752470896</v>
      </c>
      <c r="K38" s="228">
        <f>+J38/$J$45</f>
        <v>9.9402752147664586E-2</v>
      </c>
      <c r="L38" s="219"/>
      <c r="M38" s="243" t="s">
        <v>204</v>
      </c>
      <c r="N38" s="228">
        <f>+K38*Q38</f>
        <v>7.7534146675178384E-2</v>
      </c>
      <c r="P38" s="33" t="s">
        <v>205</v>
      </c>
      <c r="Q38" s="106">
        <f>44%+34%</f>
        <v>0.78</v>
      </c>
    </row>
    <row r="39" spans="2:17" x14ac:dyDescent="0.3">
      <c r="B39" s="244" t="s">
        <v>206</v>
      </c>
      <c r="C39" s="222">
        <v>17632.238823</v>
      </c>
      <c r="D39" s="222">
        <v>24132.35369</v>
      </c>
      <c r="E39" s="222">
        <v>19792.513386333812</v>
      </c>
      <c r="F39" s="225">
        <v>3.3555997024952433E-2</v>
      </c>
      <c r="G39" s="225">
        <v>3.8909606260083676E-2</v>
      </c>
      <c r="I39" s="226"/>
      <c r="J39" s="227"/>
      <c r="K39" s="228"/>
      <c r="L39" s="219"/>
      <c r="M39" s="243" t="s">
        <v>207</v>
      </c>
      <c r="N39" s="228">
        <f>+K38*Q39</f>
        <v>2.1868605472486209E-2</v>
      </c>
      <c r="P39" s="33" t="s">
        <v>208</v>
      </c>
      <c r="Q39" s="106">
        <v>0.22</v>
      </c>
    </row>
    <row r="40" spans="2:17" x14ac:dyDescent="0.3">
      <c r="B40" s="224" t="s">
        <v>143</v>
      </c>
      <c r="C40" s="222">
        <v>54048.413263099719</v>
      </c>
      <c r="D40" s="222">
        <v>54115.954288612862</v>
      </c>
      <c r="E40" s="222">
        <v>56019.263809546261</v>
      </c>
      <c r="F40" s="225">
        <v>0.10285979068603578</v>
      </c>
      <c r="G40" s="225">
        <v>8.7253423383693698E-2</v>
      </c>
      <c r="I40" s="219"/>
      <c r="J40" s="219"/>
      <c r="K40" s="219"/>
      <c r="L40" s="219"/>
      <c r="M40" s="219"/>
      <c r="N40" s="219"/>
    </row>
    <row r="41" spans="2:17" x14ac:dyDescent="0.3">
      <c r="B41" s="244" t="s">
        <v>188</v>
      </c>
      <c r="C41" s="222">
        <v>0</v>
      </c>
      <c r="D41" s="222">
        <v>0</v>
      </c>
      <c r="E41" s="222">
        <v>0</v>
      </c>
      <c r="F41" s="225">
        <v>0</v>
      </c>
      <c r="G41" s="225">
        <v>0</v>
      </c>
      <c r="I41" s="219"/>
      <c r="J41" s="219"/>
      <c r="K41" s="219"/>
      <c r="L41" s="219"/>
      <c r="M41" s="219"/>
      <c r="N41" s="219"/>
    </row>
    <row r="42" spans="2:17" x14ac:dyDescent="0.3">
      <c r="B42" s="221" t="s">
        <v>189</v>
      </c>
      <c r="C42" s="222">
        <v>79700.973789502983</v>
      </c>
      <c r="D42" s="222">
        <v>88023.151687650708</v>
      </c>
      <c r="E42" s="222">
        <v>88304.506448388594</v>
      </c>
      <c r="F42" s="223">
        <v>0.15167929984465445</v>
      </c>
      <c r="G42" s="223">
        <v>0.14192342023220647</v>
      </c>
      <c r="I42" s="219"/>
      <c r="J42" s="219"/>
      <c r="K42" s="219"/>
      <c r="L42" s="219"/>
      <c r="M42" s="219"/>
      <c r="N42" s="219"/>
    </row>
    <row r="43" spans="2:17" x14ac:dyDescent="0.3">
      <c r="B43" s="221" t="s">
        <v>190</v>
      </c>
      <c r="C43" s="222">
        <v>44186.766680519002</v>
      </c>
      <c r="D43" s="222">
        <v>48477.924196227963</v>
      </c>
      <c r="E43" s="222">
        <v>47427.95858632194</v>
      </c>
      <c r="F43" s="223">
        <v>8.4092044473651636E-2</v>
      </c>
      <c r="G43" s="223">
        <v>7.8162990937889462E-2</v>
      </c>
      <c r="I43" s="219"/>
      <c r="J43" s="219"/>
      <c r="K43" s="219"/>
      <c r="L43" s="219"/>
      <c r="M43" s="219"/>
      <c r="N43" s="219"/>
    </row>
    <row r="44" spans="2:17" x14ac:dyDescent="0.3">
      <c r="B44" s="221" t="s">
        <v>191</v>
      </c>
      <c r="C44" s="222">
        <v>81548.83231023523</v>
      </c>
      <c r="D44" s="222">
        <v>89726.662853398302</v>
      </c>
      <c r="E44" s="222">
        <v>88159.57291680231</v>
      </c>
      <c r="F44" s="223">
        <v>0.15519596812748992</v>
      </c>
      <c r="G44" s="223">
        <v>0.14467006275080846</v>
      </c>
      <c r="I44" s="219"/>
      <c r="J44" s="219"/>
      <c r="K44" s="219"/>
      <c r="L44" s="219"/>
      <c r="M44" s="219"/>
      <c r="N44" s="219"/>
    </row>
    <row r="45" spans="2:17" x14ac:dyDescent="0.3">
      <c r="B45" s="221" t="s">
        <v>164</v>
      </c>
      <c r="C45" s="222">
        <v>525457.15777387167</v>
      </c>
      <c r="D45" s="222">
        <v>620215.82867459487</v>
      </c>
      <c r="E45" s="222">
        <v>605447.45924861287</v>
      </c>
      <c r="F45" s="223">
        <v>1</v>
      </c>
      <c r="G45" s="223">
        <v>1</v>
      </c>
      <c r="I45" s="219" t="s">
        <v>164</v>
      </c>
      <c r="J45" s="227">
        <f>+SUM(J35:J39)</f>
        <v>279090.5374883099</v>
      </c>
      <c r="K45" s="228">
        <f>+SUM(K35:K39)</f>
        <v>1</v>
      </c>
      <c r="L45" s="219"/>
      <c r="M45" s="219" t="s">
        <v>164</v>
      </c>
      <c r="N45" s="228">
        <f>+SUM(N35:N39)</f>
        <v>1</v>
      </c>
    </row>
    <row r="49" spans="2:14" x14ac:dyDescent="0.3">
      <c r="B49" s="218" t="s">
        <v>209</v>
      </c>
      <c r="C49" s="95">
        <v>2013</v>
      </c>
      <c r="D49" s="95">
        <v>2014</v>
      </c>
      <c r="E49" s="95" t="s">
        <v>180</v>
      </c>
      <c r="F49" s="95">
        <v>2013</v>
      </c>
      <c r="G49" s="95">
        <v>2014</v>
      </c>
      <c r="I49" s="219" t="s">
        <v>181</v>
      </c>
      <c r="J49" s="220" t="s">
        <v>104</v>
      </c>
      <c r="K49" s="219"/>
      <c r="L49" s="219"/>
      <c r="M49" s="219"/>
      <c r="N49" s="219"/>
    </row>
    <row r="50" spans="2:14" x14ac:dyDescent="0.3">
      <c r="B50" s="221" t="s">
        <v>182</v>
      </c>
      <c r="C50" s="222">
        <v>64937.156143390515</v>
      </c>
      <c r="D50" s="222">
        <v>67151.512761999998</v>
      </c>
      <c r="E50" s="222">
        <v>75304.746024520631</v>
      </c>
      <c r="F50" s="223">
        <v>0.61010878941015811</v>
      </c>
      <c r="G50" s="223">
        <v>0.60958489209899569</v>
      </c>
      <c r="I50" s="219"/>
      <c r="J50" s="219"/>
      <c r="K50" s="219"/>
      <c r="L50" s="219"/>
      <c r="M50" s="219"/>
      <c r="N50" s="219"/>
    </row>
    <row r="51" spans="2:14" x14ac:dyDescent="0.3">
      <c r="B51" s="224" t="s">
        <v>210</v>
      </c>
      <c r="C51" s="222">
        <v>70063.288209390521</v>
      </c>
      <c r="D51" s="222">
        <v>69266.257246000008</v>
      </c>
      <c r="E51" s="222">
        <v>79148.964968788903</v>
      </c>
      <c r="F51" s="225">
        <v>0.65827071110315449</v>
      </c>
      <c r="G51" s="225">
        <v>0.62878202162108121</v>
      </c>
      <c r="I51" s="226" t="s">
        <v>211</v>
      </c>
      <c r="J51" s="227">
        <f>+D51</f>
        <v>69266.257246000008</v>
      </c>
      <c r="K51" s="228">
        <f>+J51/$J$57</f>
        <v>1</v>
      </c>
      <c r="L51" s="219"/>
      <c r="M51" s="219"/>
      <c r="N51" s="219"/>
    </row>
    <row r="52" spans="2:14" x14ac:dyDescent="0.3">
      <c r="B52" s="224" t="s">
        <v>143</v>
      </c>
      <c r="C52" s="222">
        <v>5346.3976320000002</v>
      </c>
      <c r="D52" s="222">
        <v>7936.627825999999</v>
      </c>
      <c r="E52" s="222">
        <v>6685.0970465400005</v>
      </c>
      <c r="F52" s="225">
        <v>5.0231398796740497E-2</v>
      </c>
      <c r="G52" s="225">
        <v>7.2046752454992688E-2</v>
      </c>
      <c r="I52" s="226"/>
      <c r="J52" s="227"/>
      <c r="K52" s="228"/>
      <c r="L52" s="219"/>
      <c r="M52" s="219"/>
      <c r="N52" s="219"/>
    </row>
    <row r="53" spans="2:14" x14ac:dyDescent="0.3">
      <c r="B53" s="245" t="s">
        <v>188</v>
      </c>
      <c r="C53" s="222">
        <v>-10472.529698</v>
      </c>
      <c r="D53" s="222">
        <v>-10051.372309999999</v>
      </c>
      <c r="E53" s="222">
        <v>-10529.315990808271</v>
      </c>
      <c r="F53" s="225">
        <v>-9.8393320489736869E-2</v>
      </c>
      <c r="G53" s="225">
        <v>-9.1243881977078112E-2</v>
      </c>
      <c r="I53" s="226"/>
      <c r="J53" s="227"/>
      <c r="K53" s="228"/>
      <c r="L53" s="219"/>
      <c r="M53" s="219"/>
      <c r="N53" s="219"/>
    </row>
    <row r="54" spans="2:14" x14ac:dyDescent="0.3">
      <c r="B54" s="221" t="s">
        <v>189</v>
      </c>
      <c r="C54" s="222">
        <v>10752.911292000001</v>
      </c>
      <c r="D54" s="222">
        <v>11854.476863</v>
      </c>
      <c r="E54" s="222">
        <v>10615.209725290346</v>
      </c>
      <c r="F54" s="223">
        <v>0.10102761008675123</v>
      </c>
      <c r="G54" s="223">
        <v>0.10761202096866467</v>
      </c>
      <c r="I54" s="226"/>
      <c r="J54" s="227"/>
      <c r="K54" s="228"/>
      <c r="L54" s="219"/>
      <c r="M54" s="219"/>
      <c r="N54" s="219"/>
    </row>
    <row r="55" spans="2:14" x14ac:dyDescent="0.3">
      <c r="B55" s="221" t="s">
        <v>190</v>
      </c>
      <c r="C55" s="222">
        <v>5506.1149729999997</v>
      </c>
      <c r="D55" s="222">
        <v>5318.3264100000006</v>
      </c>
      <c r="E55" s="222">
        <v>5852.2026988359094</v>
      </c>
      <c r="F55" s="223">
        <v>5.1732002755283842E-2</v>
      </c>
      <c r="G55" s="223">
        <v>4.8278457140308401E-2</v>
      </c>
      <c r="I55" s="226"/>
      <c r="J55" s="227"/>
      <c r="K55" s="228"/>
      <c r="L55" s="219"/>
      <c r="M55" s="219"/>
      <c r="N55" s="219"/>
    </row>
    <row r="56" spans="2:14" x14ac:dyDescent="0.3">
      <c r="B56" s="221" t="s">
        <v>191</v>
      </c>
      <c r="C56" s="222">
        <v>25239.189889999994</v>
      </c>
      <c r="D56" s="222">
        <v>25835.095119000001</v>
      </c>
      <c r="E56" s="222">
        <v>26135.486323097713</v>
      </c>
      <c r="F56" s="223">
        <v>0.23713159774780676</v>
      </c>
      <c r="G56" s="223">
        <v>0.23452462979203118</v>
      </c>
      <c r="I56" s="219"/>
      <c r="J56" s="219"/>
      <c r="K56" s="219"/>
      <c r="L56" s="219"/>
      <c r="M56" s="219"/>
      <c r="N56" s="219"/>
    </row>
    <row r="57" spans="2:14" x14ac:dyDescent="0.3">
      <c r="B57" s="221" t="s">
        <v>164</v>
      </c>
      <c r="C57" s="222">
        <v>106435.37229839052</v>
      </c>
      <c r="D57" s="222">
        <v>110159.411154</v>
      </c>
      <c r="E57" s="222">
        <v>117907.6447717446</v>
      </c>
      <c r="F57" s="223">
        <v>1</v>
      </c>
      <c r="G57" s="223">
        <v>1</v>
      </c>
      <c r="I57" s="219" t="s">
        <v>164</v>
      </c>
      <c r="J57" s="227">
        <f>+SUM(J51:J55)</f>
        <v>69266.257246000008</v>
      </c>
      <c r="K57" s="228">
        <f>+SUM(K51:K55)</f>
        <v>1</v>
      </c>
      <c r="L57" s="219"/>
      <c r="M57" s="219"/>
      <c r="N57" s="219"/>
    </row>
    <row r="61" spans="2:14" x14ac:dyDescent="0.3">
      <c r="B61" s="218" t="s">
        <v>45</v>
      </c>
      <c r="C61" s="95">
        <v>2013</v>
      </c>
      <c r="D61" s="95">
        <v>2014</v>
      </c>
      <c r="E61" s="95" t="s">
        <v>180</v>
      </c>
      <c r="F61" s="95">
        <v>2013</v>
      </c>
      <c r="G61" s="95">
        <v>2014</v>
      </c>
      <c r="I61" s="219" t="s">
        <v>181</v>
      </c>
      <c r="J61" s="220" t="s">
        <v>104</v>
      </c>
      <c r="K61" s="219"/>
      <c r="L61" s="219"/>
      <c r="M61" s="219"/>
      <c r="N61" s="219"/>
    </row>
    <row r="62" spans="2:14" x14ac:dyDescent="0.3">
      <c r="B62" s="221" t="s">
        <v>182</v>
      </c>
      <c r="C62" s="222">
        <v>318699.22210999997</v>
      </c>
      <c r="D62" s="222">
        <v>329103.33868999995</v>
      </c>
      <c r="E62" s="222">
        <v>325867.26390730363</v>
      </c>
      <c r="F62" s="246">
        <v>0.7022172095178375</v>
      </c>
      <c r="G62" s="246">
        <v>0.71269253387994014</v>
      </c>
      <c r="I62" s="219"/>
      <c r="J62" s="219"/>
      <c r="K62" s="219"/>
      <c r="L62" s="219"/>
      <c r="M62" s="219"/>
      <c r="N62" s="219"/>
    </row>
    <row r="63" spans="2:14" x14ac:dyDescent="0.3">
      <c r="B63" s="224" t="s">
        <v>138</v>
      </c>
      <c r="C63" s="222">
        <v>177430.19464300002</v>
      </c>
      <c r="D63" s="222">
        <v>185797.77740199995</v>
      </c>
      <c r="E63" s="222">
        <v>178896.33564158043</v>
      </c>
      <c r="F63" s="247">
        <v>0.39094709846329678</v>
      </c>
      <c r="G63" s="247">
        <v>0.40235595692519788</v>
      </c>
      <c r="I63" s="226" t="s">
        <v>212</v>
      </c>
      <c r="J63" s="227">
        <f>+D63</f>
        <v>185797.77740199995</v>
      </c>
      <c r="K63" s="228">
        <f>+J63/$J$69</f>
        <v>0.5857668285791694</v>
      </c>
      <c r="L63" s="219"/>
      <c r="M63" s="219"/>
      <c r="N63" s="219"/>
    </row>
    <row r="64" spans="2:14" x14ac:dyDescent="0.3">
      <c r="B64" s="224" t="s">
        <v>213</v>
      </c>
      <c r="C64" s="222">
        <v>132270.620272</v>
      </c>
      <c r="D64" s="222">
        <v>131389.48609100003</v>
      </c>
      <c r="E64" s="222">
        <v>135964.49222186033</v>
      </c>
      <c r="F64" s="247">
        <v>0.29144315211581723</v>
      </c>
      <c r="G64" s="247">
        <v>0.28453161897449719</v>
      </c>
      <c r="I64" s="226" t="s">
        <v>214</v>
      </c>
      <c r="J64" s="227">
        <f>+D64</f>
        <v>131389.48609100003</v>
      </c>
      <c r="K64" s="228">
        <f>+J64/$J$69</f>
        <v>0.41423317142083066</v>
      </c>
      <c r="L64" s="219"/>
      <c r="M64" s="219"/>
      <c r="N64" s="219"/>
    </row>
    <row r="65" spans="2:14" x14ac:dyDescent="0.3">
      <c r="B65" s="224" t="s">
        <v>143</v>
      </c>
      <c r="C65" s="222">
        <v>8998.4071949999998</v>
      </c>
      <c r="D65" s="222">
        <v>11916.075197</v>
      </c>
      <c r="E65" s="222">
        <v>11006.436043862877</v>
      </c>
      <c r="F65" s="247">
        <v>1.9826958938723629E-2</v>
      </c>
      <c r="G65" s="247">
        <v>2.5804957980245152E-2</v>
      </c>
      <c r="I65" s="226"/>
      <c r="J65" s="227"/>
      <c r="K65" s="228"/>
      <c r="L65" s="219"/>
      <c r="M65" s="219"/>
      <c r="N65" s="219"/>
    </row>
    <row r="66" spans="2:14" x14ac:dyDescent="0.3">
      <c r="B66" s="221" t="s">
        <v>189</v>
      </c>
      <c r="C66" s="222">
        <v>48998.516932999999</v>
      </c>
      <c r="D66" s="222">
        <v>46386.693721999989</v>
      </c>
      <c r="E66" s="222">
        <v>48183.137425984583</v>
      </c>
      <c r="F66" s="246">
        <v>0.10796261629822204</v>
      </c>
      <c r="G66" s="246">
        <v>0.10045309907410374</v>
      </c>
      <c r="I66" s="226"/>
      <c r="J66" s="227"/>
      <c r="K66" s="228"/>
      <c r="L66" s="219"/>
      <c r="M66" s="219"/>
      <c r="N66" s="219"/>
    </row>
    <row r="67" spans="2:14" x14ac:dyDescent="0.3">
      <c r="B67" s="221" t="s">
        <v>190</v>
      </c>
      <c r="C67" s="248">
        <v>12247.676453999999</v>
      </c>
      <c r="D67" s="222">
        <v>12418.297825999998</v>
      </c>
      <c r="E67" s="222">
        <v>11590.478512000002</v>
      </c>
      <c r="F67" s="246">
        <v>2.6986351349287903E-2</v>
      </c>
      <c r="G67" s="246">
        <v>2.6892550465507075E-2</v>
      </c>
      <c r="I67" s="226"/>
      <c r="J67" s="227"/>
      <c r="K67" s="228"/>
      <c r="L67" s="219"/>
      <c r="M67" s="219"/>
      <c r="N67" s="219"/>
    </row>
    <row r="68" spans="2:14" x14ac:dyDescent="0.3">
      <c r="B68" s="221" t="s">
        <v>191</v>
      </c>
      <c r="C68" s="222">
        <v>73901.653173999992</v>
      </c>
      <c r="D68" s="222">
        <v>73866.310360999996</v>
      </c>
      <c r="E68" s="222">
        <v>79382.097301000002</v>
      </c>
      <c r="F68" s="246">
        <v>0.16283382283465253</v>
      </c>
      <c r="G68" s="246">
        <v>0.15996181658044903</v>
      </c>
      <c r="I68" s="219"/>
      <c r="J68" s="219"/>
      <c r="K68" s="219"/>
      <c r="L68" s="219"/>
      <c r="M68" s="219"/>
      <c r="N68" s="219"/>
    </row>
    <row r="69" spans="2:14" x14ac:dyDescent="0.3">
      <c r="B69" s="221" t="s">
        <v>164</v>
      </c>
      <c r="C69" s="222">
        <v>453847.06867099996</v>
      </c>
      <c r="D69" s="222">
        <v>461774.64059899992</v>
      </c>
      <c r="E69" s="222">
        <v>465022.97714628821</v>
      </c>
      <c r="F69" s="246">
        <v>1</v>
      </c>
      <c r="G69" s="246">
        <v>1</v>
      </c>
      <c r="I69" s="219" t="s">
        <v>164</v>
      </c>
      <c r="J69" s="227">
        <f>+SUM(J63:J67)</f>
        <v>317187.26349299995</v>
      </c>
      <c r="K69" s="228">
        <f>+SUM(K63:K67)</f>
        <v>1</v>
      </c>
      <c r="L69" s="219"/>
      <c r="M69" s="219"/>
      <c r="N69" s="219"/>
    </row>
    <row r="73" spans="2:14" x14ac:dyDescent="0.3">
      <c r="B73" s="218" t="s">
        <v>215</v>
      </c>
      <c r="C73" s="95">
        <v>2013</v>
      </c>
      <c r="D73" s="95">
        <v>2014</v>
      </c>
      <c r="E73" s="95" t="s">
        <v>180</v>
      </c>
      <c r="F73" s="95">
        <v>2013</v>
      </c>
      <c r="G73" s="95">
        <v>2014</v>
      </c>
      <c r="I73" s="219" t="s">
        <v>181</v>
      </c>
      <c r="J73" s="220" t="s">
        <v>104</v>
      </c>
      <c r="K73" s="219"/>
      <c r="L73" s="219"/>
      <c r="M73" s="219"/>
      <c r="N73" s="219"/>
    </row>
    <row r="74" spans="2:14" x14ac:dyDescent="0.3">
      <c r="B74" s="221" t="s">
        <v>182</v>
      </c>
      <c r="C74" s="222">
        <v>105252.51058345716</v>
      </c>
      <c r="D74" s="222">
        <v>131763.35999747159</v>
      </c>
      <c r="E74" s="222">
        <v>120239.53586431674</v>
      </c>
      <c r="F74" s="223">
        <v>0.58728661476568</v>
      </c>
      <c r="G74" s="223">
        <v>0.61962970751711199</v>
      </c>
      <c r="I74" s="219"/>
      <c r="J74" s="219"/>
      <c r="K74" s="219"/>
      <c r="L74" s="219"/>
      <c r="M74" s="219"/>
      <c r="N74" s="219"/>
    </row>
    <row r="75" spans="2:14" x14ac:dyDescent="0.3">
      <c r="B75" s="224" t="s">
        <v>216</v>
      </c>
      <c r="C75" s="222">
        <v>15698.67660059405</v>
      </c>
      <c r="D75" s="222">
        <v>21800.687049038101</v>
      </c>
      <c r="E75" s="222">
        <v>21885.659963648373</v>
      </c>
      <c r="F75" s="225">
        <v>8.7595275266651423E-2</v>
      </c>
      <c r="G75" s="225">
        <v>0.10251980019427845</v>
      </c>
      <c r="I75" s="226"/>
      <c r="J75" s="227"/>
      <c r="K75" s="228"/>
      <c r="L75" s="219"/>
      <c r="M75" s="219"/>
      <c r="N75" s="219"/>
    </row>
    <row r="76" spans="2:14" x14ac:dyDescent="0.3">
      <c r="B76" s="249" t="s">
        <v>217</v>
      </c>
      <c r="C76" s="222">
        <v>17759.169229230596</v>
      </c>
      <c r="D76" s="222">
        <v>21396.32820228699</v>
      </c>
      <c r="E76" s="222">
        <v>16088.568166624973</v>
      </c>
      <c r="F76" s="225">
        <v>9.9092385729038723E-2</v>
      </c>
      <c r="G76" s="225">
        <v>0.10061826433522661</v>
      </c>
      <c r="I76" s="226"/>
      <c r="J76" s="227"/>
      <c r="K76" s="228"/>
      <c r="L76" s="219"/>
      <c r="M76" s="219"/>
      <c r="N76" s="219"/>
    </row>
    <row r="77" spans="2:14" x14ac:dyDescent="0.3">
      <c r="B77" s="224" t="s">
        <v>132</v>
      </c>
      <c r="C77" s="222">
        <v>10977.126600487858</v>
      </c>
      <c r="D77" s="222">
        <v>12444.578391092416</v>
      </c>
      <c r="E77" s="222">
        <v>13693.134505919892</v>
      </c>
      <c r="F77" s="225">
        <v>6.1250030857392779E-2</v>
      </c>
      <c r="G77" s="225">
        <v>5.8521811137742179E-2</v>
      </c>
      <c r="I77" s="226" t="s">
        <v>187</v>
      </c>
      <c r="J77" s="227">
        <f>+D77</f>
        <v>12444.578391092416</v>
      </c>
      <c r="K77" s="228">
        <f>+J77/$J$84</f>
        <v>0.53995745529381667</v>
      </c>
      <c r="L77" s="219"/>
      <c r="M77" s="219"/>
      <c r="N77" s="219"/>
    </row>
    <row r="78" spans="2:14" x14ac:dyDescent="0.3">
      <c r="B78" s="249" t="s">
        <v>129</v>
      </c>
      <c r="C78" s="222">
        <v>6850.0391164129987</v>
      </c>
      <c r="D78" s="222">
        <v>10602.752966376715</v>
      </c>
      <c r="E78" s="222">
        <v>10297.581825831738</v>
      </c>
      <c r="F78" s="225">
        <v>3.822176080541851E-2</v>
      </c>
      <c r="G78" s="225">
        <v>4.9860452249838365E-2</v>
      </c>
      <c r="I78" s="226" t="s">
        <v>185</v>
      </c>
      <c r="J78" s="227">
        <f>+D78</f>
        <v>10602.752966376715</v>
      </c>
      <c r="K78" s="228">
        <f>+J78/$J$84</f>
        <v>0.46004254470618339</v>
      </c>
      <c r="L78" s="219" t="s">
        <v>218</v>
      </c>
      <c r="M78" s="219"/>
      <c r="N78" s="219"/>
    </row>
    <row r="79" spans="2:14" x14ac:dyDescent="0.3">
      <c r="B79" s="224" t="s">
        <v>125</v>
      </c>
      <c r="C79" s="222">
        <v>0</v>
      </c>
      <c r="D79" s="222">
        <v>145.97728412437021</v>
      </c>
      <c r="E79" s="222">
        <v>125.70856878511617</v>
      </c>
      <c r="F79" s="225">
        <v>0</v>
      </c>
      <c r="G79" s="225">
        <v>6.8647203492580599E-4</v>
      </c>
      <c r="I79" s="226"/>
      <c r="J79" s="227"/>
      <c r="K79" s="228"/>
      <c r="L79" s="219"/>
      <c r="M79" s="219"/>
      <c r="N79" s="219"/>
    </row>
    <row r="80" spans="2:14" x14ac:dyDescent="0.3">
      <c r="B80" s="224" t="s">
        <v>143</v>
      </c>
      <c r="C80" s="222">
        <v>53967.49903673165</v>
      </c>
      <c r="D80" s="222">
        <v>65373.036104553008</v>
      </c>
      <c r="E80" s="222">
        <v>58148.882833506643</v>
      </c>
      <c r="F80" s="225">
        <v>0.30112716210717849</v>
      </c>
      <c r="G80" s="225">
        <v>0.3074229075651006</v>
      </c>
      <c r="I80" s="219"/>
      <c r="J80" s="219"/>
      <c r="K80" s="219"/>
      <c r="L80" s="219"/>
      <c r="M80" s="219"/>
      <c r="N80" s="219"/>
    </row>
    <row r="81" spans="2:14" x14ac:dyDescent="0.3">
      <c r="B81" s="221" t="s">
        <v>189</v>
      </c>
      <c r="C81" s="222">
        <v>35972.741642683672</v>
      </c>
      <c r="D81" s="222">
        <v>36810.55441718705</v>
      </c>
      <c r="E81" s="222">
        <v>39501.249360378635</v>
      </c>
      <c r="F81" s="223">
        <v>0.20072024454391099</v>
      </c>
      <c r="G81" s="223">
        <v>0.17310512624679597</v>
      </c>
      <c r="I81" s="219"/>
      <c r="J81" s="219"/>
      <c r="K81" s="219"/>
      <c r="L81" s="219"/>
      <c r="M81" s="219"/>
      <c r="N81" s="219"/>
    </row>
    <row r="82" spans="2:14" x14ac:dyDescent="0.3">
      <c r="B82" s="221" t="s">
        <v>190</v>
      </c>
      <c r="C82" s="222">
        <v>8291.7651119513539</v>
      </c>
      <c r="D82" s="222">
        <v>8581.1741552854874</v>
      </c>
      <c r="E82" s="222">
        <v>10271.512079728274</v>
      </c>
      <c r="F82" s="223">
        <v>4.6266285108409147E-2</v>
      </c>
      <c r="G82" s="223">
        <v>4.0353786000106383E-2</v>
      </c>
      <c r="I82" s="219"/>
      <c r="J82" s="219"/>
      <c r="K82" s="219"/>
      <c r="L82" s="219"/>
      <c r="M82" s="219"/>
      <c r="N82" s="219"/>
    </row>
    <row r="83" spans="2:14" x14ac:dyDescent="0.3">
      <c r="B83" s="221" t="s">
        <v>191</v>
      </c>
      <c r="C83" s="222">
        <v>29701.285850124703</v>
      </c>
      <c r="D83" s="222">
        <v>35493.463297354392</v>
      </c>
      <c r="E83" s="222">
        <v>34433.081225607908</v>
      </c>
      <c r="F83" s="223">
        <v>0.16572685558199998</v>
      </c>
      <c r="G83" s="223">
        <v>0.1669113802359857</v>
      </c>
      <c r="I83" s="219"/>
      <c r="J83" s="219"/>
      <c r="K83" s="219"/>
      <c r="L83" s="219"/>
      <c r="M83" s="219"/>
      <c r="N83" s="219"/>
    </row>
    <row r="84" spans="2:14" x14ac:dyDescent="0.3">
      <c r="B84" s="221" t="s">
        <v>164</v>
      </c>
      <c r="C84" s="222">
        <v>179218.30318821687</v>
      </c>
      <c r="D84" s="222">
        <v>212648.55186729852</v>
      </c>
      <c r="E84" s="222">
        <v>204445.37853003156</v>
      </c>
      <c r="F84" s="223">
        <v>1</v>
      </c>
      <c r="G84" s="223">
        <v>1</v>
      </c>
      <c r="I84" s="219" t="s">
        <v>164</v>
      </c>
      <c r="J84" s="227">
        <f>+SUM(J75:J79)</f>
        <v>23047.331357469131</v>
      </c>
      <c r="K84" s="228">
        <f>+SUM(K75:K79)</f>
        <v>1</v>
      </c>
      <c r="L84" s="219"/>
      <c r="M84" s="219"/>
      <c r="N84" s="219"/>
    </row>
    <row r="88" spans="2:14" x14ac:dyDescent="0.3">
      <c r="B88" s="218" t="s">
        <v>219</v>
      </c>
      <c r="C88" s="95">
        <v>2013</v>
      </c>
      <c r="D88" s="95">
        <v>2014</v>
      </c>
      <c r="E88" s="95" t="s">
        <v>180</v>
      </c>
      <c r="F88" s="95">
        <v>2013</v>
      </c>
      <c r="G88" s="95">
        <v>2014</v>
      </c>
      <c r="I88" s="219" t="s">
        <v>181</v>
      </c>
      <c r="J88" s="220" t="s">
        <v>104</v>
      </c>
      <c r="K88" s="219"/>
      <c r="L88" s="219"/>
      <c r="M88" s="219"/>
      <c r="N88" s="219"/>
    </row>
    <row r="89" spans="2:14" x14ac:dyDescent="0.3">
      <c r="B89" s="221" t="s">
        <v>182</v>
      </c>
      <c r="C89" s="222"/>
      <c r="D89" s="222"/>
      <c r="E89" s="222"/>
      <c r="F89" s="223"/>
      <c r="G89" s="223"/>
      <c r="I89" s="219"/>
      <c r="J89" s="219"/>
      <c r="K89" s="219"/>
      <c r="L89" s="219"/>
      <c r="M89" s="219"/>
      <c r="N89" s="219"/>
    </row>
    <row r="90" spans="2:14" x14ac:dyDescent="0.3">
      <c r="B90" s="204" t="s">
        <v>150</v>
      </c>
      <c r="C90" s="222"/>
      <c r="D90" s="222">
        <v>6549558.5560448179</v>
      </c>
      <c r="E90" s="222"/>
      <c r="F90" s="225"/>
      <c r="G90" s="225">
        <f>+D90/$D$99</f>
        <v>0.18638246271357953</v>
      </c>
      <c r="I90" s="219" t="s">
        <v>220</v>
      </c>
      <c r="J90" s="227">
        <f>+D90</f>
        <v>6549558.5560448179</v>
      </c>
      <c r="K90" s="242">
        <f>+J90/$J$99</f>
        <v>0.18638246271357953</v>
      </c>
      <c r="L90" s="219"/>
      <c r="M90" s="219"/>
      <c r="N90" s="219"/>
    </row>
    <row r="91" spans="2:14" x14ac:dyDescent="0.3">
      <c r="B91" s="250" t="s">
        <v>45</v>
      </c>
      <c r="C91" s="222"/>
      <c r="D91" s="222">
        <v>4502775.5586219272</v>
      </c>
      <c r="E91" s="222"/>
      <c r="F91" s="225"/>
      <c r="G91" s="225">
        <f>+D91/$D$99</f>
        <v>0.12813663554284982</v>
      </c>
      <c r="I91" s="219" t="s">
        <v>163</v>
      </c>
      <c r="J91" s="227">
        <f>+D91</f>
        <v>4502775.5586219272</v>
      </c>
      <c r="K91" s="242">
        <f>+J91/$J$99</f>
        <v>0.12813663554284982</v>
      </c>
      <c r="L91" s="219"/>
      <c r="M91" s="219"/>
      <c r="N91" s="219"/>
    </row>
    <row r="92" spans="2:14" x14ac:dyDescent="0.3">
      <c r="B92" s="204" t="s">
        <v>221</v>
      </c>
      <c r="C92" s="222"/>
      <c r="D92" s="222">
        <v>24088088.759290848</v>
      </c>
      <c r="E92" s="222"/>
      <c r="F92" s="225"/>
      <c r="G92" s="225">
        <f>+D92/$D$99</f>
        <v>0.68548090174357079</v>
      </c>
      <c r="I92" s="219" t="s">
        <v>222</v>
      </c>
      <c r="J92" s="227">
        <f>+D92</f>
        <v>24088088.759290848</v>
      </c>
      <c r="K92" s="242">
        <f>+J92/$J$99</f>
        <v>0.68548090174357079</v>
      </c>
      <c r="L92" s="219"/>
      <c r="M92" s="219"/>
      <c r="N92" s="219"/>
    </row>
    <row r="93" spans="2:14" x14ac:dyDescent="0.3">
      <c r="B93" s="249"/>
      <c r="C93" s="222"/>
      <c r="D93" s="222"/>
      <c r="E93" s="222"/>
      <c r="F93" s="225"/>
      <c r="G93" s="225"/>
      <c r="I93" s="219"/>
      <c r="J93" s="219"/>
      <c r="K93" s="242"/>
      <c r="L93" s="219"/>
      <c r="M93" s="219"/>
      <c r="N93" s="219"/>
    </row>
    <row r="94" spans="2:14" x14ac:dyDescent="0.3">
      <c r="B94" s="224"/>
      <c r="C94" s="222"/>
      <c r="D94" s="222"/>
      <c r="E94" s="222"/>
      <c r="F94" s="225"/>
      <c r="G94" s="225"/>
      <c r="I94" s="219"/>
      <c r="J94" s="219"/>
      <c r="K94" s="242"/>
      <c r="L94" s="219"/>
      <c r="M94" s="219"/>
      <c r="N94" s="219"/>
    </row>
    <row r="95" spans="2:14" x14ac:dyDescent="0.3">
      <c r="B95" s="224"/>
      <c r="C95" s="222"/>
      <c r="D95" s="222"/>
      <c r="E95" s="222"/>
      <c r="F95" s="225"/>
      <c r="G95" s="225"/>
      <c r="I95" s="219"/>
      <c r="J95" s="219"/>
      <c r="K95" s="242"/>
      <c r="L95" s="219"/>
      <c r="M95" s="219"/>
      <c r="N95" s="219"/>
    </row>
    <row r="96" spans="2:14" x14ac:dyDescent="0.3">
      <c r="B96" s="221" t="s">
        <v>189</v>
      </c>
      <c r="C96" s="222"/>
      <c r="D96" s="222"/>
      <c r="E96" s="222"/>
      <c r="F96" s="223"/>
      <c r="G96" s="223"/>
      <c r="I96" s="219"/>
      <c r="J96" s="219"/>
      <c r="K96" s="242"/>
      <c r="L96" s="219"/>
      <c r="M96" s="219"/>
      <c r="N96" s="219"/>
    </row>
    <row r="97" spans="2:14" x14ac:dyDescent="0.3">
      <c r="B97" s="221" t="s">
        <v>190</v>
      </c>
      <c r="C97" s="222"/>
      <c r="D97" s="222"/>
      <c r="E97" s="222"/>
      <c r="F97" s="223"/>
      <c r="G97" s="223"/>
      <c r="I97" s="219"/>
      <c r="J97" s="219"/>
      <c r="K97" s="242"/>
      <c r="L97" s="219"/>
      <c r="M97" s="219"/>
      <c r="N97" s="219"/>
    </row>
    <row r="98" spans="2:14" x14ac:dyDescent="0.3">
      <c r="B98" s="221" t="s">
        <v>191</v>
      </c>
      <c r="C98" s="222"/>
      <c r="D98" s="222"/>
      <c r="E98" s="222"/>
      <c r="F98" s="223"/>
      <c r="G98" s="223"/>
      <c r="I98" s="219"/>
      <c r="J98" s="219"/>
      <c r="K98" s="242"/>
      <c r="L98" s="219"/>
      <c r="M98" s="219"/>
      <c r="N98" s="219"/>
    </row>
    <row r="99" spans="2:14" x14ac:dyDescent="0.3">
      <c r="B99" s="221" t="s">
        <v>164</v>
      </c>
      <c r="C99" s="222"/>
      <c r="D99" s="222">
        <f>+SUM(D90:D98)</f>
        <v>35140422.873957589</v>
      </c>
      <c r="E99" s="222"/>
      <c r="F99" s="223"/>
      <c r="G99" s="223">
        <f>+SUM(G90:G92)</f>
        <v>1</v>
      </c>
      <c r="I99" s="219" t="s">
        <v>164</v>
      </c>
      <c r="J99" s="227">
        <f>+SUM(J90:J92)</f>
        <v>35140422.873957589</v>
      </c>
      <c r="K99" s="242">
        <f>+SUM(K90:K92)</f>
        <v>1</v>
      </c>
      <c r="L99" s="219"/>
      <c r="M99" s="219"/>
      <c r="N99" s="219"/>
    </row>
  </sheetData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B1:P40"/>
  <sheetViews>
    <sheetView zoomScale="90" zoomScaleNormal="90" workbookViewId="0"/>
  </sheetViews>
  <sheetFormatPr baseColWidth="10" defaultColWidth="11.44140625" defaultRowHeight="14.4" x14ac:dyDescent="0.3"/>
  <cols>
    <col min="1" max="1" width="2.44140625" style="306" customWidth="1"/>
    <col min="2" max="2" width="31.5546875" style="306" bestFit="1" customWidth="1"/>
    <col min="3" max="3" width="5.77734375" style="306" bestFit="1" customWidth="1"/>
    <col min="4" max="4" width="40.5546875" style="306" bestFit="1" customWidth="1"/>
    <col min="5" max="5" width="6.5546875" style="306" bestFit="1" customWidth="1"/>
    <col min="6" max="6" width="0" style="306" hidden="1" customWidth="1"/>
    <col min="7" max="7" width="11.77734375" style="306" hidden="1" customWidth="1"/>
    <col min="8" max="8" width="11.77734375" style="324" customWidth="1"/>
    <col min="9" max="9" width="6.77734375" style="306" customWidth="1"/>
    <col min="10" max="10" width="31.5546875" style="306" bestFit="1" customWidth="1"/>
    <col min="11" max="12" width="13.77734375" style="306" bestFit="1" customWidth="1"/>
    <col min="13" max="13" width="7" style="306" customWidth="1"/>
    <col min="14" max="14" width="31.5546875" style="306" bestFit="1" customWidth="1"/>
    <col min="15" max="16" width="13.77734375" style="306" bestFit="1" customWidth="1"/>
    <col min="17" max="16384" width="11.44140625" style="306"/>
  </cols>
  <sheetData>
    <row r="1" spans="2:16" x14ac:dyDescent="0.3">
      <c r="B1" s="267"/>
      <c r="C1" s="267"/>
      <c r="D1" s="267"/>
      <c r="E1" s="267"/>
      <c r="F1" s="267" t="s">
        <v>292</v>
      </c>
      <c r="G1" s="304" t="s">
        <v>293</v>
      </c>
      <c r="H1" s="305" t="s">
        <v>294</v>
      </c>
      <c r="I1" s="304"/>
    </row>
    <row r="2" spans="2:16" x14ac:dyDescent="0.3">
      <c r="B2" s="267"/>
      <c r="C2" s="267"/>
      <c r="D2" s="267"/>
      <c r="E2" s="267"/>
      <c r="F2" s="267" t="s">
        <v>295</v>
      </c>
      <c r="G2" s="304" t="s">
        <v>296</v>
      </c>
      <c r="H2" s="305" t="s">
        <v>296</v>
      </c>
      <c r="I2" s="304"/>
      <c r="J2" s="458" t="s">
        <v>297</v>
      </c>
      <c r="K2" s="307"/>
      <c r="L2" s="307"/>
      <c r="N2" s="458" t="s">
        <v>294</v>
      </c>
      <c r="O2" s="307"/>
      <c r="P2" s="307"/>
    </row>
    <row r="3" spans="2:16" x14ac:dyDescent="0.3">
      <c r="B3" s="267"/>
      <c r="C3" s="267"/>
      <c r="D3" s="267"/>
      <c r="E3" s="267"/>
      <c r="F3" s="267" t="s">
        <v>298</v>
      </c>
      <c r="G3" s="304" t="s">
        <v>299</v>
      </c>
      <c r="H3" s="305" t="s">
        <v>299</v>
      </c>
      <c r="I3" s="304"/>
      <c r="J3" s="458"/>
      <c r="K3" s="307">
        <v>2016</v>
      </c>
      <c r="L3" s="307" t="s">
        <v>300</v>
      </c>
      <c r="N3" s="458"/>
      <c r="O3" s="307">
        <v>2016</v>
      </c>
      <c r="P3" s="307" t="s">
        <v>300</v>
      </c>
    </row>
    <row r="4" spans="2:16" x14ac:dyDescent="0.3">
      <c r="B4" s="267"/>
      <c r="C4" s="267"/>
      <c r="D4" s="267"/>
      <c r="E4" s="267"/>
      <c r="F4" s="267"/>
      <c r="G4" s="267"/>
      <c r="H4" s="308"/>
      <c r="I4" s="267"/>
      <c r="J4" s="309" t="s">
        <v>301</v>
      </c>
      <c r="K4" s="309"/>
      <c r="L4" s="50"/>
      <c r="N4" s="309" t="s">
        <v>301</v>
      </c>
      <c r="O4" s="309"/>
    </row>
    <row r="5" spans="2:16" x14ac:dyDescent="0.3">
      <c r="B5" s="32" t="s">
        <v>302</v>
      </c>
      <c r="C5" s="32"/>
      <c r="D5" s="32" t="s">
        <v>84</v>
      </c>
      <c r="E5" s="267"/>
      <c r="F5" s="310">
        <v>0.11369916147165307</v>
      </c>
      <c r="G5" s="311">
        <f>+L5</f>
        <v>9.0383723229147991E-2</v>
      </c>
      <c r="H5" s="312">
        <f>+P5</f>
        <v>0.10333387320211478</v>
      </c>
      <c r="I5" s="311"/>
      <c r="J5" s="313" t="s">
        <v>117</v>
      </c>
      <c r="K5" s="314">
        <v>182965.93127676149</v>
      </c>
      <c r="L5" s="50">
        <f>+K5/$L$38</f>
        <v>9.0383723229147991E-2</v>
      </c>
      <c r="N5" s="313" t="s">
        <v>117</v>
      </c>
      <c r="O5" s="314">
        <v>213635.32119094004</v>
      </c>
      <c r="P5" s="50">
        <f>+O5/$P$38</f>
        <v>0.10333387320211478</v>
      </c>
    </row>
    <row r="6" spans="2:16" x14ac:dyDescent="0.3">
      <c r="B6" s="32" t="s">
        <v>91</v>
      </c>
      <c r="C6" s="32"/>
      <c r="D6" s="32" t="s">
        <v>303</v>
      </c>
      <c r="E6" s="315">
        <v>0.35</v>
      </c>
      <c r="F6" s="310">
        <v>7.1350536209554324E-2</v>
      </c>
      <c r="G6" s="311">
        <f>+L6*E6</f>
        <v>5.5172438003798438E-2</v>
      </c>
      <c r="H6" s="312">
        <f>+P6*E6</f>
        <v>5.4823905501081481E-2</v>
      </c>
      <c r="I6" s="311"/>
      <c r="J6" s="313" t="s">
        <v>119</v>
      </c>
      <c r="K6" s="314">
        <v>319105.38565133791</v>
      </c>
      <c r="L6" s="50">
        <f>+K6/$L$38</f>
        <v>0.15763553715370984</v>
      </c>
      <c r="N6" s="313" t="s">
        <v>119</v>
      </c>
      <c r="O6" s="314">
        <v>323841.3309546535</v>
      </c>
      <c r="P6" s="50">
        <f>+O6/$P$38</f>
        <v>0.15663973000308995</v>
      </c>
    </row>
    <row r="7" spans="2:16" x14ac:dyDescent="0.3">
      <c r="B7" s="32" t="s">
        <v>93</v>
      </c>
      <c r="C7" s="32"/>
      <c r="D7" s="32" t="s">
        <v>304</v>
      </c>
      <c r="E7" s="315">
        <v>0.65</v>
      </c>
      <c r="F7" s="310">
        <v>0.13250813867488662</v>
      </c>
      <c r="G7" s="311">
        <f>+L6*E7</f>
        <v>0.1024630991499114</v>
      </c>
      <c r="H7" s="312">
        <f>+P6*E7</f>
        <v>0.10181582450200848</v>
      </c>
      <c r="I7" s="311"/>
      <c r="J7" s="313" t="s">
        <v>305</v>
      </c>
      <c r="K7" s="314">
        <f>85606.0772878229-K8</f>
        <v>66027.077287822904</v>
      </c>
      <c r="L7" s="50">
        <f>+K7/$L$38</f>
        <v>3.261685406440535E-2</v>
      </c>
      <c r="N7" s="313" t="s">
        <v>305</v>
      </c>
      <c r="O7" s="314">
        <f>90088.8932167541-O8</f>
        <v>70509.893216754106</v>
      </c>
      <c r="P7" s="50">
        <f>+O7/$P$38</f>
        <v>3.4105129828427047E-2</v>
      </c>
    </row>
    <row r="8" spans="2:16" x14ac:dyDescent="0.3">
      <c r="B8" s="32" t="s">
        <v>53</v>
      </c>
      <c r="C8" s="32"/>
      <c r="D8" s="32" t="s">
        <v>263</v>
      </c>
      <c r="E8" s="267"/>
      <c r="F8" s="310">
        <v>5.8604766846357931E-2</v>
      </c>
      <c r="G8" s="311">
        <f>+L7</f>
        <v>3.261685406440535E-2</v>
      </c>
      <c r="H8" s="312">
        <f>+P7</f>
        <v>3.4105129828427047E-2</v>
      </c>
      <c r="I8" s="311"/>
      <c r="J8" s="316" t="s">
        <v>306</v>
      </c>
      <c r="K8" s="317">
        <f>12865+6714</f>
        <v>19579</v>
      </c>
      <c r="L8" s="50"/>
      <c r="N8" s="316" t="s">
        <v>306</v>
      </c>
      <c r="O8" s="317">
        <f>12865+6714</f>
        <v>19579</v>
      </c>
      <c r="P8" s="50"/>
    </row>
    <row r="9" spans="2:16" x14ac:dyDescent="0.3">
      <c r="B9" s="32" t="s">
        <v>168</v>
      </c>
      <c r="C9" s="32" t="s">
        <v>4</v>
      </c>
      <c r="D9" s="32" t="s">
        <v>20</v>
      </c>
      <c r="E9" s="315">
        <v>0.5</v>
      </c>
      <c r="F9" s="310">
        <v>1.07789124191193E-2</v>
      </c>
      <c r="G9" s="311">
        <f>+L10*E9</f>
        <v>1.2259042255401946E-2</v>
      </c>
      <c r="H9" s="312">
        <f>+P10*E9</f>
        <v>1.2003452968175773E-2</v>
      </c>
      <c r="I9" s="311"/>
      <c r="J9" s="316" t="s">
        <v>124</v>
      </c>
      <c r="K9" s="317">
        <v>58530.184904901682</v>
      </c>
      <c r="L9" s="50"/>
      <c r="N9" s="316" t="s">
        <v>124</v>
      </c>
      <c r="O9" s="317">
        <v>58530.184904901682</v>
      </c>
      <c r="P9" s="50"/>
    </row>
    <row r="10" spans="2:16" x14ac:dyDescent="0.3">
      <c r="B10" s="32" t="s">
        <v>159</v>
      </c>
      <c r="C10" s="32" t="s">
        <v>17</v>
      </c>
      <c r="D10" s="32" t="s">
        <v>21</v>
      </c>
      <c r="E10" s="315">
        <v>0.5</v>
      </c>
      <c r="F10" s="310">
        <v>1.07789124191193E-2</v>
      </c>
      <c r="G10" s="311">
        <f>+L10*E10</f>
        <v>1.2259042255401946E-2</v>
      </c>
      <c r="H10" s="312">
        <f>+E10*P10</f>
        <v>1.2003452968175773E-2</v>
      </c>
      <c r="I10" s="311"/>
      <c r="J10" s="313" t="s">
        <v>125</v>
      </c>
      <c r="K10" s="314">
        <f>49970.694099702-K11</f>
        <v>49632.544504372512</v>
      </c>
      <c r="L10" s="50">
        <f>+K10/$L$38</f>
        <v>2.4518084510803891E-2</v>
      </c>
      <c r="N10" s="313" t="s">
        <v>125</v>
      </c>
      <c r="O10" s="314">
        <f>49970.694099702-O11</f>
        <v>49632.544504372512</v>
      </c>
      <c r="P10" s="50">
        <f>+O10/$P$38</f>
        <v>2.4006905936351547E-2</v>
      </c>
    </row>
    <row r="11" spans="2:16" x14ac:dyDescent="0.3">
      <c r="B11" s="32" t="s">
        <v>14</v>
      </c>
      <c r="C11" s="32" t="s">
        <v>16</v>
      </c>
      <c r="D11" s="32" t="s">
        <v>22</v>
      </c>
      <c r="E11" s="267"/>
      <c r="F11" s="310">
        <v>6.9532405117579188E-2</v>
      </c>
      <c r="G11" s="311">
        <f>+L12</f>
        <v>7.3193689526397238E-2</v>
      </c>
      <c r="H11" s="312">
        <f>+P12</f>
        <v>7.1667671217155976E-2</v>
      </c>
      <c r="I11" s="311"/>
      <c r="J11" s="318" t="s">
        <v>307</v>
      </c>
      <c r="K11" s="317">
        <v>338.14959532948535</v>
      </c>
      <c r="N11" s="318" t="s">
        <v>307</v>
      </c>
      <c r="O11" s="317">
        <v>338.14959532948535</v>
      </c>
    </row>
    <row r="12" spans="2:16" x14ac:dyDescent="0.3">
      <c r="B12" s="32" t="s">
        <v>174</v>
      </c>
      <c r="C12" s="32" t="s">
        <v>15</v>
      </c>
      <c r="D12" s="32" t="s">
        <v>23</v>
      </c>
      <c r="E12" s="267"/>
      <c r="F12" s="310">
        <v>8.1120228797603555E-2</v>
      </c>
      <c r="G12" s="311">
        <f>+L13+L14</f>
        <v>9.4479366774807477E-2</v>
      </c>
      <c r="H12" s="312">
        <f>+P13+P14</f>
        <v>9.2509562485984492E-2</v>
      </c>
      <c r="I12" s="311"/>
      <c r="J12" s="313" t="s">
        <v>126</v>
      </c>
      <c r="K12" s="314">
        <v>148167.73517757258</v>
      </c>
      <c r="L12" s="50">
        <f>+K12/$L$38</f>
        <v>7.3193689526397238E-2</v>
      </c>
      <c r="N12" s="313" t="s">
        <v>126</v>
      </c>
      <c r="O12" s="314">
        <v>148167.73517757258</v>
      </c>
      <c r="P12" s="50">
        <f>+O12/$P$38</f>
        <v>7.1667671217155976E-2</v>
      </c>
    </row>
    <row r="13" spans="2:16" x14ac:dyDescent="0.3">
      <c r="B13" s="32" t="s">
        <v>5</v>
      </c>
      <c r="C13" s="32" t="s">
        <v>30</v>
      </c>
      <c r="D13" s="32" t="s">
        <v>31</v>
      </c>
      <c r="E13" s="319">
        <v>0.04</v>
      </c>
      <c r="F13" s="310">
        <v>5.9614164810818174E-3</v>
      </c>
      <c r="G13" s="311">
        <f>+E13*L16</f>
        <v>2.9744882311513446E-3</v>
      </c>
      <c r="H13" s="312">
        <f>+E13*(P16+P17)</f>
        <v>2.9746901729287623E-3</v>
      </c>
      <c r="I13" s="311"/>
      <c r="J13" s="313" t="s">
        <v>127</v>
      </c>
      <c r="K13" s="314">
        <v>133090.23768399475</v>
      </c>
      <c r="L13" s="50">
        <f>+K13/$L$38</f>
        <v>6.5745524991403306E-2</v>
      </c>
      <c r="N13" s="313" t="s">
        <v>127</v>
      </c>
      <c r="O13" s="314">
        <v>133090.23768399475</v>
      </c>
      <c r="P13" s="50">
        <f>+O13/$P$38</f>
        <v>6.4374793777595918E-2</v>
      </c>
    </row>
    <row r="14" spans="2:16" x14ac:dyDescent="0.3">
      <c r="B14" s="32" t="s">
        <v>6</v>
      </c>
      <c r="C14" s="32" t="s">
        <v>155</v>
      </c>
      <c r="D14" s="32" t="s">
        <v>96</v>
      </c>
      <c r="E14" s="319">
        <v>0.96</v>
      </c>
      <c r="F14" s="310">
        <v>5.8836588748068366E-2</v>
      </c>
      <c r="G14" s="311">
        <f>+E14*L16</f>
        <v>7.1387717547632262E-2</v>
      </c>
      <c r="H14" s="312">
        <f>+E14*(P16+P17)</f>
        <v>7.1392564150290286E-2</v>
      </c>
      <c r="I14" s="311"/>
      <c r="J14" s="313" t="s">
        <v>308</v>
      </c>
      <c r="K14" s="314">
        <v>58166.60271596587</v>
      </c>
      <c r="L14" s="50">
        <f>+K14/$L$38</f>
        <v>2.8733841783404178E-2</v>
      </c>
      <c r="N14" s="313" t="s">
        <v>308</v>
      </c>
      <c r="O14" s="314">
        <v>58166.60271596587</v>
      </c>
      <c r="P14" s="50">
        <f>+O14/$P$38</f>
        <v>2.8134768708388571E-2</v>
      </c>
    </row>
    <row r="15" spans="2:16" x14ac:dyDescent="0.3">
      <c r="B15" s="32" t="s">
        <v>97</v>
      </c>
      <c r="C15" s="32" t="s">
        <v>24</v>
      </c>
      <c r="D15" s="32" t="s">
        <v>255</v>
      </c>
      <c r="E15" s="267"/>
      <c r="F15" s="310">
        <v>7.8362065079966806E-2</v>
      </c>
      <c r="G15" s="311">
        <f>+L21</f>
        <v>0.10007142586223372</v>
      </c>
      <c r="H15" s="312">
        <f>+P21</f>
        <v>9.7985032498464658E-2</v>
      </c>
      <c r="I15" s="311"/>
      <c r="J15" s="316" t="s">
        <v>309</v>
      </c>
      <c r="K15" s="317">
        <v>10671.453374525852</v>
      </c>
      <c r="L15" s="50"/>
      <c r="N15" s="316" t="s">
        <v>309</v>
      </c>
      <c r="O15" s="317">
        <v>11219.945830985853</v>
      </c>
      <c r="P15" s="50"/>
    </row>
    <row r="16" spans="2:16" x14ac:dyDescent="0.3">
      <c r="B16" s="32" t="s">
        <v>98</v>
      </c>
      <c r="C16" s="32" t="s">
        <v>99</v>
      </c>
      <c r="D16" s="32" t="s">
        <v>267</v>
      </c>
      <c r="E16" s="267"/>
      <c r="F16" s="310">
        <v>1.6538137617921105E-2</v>
      </c>
      <c r="G16" s="311">
        <f>+L23</f>
        <v>7.7014899903357394E-3</v>
      </c>
      <c r="H16" s="312">
        <f>+P23</f>
        <v>7.5409213018362738E-3</v>
      </c>
      <c r="I16" s="311"/>
      <c r="J16" s="313" t="s">
        <v>129</v>
      </c>
      <c r="K16" s="320">
        <f>162850.892804566-K19-K20-K17-K18</f>
        <v>150533.19055705352</v>
      </c>
      <c r="L16" s="50">
        <f>+K16/$L$38</f>
        <v>7.4362205778783608E-2</v>
      </c>
      <c r="N16" s="313" t="s">
        <v>129</v>
      </c>
      <c r="O16" s="320">
        <f>166309.419108736-O19-O20-O17-O18</f>
        <v>150533.19055705439</v>
      </c>
      <c r="P16" s="50">
        <f>+O16/$P$38</f>
        <v>7.2811825025084431E-2</v>
      </c>
    </row>
    <row r="17" spans="2:16" x14ac:dyDescent="0.3">
      <c r="B17" s="32" t="s">
        <v>8</v>
      </c>
      <c r="C17" s="32" t="s">
        <v>25</v>
      </c>
      <c r="D17" s="32" t="s">
        <v>29</v>
      </c>
      <c r="E17" s="267"/>
      <c r="F17" s="310">
        <v>8.543026670175756E-2</v>
      </c>
      <c r="G17" s="311">
        <f>+L24</f>
        <v>0.14905087636484685</v>
      </c>
      <c r="H17" s="312">
        <f>+P24</f>
        <v>0.14594330837895947</v>
      </c>
      <c r="I17" s="311"/>
      <c r="J17" s="321"/>
      <c r="N17" s="321" t="s">
        <v>310</v>
      </c>
      <c r="O17" s="322">
        <f>3458.5263041691-O18</f>
        <v>3215.7377576164295</v>
      </c>
      <c r="P17" s="50">
        <f>+O17/$P$38</f>
        <v>1.5554292981346249E-3</v>
      </c>
    </row>
    <row r="18" spans="2:16" x14ac:dyDescent="0.3">
      <c r="B18" s="32" t="s">
        <v>175</v>
      </c>
      <c r="C18" s="32" t="s">
        <v>26</v>
      </c>
      <c r="D18" s="32" t="s">
        <v>258</v>
      </c>
      <c r="E18" s="267"/>
      <c r="F18" s="310">
        <v>0.19825406069753737</v>
      </c>
      <c r="G18" s="311">
        <f>+L26+L27</f>
        <v>0.1857391491576319</v>
      </c>
      <c r="H18" s="312">
        <f>+P26+P27</f>
        <v>0.18186666583029235</v>
      </c>
      <c r="I18" s="311"/>
      <c r="J18" s="321"/>
      <c r="N18" s="318" t="s">
        <v>311</v>
      </c>
      <c r="O18" s="317">
        <f>+(1-92.98%)*3458.5263041691</f>
        <v>242.78854655267057</v>
      </c>
    </row>
    <row r="19" spans="2:16" x14ac:dyDescent="0.3">
      <c r="B19" s="32" t="s">
        <v>101</v>
      </c>
      <c r="C19" s="32" t="s">
        <v>102</v>
      </c>
      <c r="D19" s="32" t="s">
        <v>268</v>
      </c>
      <c r="E19" s="267"/>
      <c r="F19" s="310">
        <v>8.2444027177935222E-3</v>
      </c>
      <c r="G19" s="311">
        <f>+L28</f>
        <v>1.0247597586896662E-2</v>
      </c>
      <c r="H19" s="312">
        <f>+P28</f>
        <v>1.0033944994104479E-2</v>
      </c>
      <c r="I19" s="311"/>
      <c r="J19" s="318" t="s">
        <v>312</v>
      </c>
      <c r="K19" s="317">
        <v>5559.1739541544566</v>
      </c>
      <c r="N19" s="318" t="s">
        <v>312</v>
      </c>
      <c r="O19" s="317">
        <v>5559.1739541544566</v>
      </c>
    </row>
    <row r="20" spans="2:16" x14ac:dyDescent="0.3">
      <c r="B20" s="267" t="s">
        <v>313</v>
      </c>
      <c r="C20" s="267"/>
      <c r="D20" s="267"/>
      <c r="E20" s="267"/>
      <c r="F20" s="315">
        <f>+SUM(F5:F19)</f>
        <v>0.99999999999999989</v>
      </c>
      <c r="G20" s="315">
        <f>+SUM(G5:G19)</f>
        <v>1.0000000000000002</v>
      </c>
      <c r="H20" s="323">
        <f>+SUM(H5:H19)</f>
        <v>1.0000000000000002</v>
      </c>
      <c r="I20" s="315"/>
      <c r="J20" s="318" t="s">
        <v>314</v>
      </c>
      <c r="K20" s="317">
        <v>6758.5282933580438</v>
      </c>
      <c r="N20" s="318" t="s">
        <v>314</v>
      </c>
      <c r="O20" s="317">
        <v>6758.5282933580438</v>
      </c>
    </row>
    <row r="21" spans="2:16" x14ac:dyDescent="0.3">
      <c r="J21" s="313" t="s">
        <v>315</v>
      </c>
      <c r="K21" s="320">
        <f>221668.669596591-K23-K22</f>
        <v>202576.97927155401</v>
      </c>
      <c r="L21" s="50">
        <f>+K21/$L$38</f>
        <v>0.10007142586223372</v>
      </c>
      <c r="N21" s="313" t="s">
        <v>315</v>
      </c>
      <c r="O21" s="320">
        <f>221668.669596591-O23-O22</f>
        <v>202576.97927155401</v>
      </c>
      <c r="P21" s="50">
        <f>+O21/$P$38</f>
        <v>9.7985032498464658E-2</v>
      </c>
    </row>
    <row r="22" spans="2:16" x14ac:dyDescent="0.3">
      <c r="B22" s="267"/>
      <c r="C22" s="267"/>
      <c r="D22" s="267"/>
      <c r="E22" s="267"/>
      <c r="F22" s="267"/>
      <c r="G22" s="267"/>
      <c r="H22" s="325"/>
      <c r="I22" s="267"/>
      <c r="J22" s="318" t="s">
        <v>316</v>
      </c>
      <c r="K22" s="317">
        <v>3501.380057247447</v>
      </c>
      <c r="N22" s="318" t="s">
        <v>316</v>
      </c>
      <c r="O22" s="317">
        <v>3501.380057247447</v>
      </c>
    </row>
    <row r="23" spans="2:16" x14ac:dyDescent="0.3">
      <c r="J23" s="313" t="s">
        <v>317</v>
      </c>
      <c r="K23" s="326">
        <v>15590.310267789557</v>
      </c>
      <c r="L23" s="50">
        <f>+K23/$L$38</f>
        <v>7.7014899903357394E-3</v>
      </c>
      <c r="N23" s="313" t="s">
        <v>317</v>
      </c>
      <c r="O23" s="320">
        <v>15590.310267789557</v>
      </c>
      <c r="P23" s="50">
        <f>+O23/$P$38</f>
        <v>7.5409213018362738E-3</v>
      </c>
    </row>
    <row r="24" spans="2:16" x14ac:dyDescent="0.3">
      <c r="J24" s="313" t="s">
        <v>135</v>
      </c>
      <c r="K24" s="314">
        <v>301727.25162661698</v>
      </c>
      <c r="L24" s="50">
        <f>+K24/$L$38</f>
        <v>0.14905087636484685</v>
      </c>
      <c r="N24" s="313" t="s">
        <v>135</v>
      </c>
      <c r="O24" s="314">
        <v>301727.25162661698</v>
      </c>
      <c r="P24" s="50">
        <f>+O24/$P$38</f>
        <v>0.14594330837895947</v>
      </c>
    </row>
    <row r="25" spans="2:16" x14ac:dyDescent="0.3">
      <c r="J25" s="316" t="s">
        <v>137</v>
      </c>
      <c r="K25" s="317">
        <v>80160.680666777291</v>
      </c>
      <c r="L25" s="50"/>
      <c r="N25" s="316" t="s">
        <v>137</v>
      </c>
      <c r="O25" s="317">
        <v>89361.470916627295</v>
      </c>
      <c r="P25" s="50"/>
    </row>
    <row r="26" spans="2:16" x14ac:dyDescent="0.3">
      <c r="J26" s="313" t="s">
        <v>318</v>
      </c>
      <c r="K26" s="314">
        <v>222295.23794099997</v>
      </c>
      <c r="L26" s="50">
        <f>+K26/$L$38</f>
        <v>0.10981208972081902</v>
      </c>
      <c r="N26" s="313" t="s">
        <v>318</v>
      </c>
      <c r="O26" s="314">
        <v>222295.23794099997</v>
      </c>
      <c r="P26" s="50">
        <f>+O26/$P$38</f>
        <v>0.10752261284686558</v>
      </c>
    </row>
    <row r="27" spans="2:16" x14ac:dyDescent="0.3">
      <c r="J27" s="313" t="s">
        <v>213</v>
      </c>
      <c r="K27" s="314">
        <v>153700.96122</v>
      </c>
      <c r="L27" s="50">
        <f>+K27/$L$38</f>
        <v>7.5927059436812869E-2</v>
      </c>
      <c r="N27" s="313" t="s">
        <v>213</v>
      </c>
      <c r="O27" s="314">
        <v>153700.96122</v>
      </c>
      <c r="P27" s="50">
        <f>+O27/$P$38</f>
        <v>7.4344052983426764E-2</v>
      </c>
    </row>
    <row r="28" spans="2:16" x14ac:dyDescent="0.3">
      <c r="J28" s="313" t="s">
        <v>319</v>
      </c>
      <c r="K28" s="314">
        <v>20744.456732353137</v>
      </c>
      <c r="L28" s="50">
        <f>+K28/$L$38</f>
        <v>1.0247597586896662E-2</v>
      </c>
      <c r="N28" s="313" t="s">
        <v>320</v>
      </c>
      <c r="O28" s="314">
        <v>20744.456732353137</v>
      </c>
      <c r="P28" s="50">
        <f>+O28/$P$38</f>
        <v>1.0033944994104479E-2</v>
      </c>
    </row>
    <row r="29" spans="2:16" x14ac:dyDescent="0.3">
      <c r="J29" s="316" t="s">
        <v>321</v>
      </c>
      <c r="K29" s="317">
        <v>24944.208585125238</v>
      </c>
      <c r="N29" s="316" t="s">
        <v>321</v>
      </c>
      <c r="O29" s="317">
        <v>24944.208585125238</v>
      </c>
      <c r="P29" s="50"/>
    </row>
    <row r="30" spans="2:16" x14ac:dyDescent="0.3">
      <c r="J30" s="316" t="s">
        <v>322</v>
      </c>
      <c r="K30" s="317">
        <v>11186.57790004844</v>
      </c>
      <c r="N30" s="316" t="s">
        <v>322</v>
      </c>
      <c r="O30" s="317">
        <v>11186.57790004844</v>
      </c>
      <c r="P30" s="50"/>
    </row>
    <row r="31" spans="2:16" x14ac:dyDescent="0.3">
      <c r="J31" s="316" t="s">
        <v>323</v>
      </c>
      <c r="K31" s="317">
        <v>13163.337033257394</v>
      </c>
      <c r="N31" s="316" t="s">
        <v>323</v>
      </c>
      <c r="O31" s="317">
        <v>13163.337033257394</v>
      </c>
      <c r="P31" s="50"/>
    </row>
    <row r="32" spans="2:16" x14ac:dyDescent="0.3">
      <c r="J32" s="327" t="s">
        <v>324</v>
      </c>
      <c r="K32" s="317">
        <v>11372.443501356533</v>
      </c>
      <c r="N32" s="327" t="s">
        <v>324</v>
      </c>
      <c r="O32" s="317">
        <v>11372.443501356533</v>
      </c>
      <c r="P32" s="50"/>
    </row>
    <row r="33" spans="10:16" x14ac:dyDescent="0.3">
      <c r="J33" s="316" t="s">
        <v>325</v>
      </c>
      <c r="K33" s="317">
        <v>17377.790106163255</v>
      </c>
      <c r="N33" s="316" t="s">
        <v>325</v>
      </c>
      <c r="O33" s="317">
        <v>17377.790106163255</v>
      </c>
      <c r="P33" s="50"/>
    </row>
    <row r="34" spans="10:16" x14ac:dyDescent="0.3">
      <c r="J34" s="316" t="s">
        <v>326</v>
      </c>
      <c r="K34" s="317">
        <v>4309.6588456329055</v>
      </c>
      <c r="N34" s="316" t="s">
        <v>326</v>
      </c>
      <c r="O34" s="317">
        <v>4309.6588456329055</v>
      </c>
      <c r="P34" s="50"/>
    </row>
    <row r="35" spans="10:16" x14ac:dyDescent="0.3">
      <c r="J35" s="316" t="s">
        <v>327</v>
      </c>
      <c r="K35" s="317">
        <v>17425.558202097407</v>
      </c>
      <c r="N35" s="316" t="s">
        <v>327</v>
      </c>
      <c r="O35" s="317">
        <v>17425.558202097407</v>
      </c>
      <c r="P35" s="50"/>
    </row>
    <row r="36" spans="10:16" x14ac:dyDescent="0.3">
      <c r="J36" s="328" t="s">
        <v>141</v>
      </c>
      <c r="K36" s="317">
        <v>-30096.573821999998</v>
      </c>
      <c r="N36" s="328" t="s">
        <v>141</v>
      </c>
      <c r="O36" s="317">
        <v>-30096.573821999998</v>
      </c>
      <c r="P36" s="50"/>
    </row>
    <row r="37" spans="10:16" x14ac:dyDescent="0.3">
      <c r="J37" s="316" t="s">
        <v>143</v>
      </c>
      <c r="K37" s="317">
        <v>503377.66510349413</v>
      </c>
      <c r="N37" s="316" t="s">
        <v>143</v>
      </c>
      <c r="O37" s="317">
        <v>596127.54271215654</v>
      </c>
      <c r="P37" s="50"/>
    </row>
    <row r="38" spans="10:16" x14ac:dyDescent="0.3">
      <c r="J38" s="329" t="s">
        <v>3</v>
      </c>
      <c r="K38" s="330">
        <f>+SUM(K5:K37)</f>
        <v>2782483.1182156643</v>
      </c>
      <c r="L38" s="330">
        <f>+K38-K9-K15-K25-K8-SUM(K29:K37)-K19-K20-K22-K11</f>
        <v>2024323.9019141947</v>
      </c>
      <c r="N38" s="329" t="s">
        <v>3</v>
      </c>
      <c r="O38" s="330">
        <f>+SUM(O5:O37)</f>
        <v>2928328.9559812322</v>
      </c>
      <c r="P38" s="330">
        <f>+O38-O9-O15-O25-O8-SUM(O29:O37)-O19-O20-O22-O11-O18</f>
        <v>2067427.7908182377</v>
      </c>
    </row>
    <row r="39" spans="10:16" x14ac:dyDescent="0.3">
      <c r="O39" s="314">
        <f>+O38-K38</f>
        <v>145845.83776556794</v>
      </c>
    </row>
    <row r="40" spans="10:16" x14ac:dyDescent="0.3">
      <c r="K40" s="326">
        <v>2782483.1182156652</v>
      </c>
      <c r="L40" s="326"/>
      <c r="N40" s="306" t="s">
        <v>3</v>
      </c>
      <c r="O40" s="326">
        <v>2928328.9559812318</v>
      </c>
      <c r="P40" s="326"/>
    </row>
  </sheetData>
  <mergeCells count="2">
    <mergeCell ref="J2:J3"/>
    <mergeCell ref="N2:N3"/>
  </mergeCells>
  <conditionalFormatting sqref="I5:I20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orientation="portrait" verticalDpi="597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B2:U150"/>
  <sheetViews>
    <sheetView zoomScale="80" zoomScaleNormal="80" workbookViewId="0"/>
  </sheetViews>
  <sheetFormatPr baseColWidth="10" defaultColWidth="11.44140625" defaultRowHeight="14.4" x14ac:dyDescent="0.3"/>
  <cols>
    <col min="1" max="1" width="11.44140625" style="33"/>
    <col min="2" max="2" width="31.5546875" style="33" bestFit="1" customWidth="1"/>
    <col min="3" max="4" width="11.5546875" style="33" bestFit="1" customWidth="1"/>
    <col min="5" max="8" width="11.44140625" style="33"/>
    <col min="9" max="9" width="25" style="33" bestFit="1" customWidth="1"/>
    <col min="10" max="12" width="11.44140625" style="33"/>
    <col min="13" max="13" width="30.77734375" style="33" bestFit="1" customWidth="1"/>
    <col min="14" max="15" width="11.44140625" style="33"/>
    <col min="16" max="16" width="17.77734375" style="33" bestFit="1" customWidth="1"/>
    <col min="17" max="16384" width="11.44140625" style="33"/>
  </cols>
  <sheetData>
    <row r="2" spans="2:14" x14ac:dyDescent="0.3">
      <c r="B2" s="218" t="s">
        <v>179</v>
      </c>
      <c r="C2" s="95">
        <v>2015</v>
      </c>
      <c r="D2" s="95">
        <v>2016</v>
      </c>
      <c r="E2" s="95" t="s">
        <v>328</v>
      </c>
      <c r="F2" s="95">
        <v>2015</v>
      </c>
      <c r="G2" s="95">
        <v>2016</v>
      </c>
      <c r="I2" s="331">
        <v>2016</v>
      </c>
      <c r="J2" s="220" t="s">
        <v>282</v>
      </c>
      <c r="K2" s="219"/>
      <c r="L2" s="219"/>
      <c r="M2" s="219"/>
      <c r="N2" s="219"/>
    </row>
    <row r="3" spans="2:14" x14ac:dyDescent="0.3">
      <c r="B3" s="221" t="s">
        <v>182</v>
      </c>
      <c r="C3" s="222">
        <v>431905.43018704286</v>
      </c>
      <c r="D3" s="222">
        <v>482784.79536703206</v>
      </c>
      <c r="E3" s="222">
        <v>500745.10532997397</v>
      </c>
      <c r="F3" s="223">
        <v>0.52192027817905606</v>
      </c>
      <c r="G3" s="223">
        <v>0.51780626228176785</v>
      </c>
      <c r="I3" s="219"/>
      <c r="J3" s="219"/>
      <c r="K3" s="219"/>
      <c r="L3" s="219"/>
      <c r="M3" s="219"/>
      <c r="N3" s="219"/>
    </row>
    <row r="4" spans="2:14" x14ac:dyDescent="0.3">
      <c r="B4" s="224" t="s">
        <v>126</v>
      </c>
      <c r="C4" s="222">
        <v>139512.37631208391</v>
      </c>
      <c r="D4" s="222">
        <v>148167.73517757258</v>
      </c>
      <c r="E4" s="222">
        <v>174898.89997265729</v>
      </c>
      <c r="F4" s="225">
        <v>0.16858861492593571</v>
      </c>
      <c r="G4" s="225">
        <v>0.1589159018248005</v>
      </c>
      <c r="I4" s="226" t="s">
        <v>183</v>
      </c>
      <c r="J4" s="227">
        <f>+D4</f>
        <v>148167.73517757258</v>
      </c>
      <c r="K4" s="228">
        <f>+J4/$J$13</f>
        <v>0.38964241616908324</v>
      </c>
      <c r="L4" s="219"/>
      <c r="M4" s="219"/>
      <c r="N4" s="219"/>
    </row>
    <row r="5" spans="2:14" x14ac:dyDescent="0.3">
      <c r="B5" s="224" t="s">
        <v>127</v>
      </c>
      <c r="C5" s="222">
        <v>20293.549787935233</v>
      </c>
      <c r="D5" s="222">
        <v>33467.768757994752</v>
      </c>
      <c r="E5" s="222">
        <v>13318.733392293991</v>
      </c>
      <c r="F5" s="225">
        <v>2.4522996031730439E-2</v>
      </c>
      <c r="G5" s="225">
        <v>3.5895538579074286E-2</v>
      </c>
      <c r="I5" s="226" t="s">
        <v>184</v>
      </c>
      <c r="J5" s="227">
        <f>+D5</f>
        <v>33467.768757994752</v>
      </c>
      <c r="K5" s="228">
        <f>+J5/$J$13</f>
        <v>8.8011484194077796E-2</v>
      </c>
      <c r="L5" s="219"/>
      <c r="M5" s="219"/>
      <c r="N5" s="219"/>
    </row>
    <row r="6" spans="2:14" x14ac:dyDescent="0.3">
      <c r="B6" s="224" t="s">
        <v>129</v>
      </c>
      <c r="C6" s="222">
        <v>96172.527505408027</v>
      </c>
      <c r="D6" s="222">
        <v>104866.374416002</v>
      </c>
      <c r="E6" s="222">
        <v>110086.05665518878</v>
      </c>
      <c r="F6" s="225">
        <v>0.11621616400393038</v>
      </c>
      <c r="G6" s="225">
        <v>0.11247343722601919</v>
      </c>
      <c r="I6" s="226" t="s">
        <v>185</v>
      </c>
      <c r="J6" s="227">
        <f>+D6</f>
        <v>104866.374416002</v>
      </c>
      <c r="K6" s="228">
        <f>+J6/$J$13</f>
        <v>0.27577115526111917</v>
      </c>
      <c r="L6" s="219" t="s">
        <v>186</v>
      </c>
      <c r="M6" s="219"/>
      <c r="N6" s="219"/>
    </row>
    <row r="7" spans="2:14" x14ac:dyDescent="0.3">
      <c r="B7" s="224" t="s">
        <v>132</v>
      </c>
      <c r="C7" s="222">
        <v>81825.127568076452</v>
      </c>
      <c r="D7" s="222">
        <v>93764.050174230506</v>
      </c>
      <c r="E7" s="222">
        <v>97036.084211566282</v>
      </c>
      <c r="F7" s="225">
        <v>9.8878574700653046E-2</v>
      </c>
      <c r="G7" s="225">
        <v>0.10056574445391882</v>
      </c>
      <c r="I7" s="226" t="s">
        <v>187</v>
      </c>
      <c r="J7" s="227">
        <f>+D7</f>
        <v>93764.050174230506</v>
      </c>
      <c r="K7" s="228">
        <f>+J7/$J$13</f>
        <v>0.2465749443757197</v>
      </c>
      <c r="L7" s="219"/>
      <c r="M7" s="219"/>
      <c r="N7" s="219"/>
    </row>
    <row r="8" spans="2:14" x14ac:dyDescent="0.3">
      <c r="B8" s="224" t="s">
        <v>143</v>
      </c>
      <c r="C8" s="222">
        <v>105575.47503243925</v>
      </c>
      <c r="D8" s="222">
        <v>116883.71044623216</v>
      </c>
      <c r="E8" s="222">
        <v>116804.52967985408</v>
      </c>
      <c r="F8" s="225">
        <v>0.12757881111602132</v>
      </c>
      <c r="G8" s="225">
        <v>0.12536251723042735</v>
      </c>
      <c r="I8" s="219"/>
      <c r="J8" s="219"/>
      <c r="K8" s="219"/>
      <c r="L8" s="219"/>
      <c r="M8" s="219"/>
      <c r="N8" s="219"/>
    </row>
    <row r="9" spans="2:14" x14ac:dyDescent="0.3">
      <c r="B9" s="229" t="s">
        <v>188</v>
      </c>
      <c r="C9" s="222">
        <v>-11473.626018899999</v>
      </c>
      <c r="D9" s="222">
        <v>-14364.843604999998</v>
      </c>
      <c r="E9" s="222">
        <v>-11399.198581586501</v>
      </c>
      <c r="F9" s="225">
        <v>-1.3864882599214867E-2</v>
      </c>
      <c r="G9" s="225">
        <v>-1.540687703247238E-2</v>
      </c>
      <c r="I9" s="219"/>
      <c r="J9" s="219"/>
      <c r="K9" s="219"/>
      <c r="L9" s="219"/>
      <c r="M9" s="219"/>
      <c r="N9" s="219"/>
    </row>
    <row r="10" spans="2:14" x14ac:dyDescent="0.3">
      <c r="B10" s="221" t="s">
        <v>189</v>
      </c>
      <c r="C10" s="222">
        <v>143430.09163035371</v>
      </c>
      <c r="D10" s="222">
        <v>163800.49006086047</v>
      </c>
      <c r="E10" s="222">
        <v>163416.46565030856</v>
      </c>
      <c r="F10" s="223">
        <v>0.17332283433098516</v>
      </c>
      <c r="G10" s="223">
        <v>0.17568266509688824</v>
      </c>
      <c r="I10" s="219"/>
      <c r="J10" s="219"/>
      <c r="K10" s="219"/>
      <c r="L10" s="219"/>
      <c r="M10" s="219"/>
      <c r="N10" s="219"/>
    </row>
    <row r="11" spans="2:14" x14ac:dyDescent="0.3">
      <c r="B11" s="221" t="s">
        <v>190</v>
      </c>
      <c r="C11" s="222">
        <v>117219.9251463657</v>
      </c>
      <c r="D11" s="222">
        <v>133185.35302248772</v>
      </c>
      <c r="E11" s="222">
        <v>128244.80695072032</v>
      </c>
      <c r="F11" s="223">
        <v>0.14165011982837231</v>
      </c>
      <c r="G11" s="223">
        <v>0.14284668966598835</v>
      </c>
      <c r="I11" s="219"/>
      <c r="J11" s="219"/>
      <c r="K11" s="219"/>
      <c r="L11" s="219"/>
      <c r="M11" s="219"/>
      <c r="N11" s="219"/>
    </row>
    <row r="12" spans="2:14" x14ac:dyDescent="0.3">
      <c r="B12" s="221" t="s">
        <v>191</v>
      </c>
      <c r="C12" s="222">
        <v>134975.97544797312</v>
      </c>
      <c r="D12" s="222">
        <v>152595.0560848501</v>
      </c>
      <c r="E12" s="222">
        <v>159036.5474976518</v>
      </c>
      <c r="F12" s="223">
        <v>0.16310676766158649</v>
      </c>
      <c r="G12" s="223">
        <v>0.16366438295535568</v>
      </c>
      <c r="I12" s="219"/>
      <c r="J12" s="219"/>
      <c r="K12" s="219"/>
      <c r="L12" s="219"/>
      <c r="M12" s="219"/>
      <c r="N12" s="219"/>
    </row>
    <row r="13" spans="2:14" x14ac:dyDescent="0.3">
      <c r="B13" s="221" t="s">
        <v>164</v>
      </c>
      <c r="C13" s="222">
        <v>827531.4224117354</v>
      </c>
      <c r="D13" s="222">
        <v>932365.69453523029</v>
      </c>
      <c r="E13" s="222">
        <v>951442.92542865465</v>
      </c>
      <c r="F13" s="223">
        <v>1</v>
      </c>
      <c r="G13" s="223">
        <v>1</v>
      </c>
      <c r="I13" s="219" t="s">
        <v>164</v>
      </c>
      <c r="J13" s="227">
        <f>+SUM(J4:J7)</f>
        <v>380265.92852579989</v>
      </c>
      <c r="K13" s="228">
        <f>+SUM(K4:K7)</f>
        <v>0.99999999999999989</v>
      </c>
      <c r="L13" s="219"/>
      <c r="M13" s="219"/>
      <c r="N13" s="219"/>
    </row>
    <row r="14" spans="2:14" x14ac:dyDescent="0.3">
      <c r="C14" s="230"/>
      <c r="D14" s="230"/>
    </row>
    <row r="15" spans="2:14" x14ac:dyDescent="0.3">
      <c r="C15" s="230"/>
      <c r="D15" s="230"/>
    </row>
    <row r="16" spans="2:14" x14ac:dyDescent="0.3">
      <c r="C16" s="230"/>
      <c r="D16" s="230"/>
    </row>
    <row r="17" spans="2:17" x14ac:dyDescent="0.3">
      <c r="B17" s="218" t="s">
        <v>192</v>
      </c>
      <c r="C17" s="95">
        <v>2015</v>
      </c>
      <c r="D17" s="95">
        <v>2016</v>
      </c>
      <c r="E17" s="95" t="s">
        <v>328</v>
      </c>
      <c r="F17" s="95">
        <v>2015</v>
      </c>
      <c r="G17" s="95">
        <v>2016</v>
      </c>
      <c r="I17" s="331">
        <v>2016</v>
      </c>
      <c r="J17" s="220" t="s">
        <v>282</v>
      </c>
      <c r="K17" s="219"/>
      <c r="L17" s="219"/>
      <c r="M17" s="219" t="s">
        <v>193</v>
      </c>
      <c r="N17" s="220" t="s">
        <v>282</v>
      </c>
    </row>
    <row r="18" spans="2:17" x14ac:dyDescent="0.3">
      <c r="B18" s="221" t="s">
        <v>182</v>
      </c>
      <c r="C18" s="233">
        <v>744206.12349924014</v>
      </c>
      <c r="D18" s="233">
        <v>789574.47360037081</v>
      </c>
      <c r="E18" s="233">
        <v>791092.13480183377</v>
      </c>
      <c r="F18" s="234">
        <v>0.72297684848280741</v>
      </c>
      <c r="G18" s="234">
        <v>0.72222277116210898</v>
      </c>
      <c r="I18" s="219"/>
      <c r="J18" s="219"/>
      <c r="K18" s="219"/>
      <c r="L18" s="219"/>
      <c r="M18" s="219"/>
      <c r="N18" s="219"/>
    </row>
    <row r="19" spans="2:17" x14ac:dyDescent="0.3">
      <c r="B19" s="224" t="s">
        <v>117</v>
      </c>
      <c r="C19" s="222">
        <v>164136.41341660556</v>
      </c>
      <c r="D19" s="222">
        <v>182965.93127676149</v>
      </c>
      <c r="E19" s="222">
        <v>181504.44670612577</v>
      </c>
      <c r="F19" s="225">
        <v>0.15945424680898884</v>
      </c>
      <c r="G19" s="225">
        <v>0.16735870564863284</v>
      </c>
      <c r="I19" s="226" t="s">
        <v>194</v>
      </c>
      <c r="J19" s="227">
        <f>+D19</f>
        <v>182965.93127676149</v>
      </c>
      <c r="K19" s="228">
        <f>+J19/$J$29</f>
        <v>0.29619033111049575</v>
      </c>
      <c r="L19" s="219"/>
      <c r="M19" s="219" t="str">
        <f>+I19</f>
        <v xml:space="preserve">      Res - Feria Medellin</v>
      </c>
      <c r="N19" s="235">
        <f>+K19</f>
        <v>0.29619033111049575</v>
      </c>
    </row>
    <row r="20" spans="2:17" x14ac:dyDescent="0.3">
      <c r="B20" s="224" t="s">
        <v>119</v>
      </c>
      <c r="C20" s="222">
        <v>315800.11613542581</v>
      </c>
      <c r="D20" s="222">
        <v>319105.38565133791</v>
      </c>
      <c r="E20" s="222">
        <v>321666.80956587766</v>
      </c>
      <c r="F20" s="225">
        <v>0.30679158032260917</v>
      </c>
      <c r="G20" s="225">
        <v>0.29188529217132297</v>
      </c>
      <c r="I20" s="226" t="s">
        <v>119</v>
      </c>
      <c r="J20" s="227">
        <f>+D20</f>
        <v>319105.38565133791</v>
      </c>
      <c r="K20" s="228">
        <f>+J20/$J$29</f>
        <v>0.51657666088799714</v>
      </c>
      <c r="L20" s="219"/>
      <c r="M20" s="219" t="s">
        <v>91</v>
      </c>
      <c r="N20" s="228">
        <f>+Q20*K20</f>
        <v>0.18080183131079899</v>
      </c>
      <c r="P20" s="33" t="s">
        <v>196</v>
      </c>
      <c r="Q20" s="239">
        <v>0.35</v>
      </c>
    </row>
    <row r="21" spans="2:17" x14ac:dyDescent="0.3">
      <c r="B21" s="224" t="s">
        <v>329</v>
      </c>
      <c r="C21" s="222"/>
      <c r="D21" s="222">
        <v>66027.077287822904</v>
      </c>
      <c r="E21" s="222"/>
      <c r="F21" s="225"/>
      <c r="G21" s="225"/>
      <c r="I21" s="226" t="s">
        <v>53</v>
      </c>
      <c r="J21" s="227">
        <f>+D21</f>
        <v>66027.077287822904</v>
      </c>
      <c r="K21" s="228">
        <f>+J21/$J$29</f>
        <v>0.10688646650045741</v>
      </c>
      <c r="L21" s="219"/>
      <c r="M21" s="219" t="s">
        <v>93</v>
      </c>
      <c r="N21" s="228">
        <f>+K20*Q21</f>
        <v>0.33577482957719818</v>
      </c>
      <c r="P21" s="33" t="s">
        <v>197</v>
      </c>
      <c r="Q21" s="239">
        <v>0.65</v>
      </c>
    </row>
    <row r="22" spans="2:17" x14ac:dyDescent="0.3">
      <c r="B22" s="224" t="s">
        <v>330</v>
      </c>
      <c r="C22" s="222"/>
      <c r="D22" s="222">
        <v>19579</v>
      </c>
      <c r="E22" s="222"/>
      <c r="F22" s="225"/>
      <c r="G22" s="225"/>
      <c r="I22" s="226"/>
      <c r="J22" s="227"/>
      <c r="K22" s="228"/>
      <c r="L22" s="219"/>
      <c r="M22" s="219" t="s">
        <v>53</v>
      </c>
      <c r="N22" s="235">
        <f>+K21</f>
        <v>0.10688646650045741</v>
      </c>
    </row>
    <row r="23" spans="2:17" x14ac:dyDescent="0.3">
      <c r="B23" s="240" t="s">
        <v>124</v>
      </c>
      <c r="C23" s="222">
        <v>47374.447810822632</v>
      </c>
      <c r="D23" s="222">
        <v>58530.184904901682</v>
      </c>
      <c r="E23" s="222">
        <v>53893.268036461981</v>
      </c>
      <c r="F23" s="225">
        <v>4.6023041057276053E-2</v>
      </c>
      <c r="G23" s="225">
        <v>5.3537486015592592E-2</v>
      </c>
      <c r="I23" s="226"/>
      <c r="J23" s="227"/>
      <c r="K23" s="228"/>
      <c r="L23" s="219"/>
      <c r="M23" s="219"/>
      <c r="N23" s="219"/>
    </row>
    <row r="24" spans="2:17" x14ac:dyDescent="0.3">
      <c r="B24" s="224" t="s">
        <v>125</v>
      </c>
      <c r="C24" s="222">
        <v>48796.824973493225</v>
      </c>
      <c r="D24" s="222">
        <v>49632.544504372505</v>
      </c>
      <c r="E24" s="222">
        <v>55589.752844077855</v>
      </c>
      <c r="F24" s="225">
        <v>4.7404843391266861E-2</v>
      </c>
      <c r="G24" s="225">
        <v>4.5398825608333061E-2</v>
      </c>
      <c r="I24" s="226" t="s">
        <v>125</v>
      </c>
      <c r="J24" s="227">
        <f>+D24</f>
        <v>49632.544504372505</v>
      </c>
      <c r="K24" s="241">
        <f>+J24/$J$29</f>
        <v>8.0346541501049612E-2</v>
      </c>
      <c r="L24" s="219"/>
      <c r="M24" s="219" t="s">
        <v>199</v>
      </c>
      <c r="N24" s="235">
        <f>+K24/2</f>
        <v>4.0173270750524806E-2</v>
      </c>
    </row>
    <row r="25" spans="2:17" x14ac:dyDescent="0.3">
      <c r="B25" s="224" t="s">
        <v>143</v>
      </c>
      <c r="C25" s="222">
        <v>81872.175971037461</v>
      </c>
      <c r="D25" s="222">
        <v>93734.349975174264</v>
      </c>
      <c r="E25" s="222">
        <v>87471.179705789909</v>
      </c>
      <c r="F25" s="225">
        <v>7.9536684653510423E-2</v>
      </c>
      <c r="G25" s="225">
        <v>8.5738691226247776E-2</v>
      </c>
      <c r="I25" s="219"/>
      <c r="J25" s="219"/>
      <c r="K25" s="219"/>
      <c r="L25" s="219"/>
      <c r="M25" s="219" t="s">
        <v>200</v>
      </c>
      <c r="N25" s="235">
        <f>+K24/2</f>
        <v>4.0173270750524806E-2</v>
      </c>
    </row>
    <row r="26" spans="2:17" x14ac:dyDescent="0.3">
      <c r="B26" s="221" t="s">
        <v>189</v>
      </c>
      <c r="C26" s="222">
        <v>95144.073252713337</v>
      </c>
      <c r="D26" s="222">
        <v>101415.51194518803</v>
      </c>
      <c r="E26" s="222">
        <v>104914.88930857281</v>
      </c>
      <c r="F26" s="223">
        <v>9.2429986881362031E-2</v>
      </c>
      <c r="G26" s="223">
        <v>9.2764640353544564E-2</v>
      </c>
      <c r="I26" s="219"/>
      <c r="J26" s="219"/>
      <c r="K26" s="219"/>
      <c r="L26" s="219"/>
      <c r="M26" s="219"/>
      <c r="N26" s="219"/>
    </row>
    <row r="27" spans="2:17" x14ac:dyDescent="0.3">
      <c r="B27" s="221" t="s">
        <v>190</v>
      </c>
      <c r="C27" s="222">
        <v>43224.954788582618</v>
      </c>
      <c r="D27" s="222">
        <v>45457.938886189848</v>
      </c>
      <c r="E27" s="222">
        <v>51880.695778064961</v>
      </c>
      <c r="F27" s="223">
        <v>4.1991916758117358E-2</v>
      </c>
      <c r="G27" s="223">
        <v>4.1580319135695029E-2</v>
      </c>
      <c r="I27" s="219"/>
      <c r="J27" s="219"/>
      <c r="K27" s="219"/>
      <c r="L27" s="219"/>
      <c r="M27" s="219"/>
      <c r="N27" s="219"/>
    </row>
    <row r="28" spans="2:17" x14ac:dyDescent="0.3">
      <c r="B28" s="221" t="s">
        <v>191</v>
      </c>
      <c r="C28" s="222">
        <v>146788.54808689063</v>
      </c>
      <c r="D28" s="222">
        <v>156808.20806306056</v>
      </c>
      <c r="E28" s="222">
        <v>162809.17236067867</v>
      </c>
      <c r="F28" s="223">
        <v>0.14260124787771325</v>
      </c>
      <c r="G28" s="223">
        <v>0.14343226934865155</v>
      </c>
      <c r="I28" s="219"/>
      <c r="J28" s="219"/>
      <c r="K28" s="219"/>
      <c r="L28" s="219"/>
      <c r="M28" s="219"/>
      <c r="N28" s="219"/>
    </row>
    <row r="29" spans="2:17" x14ac:dyDescent="0.3">
      <c r="B29" s="221" t="s">
        <v>164</v>
      </c>
      <c r="C29" s="233">
        <v>1029363.6996274267</v>
      </c>
      <c r="D29" s="233">
        <v>1093256.1324948091</v>
      </c>
      <c r="E29" s="233">
        <v>1110696.8922491502</v>
      </c>
      <c r="F29" s="234">
        <v>1</v>
      </c>
      <c r="G29" s="234">
        <v>1</v>
      </c>
      <c r="I29" s="219" t="s">
        <v>164</v>
      </c>
      <c r="J29" s="227">
        <f>+SUM(J19:J27)</f>
        <v>617730.93872029486</v>
      </c>
      <c r="K29" s="228">
        <f>+SUM(K19:K27)</f>
        <v>0.99999999999999989</v>
      </c>
      <c r="L29" s="219"/>
      <c r="M29" s="219"/>
      <c r="N29" s="242">
        <f>+SUM(N19:N27)</f>
        <v>0.99999999999999989</v>
      </c>
    </row>
    <row r="30" spans="2:17" x14ac:dyDescent="0.3">
      <c r="C30" s="230"/>
      <c r="D30" s="230"/>
    </row>
    <row r="33" spans="2:17" x14ac:dyDescent="0.3">
      <c r="B33" s="218" t="s">
        <v>201</v>
      </c>
      <c r="C33" s="95">
        <v>2015</v>
      </c>
      <c r="D33" s="95">
        <v>2016</v>
      </c>
      <c r="E33" s="95" t="s">
        <v>328</v>
      </c>
      <c r="F33" s="95">
        <v>2015</v>
      </c>
      <c r="G33" s="95">
        <v>2016</v>
      </c>
      <c r="I33" s="331">
        <v>2016</v>
      </c>
      <c r="J33" s="220" t="s">
        <v>282</v>
      </c>
      <c r="K33" s="219"/>
      <c r="L33" s="219"/>
      <c r="M33" s="219" t="s">
        <v>202</v>
      </c>
      <c r="N33" s="220" t="s">
        <v>282</v>
      </c>
    </row>
    <row r="34" spans="2:17" x14ac:dyDescent="0.3">
      <c r="B34" s="221" t="s">
        <v>182</v>
      </c>
      <c r="C34" s="222">
        <v>476337.8311325144</v>
      </c>
      <c r="D34" s="222">
        <v>600918.59630026319</v>
      </c>
      <c r="E34" s="222">
        <v>605964.70556890301</v>
      </c>
      <c r="F34" s="223">
        <v>0.63946845181412371</v>
      </c>
      <c r="G34" s="223">
        <v>0.67494254080381</v>
      </c>
      <c r="I34" s="219"/>
      <c r="J34" s="219"/>
      <c r="K34" s="219"/>
      <c r="L34" s="219"/>
      <c r="M34" s="219"/>
      <c r="N34" s="219"/>
    </row>
    <row r="35" spans="2:17" x14ac:dyDescent="0.3">
      <c r="B35" s="224" t="s">
        <v>135</v>
      </c>
      <c r="C35" s="222">
        <v>223524.46472332298</v>
      </c>
      <c r="D35" s="222">
        <v>301727.25162661698</v>
      </c>
      <c r="E35" s="222">
        <v>283367.25021838321</v>
      </c>
      <c r="F35" s="225">
        <v>0.30007451446668709</v>
      </c>
      <c r="G35" s="225">
        <v>0.33889541627841646</v>
      </c>
      <c r="I35" s="226" t="s">
        <v>203</v>
      </c>
      <c r="J35" s="227">
        <f>+D35</f>
        <v>301727.25162661698</v>
      </c>
      <c r="K35" s="228">
        <f>+J35/$J$45</f>
        <v>0.69351256930319893</v>
      </c>
      <c r="L35" s="219"/>
      <c r="M35" s="243" t="str">
        <f>+I35</f>
        <v xml:space="preserve">      Cacao - NY</v>
      </c>
      <c r="N35" s="235">
        <f>+K35</f>
        <v>0.69351256930319893</v>
      </c>
    </row>
    <row r="36" spans="2:17" x14ac:dyDescent="0.3">
      <c r="B36" s="224" t="s">
        <v>132</v>
      </c>
      <c r="C36" s="222">
        <v>75370.173029803278</v>
      </c>
      <c r="D36" s="222">
        <v>95606.090698323576</v>
      </c>
      <c r="E36" s="222">
        <v>101842.30843044075</v>
      </c>
      <c r="F36" s="225">
        <v>0.10118207018271207</v>
      </c>
      <c r="G36" s="225">
        <v>0.10738329312744845</v>
      </c>
      <c r="I36" s="226" t="s">
        <v>187</v>
      </c>
      <c r="J36" s="227">
        <f>+D36</f>
        <v>95606.090698323576</v>
      </c>
      <c r="K36" s="228">
        <f>+J36/$J$45</f>
        <v>0.21974821711921239</v>
      </c>
      <c r="L36" s="219"/>
      <c r="M36" s="243" t="str">
        <f>+I36</f>
        <v xml:space="preserve">      Azúcar - NY</v>
      </c>
      <c r="N36" s="235">
        <f>+K36</f>
        <v>0.21974821711921239</v>
      </c>
    </row>
    <row r="37" spans="2:17" x14ac:dyDescent="0.3">
      <c r="B37" s="224" t="s">
        <v>137</v>
      </c>
      <c r="C37" s="222">
        <v>37100.864672945521</v>
      </c>
      <c r="D37" s="222">
        <v>39012.39625859652</v>
      </c>
      <c r="E37" s="222">
        <v>40344.570413413479</v>
      </c>
      <c r="F37" s="225">
        <v>4.9806735771893117E-2</v>
      </c>
      <c r="G37" s="225">
        <v>4.3818124477654236E-2</v>
      </c>
      <c r="I37" s="226"/>
      <c r="J37" s="227"/>
      <c r="K37" s="228"/>
      <c r="L37" s="219"/>
      <c r="M37" s="226"/>
      <c r="N37" s="219"/>
    </row>
    <row r="38" spans="2:17" x14ac:dyDescent="0.3">
      <c r="B38" s="229" t="s">
        <v>75</v>
      </c>
      <c r="C38" s="222">
        <v>32943.831336147341</v>
      </c>
      <c r="D38" s="222">
        <v>37737.721967051992</v>
      </c>
      <c r="E38" s="222">
        <v>42548.935782446963</v>
      </c>
      <c r="F38" s="225">
        <v>4.4226050178011511E-2</v>
      </c>
      <c r="G38" s="225">
        <v>4.2386429884860383E-2</v>
      </c>
      <c r="I38" s="226" t="s">
        <v>75</v>
      </c>
      <c r="J38" s="227">
        <f>+D38</f>
        <v>37737.721967051992</v>
      </c>
      <c r="K38" s="228">
        <f>+J38/$J$45</f>
        <v>8.6739213577588764E-2</v>
      </c>
      <c r="L38" s="219"/>
      <c r="M38" s="243" t="s">
        <v>204</v>
      </c>
      <c r="N38" s="228">
        <f>+K38*P38</f>
        <v>7.1993547269398675E-2</v>
      </c>
      <c r="O38" s="33" t="s">
        <v>205</v>
      </c>
      <c r="P38" s="106">
        <v>0.83</v>
      </c>
      <c r="Q38" s="230">
        <f>+P38*J38</f>
        <v>31322.309232653151</v>
      </c>
    </row>
    <row r="39" spans="2:17" x14ac:dyDescent="0.3">
      <c r="B39" s="244" t="s">
        <v>206</v>
      </c>
      <c r="C39" s="222">
        <v>38498.247210000001</v>
      </c>
      <c r="D39" s="222">
        <v>45327.402860000002</v>
      </c>
      <c r="E39" s="222">
        <v>51691.445606647438</v>
      </c>
      <c r="F39" s="225">
        <v>5.1682677570254562E-2</v>
      </c>
      <c r="G39" s="225">
        <v>5.0911042931145324E-2</v>
      </c>
      <c r="I39" s="226"/>
      <c r="J39" s="227"/>
      <c r="K39" s="228"/>
      <c r="L39" s="219"/>
      <c r="M39" s="243" t="s">
        <v>207</v>
      </c>
      <c r="N39" s="228">
        <f>+K38*P39</f>
        <v>1.4745666308190093E-2</v>
      </c>
      <c r="O39" s="33" t="s">
        <v>208</v>
      </c>
      <c r="P39" s="106">
        <f>100%-P38</f>
        <v>0.17000000000000004</v>
      </c>
      <c r="Q39" s="230">
        <f>+P39*J38</f>
        <v>6415.4127343988403</v>
      </c>
    </row>
    <row r="40" spans="2:17" x14ac:dyDescent="0.3">
      <c r="B40" s="224" t="s">
        <v>143</v>
      </c>
      <c r="C40" s="222">
        <v>69278.406663295274</v>
      </c>
      <c r="D40" s="222">
        <v>82818.929239674078</v>
      </c>
      <c r="E40" s="222">
        <v>86170.195117571187</v>
      </c>
      <c r="F40" s="225">
        <v>9.3004066772941915E-2</v>
      </c>
      <c r="G40" s="225">
        <v>9.3020949712373027E-2</v>
      </c>
      <c r="I40" s="219"/>
      <c r="J40" s="219"/>
      <c r="K40" s="219"/>
      <c r="L40" s="219"/>
      <c r="M40" s="219"/>
      <c r="N40" s="219"/>
    </row>
    <row r="41" spans="2:17" x14ac:dyDescent="0.3">
      <c r="B41" s="244" t="s">
        <v>188</v>
      </c>
      <c r="C41" s="222">
        <v>-378.15650299999999</v>
      </c>
      <c r="D41" s="222">
        <v>-1311.1963500000002</v>
      </c>
      <c r="E41" s="222">
        <v>0</v>
      </c>
      <c r="F41" s="225">
        <v>-5.076631283765919E-4</v>
      </c>
      <c r="G41" s="225">
        <v>-1.4727156080879206E-3</v>
      </c>
      <c r="I41" s="219"/>
      <c r="J41" s="219"/>
      <c r="K41" s="219"/>
      <c r="L41" s="219"/>
      <c r="M41" s="219"/>
      <c r="N41" s="219"/>
    </row>
    <row r="42" spans="2:17" x14ac:dyDescent="0.3">
      <c r="B42" s="221" t="s">
        <v>189</v>
      </c>
      <c r="C42" s="222">
        <v>101601.02678418304</v>
      </c>
      <c r="D42" s="222">
        <v>106735.45110103668</v>
      </c>
      <c r="E42" s="222">
        <v>104659.30268645678</v>
      </c>
      <c r="F42" s="223">
        <v>0.136396160569351</v>
      </c>
      <c r="G42" s="223">
        <v>0.11988361985052944</v>
      </c>
      <c r="I42" s="219"/>
      <c r="J42" s="219"/>
      <c r="K42" s="219"/>
      <c r="L42" s="219"/>
      <c r="M42" s="219"/>
      <c r="N42" s="219"/>
    </row>
    <row r="43" spans="2:17" x14ac:dyDescent="0.3">
      <c r="B43" s="221" t="s">
        <v>190</v>
      </c>
      <c r="C43" s="222">
        <v>59208.052965452676</v>
      </c>
      <c r="D43" s="222">
        <v>60136.59205028521</v>
      </c>
      <c r="E43" s="222">
        <v>64652.145385737414</v>
      </c>
      <c r="F43" s="223">
        <v>7.9484935879917035E-2</v>
      </c>
      <c r="G43" s="223">
        <v>6.7544496847989993E-2</v>
      </c>
      <c r="I43" s="219"/>
      <c r="J43" s="219"/>
      <c r="K43" s="219"/>
      <c r="L43" s="219"/>
      <c r="M43" s="219"/>
      <c r="N43" s="219"/>
    </row>
    <row r="44" spans="2:17" x14ac:dyDescent="0.3">
      <c r="B44" s="221" t="s">
        <v>191</v>
      </c>
      <c r="C44" s="222">
        <v>107749.61963656415</v>
      </c>
      <c r="D44" s="222">
        <v>122534.92157263283</v>
      </c>
      <c r="E44" s="222">
        <v>116522.6558733876</v>
      </c>
      <c r="F44" s="223">
        <v>0.14465045173660815</v>
      </c>
      <c r="G44" s="223">
        <v>0.13762934249767061</v>
      </c>
      <c r="I44" s="219"/>
      <c r="J44" s="219"/>
      <c r="K44" s="219"/>
      <c r="L44" s="219"/>
      <c r="M44" s="219"/>
      <c r="N44" s="219"/>
    </row>
    <row r="45" spans="2:17" x14ac:dyDescent="0.3">
      <c r="B45" s="221" t="s">
        <v>164</v>
      </c>
      <c r="C45" s="222">
        <v>744896.53051871434</v>
      </c>
      <c r="D45" s="222">
        <v>890325.56102421787</v>
      </c>
      <c r="E45" s="222">
        <v>891798.80951448483</v>
      </c>
      <c r="F45" s="223">
        <v>1</v>
      </c>
      <c r="G45" s="223">
        <v>1</v>
      </c>
      <c r="I45" s="219" t="s">
        <v>164</v>
      </c>
      <c r="J45" s="227">
        <f>+SUM(J35:J39)</f>
        <v>435071.06429199252</v>
      </c>
      <c r="K45" s="332">
        <f>+SUM(K35:K39)</f>
        <v>1.0000000000000002</v>
      </c>
      <c r="L45" s="219"/>
      <c r="M45" s="219" t="s">
        <v>164</v>
      </c>
      <c r="N45" s="332">
        <f>+SUM(N35:N39)</f>
        <v>1.0000000000000002</v>
      </c>
    </row>
    <row r="49" spans="2:14" x14ac:dyDescent="0.3">
      <c r="B49" s="218" t="s">
        <v>209</v>
      </c>
      <c r="C49" s="95">
        <v>2015</v>
      </c>
      <c r="D49" s="95">
        <v>2016</v>
      </c>
      <c r="E49" s="95" t="s">
        <v>328</v>
      </c>
      <c r="F49" s="95">
        <v>2015</v>
      </c>
      <c r="G49" s="95">
        <v>2016</v>
      </c>
      <c r="I49" s="331">
        <v>2016</v>
      </c>
      <c r="J49" s="220" t="s">
        <v>282</v>
      </c>
      <c r="K49" s="219"/>
      <c r="L49" s="219"/>
      <c r="M49" s="219"/>
      <c r="N49" s="219"/>
    </row>
    <row r="50" spans="2:14" x14ac:dyDescent="0.3">
      <c r="B50" s="221" t="s">
        <v>182</v>
      </c>
      <c r="C50" s="222">
        <v>79612.025528000013</v>
      </c>
      <c r="D50" s="222">
        <v>92913.158616999994</v>
      </c>
      <c r="E50" s="222">
        <v>96332.899332345507</v>
      </c>
      <c r="F50" s="223">
        <v>0.63104949551625444</v>
      </c>
      <c r="G50" s="223">
        <v>0.64026419044356975</v>
      </c>
      <c r="I50" s="219"/>
      <c r="J50" s="219"/>
      <c r="K50" s="219"/>
      <c r="L50" s="219"/>
      <c r="M50" s="219"/>
      <c r="N50" s="219"/>
    </row>
    <row r="51" spans="2:14" x14ac:dyDescent="0.3">
      <c r="B51" s="224" t="s">
        <v>210</v>
      </c>
      <c r="C51" s="222">
        <v>82881.653931000008</v>
      </c>
      <c r="D51" s="222">
        <v>99622.468926000001</v>
      </c>
      <c r="E51" s="222">
        <v>97879.679085353157</v>
      </c>
      <c r="F51" s="225">
        <v>0.65696640116655836</v>
      </c>
      <c r="G51" s="225">
        <v>0.68649801993949877</v>
      </c>
      <c r="I51" s="226" t="s">
        <v>211</v>
      </c>
      <c r="J51" s="227">
        <f>+D51</f>
        <v>99622.468926000001</v>
      </c>
      <c r="K51" s="228">
        <f>+J51/$J$57</f>
        <v>1</v>
      </c>
      <c r="L51" s="219"/>
      <c r="M51" s="219"/>
      <c r="N51" s="219"/>
    </row>
    <row r="52" spans="2:14" x14ac:dyDescent="0.3">
      <c r="B52" s="224" t="s">
        <v>143</v>
      </c>
      <c r="C52" s="222">
        <v>7631.6383439999991</v>
      </c>
      <c r="D52" s="222">
        <v>7711.2235579999997</v>
      </c>
      <c r="E52" s="222">
        <v>7431.3222816852003</v>
      </c>
      <c r="F52" s="225">
        <v>6.0492639083148413E-2</v>
      </c>
      <c r="G52" s="225">
        <v>5.3138009536884981E-2</v>
      </c>
      <c r="I52" s="226"/>
      <c r="J52" s="227"/>
      <c r="K52" s="228"/>
      <c r="L52" s="219"/>
      <c r="M52" s="219"/>
      <c r="N52" s="219"/>
    </row>
    <row r="53" spans="2:14" x14ac:dyDescent="0.3">
      <c r="B53" s="245" t="s">
        <v>188</v>
      </c>
      <c r="C53" s="222">
        <v>-10901.266747</v>
      </c>
      <c r="D53" s="222">
        <v>-14420.533867</v>
      </c>
      <c r="E53" s="222">
        <v>-8978.1020346928544</v>
      </c>
      <c r="F53" s="225">
        <v>-8.6409544733452373E-2</v>
      </c>
      <c r="G53" s="225">
        <v>-9.9371839032813963E-2</v>
      </c>
      <c r="I53" s="226"/>
      <c r="J53" s="227"/>
      <c r="K53" s="228"/>
      <c r="L53" s="219"/>
      <c r="M53" s="219"/>
      <c r="N53" s="219"/>
    </row>
    <row r="54" spans="2:14" x14ac:dyDescent="0.3">
      <c r="B54" s="221" t="s">
        <v>189</v>
      </c>
      <c r="C54" s="222">
        <v>12850.784786000002</v>
      </c>
      <c r="D54" s="222">
        <v>14638.503653</v>
      </c>
      <c r="E54" s="222">
        <v>12793.504507214609</v>
      </c>
      <c r="F54" s="223">
        <v>0.10186251640263953</v>
      </c>
      <c r="G54" s="223">
        <v>0.10087386792357339</v>
      </c>
      <c r="I54" s="226"/>
      <c r="J54" s="227"/>
      <c r="K54" s="228"/>
      <c r="L54" s="219"/>
      <c r="M54" s="219"/>
      <c r="N54" s="219"/>
    </row>
    <row r="55" spans="2:14" x14ac:dyDescent="0.3">
      <c r="B55" s="221" t="s">
        <v>190</v>
      </c>
      <c r="C55" s="222">
        <v>5610.9765319999997</v>
      </c>
      <c r="D55" s="222">
        <v>5926.6124540000001</v>
      </c>
      <c r="E55" s="222">
        <v>6124.3403665822252</v>
      </c>
      <c r="F55" s="223">
        <v>4.4475742030038179E-2</v>
      </c>
      <c r="G55" s="223">
        <v>4.0840261825291171E-2</v>
      </c>
      <c r="I55" s="226"/>
      <c r="J55" s="227"/>
      <c r="K55" s="228"/>
      <c r="L55" s="219"/>
      <c r="M55" s="219"/>
      <c r="N55" s="219"/>
    </row>
    <row r="56" spans="2:14" x14ac:dyDescent="0.3">
      <c r="B56" s="221" t="s">
        <v>191</v>
      </c>
      <c r="C56" s="222">
        <v>28084.345112999999</v>
      </c>
      <c r="D56" s="222">
        <v>31638.631709000001</v>
      </c>
      <c r="E56" s="222">
        <v>28933.492307147997</v>
      </c>
      <c r="F56" s="223">
        <v>0.22261224605106786</v>
      </c>
      <c r="G56" s="223">
        <v>0.21802167980756573</v>
      </c>
      <c r="I56" s="219"/>
      <c r="J56" s="219"/>
      <c r="K56" s="219"/>
      <c r="L56" s="219"/>
      <c r="M56" s="219"/>
      <c r="N56" s="219"/>
    </row>
    <row r="57" spans="2:14" x14ac:dyDescent="0.3">
      <c r="B57" s="221" t="s">
        <v>164</v>
      </c>
      <c r="C57" s="222">
        <v>126158.13195900002</v>
      </c>
      <c r="D57" s="222">
        <v>145116.906433</v>
      </c>
      <c r="E57" s="222">
        <v>144184.23651329032</v>
      </c>
      <c r="F57" s="223">
        <v>1</v>
      </c>
      <c r="G57" s="223">
        <v>1</v>
      </c>
      <c r="I57" s="219" t="s">
        <v>164</v>
      </c>
      <c r="J57" s="227">
        <f>+SUM(J51:J55)</f>
        <v>99622.468926000001</v>
      </c>
      <c r="K57" s="228">
        <f>+SUM(K51:K55)</f>
        <v>1</v>
      </c>
      <c r="L57" s="219"/>
      <c r="M57" s="219"/>
      <c r="N57" s="219"/>
    </row>
    <row r="61" spans="2:14" x14ac:dyDescent="0.3">
      <c r="B61" s="218" t="s">
        <v>45</v>
      </c>
      <c r="C61" s="95">
        <v>2015</v>
      </c>
      <c r="D61" s="95">
        <v>2016</v>
      </c>
      <c r="E61" s="95" t="s">
        <v>328</v>
      </c>
      <c r="F61" s="95">
        <v>2015</v>
      </c>
      <c r="G61" s="95">
        <v>2016</v>
      </c>
      <c r="I61" s="331">
        <v>2016</v>
      </c>
      <c r="J61" s="220" t="s">
        <v>282</v>
      </c>
      <c r="K61" s="219"/>
      <c r="L61" s="219"/>
      <c r="M61" s="219"/>
      <c r="N61" s="219"/>
    </row>
    <row r="62" spans="2:14" x14ac:dyDescent="0.3">
      <c r="B62" s="221" t="s">
        <v>182</v>
      </c>
      <c r="C62" s="222">
        <v>388989.52087300003</v>
      </c>
      <c r="D62" s="222">
        <v>398867.97969299997</v>
      </c>
      <c r="E62" s="222">
        <v>402091.28538286348</v>
      </c>
      <c r="F62" s="246">
        <v>0.72170725550759551</v>
      </c>
      <c r="G62" s="246">
        <v>0.70458866036434209</v>
      </c>
      <c r="I62" s="219"/>
      <c r="J62" s="219"/>
      <c r="K62" s="219"/>
      <c r="L62" s="219"/>
      <c r="M62" s="219"/>
      <c r="N62" s="219"/>
    </row>
    <row r="63" spans="2:14" x14ac:dyDescent="0.3">
      <c r="B63" s="224" t="s">
        <v>318</v>
      </c>
      <c r="C63" s="222">
        <v>213455.45474100002</v>
      </c>
      <c r="D63" s="222">
        <v>222295.23794099997</v>
      </c>
      <c r="E63" s="222">
        <v>234295.89328232117</v>
      </c>
      <c r="F63" s="247">
        <v>0.39603213492362677</v>
      </c>
      <c r="G63" s="247">
        <v>0.39267805860669491</v>
      </c>
      <c r="I63" s="226" t="s">
        <v>212</v>
      </c>
      <c r="J63" s="227">
        <f>+D63</f>
        <v>222295.23794099997</v>
      </c>
      <c r="K63" s="228">
        <f>+J63/$J$69</f>
        <v>0.5912167155865693</v>
      </c>
      <c r="L63" s="219"/>
      <c r="M63" s="219"/>
      <c r="N63" s="219"/>
    </row>
    <row r="64" spans="2:14" x14ac:dyDescent="0.3">
      <c r="B64" s="224" t="s">
        <v>213</v>
      </c>
      <c r="C64" s="222">
        <v>156573.731669</v>
      </c>
      <c r="D64" s="222">
        <v>153700.96122</v>
      </c>
      <c r="E64" s="222">
        <v>150754.44183697595</v>
      </c>
      <c r="F64" s="247">
        <v>0.29049728104194822</v>
      </c>
      <c r="G64" s="247">
        <v>0.27150826808926737</v>
      </c>
      <c r="I64" s="226" t="s">
        <v>214</v>
      </c>
      <c r="J64" s="227">
        <f>+D64</f>
        <v>153700.96122</v>
      </c>
      <c r="K64" s="228">
        <f>+J64/$J$69</f>
        <v>0.40878328441343076</v>
      </c>
      <c r="L64" s="219"/>
      <c r="M64" s="219"/>
      <c r="N64" s="219"/>
    </row>
    <row r="65" spans="2:14" x14ac:dyDescent="0.3">
      <c r="B65" s="224" t="s">
        <v>143</v>
      </c>
      <c r="C65" s="222">
        <v>18960.334462999999</v>
      </c>
      <c r="D65" s="222">
        <v>22871.780532000004</v>
      </c>
      <c r="E65" s="222">
        <v>17040.950263566341</v>
      </c>
      <c r="F65" s="247">
        <v>3.5177839542020445E-2</v>
      </c>
      <c r="G65" s="247">
        <v>4.0402333668379795E-2</v>
      </c>
      <c r="I65" s="226"/>
      <c r="J65" s="227"/>
      <c r="K65" s="228"/>
      <c r="L65" s="219"/>
      <c r="M65" s="219"/>
      <c r="N65" s="219"/>
    </row>
    <row r="66" spans="2:14" x14ac:dyDescent="0.3">
      <c r="B66" s="221" t="s">
        <v>189</v>
      </c>
      <c r="C66" s="222">
        <v>47804.252552000005</v>
      </c>
      <c r="D66" s="222">
        <v>53623.592052</v>
      </c>
      <c r="E66" s="222">
        <v>53981.378802822859</v>
      </c>
      <c r="F66" s="246">
        <v>8.8693072845424825E-2</v>
      </c>
      <c r="G66" s="246">
        <v>9.4724512398621438E-2</v>
      </c>
      <c r="I66" s="226"/>
      <c r="J66" s="227"/>
      <c r="K66" s="228"/>
      <c r="L66" s="219"/>
      <c r="M66" s="219"/>
      <c r="N66" s="219"/>
    </row>
    <row r="67" spans="2:14" x14ac:dyDescent="0.3">
      <c r="B67" s="221" t="s">
        <v>190</v>
      </c>
      <c r="C67" s="248">
        <v>12071.303006000002</v>
      </c>
      <c r="D67" s="222">
        <v>15675.922776000003</v>
      </c>
      <c r="E67" s="222">
        <v>15473.482225000002</v>
      </c>
      <c r="F67" s="246">
        <v>2.2396353874286463E-2</v>
      </c>
      <c r="G67" s="246">
        <v>2.7691060679320204E-2</v>
      </c>
      <c r="I67" s="226"/>
      <c r="J67" s="227"/>
      <c r="K67" s="228"/>
      <c r="L67" s="219"/>
      <c r="M67" s="219"/>
      <c r="N67" s="219"/>
    </row>
    <row r="68" spans="2:14" x14ac:dyDescent="0.3">
      <c r="B68" s="221" t="s">
        <v>191</v>
      </c>
      <c r="C68" s="222">
        <v>90120.111682999996</v>
      </c>
      <c r="D68" s="222">
        <v>97932.986697000015</v>
      </c>
      <c r="E68" s="222">
        <v>95590.390663587998</v>
      </c>
      <c r="F68" s="246">
        <v>0.16720331777269326</v>
      </c>
      <c r="G68" s="246">
        <v>0.17299576655771637</v>
      </c>
      <c r="I68" s="219"/>
      <c r="J68" s="219"/>
      <c r="K68" s="219"/>
      <c r="L68" s="219"/>
      <c r="M68" s="219"/>
      <c r="N68" s="219"/>
    </row>
    <row r="69" spans="2:14" x14ac:dyDescent="0.3">
      <c r="B69" s="221" t="s">
        <v>164</v>
      </c>
      <c r="C69" s="222">
        <v>538985.18811400002</v>
      </c>
      <c r="D69" s="222">
        <v>566100.48121799994</v>
      </c>
      <c r="E69" s="222">
        <v>567136.53707427438</v>
      </c>
      <c r="F69" s="246">
        <v>1</v>
      </c>
      <c r="G69" s="246">
        <v>1</v>
      </c>
      <c r="I69" s="219" t="s">
        <v>164</v>
      </c>
      <c r="J69" s="227">
        <f>+SUM(J63:J67)</f>
        <v>375996.19916099997</v>
      </c>
      <c r="K69" s="228">
        <f>+SUM(K63:K67)</f>
        <v>1</v>
      </c>
      <c r="L69" s="219"/>
      <c r="M69" s="219"/>
      <c r="N69" s="219"/>
    </row>
    <row r="73" spans="2:14" x14ac:dyDescent="0.3">
      <c r="B73" s="218" t="s">
        <v>215</v>
      </c>
      <c r="C73" s="95">
        <v>2015</v>
      </c>
      <c r="D73" s="95">
        <v>2016</v>
      </c>
      <c r="E73" s="95" t="s">
        <v>328</v>
      </c>
      <c r="F73" s="95">
        <v>2015</v>
      </c>
      <c r="G73" s="95">
        <v>2016</v>
      </c>
      <c r="I73" s="331">
        <v>2016</v>
      </c>
      <c r="J73" s="220" t="s">
        <v>282</v>
      </c>
      <c r="K73" s="219"/>
      <c r="L73" s="219"/>
      <c r="M73" s="219"/>
      <c r="N73" s="219"/>
    </row>
    <row r="74" spans="2:14" x14ac:dyDescent="0.3">
      <c r="B74" s="221" t="s">
        <v>182</v>
      </c>
      <c r="C74" s="222">
        <v>118661.05382399999</v>
      </c>
      <c r="D74" s="222">
        <v>119949.84599500001</v>
      </c>
      <c r="E74" s="222">
        <v>123991.7274180199</v>
      </c>
      <c r="F74" s="223">
        <v>0.60846309424147937</v>
      </c>
      <c r="G74" s="223">
        <v>0.6028730517769797</v>
      </c>
      <c r="I74" s="219"/>
      <c r="J74" s="219"/>
      <c r="K74" s="219"/>
      <c r="L74" s="219"/>
      <c r="M74" s="219"/>
      <c r="N74" s="219"/>
    </row>
    <row r="75" spans="2:14" x14ac:dyDescent="0.3">
      <c r="B75" s="224" t="s">
        <v>216</v>
      </c>
      <c r="C75" s="222">
        <v>19937.430445000002</v>
      </c>
      <c r="D75" s="222">
        <v>19128.617597</v>
      </c>
      <c r="E75" s="222">
        <v>20555.490788794999</v>
      </c>
      <c r="F75" s="225">
        <v>0.10223397002509481</v>
      </c>
      <c r="G75" s="225">
        <v>9.6141249464037917E-2</v>
      </c>
      <c r="I75" s="226"/>
      <c r="J75" s="227"/>
      <c r="K75" s="228"/>
      <c r="L75" s="219"/>
      <c r="M75" s="219"/>
      <c r="N75" s="219"/>
    </row>
    <row r="76" spans="2:14" x14ac:dyDescent="0.3">
      <c r="B76" s="249" t="s">
        <v>217</v>
      </c>
      <c r="C76" s="222">
        <v>15493.763365999999</v>
      </c>
      <c r="D76" s="222">
        <v>14788.637022999997</v>
      </c>
      <c r="E76" s="222">
        <v>15974.070030345998</v>
      </c>
      <c r="F76" s="225">
        <v>7.9447998271652692E-2</v>
      </c>
      <c r="G76" s="225">
        <v>7.4328321639109712E-2</v>
      </c>
      <c r="I76" s="226"/>
      <c r="J76" s="227"/>
      <c r="K76" s="228"/>
      <c r="L76" s="219"/>
      <c r="M76" s="219"/>
      <c r="N76" s="219"/>
    </row>
    <row r="77" spans="2:14" x14ac:dyDescent="0.3">
      <c r="B77" s="224" t="s">
        <v>132</v>
      </c>
      <c r="C77" s="222">
        <v>12365.614296</v>
      </c>
      <c r="D77" s="222">
        <v>13206.838399</v>
      </c>
      <c r="E77" s="222">
        <v>15765.708203012766</v>
      </c>
      <c r="F77" s="225">
        <v>6.3407661522209141E-2</v>
      </c>
      <c r="G77" s="225">
        <v>6.6378134160025692E-2</v>
      </c>
      <c r="I77" s="226" t="s">
        <v>187</v>
      </c>
      <c r="J77" s="227">
        <f>+D77</f>
        <v>13206.838399</v>
      </c>
      <c r="K77" s="228">
        <f>+J77/$J$84</f>
        <v>0.62485240967654365</v>
      </c>
      <c r="L77" s="219"/>
      <c r="M77" s="219"/>
      <c r="N77" s="219"/>
    </row>
    <row r="78" spans="2:14" x14ac:dyDescent="0.3">
      <c r="B78" s="249" t="s">
        <v>129</v>
      </c>
      <c r="C78" s="222">
        <v>7988.4275450000005</v>
      </c>
      <c r="D78" s="222">
        <v>7929.0941740000007</v>
      </c>
      <c r="E78" s="222">
        <v>8751.9646124414212</v>
      </c>
      <c r="F78" s="225">
        <v>4.0962583640660903E-2</v>
      </c>
      <c r="G78" s="225">
        <v>3.9851966151800727E-2</v>
      </c>
      <c r="I78" s="226" t="s">
        <v>185</v>
      </c>
      <c r="J78" s="227">
        <f>+D78</f>
        <v>7929.0941740000007</v>
      </c>
      <c r="K78" s="228">
        <f>+J78/$J$84</f>
        <v>0.37514759032345635</v>
      </c>
      <c r="L78" s="219" t="s">
        <v>218</v>
      </c>
      <c r="M78" s="219"/>
      <c r="N78" s="219"/>
    </row>
    <row r="79" spans="2:14" x14ac:dyDescent="0.3">
      <c r="B79" s="224" t="s">
        <v>125</v>
      </c>
      <c r="C79" s="222">
        <v>0</v>
      </c>
      <c r="D79" s="222">
        <v>0</v>
      </c>
      <c r="E79" s="222">
        <v>0</v>
      </c>
      <c r="F79" s="225">
        <v>0</v>
      </c>
      <c r="G79" s="225">
        <v>0</v>
      </c>
      <c r="I79" s="226"/>
      <c r="J79" s="227"/>
      <c r="K79" s="228"/>
      <c r="L79" s="219"/>
      <c r="M79" s="219"/>
      <c r="N79" s="219"/>
    </row>
    <row r="80" spans="2:14" x14ac:dyDescent="0.3">
      <c r="B80" s="224" t="s">
        <v>143</v>
      </c>
      <c r="C80" s="222">
        <v>62875.818171999985</v>
      </c>
      <c r="D80" s="222">
        <v>64896.658802000005</v>
      </c>
      <c r="E80" s="222">
        <v>62944.493783424725</v>
      </c>
      <c r="F80" s="225">
        <v>0.32241088078186181</v>
      </c>
      <c r="G80" s="225">
        <v>0.3261733803620056</v>
      </c>
      <c r="I80" s="219"/>
      <c r="J80" s="219"/>
      <c r="K80" s="219"/>
      <c r="L80" s="219"/>
      <c r="M80" s="219"/>
      <c r="N80" s="219"/>
    </row>
    <row r="81" spans="2:15" x14ac:dyDescent="0.3">
      <c r="B81" s="221" t="s">
        <v>189</v>
      </c>
      <c r="C81" s="222">
        <v>34524.69139</v>
      </c>
      <c r="D81" s="222">
        <v>34253.524716</v>
      </c>
      <c r="E81" s="222">
        <v>34414.188815323636</v>
      </c>
      <c r="F81" s="223">
        <v>0.1770336590980347</v>
      </c>
      <c r="G81" s="223">
        <v>0.17215967897544376</v>
      </c>
      <c r="I81" s="219"/>
      <c r="J81" s="219"/>
      <c r="K81" s="219"/>
      <c r="L81" s="219"/>
      <c r="M81" s="219"/>
      <c r="N81" s="219"/>
    </row>
    <row r="82" spans="2:15" x14ac:dyDescent="0.3">
      <c r="B82" s="221" t="s">
        <v>190</v>
      </c>
      <c r="C82" s="222">
        <v>7722.1808348799987</v>
      </c>
      <c r="D82" s="222">
        <v>8253.5793729999987</v>
      </c>
      <c r="E82" s="222">
        <v>8363.6291737800002</v>
      </c>
      <c r="F82" s="223">
        <v>3.9597339595959319E-2</v>
      </c>
      <c r="G82" s="223">
        <v>4.1482842628171888E-2</v>
      </c>
      <c r="I82" s="219"/>
      <c r="J82" s="219"/>
      <c r="K82" s="219"/>
      <c r="L82" s="219"/>
      <c r="M82" s="219"/>
      <c r="N82" s="219"/>
    </row>
    <row r="83" spans="2:15" x14ac:dyDescent="0.3">
      <c r="B83" s="221" t="s">
        <v>191</v>
      </c>
      <c r="C83" s="222">
        <v>34109.742149919992</v>
      </c>
      <c r="D83" s="222">
        <v>36506.738277000004</v>
      </c>
      <c r="E83" s="222">
        <v>35119.465108803815</v>
      </c>
      <c r="F83" s="223">
        <v>0.17490590706452661</v>
      </c>
      <c r="G83" s="223">
        <v>0.18348442661940467</v>
      </c>
      <c r="I83" s="219"/>
      <c r="J83" s="219"/>
      <c r="K83" s="219"/>
      <c r="L83" s="219"/>
      <c r="M83" s="219"/>
      <c r="N83" s="219"/>
    </row>
    <row r="84" spans="2:15" x14ac:dyDescent="0.3">
      <c r="B84" s="221" t="s">
        <v>164</v>
      </c>
      <c r="C84" s="222">
        <v>195017.66819879998</v>
      </c>
      <c r="D84" s="222">
        <v>198963.68836100001</v>
      </c>
      <c r="E84" s="222">
        <v>201889.01051592734</v>
      </c>
      <c r="F84" s="223">
        <v>1</v>
      </c>
      <c r="G84" s="223">
        <v>1</v>
      </c>
      <c r="I84" s="219" t="s">
        <v>164</v>
      </c>
      <c r="J84" s="227">
        <f>+SUM(J75:J79)</f>
        <v>21135.932573000002</v>
      </c>
      <c r="K84" s="228">
        <f>+SUM(K75:K79)</f>
        <v>1</v>
      </c>
      <c r="L84" s="219"/>
      <c r="M84" s="219"/>
      <c r="N84" s="219"/>
    </row>
    <row r="88" spans="2:15" x14ac:dyDescent="0.3">
      <c r="B88" s="218" t="s">
        <v>219</v>
      </c>
      <c r="C88" s="95">
        <v>2015</v>
      </c>
      <c r="D88" s="95">
        <v>2016</v>
      </c>
      <c r="E88" s="95" t="s">
        <v>328</v>
      </c>
      <c r="F88" s="95">
        <v>2015</v>
      </c>
      <c r="G88" s="95">
        <v>2016</v>
      </c>
      <c r="I88" s="331">
        <v>2016</v>
      </c>
      <c r="J88" s="220" t="s">
        <v>282</v>
      </c>
      <c r="K88" s="219"/>
      <c r="L88" s="219"/>
      <c r="M88" s="219"/>
      <c r="N88" s="219"/>
    </row>
    <row r="89" spans="2:15" x14ac:dyDescent="0.3">
      <c r="B89" s="221" t="s">
        <v>182</v>
      </c>
      <c r="C89" s="233">
        <v>254035.28322418453</v>
      </c>
      <c r="D89" s="233">
        <v>267576.37759431615</v>
      </c>
      <c r="E89" s="233">
        <v>0</v>
      </c>
      <c r="F89" s="223">
        <v>0.47933810004972538</v>
      </c>
      <c r="G89" s="223">
        <v>0.46562493413046269</v>
      </c>
      <c r="I89" s="219"/>
      <c r="J89" s="219"/>
      <c r="K89" s="219"/>
      <c r="L89" s="219"/>
      <c r="M89" s="219"/>
      <c r="N89" s="219"/>
    </row>
    <row r="90" spans="2:15" x14ac:dyDescent="0.3">
      <c r="B90" s="224" t="s">
        <v>309</v>
      </c>
      <c r="C90" s="333">
        <v>8957.6227870638668</v>
      </c>
      <c r="D90" s="333">
        <v>10671.453374525852</v>
      </c>
      <c r="E90" s="333">
        <v>0</v>
      </c>
      <c r="F90" s="223">
        <v>1.6902100500441625E-2</v>
      </c>
      <c r="G90" s="223">
        <v>1.8570005391594976E-2</v>
      </c>
      <c r="I90" s="219" t="s">
        <v>220</v>
      </c>
      <c r="J90" s="227">
        <f>+D94</f>
        <v>15590.310267789557</v>
      </c>
      <c r="K90" s="242">
        <f>+J90/$J$99</f>
        <v>0.16497443703328729</v>
      </c>
      <c r="L90" s="219"/>
      <c r="M90" s="219"/>
      <c r="N90" s="219"/>
    </row>
    <row r="91" spans="2:15" x14ac:dyDescent="0.3">
      <c r="B91" s="224" t="s">
        <v>210</v>
      </c>
      <c r="C91" s="333">
        <v>63907.767951189948</v>
      </c>
      <c r="D91" s="333">
        <v>58166.60271596587</v>
      </c>
      <c r="E91" s="333">
        <v>0</v>
      </c>
      <c r="F91" s="223">
        <v>0.12058729669102033</v>
      </c>
      <c r="G91" s="223">
        <v>0.10121902688763253</v>
      </c>
      <c r="I91" s="219" t="s">
        <v>163</v>
      </c>
      <c r="J91" s="227">
        <f>+D95</f>
        <v>20744.456732353137</v>
      </c>
      <c r="K91" s="242">
        <f>+J91/$J$99</f>
        <v>0.21951487893425808</v>
      </c>
      <c r="L91" s="219"/>
      <c r="M91" s="219"/>
      <c r="N91" s="219"/>
    </row>
    <row r="92" spans="2:15" x14ac:dyDescent="0.3">
      <c r="B92" s="224" t="s">
        <v>331</v>
      </c>
      <c r="C92" s="333">
        <v>4751.4198253528511</v>
      </c>
      <c r="D92" s="333">
        <v>5559.1739541544566</v>
      </c>
      <c r="E92" s="333">
        <v>0</v>
      </c>
      <c r="F92" s="223">
        <v>8.9654339456984884E-3</v>
      </c>
      <c r="G92" s="223">
        <v>9.6738360444787539E-3</v>
      </c>
      <c r="I92" s="219" t="s">
        <v>222</v>
      </c>
      <c r="J92" s="227">
        <f>+D91</f>
        <v>58166.60271596587</v>
      </c>
      <c r="K92" s="242">
        <f>+J92/$J$99</f>
        <v>0.61551068403245457</v>
      </c>
      <c r="L92" s="219"/>
      <c r="M92" s="219"/>
      <c r="N92" s="219"/>
      <c r="O92" s="33">
        <f>+J92/1000</f>
        <v>58.166602715965873</v>
      </c>
    </row>
    <row r="93" spans="2:15" x14ac:dyDescent="0.3">
      <c r="B93" s="224" t="s">
        <v>322</v>
      </c>
      <c r="C93" s="333">
        <v>10541.069642751831</v>
      </c>
      <c r="D93" s="333">
        <v>11186.57790004844</v>
      </c>
      <c r="E93" s="333">
        <v>0</v>
      </c>
      <c r="F93" s="223">
        <v>1.9889899666376235E-2</v>
      </c>
      <c r="G93" s="223">
        <v>1.9466402993737173E-2</v>
      </c>
      <c r="I93" s="219" t="s">
        <v>332</v>
      </c>
      <c r="J93" s="227"/>
      <c r="K93" s="242"/>
      <c r="L93" s="219"/>
      <c r="M93" s="219"/>
      <c r="N93" s="219"/>
    </row>
    <row r="94" spans="2:15" x14ac:dyDescent="0.3">
      <c r="B94" s="224" t="s">
        <v>333</v>
      </c>
      <c r="C94" s="333">
        <v>12451.104676144561</v>
      </c>
      <c r="D94" s="333">
        <v>15590.310267789557</v>
      </c>
      <c r="E94" s="333">
        <v>0</v>
      </c>
      <c r="F94" s="223">
        <v>2.3493936681686881E-2</v>
      </c>
      <c r="G94" s="223">
        <v>2.7129589154237764E-2</v>
      </c>
      <c r="I94" s="219"/>
      <c r="J94" s="219"/>
      <c r="K94" s="242"/>
      <c r="L94" s="219"/>
      <c r="M94" s="219"/>
      <c r="N94" s="219"/>
    </row>
    <row r="95" spans="2:15" x14ac:dyDescent="0.3">
      <c r="B95" s="224" t="s">
        <v>320</v>
      </c>
      <c r="C95" s="333">
        <v>14717.435061472883</v>
      </c>
      <c r="D95" s="333">
        <v>20744.456732353137</v>
      </c>
      <c r="E95" s="333">
        <v>0</v>
      </c>
      <c r="F95" s="223">
        <v>2.7770265887616725E-2</v>
      </c>
      <c r="G95" s="223">
        <v>3.6098613735696755E-2</v>
      </c>
      <c r="I95" s="219"/>
      <c r="J95" s="219"/>
      <c r="K95" s="242"/>
      <c r="L95" s="219"/>
      <c r="M95" s="219"/>
      <c r="N95" s="219"/>
    </row>
    <row r="96" spans="2:15" x14ac:dyDescent="0.3">
      <c r="B96" s="224" t="s">
        <v>323</v>
      </c>
      <c r="C96" s="333">
        <v>12468.228925988908</v>
      </c>
      <c r="D96" s="333">
        <v>13163.337033257394</v>
      </c>
      <c r="E96" s="333">
        <v>0</v>
      </c>
      <c r="F96" s="223">
        <v>2.3526248356195191E-2</v>
      </c>
      <c r="G96" s="223">
        <v>2.2906274440788865E-2</v>
      </c>
      <c r="I96" s="219"/>
      <c r="J96" s="219"/>
      <c r="K96" s="242"/>
      <c r="L96" s="219"/>
      <c r="M96" s="219"/>
      <c r="N96" s="219"/>
    </row>
    <row r="97" spans="2:21" x14ac:dyDescent="0.3">
      <c r="B97" s="224" t="s">
        <v>324</v>
      </c>
      <c r="C97" s="333">
        <v>12283.714587682338</v>
      </c>
      <c r="D97" s="333">
        <v>11372.443501356533</v>
      </c>
      <c r="E97" s="333">
        <v>0</v>
      </c>
      <c r="F97" s="223">
        <v>2.317808903268204E-2</v>
      </c>
      <c r="G97" s="223">
        <v>1.9789838340101763E-2</v>
      </c>
      <c r="I97" s="219"/>
      <c r="J97" s="219"/>
      <c r="K97" s="242"/>
      <c r="L97" s="219"/>
      <c r="M97" s="219"/>
      <c r="N97" s="219"/>
    </row>
    <row r="98" spans="2:21" x14ac:dyDescent="0.3">
      <c r="B98" s="224" t="s">
        <v>325</v>
      </c>
      <c r="C98" s="333">
        <v>16719.908054362422</v>
      </c>
      <c r="D98" s="333">
        <v>17377.790106163255</v>
      </c>
      <c r="E98" s="333">
        <v>0</v>
      </c>
      <c r="F98" s="223">
        <v>3.1548723697217479E-2</v>
      </c>
      <c r="G98" s="223">
        <v>3.0240084891885281E-2</v>
      </c>
      <c r="I98" s="219"/>
      <c r="J98" s="219"/>
      <c r="K98" s="242"/>
      <c r="L98" s="219"/>
      <c r="M98" s="219"/>
      <c r="N98" s="219"/>
    </row>
    <row r="99" spans="2:21" x14ac:dyDescent="0.3">
      <c r="B99" s="224" t="s">
        <v>326</v>
      </c>
      <c r="C99" s="333">
        <v>4027.3749359326098</v>
      </c>
      <c r="D99" s="333">
        <v>4309.6588456329055</v>
      </c>
      <c r="E99" s="333">
        <v>0</v>
      </c>
      <c r="F99" s="223">
        <v>7.5992367102572528E-3</v>
      </c>
      <c r="G99" s="223">
        <v>7.4994834527770116E-3</v>
      </c>
      <c r="I99" s="219" t="s">
        <v>164</v>
      </c>
      <c r="J99" s="227">
        <f>+SUM(J90:J93)</f>
        <v>94501.369716108573</v>
      </c>
      <c r="K99" s="242">
        <f>+SUM(K90:K93)</f>
        <v>1</v>
      </c>
      <c r="L99" s="219"/>
      <c r="M99" s="219"/>
      <c r="N99" s="219"/>
    </row>
    <row r="100" spans="2:21" x14ac:dyDescent="0.3">
      <c r="B100" s="224" t="s">
        <v>327</v>
      </c>
      <c r="C100" s="333">
        <v>16921.610076634461</v>
      </c>
      <c r="D100" s="333">
        <v>17425.558202097407</v>
      </c>
      <c r="E100" s="333">
        <v>0</v>
      </c>
      <c r="F100" s="223">
        <v>3.1929314388813433E-2</v>
      </c>
      <c r="G100" s="223">
        <v>3.0323208883333435E-2</v>
      </c>
    </row>
    <row r="101" spans="2:21" x14ac:dyDescent="0.3">
      <c r="B101" s="249" t="s">
        <v>321</v>
      </c>
      <c r="C101" s="333">
        <v>23320.788383981348</v>
      </c>
      <c r="D101" s="333">
        <v>24944.208585125238</v>
      </c>
      <c r="E101" s="333">
        <v>0</v>
      </c>
      <c r="F101" s="223">
        <v>4.4003896835756992E-2</v>
      </c>
      <c r="G101" s="223">
        <v>4.340684175415109E-2</v>
      </c>
    </row>
    <row r="102" spans="2:21" x14ac:dyDescent="0.3">
      <c r="B102" s="224" t="s">
        <v>143</v>
      </c>
      <c r="C102" s="333">
        <v>52967.238315626499</v>
      </c>
      <c r="D102" s="333">
        <v>57064.806375846114</v>
      </c>
      <c r="E102" s="333">
        <v>0</v>
      </c>
      <c r="F102" s="223">
        <v>9.9943657655962692E-2</v>
      </c>
      <c r="G102" s="223">
        <v>9.9301728160047301E-2</v>
      </c>
    </row>
    <row r="103" spans="2:21" x14ac:dyDescent="0.3">
      <c r="B103" s="221" t="s">
        <v>189</v>
      </c>
      <c r="C103" s="333">
        <v>153237.84406331641</v>
      </c>
      <c r="D103" s="333">
        <v>162495.1345250867</v>
      </c>
      <c r="E103" s="333">
        <v>0</v>
      </c>
      <c r="F103" s="223">
        <v>0.28914383898477836</v>
      </c>
      <c r="G103" s="223">
        <v>0.28276706258606354</v>
      </c>
    </row>
    <row r="104" spans="2:21" x14ac:dyDescent="0.3">
      <c r="B104" s="221" t="s">
        <v>190</v>
      </c>
      <c r="C104" s="333">
        <v>71545.716348591144</v>
      </c>
      <c r="D104" s="333">
        <v>84037.390236722989</v>
      </c>
      <c r="E104" s="333">
        <v>0</v>
      </c>
      <c r="F104" s="223">
        <v>0.13499930917456651</v>
      </c>
      <c r="G104" s="223">
        <v>0.14623826155833766</v>
      </c>
    </row>
    <row r="105" spans="2:21" x14ac:dyDescent="0.3">
      <c r="B105" s="221" t="s">
        <v>191</v>
      </c>
      <c r="C105" s="333">
        <v>51152.137593715292</v>
      </c>
      <c r="D105" s="333">
        <v>60551.855650756144</v>
      </c>
      <c r="E105" s="333">
        <v>0</v>
      </c>
      <c r="F105" s="223">
        <v>9.6518751790929794E-2</v>
      </c>
      <c r="G105" s="223">
        <v>0.1053697417251362</v>
      </c>
    </row>
    <row r="106" spans="2:21" x14ac:dyDescent="0.3">
      <c r="B106" s="221" t="s">
        <v>164</v>
      </c>
      <c r="C106" s="233">
        <v>529970.98122980737</v>
      </c>
      <c r="D106" s="334">
        <v>574660.75800688192</v>
      </c>
      <c r="E106" s="334">
        <v>0</v>
      </c>
      <c r="F106" s="223">
        <v>1</v>
      </c>
      <c r="G106" s="223">
        <v>1</v>
      </c>
    </row>
    <row r="110" spans="2:21" x14ac:dyDescent="0.3">
      <c r="B110" s="218" t="s">
        <v>334</v>
      </c>
      <c r="C110" s="95">
        <v>2015</v>
      </c>
      <c r="D110" s="95">
        <v>2016</v>
      </c>
      <c r="E110" s="95" t="s">
        <v>328</v>
      </c>
      <c r="F110" s="95">
        <v>2015</v>
      </c>
      <c r="G110" s="95">
        <v>2016</v>
      </c>
      <c r="I110" s="331">
        <v>2016</v>
      </c>
      <c r="J110" s="220" t="s">
        <v>282</v>
      </c>
      <c r="K110" s="219"/>
      <c r="L110" s="219"/>
      <c r="M110" s="219"/>
      <c r="N110" s="219"/>
      <c r="P110" s="331">
        <v>2016</v>
      </c>
      <c r="Q110" s="220" t="s">
        <v>103</v>
      </c>
      <c r="R110" s="219"/>
      <c r="S110" s="219"/>
      <c r="T110" s="219"/>
      <c r="U110" s="219"/>
    </row>
    <row r="111" spans="2:21" x14ac:dyDescent="0.3">
      <c r="B111" s="221" t="s">
        <v>182</v>
      </c>
      <c r="C111" s="222">
        <v>134081.85205549526</v>
      </c>
      <c r="D111" s="222">
        <v>145845.8377655668</v>
      </c>
      <c r="E111" s="222">
        <v>0</v>
      </c>
      <c r="F111" s="223">
        <v>0.88597041686266109</v>
      </c>
      <c r="G111" s="223">
        <v>0.88267794822646972</v>
      </c>
      <c r="I111" s="219"/>
      <c r="J111" s="219"/>
      <c r="K111" s="219"/>
      <c r="L111" s="219"/>
      <c r="M111" s="219"/>
      <c r="N111" s="219"/>
      <c r="P111" s="219"/>
      <c r="Q111" s="219"/>
      <c r="R111" s="219"/>
      <c r="S111" s="219"/>
      <c r="T111" s="219"/>
      <c r="U111" s="219"/>
    </row>
    <row r="112" spans="2:21" x14ac:dyDescent="0.3">
      <c r="B112" s="224" t="s">
        <v>117</v>
      </c>
      <c r="C112" s="222">
        <v>29610.337780468741</v>
      </c>
      <c r="D112" s="222">
        <v>30669.389914178548</v>
      </c>
      <c r="E112" s="222">
        <v>0</v>
      </c>
      <c r="F112" s="223">
        <v>0.19565573494575633</v>
      </c>
      <c r="G112" s="223">
        <v>0.18561513017820264</v>
      </c>
      <c r="I112" s="219" t="s">
        <v>63</v>
      </c>
      <c r="J112" s="227">
        <f>+D112</f>
        <v>30669.389914178548</v>
      </c>
      <c r="K112" s="242">
        <f>+J112/$J$122</f>
        <v>0.7115225724169586</v>
      </c>
      <c r="L112" s="219"/>
      <c r="M112" s="219" t="s">
        <v>335</v>
      </c>
      <c r="N112" s="242">
        <f>+O112*K112</f>
        <v>0.66257255894668599</v>
      </c>
      <c r="O112" s="332">
        <f>1-O113</f>
        <v>0.93120385021097052</v>
      </c>
      <c r="P112" s="219" t="s">
        <v>63</v>
      </c>
      <c r="Q112" s="227">
        <f>+J112</f>
        <v>30669.389914178548</v>
      </c>
      <c r="R112" s="242">
        <f>+Q112/$Q$122</f>
        <v>0.79411024996492263</v>
      </c>
      <c r="S112" s="219"/>
      <c r="T112" s="219" t="s">
        <v>335</v>
      </c>
      <c r="U112" s="242">
        <f>+O112*R112</f>
        <v>0.73947852225933219</v>
      </c>
    </row>
    <row r="113" spans="2:21" x14ac:dyDescent="0.3">
      <c r="B113" s="224" t="s">
        <v>119</v>
      </c>
      <c r="C113" s="222">
        <v>4456.416688007168</v>
      </c>
      <c r="D113" s="222">
        <v>4735.9453033155605</v>
      </c>
      <c r="E113" s="222">
        <v>0</v>
      </c>
      <c r="F113" s="223">
        <v>2.9446590200389564E-2</v>
      </c>
      <c r="G113" s="223">
        <v>2.8662555937748593E-2</v>
      </c>
      <c r="I113" s="219" t="s">
        <v>65</v>
      </c>
      <c r="J113" s="227">
        <f>+D113</f>
        <v>4735.9453033155605</v>
      </c>
      <c r="K113" s="242">
        <f>+J113/$J$122</f>
        <v>0.10987280785403769</v>
      </c>
      <c r="L113" s="219"/>
      <c r="M113" s="219" t="s">
        <v>336</v>
      </c>
      <c r="N113" s="242">
        <f>+O113*K112</f>
        <v>4.8950013470272696E-2</v>
      </c>
      <c r="O113" s="332">
        <f>2087/30336</f>
        <v>6.8796149789029537E-2</v>
      </c>
      <c r="P113" s="219" t="s">
        <v>65</v>
      </c>
      <c r="Q113" s="227">
        <f>+J113</f>
        <v>4735.9453033155605</v>
      </c>
      <c r="R113" s="242">
        <f>+Q113/$Q$122</f>
        <v>0.12262593808223955</v>
      </c>
      <c r="S113" s="219"/>
      <c r="T113" s="219" t="s">
        <v>336</v>
      </c>
      <c r="U113" s="242">
        <f>+O113*R112</f>
        <v>5.4631727705590508E-2</v>
      </c>
    </row>
    <row r="114" spans="2:21" x14ac:dyDescent="0.3">
      <c r="B114" s="244" t="s">
        <v>337</v>
      </c>
      <c r="C114" s="222">
        <v>3423.7648215882264</v>
      </c>
      <c r="D114" s="222">
        <v>4482.8159289311625</v>
      </c>
      <c r="E114" s="222">
        <v>0</v>
      </c>
      <c r="F114" s="223">
        <v>2.2623153690976446E-2</v>
      </c>
      <c r="G114" s="223">
        <v>2.7130584095147122E-2</v>
      </c>
      <c r="I114" s="219" t="s">
        <v>53</v>
      </c>
      <c r="J114" s="227">
        <f>+D114</f>
        <v>4482.8159289311625</v>
      </c>
      <c r="K114" s="242">
        <f>+J114/$J$122</f>
        <v>0.10400026640080785</v>
      </c>
      <c r="L114" s="219"/>
      <c r="M114" s="219" t="s">
        <v>197</v>
      </c>
      <c r="N114" s="242">
        <f>+O114*K113</f>
        <v>7.7493743651301614E-2</v>
      </c>
      <c r="O114" s="335">
        <f>1-O115</f>
        <v>0.70530411632193324</v>
      </c>
      <c r="P114" s="219"/>
      <c r="Q114" s="227"/>
      <c r="R114" s="242"/>
      <c r="S114" s="219"/>
      <c r="T114" s="219" t="s">
        <v>197</v>
      </c>
      <c r="U114" s="242">
        <f>+O114*R113</f>
        <v>8.6488578897242069E-2</v>
      </c>
    </row>
    <row r="115" spans="2:21" x14ac:dyDescent="0.3">
      <c r="B115" s="244" t="s">
        <v>338</v>
      </c>
      <c r="C115" s="222">
        <v>8982.6124156000005</v>
      </c>
      <c r="D115" s="222">
        <v>9200.7902498500007</v>
      </c>
      <c r="E115" s="222">
        <v>0</v>
      </c>
      <c r="F115" s="223">
        <v>5.9354258196485592E-2</v>
      </c>
      <c r="G115" s="223">
        <v>5.568437731390026E-2</v>
      </c>
      <c r="I115" s="219"/>
      <c r="J115" s="219"/>
      <c r="K115" s="242"/>
      <c r="L115" s="219"/>
      <c r="M115" s="219" t="s">
        <v>339</v>
      </c>
      <c r="N115" s="242">
        <f>+O115*K113</f>
        <v>3.237906420273607E-2</v>
      </c>
      <c r="O115" s="332">
        <f>1439/4883</f>
        <v>0.29469588367806676</v>
      </c>
      <c r="P115" s="219"/>
      <c r="Q115" s="219"/>
      <c r="R115" s="242"/>
      <c r="S115" s="219"/>
      <c r="T115" s="219" t="s">
        <v>339</v>
      </c>
      <c r="U115" s="242">
        <f>+O115*R113</f>
        <v>3.6137359184997483E-2</v>
      </c>
    </row>
    <row r="116" spans="2:21" x14ac:dyDescent="0.3">
      <c r="B116" s="244" t="s">
        <v>340</v>
      </c>
      <c r="C116" s="222">
        <v>3235.7861296199999</v>
      </c>
      <c r="D116" s="222">
        <f>3458.5263041691*92.98%</f>
        <v>3215.7377576164295</v>
      </c>
      <c r="E116" s="222">
        <v>0</v>
      </c>
      <c r="F116" s="223">
        <v>2.1381050024214324E-2</v>
      </c>
      <c r="G116" s="223">
        <v>2.0931450282169087E-2</v>
      </c>
      <c r="I116" s="219" t="str">
        <f>+B116</f>
        <v xml:space="preserve">  Aceites y Grasas palma</v>
      </c>
      <c r="J116" s="227">
        <f>+D116</f>
        <v>3215.7377576164295</v>
      </c>
      <c r="K116" s="242">
        <f>+J116/$J$122</f>
        <v>7.4604353328195899E-2</v>
      </c>
      <c r="L116" s="219"/>
      <c r="M116" s="219" t="s">
        <v>53</v>
      </c>
      <c r="N116" s="242">
        <f>+K114</f>
        <v>0.10400026640080785</v>
      </c>
      <c r="P116" s="219" t="str">
        <f>+I116</f>
        <v xml:space="preserve">  Aceites y Grasas palma</v>
      </c>
      <c r="Q116" s="227">
        <f>+J116</f>
        <v>3215.7377576164295</v>
      </c>
      <c r="R116" s="242">
        <f>+Q116/$Q$122</f>
        <v>8.3263811952837788E-2</v>
      </c>
      <c r="S116" s="219"/>
      <c r="T116" s="219"/>
      <c r="U116" s="219"/>
    </row>
    <row r="117" spans="2:21" x14ac:dyDescent="0.3">
      <c r="B117" s="244" t="s">
        <v>341</v>
      </c>
      <c r="C117" s="222"/>
      <c r="D117" s="222">
        <f>3458.5263041691*(1-92.98%)</f>
        <v>242.78854655267057</v>
      </c>
      <c r="E117" s="222"/>
      <c r="F117" s="223"/>
      <c r="G117" s="223"/>
      <c r="I117" s="219"/>
      <c r="J117" s="227"/>
      <c r="K117" s="242"/>
      <c r="L117" s="219"/>
      <c r="M117" s="219" t="str">
        <f>+I116</f>
        <v xml:space="preserve">  Aceites y Grasas palma</v>
      </c>
      <c r="N117" s="336">
        <f>+K116</f>
        <v>7.4604353328195899E-2</v>
      </c>
      <c r="P117" s="219"/>
      <c r="Q117" s="227"/>
      <c r="R117" s="242"/>
      <c r="S117" s="219"/>
      <c r="T117" s="219"/>
      <c r="U117" s="219"/>
    </row>
    <row r="118" spans="2:21" x14ac:dyDescent="0.3">
      <c r="B118" s="244" t="s">
        <v>342</v>
      </c>
      <c r="C118" s="222">
        <v>427.36524730000002</v>
      </c>
      <c r="D118" s="222">
        <v>548.49245646000008</v>
      </c>
      <c r="E118" s="222">
        <v>0</v>
      </c>
      <c r="F118" s="223">
        <v>2.8238942146046921E-3</v>
      </c>
      <c r="G118" s="223">
        <v>3.3195475681933504E-3</v>
      </c>
      <c r="I118" s="219"/>
      <c r="J118" s="219"/>
      <c r="K118" s="242"/>
      <c r="L118" s="219"/>
      <c r="M118" s="219"/>
      <c r="N118" s="219"/>
      <c r="P118" s="219"/>
      <c r="Q118" s="219"/>
      <c r="R118" s="242"/>
      <c r="S118" s="219"/>
      <c r="T118" s="219"/>
      <c r="U118" s="219"/>
    </row>
    <row r="119" spans="2:21" x14ac:dyDescent="0.3">
      <c r="B119" s="244" t="s">
        <v>343</v>
      </c>
      <c r="C119" s="222">
        <v>83945.568972911133</v>
      </c>
      <c r="D119" s="222">
        <v>92749.877608662413</v>
      </c>
      <c r="E119" s="222">
        <v>0</v>
      </c>
      <c r="F119" s="223">
        <v>0.55468573559023426</v>
      </c>
      <c r="G119" s="223">
        <v>0.56133430285110852</v>
      </c>
      <c r="I119" s="219"/>
      <c r="J119" s="219"/>
      <c r="K119" s="242"/>
      <c r="L119" s="219"/>
      <c r="M119" s="219"/>
      <c r="N119" s="219"/>
      <c r="P119" s="219"/>
      <c r="Q119" s="219"/>
      <c r="R119" s="242"/>
      <c r="S119" s="219"/>
      <c r="T119" s="219"/>
      <c r="U119" s="219"/>
    </row>
    <row r="120" spans="2:21" x14ac:dyDescent="0.3">
      <c r="B120" s="221" t="s">
        <v>189</v>
      </c>
      <c r="C120" s="222">
        <v>7351.819571955999</v>
      </c>
      <c r="D120" s="222">
        <v>7874.3829753449663</v>
      </c>
      <c r="E120" s="222">
        <v>0</v>
      </c>
      <c r="F120" s="223">
        <v>4.8578495530991403E-2</v>
      </c>
      <c r="G120" s="223">
        <v>4.7656788254727377E-2</v>
      </c>
      <c r="I120" s="219"/>
      <c r="J120" s="219"/>
      <c r="K120" s="242"/>
      <c r="L120" s="219"/>
      <c r="M120" s="219"/>
      <c r="N120" s="219"/>
      <c r="P120" s="219"/>
      <c r="Q120" s="219"/>
      <c r="R120" s="242"/>
      <c r="S120" s="219"/>
      <c r="T120" s="219"/>
      <c r="U120" s="219"/>
    </row>
    <row r="121" spans="2:21" x14ac:dyDescent="0.3">
      <c r="B121" s="221" t="s">
        <v>190</v>
      </c>
      <c r="C121" s="222">
        <v>3001.1534216800005</v>
      </c>
      <c r="D121" s="222">
        <v>3368.143544</v>
      </c>
      <c r="E121" s="222">
        <v>0</v>
      </c>
      <c r="F121" s="223">
        <v>1.9830671394471221E-2</v>
      </c>
      <c r="G121" s="223">
        <v>2.0384442081432176E-2</v>
      </c>
      <c r="I121" s="219"/>
      <c r="J121" s="219"/>
      <c r="K121" s="242"/>
      <c r="L121" s="219"/>
      <c r="M121" s="219"/>
      <c r="N121" s="219"/>
      <c r="P121" s="219"/>
      <c r="Q121" s="219"/>
      <c r="R121" s="242"/>
      <c r="S121" s="219"/>
      <c r="T121" s="219"/>
      <c r="U121" s="219"/>
    </row>
    <row r="122" spans="2:21" x14ac:dyDescent="0.3">
      <c r="B122" s="221" t="s">
        <v>191</v>
      </c>
      <c r="C122" s="222">
        <v>6904.146888889999</v>
      </c>
      <c r="D122" s="222">
        <v>8142.7237451100009</v>
      </c>
      <c r="E122" s="222">
        <v>0</v>
      </c>
      <c r="F122" s="223">
        <v>4.5620416211876312E-2</v>
      </c>
      <c r="G122" s="223">
        <v>4.9280821437370816E-2</v>
      </c>
      <c r="I122" s="219" t="s">
        <v>164</v>
      </c>
      <c r="J122" s="227">
        <f>+SUM(J112:J116)</f>
        <v>43103.888904041698</v>
      </c>
      <c r="K122" s="242">
        <f>+SUM(K112:K116)</f>
        <v>1</v>
      </c>
      <c r="L122" s="219"/>
      <c r="M122" s="219"/>
      <c r="N122" s="242">
        <f>+SUM(N112:N117)</f>
        <v>1</v>
      </c>
      <c r="P122" s="219" t="s">
        <v>164</v>
      </c>
      <c r="Q122" s="227">
        <f>+SUM(Q112:Q116)</f>
        <v>38621.072975110539</v>
      </c>
      <c r="R122" s="242">
        <f>+SUM(R112:R116)</f>
        <v>1</v>
      </c>
      <c r="S122" s="219"/>
      <c r="T122" s="219"/>
      <c r="U122" s="219"/>
    </row>
    <row r="123" spans="2:21" x14ac:dyDescent="0.3">
      <c r="B123" s="221" t="s">
        <v>164</v>
      </c>
      <c r="C123" s="222">
        <v>151338.97193802125</v>
      </c>
      <c r="D123" s="222">
        <v>165231.08803002175</v>
      </c>
      <c r="E123" s="222">
        <v>0</v>
      </c>
      <c r="F123" s="223">
        <v>1</v>
      </c>
      <c r="G123" s="223">
        <v>1</v>
      </c>
    </row>
    <row r="127" spans="2:21" x14ac:dyDescent="0.3">
      <c r="B127" s="313" t="s">
        <v>117</v>
      </c>
      <c r="C127" s="314">
        <v>213635.32119094004</v>
      </c>
      <c r="D127" s="264">
        <f>+D112+D19</f>
        <v>213635.32119094004</v>
      </c>
    </row>
    <row r="128" spans="2:21" x14ac:dyDescent="0.3">
      <c r="B128" s="313" t="s">
        <v>119</v>
      </c>
      <c r="C128" s="314">
        <v>323841.3309546535</v>
      </c>
      <c r="D128" s="264">
        <f>+D113+D20</f>
        <v>323841.3309546535</v>
      </c>
    </row>
    <row r="129" spans="2:8" x14ac:dyDescent="0.3">
      <c r="B129" s="313" t="s">
        <v>305</v>
      </c>
      <c r="C129" s="314">
        <f>90088.8932167541-19579</f>
        <v>70509.893216754106</v>
      </c>
      <c r="D129" s="264">
        <f>+D114+D21</f>
        <v>70509.893216754062</v>
      </c>
    </row>
    <row r="130" spans="2:8" x14ac:dyDescent="0.3">
      <c r="B130" s="316" t="s">
        <v>306</v>
      </c>
      <c r="C130" s="317"/>
    </row>
    <row r="131" spans="2:8" x14ac:dyDescent="0.3">
      <c r="B131" s="316" t="s">
        <v>124</v>
      </c>
      <c r="C131" s="317"/>
    </row>
    <row r="132" spans="2:8" x14ac:dyDescent="0.3">
      <c r="B132" s="313" t="s">
        <v>125</v>
      </c>
      <c r="C132" s="314">
        <v>49632.544504372512</v>
      </c>
      <c r="D132" s="264">
        <f>+D24</f>
        <v>49632.544504372505</v>
      </c>
    </row>
    <row r="133" spans="2:8" x14ac:dyDescent="0.3">
      <c r="B133" s="318" t="s">
        <v>307</v>
      </c>
      <c r="C133" s="317"/>
      <c r="D133" s="264"/>
    </row>
    <row r="134" spans="2:8" x14ac:dyDescent="0.3">
      <c r="B134" s="313" t="s">
        <v>126</v>
      </c>
      <c r="C134" s="314">
        <v>148167.73517757258</v>
      </c>
      <c r="D134" s="264">
        <f>+D4</f>
        <v>148167.73517757258</v>
      </c>
    </row>
    <row r="135" spans="2:8" x14ac:dyDescent="0.3">
      <c r="B135" s="313" t="s">
        <v>127</v>
      </c>
      <c r="C135" s="314">
        <v>133090.23768399475</v>
      </c>
      <c r="D135" s="264">
        <f>+D5+D51</f>
        <v>133090.23768399475</v>
      </c>
    </row>
    <row r="136" spans="2:8" x14ac:dyDescent="0.3">
      <c r="B136" s="313" t="s">
        <v>308</v>
      </c>
      <c r="C136" s="314">
        <v>58166.60271596587</v>
      </c>
      <c r="D136" s="264">
        <f>+D91</f>
        <v>58166.60271596587</v>
      </c>
    </row>
    <row r="137" spans="2:8" x14ac:dyDescent="0.3">
      <c r="B137" s="316" t="s">
        <v>309</v>
      </c>
      <c r="C137" s="317"/>
    </row>
    <row r="138" spans="2:8" x14ac:dyDescent="0.3">
      <c r="B138" s="313" t="s">
        <v>129</v>
      </c>
      <c r="C138" s="320">
        <v>150533.19055705439</v>
      </c>
      <c r="D138" s="264">
        <f>+D78+D38+D6</f>
        <v>150533.19055705398</v>
      </c>
      <c r="F138" s="33" t="s">
        <v>344</v>
      </c>
      <c r="G138" s="264">
        <f>+J6+Q38+J78+J116</f>
        <v>147333.5155802716</v>
      </c>
      <c r="H138" s="41">
        <f>+G138/$G$143</f>
        <v>0.95827344746580123</v>
      </c>
    </row>
    <row r="139" spans="2:8" x14ac:dyDescent="0.3">
      <c r="B139" s="313" t="s">
        <v>310</v>
      </c>
      <c r="C139" s="320">
        <v>3215.7377576164295</v>
      </c>
      <c r="D139" s="264">
        <f>+D116</f>
        <v>3215.7377576164295</v>
      </c>
      <c r="G139" s="264"/>
      <c r="H139" s="41"/>
    </row>
    <row r="140" spans="2:8" x14ac:dyDescent="0.3">
      <c r="B140" s="318" t="s">
        <v>311</v>
      </c>
      <c r="C140" s="317"/>
      <c r="D140" s="264"/>
      <c r="G140" s="264"/>
      <c r="H140" s="41"/>
    </row>
    <row r="141" spans="2:8" x14ac:dyDescent="0.3">
      <c r="B141" s="318" t="s">
        <v>312</v>
      </c>
      <c r="C141" s="317"/>
      <c r="D141" s="264"/>
      <c r="F141" s="33" t="s">
        <v>208</v>
      </c>
      <c r="G141" s="337">
        <f>+Q39</f>
        <v>6415.4127343988403</v>
      </c>
      <c r="H141" s="41">
        <f>+G141/$G$143</f>
        <v>4.1726552534198658E-2</v>
      </c>
    </row>
    <row r="142" spans="2:8" x14ac:dyDescent="0.3">
      <c r="B142" s="318" t="s">
        <v>314</v>
      </c>
      <c r="C142" s="317"/>
      <c r="D142" s="264"/>
      <c r="G142" s="264"/>
      <c r="H142" s="41"/>
    </row>
    <row r="143" spans="2:8" x14ac:dyDescent="0.3">
      <c r="B143" s="313" t="s">
        <v>315</v>
      </c>
      <c r="C143" s="320">
        <v>202576.97927155401</v>
      </c>
      <c r="D143" s="264">
        <f>+D7+D36+D77</f>
        <v>202576.9792715541</v>
      </c>
      <c r="F143" s="33" t="s">
        <v>345</v>
      </c>
      <c r="G143" s="264">
        <f>+SUM(G138:G142)</f>
        <v>153748.92831467045</v>
      </c>
    </row>
    <row r="144" spans="2:8" x14ac:dyDescent="0.3">
      <c r="B144" s="318" t="s">
        <v>316</v>
      </c>
      <c r="C144" s="317"/>
      <c r="D144" s="264"/>
    </row>
    <row r="145" spans="2:4" x14ac:dyDescent="0.3">
      <c r="B145" s="313" t="s">
        <v>317</v>
      </c>
      <c r="C145" s="320">
        <v>15590.310267789557</v>
      </c>
      <c r="D145" s="264">
        <f>+D94</f>
        <v>15590.310267789557</v>
      </c>
    </row>
    <row r="146" spans="2:4" x14ac:dyDescent="0.3">
      <c r="B146" s="313" t="s">
        <v>135</v>
      </c>
      <c r="C146" s="314">
        <v>301727.25162661698</v>
      </c>
      <c r="D146" s="264">
        <f>+D35</f>
        <v>301727.25162661698</v>
      </c>
    </row>
    <row r="147" spans="2:4" x14ac:dyDescent="0.3">
      <c r="B147" s="316" t="s">
        <v>137</v>
      </c>
      <c r="C147" s="317"/>
    </row>
    <row r="148" spans="2:4" x14ac:dyDescent="0.3">
      <c r="B148" s="313" t="s">
        <v>318</v>
      </c>
      <c r="C148" s="314">
        <v>222295.23794099997</v>
      </c>
      <c r="D148" s="264">
        <f>+D63</f>
        <v>222295.23794099997</v>
      </c>
    </row>
    <row r="149" spans="2:4" x14ac:dyDescent="0.3">
      <c r="B149" s="313" t="s">
        <v>213</v>
      </c>
      <c r="C149" s="314">
        <v>153700.96122</v>
      </c>
      <c r="D149" s="264">
        <f>+D64</f>
        <v>153700.96122</v>
      </c>
    </row>
    <row r="150" spans="2:4" x14ac:dyDescent="0.3">
      <c r="B150" s="313" t="s">
        <v>320</v>
      </c>
      <c r="C150" s="314">
        <v>20744.456732353137</v>
      </c>
      <c r="D150" s="264">
        <f>+D95</f>
        <v>20744.456732353137</v>
      </c>
    </row>
  </sheetData>
  <pageMargins left="0.7" right="0.7" top="0.75" bottom="0.75" header="0.3" footer="0.3"/>
  <pageSetup paperSize="9" orientation="portrait" horizontalDpi="200" verticalDpi="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"/>
  <sheetViews>
    <sheetView zoomScale="90" zoomScaleNormal="90" workbookViewId="0"/>
  </sheetViews>
  <sheetFormatPr baseColWidth="10" defaultColWidth="11.44140625" defaultRowHeight="14.4" x14ac:dyDescent="0.3"/>
  <cols>
    <col min="1" max="1" width="54.77734375" style="33" bestFit="1" customWidth="1"/>
    <col min="2" max="2" width="59.77734375" style="33" bestFit="1" customWidth="1"/>
    <col min="3" max="3" width="10.21875" style="26" bestFit="1" customWidth="1"/>
    <col min="4" max="7" width="11.44140625" style="33"/>
    <col min="8" max="8" width="37" style="33" bestFit="1" customWidth="1"/>
    <col min="9" max="16384" width="11.44140625" style="33"/>
  </cols>
  <sheetData>
    <row r="1" spans="1:3" x14ac:dyDescent="0.3">
      <c r="A1" s="271" t="s">
        <v>269</v>
      </c>
      <c r="B1" s="271" t="s">
        <v>270</v>
      </c>
    </row>
    <row r="2" spans="1:3" x14ac:dyDescent="0.3">
      <c r="A2" s="271" t="s">
        <v>240</v>
      </c>
      <c r="B2" s="271" t="s">
        <v>241</v>
      </c>
      <c r="C2" s="272">
        <v>2012</v>
      </c>
    </row>
    <row r="3" spans="1:3" x14ac:dyDescent="0.3">
      <c r="A3" s="33" t="s">
        <v>242</v>
      </c>
      <c r="B3" s="33" t="s">
        <v>243</v>
      </c>
      <c r="C3" s="26">
        <v>0.118717976798564</v>
      </c>
    </row>
    <row r="4" spans="1:3" x14ac:dyDescent="0.3">
      <c r="A4" s="33" t="s">
        <v>244</v>
      </c>
      <c r="B4" s="33" t="s">
        <v>245</v>
      </c>
      <c r="C4" s="26">
        <v>0.18479823766595285</v>
      </c>
    </row>
    <row r="5" spans="1:3" x14ac:dyDescent="0.3">
      <c r="A5" s="33" t="s">
        <v>199</v>
      </c>
      <c r="B5" s="33" t="s">
        <v>246</v>
      </c>
      <c r="C5" s="26">
        <v>1.2570812025001299E-2</v>
      </c>
    </row>
    <row r="6" spans="1:3" x14ac:dyDescent="0.3">
      <c r="A6" s="33" t="s">
        <v>200</v>
      </c>
      <c r="B6" s="33" t="s">
        <v>247</v>
      </c>
      <c r="C6" s="26">
        <v>1.2570812025001299E-2</v>
      </c>
    </row>
    <row r="7" spans="1:3" x14ac:dyDescent="0.3">
      <c r="A7" s="33" t="s">
        <v>248</v>
      </c>
      <c r="B7" s="33" t="s">
        <v>249</v>
      </c>
      <c r="C7" s="26">
        <v>7.7096780351919442E-2</v>
      </c>
    </row>
    <row r="8" spans="1:3" x14ac:dyDescent="0.3">
      <c r="A8" s="33" t="s">
        <v>174</v>
      </c>
      <c r="B8" s="33" t="s">
        <v>250</v>
      </c>
      <c r="C8" s="26">
        <v>4.974879981191449E-2</v>
      </c>
    </row>
    <row r="9" spans="1:3" x14ac:dyDescent="0.3">
      <c r="A9" s="33" t="s">
        <v>251</v>
      </c>
      <c r="B9" s="33" t="s">
        <v>252</v>
      </c>
      <c r="C9" s="26">
        <v>6.0580688630807863E-3</v>
      </c>
    </row>
    <row r="10" spans="1:3" x14ac:dyDescent="0.3">
      <c r="A10" s="33" t="s">
        <v>253</v>
      </c>
      <c r="B10" s="33" t="s">
        <v>254</v>
      </c>
      <c r="C10" s="26">
        <v>5.979050573562341E-2</v>
      </c>
    </row>
    <row r="11" spans="1:3" x14ac:dyDescent="0.3">
      <c r="A11" s="33" t="s">
        <v>160</v>
      </c>
      <c r="B11" s="33" t="s">
        <v>255</v>
      </c>
      <c r="C11" s="26">
        <v>9.4517110239942803E-2</v>
      </c>
    </row>
    <row r="12" spans="1:3" x14ac:dyDescent="0.3">
      <c r="A12" s="33" t="s">
        <v>256</v>
      </c>
      <c r="B12" s="33" t="s">
        <v>257</v>
      </c>
      <c r="C12" s="26">
        <v>8.2044941834601648E-2</v>
      </c>
    </row>
    <row r="13" spans="1:3" x14ac:dyDescent="0.3">
      <c r="A13" s="33" t="s">
        <v>162</v>
      </c>
      <c r="B13" s="33" t="s">
        <v>258</v>
      </c>
      <c r="C13" s="26">
        <v>0.30208595464839855</v>
      </c>
    </row>
    <row r="14" spans="1:3" x14ac:dyDescent="0.3">
      <c r="A14" s="271" t="s">
        <v>164</v>
      </c>
      <c r="B14" s="271"/>
      <c r="C14" s="273">
        <f>+SUM(C3:C13)</f>
        <v>1.0000000000000007</v>
      </c>
    </row>
    <row r="15" spans="1:3" ht="43.2" x14ac:dyDescent="0.3">
      <c r="A15" s="274" t="s">
        <v>271</v>
      </c>
      <c r="B15" s="274" t="s">
        <v>272</v>
      </c>
    </row>
    <row r="18" spans="1:3" x14ac:dyDescent="0.3">
      <c r="A18" s="271" t="s">
        <v>275</v>
      </c>
      <c r="B18" s="271" t="s">
        <v>276</v>
      </c>
    </row>
    <row r="19" spans="1:3" x14ac:dyDescent="0.3">
      <c r="A19" s="271" t="s">
        <v>240</v>
      </c>
      <c r="B19" s="271" t="s">
        <v>241</v>
      </c>
      <c r="C19" s="272">
        <v>2013</v>
      </c>
    </row>
    <row r="20" spans="1:3" x14ac:dyDescent="0.3">
      <c r="A20" s="33" t="s">
        <v>346</v>
      </c>
      <c r="B20" s="32" t="s">
        <v>243</v>
      </c>
      <c r="C20" s="26">
        <v>0.11369916147165307</v>
      </c>
    </row>
    <row r="21" spans="1:3" x14ac:dyDescent="0.3">
      <c r="A21" s="33" t="s">
        <v>259</v>
      </c>
      <c r="B21" s="33" t="s">
        <v>260</v>
      </c>
      <c r="C21" s="26">
        <v>7.1350536209554324E-2</v>
      </c>
    </row>
    <row r="22" spans="1:3" x14ac:dyDescent="0.3">
      <c r="A22" s="33" t="s">
        <v>261</v>
      </c>
      <c r="B22" s="33" t="s">
        <v>262</v>
      </c>
      <c r="C22" s="26">
        <v>0.13250813867488662</v>
      </c>
    </row>
    <row r="23" spans="1:3" x14ac:dyDescent="0.3">
      <c r="A23" s="33" t="s">
        <v>263</v>
      </c>
      <c r="B23" s="33" t="s">
        <v>264</v>
      </c>
      <c r="C23" s="26">
        <v>5.8604766846357931E-2</v>
      </c>
    </row>
    <row r="24" spans="1:3" x14ac:dyDescent="0.3">
      <c r="A24" s="33" t="s">
        <v>199</v>
      </c>
      <c r="B24" s="33" t="s">
        <v>246</v>
      </c>
      <c r="C24" s="26">
        <v>1.07789124191193E-2</v>
      </c>
    </row>
    <row r="25" spans="1:3" x14ac:dyDescent="0.3">
      <c r="A25" s="33" t="s">
        <v>200</v>
      </c>
      <c r="B25" s="33" t="s">
        <v>247</v>
      </c>
      <c r="C25" s="26">
        <v>1.07789124191193E-2</v>
      </c>
    </row>
    <row r="26" spans="1:3" x14ac:dyDescent="0.3">
      <c r="A26" s="33" t="s">
        <v>14</v>
      </c>
      <c r="B26" s="33" t="s">
        <v>249</v>
      </c>
      <c r="C26" s="26">
        <v>6.9532405117579188E-2</v>
      </c>
    </row>
    <row r="27" spans="1:3" x14ac:dyDescent="0.3">
      <c r="A27" s="33" t="s">
        <v>174</v>
      </c>
      <c r="B27" s="33" t="s">
        <v>250</v>
      </c>
      <c r="C27" s="26">
        <v>8.1120228797603555E-2</v>
      </c>
    </row>
    <row r="28" spans="1:3" x14ac:dyDescent="0.3">
      <c r="A28" s="33" t="s">
        <v>251</v>
      </c>
      <c r="B28" s="33" t="s">
        <v>252</v>
      </c>
      <c r="C28" s="26">
        <v>5.9614164810818174E-3</v>
      </c>
    </row>
    <row r="29" spans="1:3" x14ac:dyDescent="0.3">
      <c r="A29" s="33" t="s">
        <v>265</v>
      </c>
      <c r="B29" s="33" t="s">
        <v>266</v>
      </c>
      <c r="C29" s="26">
        <v>5.8836588748068366E-2</v>
      </c>
    </row>
    <row r="30" spans="1:3" x14ac:dyDescent="0.3">
      <c r="A30" s="33" t="s">
        <v>160</v>
      </c>
      <c r="B30" s="33" t="s">
        <v>255</v>
      </c>
      <c r="C30" s="26">
        <v>7.8362065079966806E-2</v>
      </c>
    </row>
    <row r="31" spans="1:3" x14ac:dyDescent="0.3">
      <c r="A31" s="33" t="s">
        <v>161</v>
      </c>
      <c r="B31" s="33" t="s">
        <v>267</v>
      </c>
      <c r="C31" s="26">
        <v>1.6538137617921105E-2</v>
      </c>
    </row>
    <row r="32" spans="1:3" x14ac:dyDescent="0.3">
      <c r="A32" s="33" t="s">
        <v>256</v>
      </c>
      <c r="B32" s="33" t="s">
        <v>257</v>
      </c>
      <c r="C32" s="26">
        <v>8.543026670175756E-2</v>
      </c>
    </row>
    <row r="33" spans="1:9" x14ac:dyDescent="0.3">
      <c r="A33" s="33" t="s">
        <v>162</v>
      </c>
      <c r="B33" s="33" t="s">
        <v>258</v>
      </c>
      <c r="C33" s="26">
        <v>0.19825406069753737</v>
      </c>
    </row>
    <row r="34" spans="1:9" x14ac:dyDescent="0.3">
      <c r="A34" s="33" t="s">
        <v>163</v>
      </c>
      <c r="B34" s="33" t="s">
        <v>268</v>
      </c>
      <c r="C34" s="26">
        <v>8.2444027177935222E-3</v>
      </c>
    </row>
    <row r="35" spans="1:9" x14ac:dyDescent="0.3">
      <c r="A35" s="271" t="s">
        <v>164</v>
      </c>
      <c r="B35" s="271"/>
      <c r="C35" s="273">
        <f>SUM(C20:C34)</f>
        <v>0.99999999999999989</v>
      </c>
    </row>
    <row r="36" spans="1:9" ht="43.2" x14ac:dyDescent="0.3">
      <c r="A36" s="274" t="s">
        <v>273</v>
      </c>
      <c r="B36" s="274" t="s">
        <v>274</v>
      </c>
    </row>
    <row r="38" spans="1:9" x14ac:dyDescent="0.3">
      <c r="A38" s="271" t="s">
        <v>347</v>
      </c>
    </row>
    <row r="39" spans="1:9" x14ac:dyDescent="0.3">
      <c r="A39" s="33" t="s">
        <v>348</v>
      </c>
    </row>
    <row r="40" spans="1:9" x14ac:dyDescent="0.3">
      <c r="A40" s="33" t="s">
        <v>349</v>
      </c>
    </row>
    <row r="41" spans="1:9" x14ac:dyDescent="0.3">
      <c r="A41" s="33" t="s">
        <v>350</v>
      </c>
    </row>
    <row r="42" spans="1:9" x14ac:dyDescent="0.3">
      <c r="A42" s="33" t="s">
        <v>351</v>
      </c>
    </row>
    <row r="44" spans="1:9" x14ac:dyDescent="0.3">
      <c r="A44" s="271"/>
    </row>
    <row r="45" spans="1:9" x14ac:dyDescent="0.3">
      <c r="A45" s="271" t="s">
        <v>352</v>
      </c>
    </row>
    <row r="46" spans="1:9" x14ac:dyDescent="0.3">
      <c r="A46" s="271" t="s">
        <v>240</v>
      </c>
      <c r="B46" s="271" t="s">
        <v>241</v>
      </c>
      <c r="C46" s="272" t="s">
        <v>236</v>
      </c>
    </row>
    <row r="47" spans="1:9" x14ac:dyDescent="0.3">
      <c r="A47" s="33" t="s">
        <v>242</v>
      </c>
      <c r="B47" s="33" t="s">
        <v>243</v>
      </c>
      <c r="C47" s="26">
        <v>0.10333387320211478</v>
      </c>
      <c r="F47" s="268"/>
      <c r="G47" s="268"/>
      <c r="H47" s="268"/>
      <c r="I47" s="312"/>
    </row>
    <row r="48" spans="1:9" x14ac:dyDescent="0.3">
      <c r="A48" s="33" t="s">
        <v>259</v>
      </c>
      <c r="B48" s="33" t="s">
        <v>260</v>
      </c>
      <c r="C48" s="26">
        <v>5.4823905501081481E-2</v>
      </c>
      <c r="F48" s="268"/>
      <c r="G48" s="268"/>
      <c r="H48" s="268"/>
      <c r="I48" s="312"/>
    </row>
    <row r="49" spans="1:9" x14ac:dyDescent="0.3">
      <c r="A49" s="33" t="s">
        <v>261</v>
      </c>
      <c r="B49" s="33" t="s">
        <v>262</v>
      </c>
      <c r="C49" s="26">
        <v>0.10181582450200848</v>
      </c>
      <c r="F49" s="268"/>
      <c r="G49" s="268"/>
      <c r="H49" s="268"/>
      <c r="I49" s="312"/>
    </row>
    <row r="50" spans="1:9" x14ac:dyDescent="0.3">
      <c r="A50" s="33" t="s">
        <v>263</v>
      </c>
      <c r="B50" s="33" t="s">
        <v>264</v>
      </c>
      <c r="C50" s="26">
        <v>3.4105129828427047E-2</v>
      </c>
      <c r="F50" s="268"/>
      <c r="G50" s="268"/>
      <c r="H50" s="268"/>
      <c r="I50" s="312"/>
    </row>
    <row r="51" spans="1:9" x14ac:dyDescent="0.3">
      <c r="A51" s="33" t="s">
        <v>199</v>
      </c>
      <c r="B51" s="33" t="s">
        <v>246</v>
      </c>
      <c r="C51" s="26">
        <v>1.2003452968175773E-2</v>
      </c>
      <c r="F51" s="268"/>
      <c r="G51" s="268"/>
      <c r="H51" s="268"/>
      <c r="I51" s="312"/>
    </row>
    <row r="52" spans="1:9" x14ac:dyDescent="0.3">
      <c r="A52" s="33" t="s">
        <v>200</v>
      </c>
      <c r="B52" s="33" t="s">
        <v>247</v>
      </c>
      <c r="C52" s="26">
        <v>1.2003452968175773E-2</v>
      </c>
      <c r="F52" s="268"/>
      <c r="G52" s="268"/>
      <c r="H52" s="268"/>
      <c r="I52" s="312"/>
    </row>
    <row r="53" spans="1:9" x14ac:dyDescent="0.3">
      <c r="A53" s="33" t="s">
        <v>14</v>
      </c>
      <c r="B53" s="33" t="s">
        <v>249</v>
      </c>
      <c r="C53" s="26">
        <v>7.1667671217155976E-2</v>
      </c>
      <c r="F53" s="268"/>
      <c r="G53" s="268"/>
      <c r="H53" s="268"/>
      <c r="I53" s="312"/>
    </row>
    <row r="54" spans="1:9" x14ac:dyDescent="0.3">
      <c r="A54" s="33" t="s">
        <v>174</v>
      </c>
      <c r="B54" s="33" t="s">
        <v>250</v>
      </c>
      <c r="C54" s="26">
        <v>9.2509562485984492E-2</v>
      </c>
      <c r="F54" s="268"/>
      <c r="G54" s="268"/>
      <c r="H54" s="268"/>
      <c r="I54" s="312"/>
    </row>
    <row r="55" spans="1:9" x14ac:dyDescent="0.3">
      <c r="A55" s="33" t="s">
        <v>251</v>
      </c>
      <c r="B55" s="33" t="s">
        <v>252</v>
      </c>
      <c r="C55" s="26">
        <v>2.9746901729287623E-3</v>
      </c>
      <c r="F55" s="268"/>
      <c r="G55" s="268"/>
      <c r="H55" s="268"/>
      <c r="I55" s="312"/>
    </row>
    <row r="56" spans="1:9" x14ac:dyDescent="0.3">
      <c r="A56" s="33" t="s">
        <v>265</v>
      </c>
      <c r="B56" s="33" t="s">
        <v>266</v>
      </c>
      <c r="C56" s="26">
        <v>7.1392564150290286E-2</v>
      </c>
      <c r="F56" s="268"/>
      <c r="G56" s="268"/>
      <c r="H56" s="268"/>
      <c r="I56" s="312"/>
    </row>
    <row r="57" spans="1:9" x14ac:dyDescent="0.3">
      <c r="A57" s="33" t="s">
        <v>160</v>
      </c>
      <c r="B57" s="33" t="s">
        <v>255</v>
      </c>
      <c r="C57" s="26">
        <v>9.7985032498464658E-2</v>
      </c>
      <c r="F57" s="268"/>
      <c r="G57" s="268"/>
      <c r="H57" s="268"/>
      <c r="I57" s="312"/>
    </row>
    <row r="58" spans="1:9" x14ac:dyDescent="0.3">
      <c r="A58" s="33" t="s">
        <v>161</v>
      </c>
      <c r="B58" s="33" t="s">
        <v>267</v>
      </c>
      <c r="C58" s="26">
        <v>7.5409213018362738E-3</v>
      </c>
      <c r="F58" s="268"/>
      <c r="G58" s="268"/>
      <c r="H58" s="268"/>
      <c r="I58" s="312"/>
    </row>
    <row r="59" spans="1:9" x14ac:dyDescent="0.3">
      <c r="A59" s="33" t="s">
        <v>256</v>
      </c>
      <c r="B59" s="33" t="s">
        <v>257</v>
      </c>
      <c r="C59" s="26">
        <v>0.14594330837895947</v>
      </c>
      <c r="F59" s="268"/>
      <c r="G59" s="268"/>
      <c r="H59" s="268"/>
      <c r="I59" s="312"/>
    </row>
    <row r="60" spans="1:9" x14ac:dyDescent="0.3">
      <c r="A60" s="33" t="s">
        <v>162</v>
      </c>
      <c r="B60" s="33" t="s">
        <v>258</v>
      </c>
      <c r="C60" s="26">
        <v>0.18186666583029235</v>
      </c>
      <c r="F60" s="268"/>
      <c r="G60" s="268"/>
      <c r="H60" s="268"/>
      <c r="I60" s="312"/>
    </row>
    <row r="61" spans="1:9" x14ac:dyDescent="0.3">
      <c r="A61" s="33" t="s">
        <v>163</v>
      </c>
      <c r="B61" s="33" t="s">
        <v>268</v>
      </c>
      <c r="C61" s="26">
        <v>1.0033944994104479E-2</v>
      </c>
      <c r="F61" s="268"/>
      <c r="G61" s="268"/>
      <c r="H61" s="268"/>
      <c r="I61" s="312"/>
    </row>
    <row r="62" spans="1:9" x14ac:dyDescent="0.3">
      <c r="A62" s="271" t="s">
        <v>164</v>
      </c>
      <c r="B62" s="271"/>
      <c r="C62" s="273">
        <f>SUM(C47:C61)</f>
        <v>1.0000000000000002</v>
      </c>
      <c r="F62" s="325"/>
      <c r="G62" s="325"/>
      <c r="H62" s="325"/>
      <c r="I62" s="323"/>
    </row>
    <row r="63" spans="1:9" ht="43.2" x14ac:dyDescent="0.3">
      <c r="A63" s="274" t="s">
        <v>353</v>
      </c>
      <c r="B63" s="274" t="s">
        <v>354</v>
      </c>
    </row>
    <row r="65" spans="1:1" x14ac:dyDescent="0.3">
      <c r="A65" s="271" t="s">
        <v>347</v>
      </c>
    </row>
    <row r="66" spans="1:1" x14ac:dyDescent="0.3">
      <c r="A66" s="33" t="s">
        <v>355</v>
      </c>
    </row>
    <row r="67" spans="1:1" x14ac:dyDescent="0.3">
      <c r="A67" s="33" t="s">
        <v>356</v>
      </c>
    </row>
    <row r="68" spans="1:1" x14ac:dyDescent="0.3">
      <c r="A68" s="33" t="s">
        <v>357</v>
      </c>
    </row>
    <row r="69" spans="1:1" x14ac:dyDescent="0.3">
      <c r="A69" s="33" t="s">
        <v>358</v>
      </c>
    </row>
    <row r="70" spans="1:1" x14ac:dyDescent="0.3">
      <c r="A70" s="33" t="s">
        <v>359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69"/>
  <sheetViews>
    <sheetView showGridLines="0" zoomScale="90" zoomScaleNormal="90" workbookViewId="0">
      <pane ySplit="2" topLeftCell="A3" activePane="bottomLeft" state="frozen"/>
      <selection pane="bottomLeft" activeCell="A3" sqref="A3"/>
    </sheetView>
  </sheetViews>
  <sheetFormatPr baseColWidth="10" defaultColWidth="11.44140625" defaultRowHeight="14.4" x14ac:dyDescent="0.3"/>
  <cols>
    <col min="1" max="1" width="2.77734375" style="370" customWidth="1"/>
    <col min="2" max="2" width="34.5546875" style="370" bestFit="1" customWidth="1"/>
    <col min="3" max="3" width="13.21875" style="370" customWidth="1"/>
    <col min="4" max="4" width="13" style="370" customWidth="1"/>
    <col min="5" max="5" width="13.21875" style="370" customWidth="1"/>
    <col min="6" max="6" width="13" style="370" customWidth="1"/>
    <col min="7" max="7" width="6.77734375" style="372" customWidth="1"/>
    <col min="8" max="9" width="13" style="370" customWidth="1"/>
    <col min="10" max="10" width="14.88671875" style="370" customWidth="1"/>
    <col min="11" max="11" width="13.21875" style="370" customWidth="1"/>
    <col min="12" max="12" width="13" style="370" customWidth="1"/>
    <col min="13" max="13" width="13.21875" style="370" customWidth="1"/>
    <col min="14" max="16" width="13" style="370" customWidth="1"/>
    <col min="17" max="16384" width="11.44140625" style="370"/>
  </cols>
  <sheetData>
    <row r="1" spans="2:16" ht="15" thickBot="1" x14ac:dyDescent="0.35">
      <c r="C1" s="371"/>
      <c r="D1" s="371"/>
      <c r="E1" s="371"/>
      <c r="F1" s="371"/>
    </row>
    <row r="2" spans="2:16" ht="60" customHeight="1" x14ac:dyDescent="0.3">
      <c r="B2" s="352" t="s">
        <v>384</v>
      </c>
      <c r="C2" s="369" t="s">
        <v>482</v>
      </c>
      <c r="D2" s="341" t="s">
        <v>483</v>
      </c>
      <c r="E2" s="341" t="s">
        <v>484</v>
      </c>
      <c r="F2" s="342" t="s">
        <v>477</v>
      </c>
      <c r="G2" s="340"/>
      <c r="H2" s="352" t="s">
        <v>239</v>
      </c>
      <c r="I2" s="352" t="s">
        <v>478</v>
      </c>
      <c r="J2" s="342" t="s">
        <v>479</v>
      </c>
      <c r="K2" s="369" t="s">
        <v>482</v>
      </c>
      <c r="L2" s="341" t="s">
        <v>483</v>
      </c>
      <c r="M2" s="341" t="s">
        <v>484</v>
      </c>
      <c r="N2" s="342" t="s">
        <v>477</v>
      </c>
      <c r="O2" s="343" t="s">
        <v>480</v>
      </c>
      <c r="P2" s="344" t="s">
        <v>481</v>
      </c>
    </row>
    <row r="3" spans="2:16" s="382" customFormat="1" ht="13.5" customHeight="1" x14ac:dyDescent="0.3">
      <c r="B3" s="373" t="s">
        <v>235</v>
      </c>
      <c r="C3" s="408">
        <v>-3118.8077518881437</v>
      </c>
      <c r="D3" s="396">
        <v>-11185.117216453464</v>
      </c>
      <c r="E3" s="374">
        <v>-1921.717402</v>
      </c>
      <c r="F3" s="375">
        <f>C3+D3+E3</f>
        <v>-16225.642370341608</v>
      </c>
      <c r="G3" s="376"/>
      <c r="H3" s="377" t="s">
        <v>385</v>
      </c>
      <c r="I3" s="443">
        <v>0.16353242509810303</v>
      </c>
      <c r="J3" s="405">
        <v>0.98392276635386666</v>
      </c>
      <c r="K3" s="380">
        <f>C15+C16+C17+C31+C32+C33+C34+C27</f>
        <v>-1308.8231741959548</v>
      </c>
      <c r="L3" s="380">
        <f>D15+D16+D17+D31+D32+D33+D34+D27</f>
        <v>-20471.484304863206</v>
      </c>
      <c r="M3" s="380">
        <f>E15+E16+E17+E31+E32+E33+E34+E27</f>
        <v>0</v>
      </c>
      <c r="N3" s="381">
        <f>F15+F16+F17+F31+F32+F33+F34+F27</f>
        <v>-21780.307479059156</v>
      </c>
      <c r="O3" s="379">
        <v>368780.786203</v>
      </c>
      <c r="P3" s="347">
        <f t="shared" ref="P3:P10" si="0">N3/O3</f>
        <v>-5.906030979355284E-2</v>
      </c>
    </row>
    <row r="4" spans="2:16" ht="13.5" customHeight="1" x14ac:dyDescent="0.3">
      <c r="B4" s="373" t="s">
        <v>468</v>
      </c>
      <c r="C4" s="408">
        <v>-2067.3834456149812</v>
      </c>
      <c r="D4" s="398">
        <v>-11306.571439384372</v>
      </c>
      <c r="E4" s="374">
        <v>0</v>
      </c>
      <c r="F4" s="375">
        <f>C4+D4+E4</f>
        <v>-13373.954884999353</v>
      </c>
      <c r="G4" s="376"/>
      <c r="H4" s="383" t="s">
        <v>201</v>
      </c>
      <c r="I4" s="443">
        <v>9.1879333659634924E-2</v>
      </c>
      <c r="J4" s="405">
        <v>0.95424781171511563</v>
      </c>
      <c r="K4" s="380">
        <f>C7+C10+C21+C22+C26+C19+C11</f>
        <v>-16499.174847776419</v>
      </c>
      <c r="L4" s="380">
        <f>D7+D10+D21+D22+D26+D19+D11</f>
        <v>-12978.152339404514</v>
      </c>
      <c r="M4" s="380">
        <f>E7+E10+E21+E22+E26+E19+E11</f>
        <v>-297</v>
      </c>
      <c r="N4" s="381">
        <f>F7+F10+F21+F22+F26+F19+F11</f>
        <v>-29774.327187180934</v>
      </c>
      <c r="O4" s="379">
        <v>382000.38820799999</v>
      </c>
      <c r="P4" s="347">
        <f t="shared" si="0"/>
        <v>-7.7943185678043744E-2</v>
      </c>
    </row>
    <row r="5" spans="2:16" ht="13.5" customHeight="1" x14ac:dyDescent="0.3">
      <c r="B5" s="384" t="s">
        <v>441</v>
      </c>
      <c r="C5" s="408">
        <v>-13685.981181863533</v>
      </c>
      <c r="D5" s="398">
        <v>-40653.830006008968</v>
      </c>
      <c r="E5" s="374">
        <v>-1811.9140107777043</v>
      </c>
      <c r="F5" s="375">
        <f t="shared" ref="F5:F34" si="1">C5+D5+E5</f>
        <v>-56151.725198650209</v>
      </c>
      <c r="G5" s="376"/>
      <c r="H5" s="383" t="s">
        <v>179</v>
      </c>
      <c r="I5" s="443">
        <v>7.7964034635711263E-2</v>
      </c>
      <c r="J5" s="405">
        <v>0.93562603998852556</v>
      </c>
      <c r="K5" s="380">
        <f>C5+C6+C18+C23+C25</f>
        <v>-22009.583345502655</v>
      </c>
      <c r="L5" s="380">
        <f>D5+D6+D18+D23+D25</f>
        <v>-54363.373084467159</v>
      </c>
      <c r="M5" s="380">
        <f>E5+E6+E18+E23+E25</f>
        <v>-1811.9140107777043</v>
      </c>
      <c r="N5" s="381">
        <f>F5+F6+F18+F23+F25</f>
        <v>-78184.870440747516</v>
      </c>
      <c r="O5" s="379">
        <v>430396.45899200003</v>
      </c>
      <c r="P5" s="347">
        <f t="shared" si="0"/>
        <v>-0.1816577920363438</v>
      </c>
    </row>
    <row r="6" spans="2:16" ht="13.5" customHeight="1" x14ac:dyDescent="0.3">
      <c r="B6" s="385" t="s">
        <v>165</v>
      </c>
      <c r="C6" s="406">
        <v>-6648.7112970345779</v>
      </c>
      <c r="D6" s="396">
        <v>-3130.4706357686587</v>
      </c>
      <c r="E6" s="386">
        <v>0</v>
      </c>
      <c r="F6" s="387">
        <f>C6+D6+E6</f>
        <v>-9779.1819328032361</v>
      </c>
      <c r="G6" s="376"/>
      <c r="H6" s="383" t="s">
        <v>209</v>
      </c>
      <c r="I6" s="443">
        <v>0.15307889428322188</v>
      </c>
      <c r="J6" s="405">
        <v>0.94300287065018806</v>
      </c>
      <c r="K6" s="380">
        <f>C3+C30</f>
        <v>-3378.5085124652619</v>
      </c>
      <c r="L6" s="380">
        <f>D3+D30</f>
        <v>-13628.091033391291</v>
      </c>
      <c r="M6" s="380">
        <f>E3+E30</f>
        <v>-1921.717402</v>
      </c>
      <c r="N6" s="381">
        <f>F3+F30</f>
        <v>-18928.316947856554</v>
      </c>
      <c r="O6" s="379">
        <v>75118.514399000007</v>
      </c>
      <c r="P6" s="347">
        <f t="shared" si="0"/>
        <v>-0.25197938350213872</v>
      </c>
    </row>
    <row r="7" spans="2:16" ht="13.5" customHeight="1" x14ac:dyDescent="0.3">
      <c r="B7" s="373" t="s">
        <v>166</v>
      </c>
      <c r="C7" s="408">
        <v>-12922.975194876368</v>
      </c>
      <c r="D7" s="398">
        <v>-4401.1237536631434</v>
      </c>
      <c r="E7" s="374">
        <v>0</v>
      </c>
      <c r="F7" s="375">
        <f>C7+D7+E7</f>
        <v>-17324.098948539511</v>
      </c>
      <c r="G7" s="376"/>
      <c r="H7" s="383" t="s">
        <v>215</v>
      </c>
      <c r="I7" s="443">
        <v>0.13195827790798176</v>
      </c>
      <c r="J7" s="405">
        <v>0.96595579002961718</v>
      </c>
      <c r="K7" s="380">
        <f>C8+C20+C24+C29</f>
        <v>-2692.2028282971805</v>
      </c>
      <c r="L7" s="380">
        <f>D8+D20+D24+D29</f>
        <v>-14301.742596243112</v>
      </c>
      <c r="M7" s="380">
        <f>E8+E20+E24+E29</f>
        <v>0</v>
      </c>
      <c r="N7" s="381">
        <f>F8+F20+F24+F29</f>
        <v>-16993.945424540292</v>
      </c>
      <c r="O7" s="379">
        <v>112982.144654</v>
      </c>
      <c r="P7" s="347">
        <f t="shared" si="0"/>
        <v>-0.15041266455494426</v>
      </c>
    </row>
    <row r="8" spans="2:16" s="388" customFormat="1" ht="13.5" customHeight="1" x14ac:dyDescent="0.3">
      <c r="B8" s="373" t="s">
        <v>167</v>
      </c>
      <c r="C8" s="408">
        <v>-1619.6393896820059</v>
      </c>
      <c r="D8" s="398">
        <v>-1474.4836105460383</v>
      </c>
      <c r="E8" s="374">
        <v>0</v>
      </c>
      <c r="F8" s="375">
        <f>C8+D8+E8</f>
        <v>-3094.1230002280445</v>
      </c>
      <c r="G8" s="376"/>
      <c r="H8" s="383" t="s">
        <v>45</v>
      </c>
      <c r="I8" s="443">
        <v>1.2147781415854153E-2</v>
      </c>
      <c r="J8" s="405">
        <v>0.96805476245339883</v>
      </c>
      <c r="K8" s="380">
        <f>C12+C28+C13</f>
        <v>20449.443614373493</v>
      </c>
      <c r="L8" s="380">
        <f>D12+D28+D13</f>
        <v>-88671.987317721243</v>
      </c>
      <c r="M8" s="380">
        <f>E12+E28+E13</f>
        <v>0</v>
      </c>
      <c r="N8" s="381">
        <f>F12+F28+F13</f>
        <v>-68222.543703347765</v>
      </c>
      <c r="O8" s="379">
        <v>392189.26968299999</v>
      </c>
      <c r="P8" s="347">
        <f t="shared" si="0"/>
        <v>-0.17395311135995867</v>
      </c>
    </row>
    <row r="9" spans="2:16" ht="13.5" customHeight="1" x14ac:dyDescent="0.3">
      <c r="B9" s="384" t="s">
        <v>378</v>
      </c>
      <c r="C9" s="408">
        <v>177.32963324876479</v>
      </c>
      <c r="D9" s="398">
        <v>2204.8788718311525</v>
      </c>
      <c r="E9" s="374">
        <v>0</v>
      </c>
      <c r="F9" s="394">
        <f>C9+D9+E9</f>
        <v>2382.2085050799174</v>
      </c>
      <c r="G9" s="376"/>
      <c r="H9" s="383" t="s">
        <v>219</v>
      </c>
      <c r="I9" s="443">
        <v>6.1261765903656999E-2</v>
      </c>
      <c r="J9" s="405">
        <v>0.90571782168059511</v>
      </c>
      <c r="K9" s="380">
        <f>C4+C9+C14</f>
        <v>572.480190648605</v>
      </c>
      <c r="L9" s="380">
        <f>D4+D9+D14</f>
        <v>-6137.1196787516774</v>
      </c>
      <c r="M9" s="380">
        <f>E4+E9+E14</f>
        <v>0</v>
      </c>
      <c r="N9" s="381">
        <f>F4+F9+F14</f>
        <v>-5564.6394881030737</v>
      </c>
      <c r="O9" s="379">
        <v>230990.07453700001</v>
      </c>
      <c r="P9" s="347">
        <f t="shared" si="0"/>
        <v>-2.4090383533824651E-2</v>
      </c>
    </row>
    <row r="10" spans="2:16" ht="13.5" customHeight="1" thickBot="1" x14ac:dyDescent="0.35">
      <c r="B10" s="385" t="s">
        <v>442</v>
      </c>
      <c r="C10" s="406">
        <v>-222.95924911277041</v>
      </c>
      <c r="D10" s="396">
        <v>3550.2484047592638</v>
      </c>
      <c r="E10" s="396">
        <v>-297</v>
      </c>
      <c r="F10" s="387">
        <f t="shared" si="1"/>
        <v>3030.2891556464933</v>
      </c>
      <c r="G10" s="376"/>
      <c r="H10" s="389" t="s">
        <v>164</v>
      </c>
      <c r="I10" s="444">
        <v>9.5640076343977393E-2</v>
      </c>
      <c r="J10" s="417">
        <v>0.9517188465311075</v>
      </c>
      <c r="K10" s="393">
        <f>SUM(K3:K9)</f>
        <v>-24866.368903215367</v>
      </c>
      <c r="L10" s="393">
        <f>SUM(L3:L9)</f>
        <v>-210551.95035484221</v>
      </c>
      <c r="M10" s="393">
        <f t="shared" ref="M10:O10" si="2">SUM(M3:M9)</f>
        <v>-4030.6314127777041</v>
      </c>
      <c r="N10" s="391">
        <f t="shared" si="2"/>
        <v>-239448.9506708353</v>
      </c>
      <c r="O10" s="392">
        <f t="shared" si="2"/>
        <v>1992457.6366759997</v>
      </c>
      <c r="P10" s="348">
        <f t="shared" si="0"/>
        <v>-0.12017768722566466</v>
      </c>
    </row>
    <row r="11" spans="2:16" ht="13.5" customHeight="1" x14ac:dyDescent="0.3">
      <c r="B11" s="384" t="s">
        <v>380</v>
      </c>
      <c r="C11" s="413">
        <v>-844.94419471657852</v>
      </c>
      <c r="D11" s="399">
        <v>2741.1811943776538</v>
      </c>
      <c r="E11" s="399">
        <v>0</v>
      </c>
      <c r="F11" s="394">
        <f t="shared" si="1"/>
        <v>1896.2369996610753</v>
      </c>
      <c r="G11" s="376"/>
      <c r="H11" s="395"/>
      <c r="I11" s="395"/>
      <c r="J11" s="395"/>
    </row>
    <row r="12" spans="2:16" ht="13.5" customHeight="1" x14ac:dyDescent="0.3">
      <c r="B12" s="385" t="s">
        <v>360</v>
      </c>
      <c r="C12" s="406">
        <v>24680.7</v>
      </c>
      <c r="D12" s="396">
        <v>-37395.800000000003</v>
      </c>
      <c r="E12" s="396">
        <v>0</v>
      </c>
      <c r="F12" s="387">
        <f>C12+D12+E12</f>
        <v>-12715.100000000002</v>
      </c>
      <c r="G12" s="419"/>
      <c r="H12" s="382"/>
      <c r="I12" s="382"/>
      <c r="J12" s="382"/>
    </row>
    <row r="13" spans="2:16" ht="13.5" customHeight="1" x14ac:dyDescent="0.3">
      <c r="B13" s="397" t="s">
        <v>361</v>
      </c>
      <c r="C13" s="408">
        <v>-2502.6</v>
      </c>
      <c r="D13" s="398">
        <v>-47161.4</v>
      </c>
      <c r="E13" s="398">
        <v>0</v>
      </c>
      <c r="F13" s="375">
        <f t="shared" si="1"/>
        <v>-49664</v>
      </c>
      <c r="G13" s="419"/>
    </row>
    <row r="14" spans="2:16" ht="13.5" customHeight="1" x14ac:dyDescent="0.3">
      <c r="B14" s="384" t="s">
        <v>379</v>
      </c>
      <c r="C14" s="413">
        <v>2462.5340030148213</v>
      </c>
      <c r="D14" s="399">
        <v>2964.572888801541</v>
      </c>
      <c r="E14" s="399">
        <v>0</v>
      </c>
      <c r="F14" s="394">
        <f t="shared" si="1"/>
        <v>5427.1068918163619</v>
      </c>
      <c r="G14" s="419"/>
    </row>
    <row r="15" spans="2:16" ht="13.5" customHeight="1" x14ac:dyDescent="0.3">
      <c r="B15" s="373" t="s">
        <v>443</v>
      </c>
      <c r="C15" s="408">
        <v>-1146.26137378254</v>
      </c>
      <c r="D15" s="398">
        <v>-7448.4881593385098</v>
      </c>
      <c r="E15" s="398">
        <v>0</v>
      </c>
      <c r="F15" s="375">
        <f t="shared" si="1"/>
        <v>-8594.7495331210503</v>
      </c>
      <c r="G15" s="376"/>
      <c r="H15" s="400"/>
      <c r="I15" s="400"/>
      <c r="J15" s="400"/>
      <c r="K15" s="401"/>
      <c r="L15" s="401"/>
    </row>
    <row r="16" spans="2:16" ht="13.5" customHeight="1" x14ac:dyDescent="0.3">
      <c r="B16" s="373" t="s">
        <v>444</v>
      </c>
      <c r="C16" s="408">
        <v>-3064.3875906950002</v>
      </c>
      <c r="D16" s="398">
        <v>-12465.419689439401</v>
      </c>
      <c r="E16" s="398">
        <v>0</v>
      </c>
      <c r="F16" s="375">
        <f t="shared" si="1"/>
        <v>-15529.807280134401</v>
      </c>
      <c r="G16" s="376"/>
      <c r="H16" s="400"/>
      <c r="I16" s="400"/>
      <c r="J16" s="400"/>
      <c r="K16" s="401"/>
      <c r="L16" s="401"/>
    </row>
    <row r="17" spans="2:16" ht="13.5" customHeight="1" x14ac:dyDescent="0.3">
      <c r="B17" s="384" t="s">
        <v>445</v>
      </c>
      <c r="C17" s="413">
        <v>-65.264141844192594</v>
      </c>
      <c r="D17" s="399">
        <v>-3420.4674608502301</v>
      </c>
      <c r="E17" s="399">
        <v>0</v>
      </c>
      <c r="F17" s="394">
        <f t="shared" si="1"/>
        <v>-3485.7316026944227</v>
      </c>
      <c r="G17" s="376"/>
      <c r="H17" s="400"/>
      <c r="I17" s="400"/>
      <c r="J17" s="400"/>
      <c r="K17" s="400"/>
      <c r="L17" s="400"/>
    </row>
    <row r="18" spans="2:16" ht="13.5" customHeight="1" x14ac:dyDescent="0.3">
      <c r="B18" s="373" t="s">
        <v>446</v>
      </c>
      <c r="C18" s="408">
        <v>-2199.9700679704902</v>
      </c>
      <c r="D18" s="398">
        <v>-14697.403283976801</v>
      </c>
      <c r="E18" s="398">
        <v>0</v>
      </c>
      <c r="F18" s="375">
        <f t="shared" si="1"/>
        <v>-16897.373351947292</v>
      </c>
      <c r="G18" s="376"/>
      <c r="K18" s="400"/>
      <c r="L18" s="400"/>
    </row>
    <row r="19" spans="2:16" ht="13.5" customHeight="1" x14ac:dyDescent="0.3">
      <c r="B19" s="373" t="s">
        <v>447</v>
      </c>
      <c r="C19" s="408">
        <v>31.3013630047714</v>
      </c>
      <c r="D19" s="398">
        <v>-3546.44270375316</v>
      </c>
      <c r="E19" s="398">
        <v>0</v>
      </c>
      <c r="F19" s="375">
        <f t="shared" si="1"/>
        <v>-3515.1413407483888</v>
      </c>
      <c r="G19" s="376"/>
      <c r="H19" s="402"/>
    </row>
    <row r="20" spans="2:16" ht="13.5" customHeight="1" x14ac:dyDescent="0.3">
      <c r="B20" s="384" t="s">
        <v>448</v>
      </c>
      <c r="C20" s="408">
        <v>66.610737213600402</v>
      </c>
      <c r="D20" s="398">
        <v>-3069.5889366411998</v>
      </c>
      <c r="E20" s="398">
        <v>0</v>
      </c>
      <c r="F20" s="375">
        <f t="shared" si="1"/>
        <v>-3002.9781994275995</v>
      </c>
      <c r="G20" s="376"/>
    </row>
    <row r="21" spans="2:16" ht="13.5" customHeight="1" x14ac:dyDescent="0.3">
      <c r="B21" s="403" t="s">
        <v>449</v>
      </c>
      <c r="C21" s="421">
        <v>-1584.1685783803</v>
      </c>
      <c r="D21" s="404">
        <v>-4541.7154318897101</v>
      </c>
      <c r="E21" s="404">
        <v>0</v>
      </c>
      <c r="F21" s="378">
        <f t="shared" si="1"/>
        <v>-6125.8840102700105</v>
      </c>
      <c r="G21" s="376"/>
      <c r="H21" s="402"/>
      <c r="I21" s="423"/>
    </row>
    <row r="22" spans="2:16" ht="13.5" customHeight="1" x14ac:dyDescent="0.3">
      <c r="B22" s="385" t="s">
        <v>223</v>
      </c>
      <c r="C22" s="408">
        <v>248.68215850601578</v>
      </c>
      <c r="D22" s="398">
        <v>-3923.6291515149478</v>
      </c>
      <c r="E22" s="398">
        <v>0</v>
      </c>
      <c r="F22" s="375">
        <f t="shared" si="1"/>
        <v>-3674.9469930089322</v>
      </c>
      <c r="G22" s="376"/>
      <c r="H22" s="402"/>
    </row>
    <row r="23" spans="2:16" ht="13.5" customHeight="1" x14ac:dyDescent="0.3">
      <c r="B23" s="373" t="s">
        <v>224</v>
      </c>
      <c r="C23" s="408">
        <v>29.300572338750126</v>
      </c>
      <c r="D23" s="398">
        <v>-425.25675546366836</v>
      </c>
      <c r="E23" s="398">
        <v>0</v>
      </c>
      <c r="F23" s="375">
        <f t="shared" si="1"/>
        <v>-395.95618312491825</v>
      </c>
      <c r="G23" s="376"/>
    </row>
    <row r="24" spans="2:16" ht="13.5" customHeight="1" x14ac:dyDescent="0.3">
      <c r="B24" s="384" t="s">
        <v>225</v>
      </c>
      <c r="C24" s="408">
        <v>-826.39872882819554</v>
      </c>
      <c r="D24" s="398">
        <v>-9296.6065972149081</v>
      </c>
      <c r="E24" s="399">
        <v>0</v>
      </c>
      <c r="F24" s="375">
        <f t="shared" si="1"/>
        <v>-10123.005326043103</v>
      </c>
      <c r="G24" s="376"/>
      <c r="H24" s="402"/>
    </row>
    <row r="25" spans="2:16" ht="13.5" customHeight="1" x14ac:dyDescent="0.3">
      <c r="B25" s="385" t="s">
        <v>450</v>
      </c>
      <c r="C25" s="406">
        <v>495.77862902719806</v>
      </c>
      <c r="D25" s="396">
        <v>4543.5875967509364</v>
      </c>
      <c r="E25" s="396">
        <v>0</v>
      </c>
      <c r="F25" s="387">
        <f t="shared" si="1"/>
        <v>5039.3662257781343</v>
      </c>
      <c r="G25" s="376"/>
      <c r="H25" s="402"/>
      <c r="I25" s="402"/>
      <c r="J25" s="402"/>
      <c r="K25" s="407"/>
      <c r="L25" s="407"/>
    </row>
    <row r="26" spans="2:16" ht="13.5" customHeight="1" x14ac:dyDescent="0.3">
      <c r="B26" s="373" t="s">
        <v>451</v>
      </c>
      <c r="C26" s="408">
        <v>-1204.111152201189</v>
      </c>
      <c r="D26" s="398">
        <v>-2856.6708977204703</v>
      </c>
      <c r="E26" s="398">
        <v>0</v>
      </c>
      <c r="F26" s="375">
        <f t="shared" si="1"/>
        <v>-4060.7820499216596</v>
      </c>
      <c r="G26" s="376"/>
      <c r="I26" s="402"/>
      <c r="J26" s="402"/>
      <c r="K26" s="409"/>
      <c r="L26" s="409"/>
      <c r="M26" s="409"/>
    </row>
    <row r="27" spans="2:16" s="382" customFormat="1" ht="13.5" customHeight="1" x14ac:dyDescent="0.3">
      <c r="B27" s="373" t="s">
        <v>452</v>
      </c>
      <c r="C27" s="410">
        <v>-165.04930778240001</v>
      </c>
      <c r="D27" s="398">
        <v>732.33593194918399</v>
      </c>
      <c r="E27" s="398">
        <v>0</v>
      </c>
      <c r="F27" s="411">
        <f t="shared" si="1"/>
        <v>567.28662416678401</v>
      </c>
      <c r="G27" s="376"/>
      <c r="I27" s="400"/>
      <c r="J27" s="400"/>
      <c r="K27" s="412"/>
      <c r="L27" s="412"/>
      <c r="M27" s="412"/>
      <c r="N27" s="370"/>
      <c r="O27" s="370"/>
      <c r="P27" s="370"/>
    </row>
    <row r="28" spans="2:16" ht="13.5" customHeight="1" x14ac:dyDescent="0.3">
      <c r="B28" s="373" t="s">
        <v>453</v>
      </c>
      <c r="C28" s="408">
        <v>-1728.6563856265107</v>
      </c>
      <c r="D28" s="398">
        <v>-4114.7873177212423</v>
      </c>
      <c r="E28" s="398">
        <v>0</v>
      </c>
      <c r="F28" s="375">
        <f t="shared" si="1"/>
        <v>-5843.4437033477534</v>
      </c>
      <c r="G28" s="376"/>
      <c r="I28" s="402"/>
      <c r="J28" s="402"/>
      <c r="K28" s="409"/>
      <c r="L28" s="409"/>
      <c r="M28" s="409"/>
    </row>
    <row r="29" spans="2:16" ht="13.5" customHeight="1" x14ac:dyDescent="0.3">
      <c r="B29" s="373" t="s">
        <v>454</v>
      </c>
      <c r="C29" s="408">
        <v>-312.77544700057911</v>
      </c>
      <c r="D29" s="398">
        <v>-461.06345184096506</v>
      </c>
      <c r="E29" s="398">
        <v>0</v>
      </c>
      <c r="F29" s="375">
        <f t="shared" si="1"/>
        <v>-773.83889884154416</v>
      </c>
      <c r="G29" s="376"/>
      <c r="I29" s="402"/>
      <c r="J29" s="402"/>
      <c r="K29" s="409"/>
      <c r="L29" s="409"/>
      <c r="M29" s="409"/>
    </row>
    <row r="30" spans="2:16" ht="13.5" customHeight="1" x14ac:dyDescent="0.3">
      <c r="B30" s="384" t="s">
        <v>455</v>
      </c>
      <c r="C30" s="413">
        <v>-259.70076057711839</v>
      </c>
      <c r="D30" s="399">
        <v>-2442.973816937827</v>
      </c>
      <c r="E30" s="399">
        <v>0</v>
      </c>
      <c r="F30" s="394">
        <f t="shared" si="1"/>
        <v>-2702.6745775149452</v>
      </c>
      <c r="G30" s="376"/>
      <c r="I30" s="402"/>
      <c r="J30" s="402"/>
      <c r="K30" s="409"/>
      <c r="L30" s="409"/>
      <c r="M30" s="409"/>
    </row>
    <row r="31" spans="2:16" ht="13.5" customHeight="1" x14ac:dyDescent="0.3">
      <c r="B31" s="373" t="s">
        <v>456</v>
      </c>
      <c r="C31" s="408">
        <v>403.69218055099401</v>
      </c>
      <c r="D31" s="398">
        <v>-1955.16530407045</v>
      </c>
      <c r="E31" s="398">
        <v>0</v>
      </c>
      <c r="F31" s="414">
        <f t="shared" si="1"/>
        <v>-1551.4731235194561</v>
      </c>
      <c r="G31" s="376"/>
      <c r="I31" s="400"/>
      <c r="J31" s="400"/>
      <c r="K31" s="409"/>
      <c r="L31" s="409"/>
      <c r="M31" s="409"/>
    </row>
    <row r="32" spans="2:16" ht="13.5" customHeight="1" x14ac:dyDescent="0.3">
      <c r="B32" s="373" t="s">
        <v>457</v>
      </c>
      <c r="C32" s="408">
        <v>704.30596019523102</v>
      </c>
      <c r="D32" s="398">
        <v>-2915.3682570740398</v>
      </c>
      <c r="E32" s="398">
        <v>0</v>
      </c>
      <c r="F32" s="414">
        <f t="shared" si="1"/>
        <v>-2211.0622968788089</v>
      </c>
      <c r="G32" s="376"/>
      <c r="I32" s="400"/>
      <c r="J32" s="400"/>
      <c r="K32" s="409"/>
      <c r="L32" s="409"/>
      <c r="M32" s="409"/>
    </row>
    <row r="33" spans="1:13" ht="13.5" customHeight="1" x14ac:dyDescent="0.3">
      <c r="B33" s="373" t="s">
        <v>458</v>
      </c>
      <c r="C33" s="408">
        <v>1417.71246859589</v>
      </c>
      <c r="D33" s="398">
        <v>6130.9712695786302</v>
      </c>
      <c r="E33" s="398">
        <v>0</v>
      </c>
      <c r="F33" s="414">
        <f t="shared" si="1"/>
        <v>7548.6837381745199</v>
      </c>
      <c r="G33" s="376"/>
      <c r="I33" s="400"/>
      <c r="J33" s="400"/>
      <c r="K33" s="409"/>
      <c r="L33" s="409"/>
      <c r="M33" s="409"/>
    </row>
    <row r="34" spans="1:13" ht="13.5" customHeight="1" x14ac:dyDescent="0.3">
      <c r="B34" s="384" t="s">
        <v>459</v>
      </c>
      <c r="C34" s="413">
        <v>606.42863056606302</v>
      </c>
      <c r="D34" s="399">
        <v>870.11736438161302</v>
      </c>
      <c r="E34" s="399">
        <v>0</v>
      </c>
      <c r="F34" s="415">
        <f t="shared" si="1"/>
        <v>1476.545994947676</v>
      </c>
      <c r="G34" s="376"/>
      <c r="H34" s="400"/>
      <c r="I34" s="400"/>
      <c r="J34" s="400"/>
    </row>
    <row r="35" spans="1:13" ht="13.5" customHeight="1" thickBot="1" x14ac:dyDescent="0.35">
      <c r="B35" s="416" t="s">
        <v>164</v>
      </c>
      <c r="C35" s="392">
        <f t="shared" ref="C35:D35" si="3">SUM(C3:C34)</f>
        <v>-24866.368903215367</v>
      </c>
      <c r="D35" s="390">
        <f t="shared" si="3"/>
        <v>-210551.95035484218</v>
      </c>
      <c r="E35" s="390">
        <f>SUM(E3:E34)</f>
        <v>-4030.6314127777041</v>
      </c>
      <c r="F35" s="391">
        <f>SUM(F3:F34)</f>
        <v>-239448.95067083527</v>
      </c>
      <c r="G35" s="376"/>
      <c r="H35" s="418"/>
    </row>
    <row r="36" spans="1:13" ht="13.5" customHeight="1" x14ac:dyDescent="0.3">
      <c r="H36" s="418"/>
      <c r="I36" s="418"/>
      <c r="J36" s="418"/>
    </row>
    <row r="37" spans="1:13" ht="13.5" customHeight="1" x14ac:dyDescent="0.3">
      <c r="C37" s="402"/>
      <c r="D37" s="402"/>
      <c r="E37" s="402"/>
      <c r="G37" s="376"/>
    </row>
    <row r="38" spans="1:13" ht="13.5" customHeight="1" x14ac:dyDescent="0.3">
      <c r="C38" s="400"/>
      <c r="D38" s="400"/>
      <c r="E38" s="400"/>
      <c r="F38" s="400"/>
    </row>
    <row r="39" spans="1:13" ht="13.5" customHeight="1" x14ac:dyDescent="0.3"/>
    <row r="40" spans="1:13" ht="13.5" customHeight="1" x14ac:dyDescent="0.3"/>
    <row r="41" spans="1:13" ht="13.5" customHeight="1" x14ac:dyDescent="0.3"/>
    <row r="42" spans="1:13" ht="13.5" customHeight="1" x14ac:dyDescent="0.3"/>
    <row r="43" spans="1:13" ht="13.5" customHeight="1" x14ac:dyDescent="0.3"/>
    <row r="44" spans="1:13" s="382" customFormat="1" ht="13.5" customHeight="1" x14ac:dyDescent="0.3">
      <c r="A44" s="370"/>
      <c r="G44" s="372"/>
    </row>
    <row r="45" spans="1:13" ht="13.5" customHeight="1" x14ac:dyDescent="0.3">
      <c r="A45" s="382"/>
    </row>
    <row r="46" spans="1:13" ht="13.5" customHeight="1" x14ac:dyDescent="0.3"/>
    <row r="47" spans="1:13" ht="13.5" customHeight="1" x14ac:dyDescent="0.3"/>
    <row r="48" spans="1:13" s="382" customFormat="1" ht="13.5" customHeight="1" x14ac:dyDescent="0.3">
      <c r="A48" s="370"/>
      <c r="G48" s="372"/>
    </row>
    <row r="49" spans="1:7" s="382" customFormat="1" ht="13.5" customHeight="1" x14ac:dyDescent="0.3">
      <c r="G49" s="372"/>
    </row>
    <row r="50" spans="1:7" s="382" customFormat="1" ht="13.5" customHeight="1" x14ac:dyDescent="0.3">
      <c r="G50" s="372"/>
    </row>
    <row r="51" spans="1:7" s="382" customFormat="1" ht="13.5" customHeight="1" x14ac:dyDescent="0.3">
      <c r="G51" s="372"/>
    </row>
    <row r="52" spans="1:7" ht="13.5" customHeight="1" x14ac:dyDescent="0.3">
      <c r="A52" s="382"/>
    </row>
    <row r="62" spans="1:7" x14ac:dyDescent="0.3">
      <c r="G62" s="419"/>
    </row>
    <row r="69" spans="7:7" x14ac:dyDescent="0.3">
      <c r="G69" s="420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2:GF919"/>
  <sheetViews>
    <sheetView tabSelected="1" zoomScale="90" zoomScaleNormal="90" workbookViewId="0">
      <pane xSplit="4" ySplit="3" topLeftCell="FI233" activePane="bottomRight" state="frozen"/>
      <selection activeCell="ET176" sqref="ET176"/>
      <selection pane="topRight" activeCell="ET176" sqref="ET176"/>
      <selection pane="bottomLeft" activeCell="ET176" sqref="ET176"/>
      <selection pane="bottomRight" activeCell="FM250" sqref="FM250"/>
    </sheetView>
  </sheetViews>
  <sheetFormatPr baseColWidth="10" defaultColWidth="11.44140625" defaultRowHeight="13.8" x14ac:dyDescent="0.3"/>
  <cols>
    <col min="1" max="1" width="33.77734375" style="5" customWidth="1"/>
    <col min="2" max="2" width="9.44140625" style="5" bestFit="1" customWidth="1"/>
    <col min="3" max="3" width="34" style="5" customWidth="1"/>
    <col min="4" max="4" width="21.44140625" style="20" customWidth="1"/>
    <col min="5" max="5" width="10.5546875" style="5" bestFit="1" customWidth="1"/>
    <col min="6" max="17" width="11.77734375" style="5" bestFit="1" customWidth="1"/>
    <col min="18" max="19" width="10.5546875" style="5" bestFit="1" customWidth="1"/>
    <col min="20" max="21" width="12.21875" style="5" bestFit="1" customWidth="1"/>
    <col min="22" max="22" width="10.5546875" style="5" bestFit="1" customWidth="1"/>
    <col min="23" max="23" width="12.21875" style="5" bestFit="1" customWidth="1"/>
    <col min="24" max="24" width="10.5546875" style="5" bestFit="1" customWidth="1"/>
    <col min="25" max="25" width="12.21875" style="5" bestFit="1" customWidth="1"/>
    <col min="26" max="26" width="10.5546875" style="5" bestFit="1" customWidth="1"/>
    <col min="27" max="28" width="12.21875" style="5" bestFit="1" customWidth="1"/>
    <col min="29" max="64" width="11.77734375" style="5" bestFit="1" customWidth="1"/>
    <col min="65" max="86" width="12.77734375" style="7" bestFit="1" customWidth="1"/>
    <col min="87" max="100" width="11.77734375" style="7" bestFit="1" customWidth="1"/>
    <col min="101" max="101" width="13.21875" style="7" customWidth="1"/>
    <col min="102" max="136" width="11.77734375" style="7" bestFit="1" customWidth="1"/>
    <col min="137" max="16384" width="11.44140625" style="7"/>
  </cols>
  <sheetData>
    <row r="2" spans="1:184" x14ac:dyDescent="0.3">
      <c r="A2" s="18" t="s">
        <v>228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19">
        <v>44228</v>
      </c>
      <c r="EU2" s="19">
        <v>44256</v>
      </c>
      <c r="EV2" s="19">
        <v>44287</v>
      </c>
      <c r="EW2" s="19">
        <v>44317</v>
      </c>
      <c r="EX2" s="19">
        <v>44348</v>
      </c>
      <c r="EY2" s="19">
        <v>44378</v>
      </c>
      <c r="EZ2" s="19">
        <v>44409</v>
      </c>
      <c r="FA2" s="19">
        <v>44440</v>
      </c>
      <c r="FB2" s="19">
        <v>44470</v>
      </c>
      <c r="FC2" s="19">
        <v>44501</v>
      </c>
      <c r="FD2" s="19">
        <v>44531</v>
      </c>
      <c r="FE2" s="19">
        <v>44562</v>
      </c>
      <c r="FF2" s="19">
        <v>44593</v>
      </c>
      <c r="FG2" s="19">
        <v>44621</v>
      </c>
      <c r="FH2" s="19">
        <v>44652</v>
      </c>
      <c r="FI2" s="19">
        <v>44682</v>
      </c>
      <c r="FJ2" s="19">
        <v>44713</v>
      </c>
      <c r="FK2" s="19">
        <v>44743</v>
      </c>
      <c r="FL2" s="19">
        <v>44774</v>
      </c>
      <c r="FM2" s="19">
        <v>44805</v>
      </c>
      <c r="FN2" s="19">
        <v>44835</v>
      </c>
      <c r="FO2" s="19">
        <v>44866</v>
      </c>
      <c r="FP2" s="19">
        <v>44896</v>
      </c>
      <c r="FQ2" s="19">
        <v>44927</v>
      </c>
      <c r="FR2" s="19">
        <v>44958</v>
      </c>
      <c r="FS2" s="19">
        <v>44986</v>
      </c>
      <c r="FT2" s="359">
        <v>45017</v>
      </c>
      <c r="FU2" s="359">
        <v>45047</v>
      </c>
      <c r="FV2" s="359">
        <v>45078</v>
      </c>
      <c r="FW2" s="359">
        <v>45108</v>
      </c>
      <c r="FX2" s="359">
        <v>45139</v>
      </c>
      <c r="FY2" s="359">
        <v>45170</v>
      </c>
      <c r="FZ2" s="359">
        <v>45200</v>
      </c>
      <c r="GA2" s="359">
        <v>45231</v>
      </c>
      <c r="GB2" s="359">
        <v>45261</v>
      </c>
    </row>
    <row r="3" spans="1:184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84" x14ac:dyDescent="0.3"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84" x14ac:dyDescent="0.3">
      <c r="A5" s="18" t="s">
        <v>291</v>
      </c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</row>
    <row r="6" spans="1:184" x14ac:dyDescent="0.3"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</row>
    <row r="7" spans="1:184" x14ac:dyDescent="0.3">
      <c r="A7" s="18" t="s">
        <v>103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</row>
    <row r="8" spans="1:184" s="154" customFormat="1" x14ac:dyDescent="0.3">
      <c r="A8" s="154" t="s">
        <v>46</v>
      </c>
      <c r="C8" s="155" t="s">
        <v>285</v>
      </c>
      <c r="D8" s="156" t="s">
        <v>47</v>
      </c>
      <c r="E8" s="157">
        <v>3850</v>
      </c>
      <c r="F8" s="157">
        <v>3900</v>
      </c>
      <c r="G8" s="157">
        <v>3820</v>
      </c>
      <c r="H8" s="157">
        <v>3900</v>
      </c>
      <c r="I8" s="157">
        <v>3920</v>
      </c>
      <c r="J8" s="157">
        <v>3770</v>
      </c>
      <c r="K8" s="157">
        <v>3550</v>
      </c>
      <c r="L8" s="157">
        <v>3510</v>
      </c>
      <c r="M8" s="157">
        <v>3350</v>
      </c>
      <c r="N8" s="157">
        <v>3150</v>
      </c>
      <c r="O8" s="157">
        <v>3000</v>
      </c>
      <c r="P8" s="157">
        <v>3200</v>
      </c>
      <c r="Q8" s="157">
        <v>3150</v>
      </c>
      <c r="R8" s="157">
        <v>3100</v>
      </c>
      <c r="S8" s="157">
        <v>3750</v>
      </c>
      <c r="T8" s="157">
        <v>3700</v>
      </c>
      <c r="U8" s="157">
        <v>3500</v>
      </c>
      <c r="V8" s="157">
        <v>3400</v>
      </c>
      <c r="W8" s="157">
        <v>3410</v>
      </c>
      <c r="X8" s="157">
        <v>3400</v>
      </c>
      <c r="Y8" s="157">
        <v>3320</v>
      </c>
      <c r="Z8" s="157">
        <v>3300</v>
      </c>
      <c r="AA8" s="157">
        <v>3320</v>
      </c>
      <c r="AB8" s="157">
        <v>3530</v>
      </c>
      <c r="AC8" s="157">
        <v>3600</v>
      </c>
      <c r="AD8" s="157">
        <v>3700</v>
      </c>
      <c r="AE8" s="157">
        <v>3500</v>
      </c>
      <c r="AF8" s="157">
        <v>3450</v>
      </c>
      <c r="AG8" s="157">
        <v>3410</v>
      </c>
      <c r="AH8" s="157">
        <v>3500</v>
      </c>
      <c r="AI8" s="157">
        <v>3420</v>
      </c>
      <c r="AJ8" s="157">
        <v>3500</v>
      </c>
      <c r="AK8" s="157">
        <v>3420</v>
      </c>
      <c r="AL8" s="157">
        <v>3450</v>
      </c>
      <c r="AM8" s="157">
        <v>3500</v>
      </c>
      <c r="AN8" s="157">
        <v>3650</v>
      </c>
      <c r="AO8" s="157">
        <v>3550</v>
      </c>
      <c r="AP8" s="157">
        <v>3500</v>
      </c>
      <c r="AQ8" s="157">
        <v>3680</v>
      </c>
      <c r="AR8" s="157">
        <v>3800</v>
      </c>
      <c r="AS8" s="157">
        <v>4000</v>
      </c>
      <c r="AT8" s="157">
        <v>3900</v>
      </c>
      <c r="AU8" s="157">
        <v>3900</v>
      </c>
      <c r="AV8" s="157">
        <v>3800</v>
      </c>
      <c r="AW8" s="157">
        <v>3750</v>
      </c>
      <c r="AX8" s="157">
        <v>3780</v>
      </c>
      <c r="AY8" s="157">
        <v>3700</v>
      </c>
      <c r="AZ8" s="157">
        <v>3650</v>
      </c>
      <c r="BA8" s="157">
        <v>3655</v>
      </c>
      <c r="BB8" s="157">
        <v>3670</v>
      </c>
      <c r="BC8" s="157">
        <v>3720</v>
      </c>
      <c r="BD8" s="157">
        <v>3885</v>
      </c>
      <c r="BE8" s="157">
        <v>3896</v>
      </c>
      <c r="BF8" s="157">
        <v>3955</v>
      </c>
      <c r="BG8" s="157">
        <v>3900</v>
      </c>
      <c r="BH8" s="157">
        <v>3568</v>
      </c>
      <c r="BI8" s="157">
        <v>3572.25</v>
      </c>
      <c r="BJ8" s="157">
        <v>3558.5</v>
      </c>
      <c r="BK8" s="157">
        <v>3603</v>
      </c>
      <c r="BL8" s="157">
        <v>3534.75</v>
      </c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</row>
    <row r="9" spans="1:184" s="155" customFormat="1" x14ac:dyDescent="0.3">
      <c r="A9" s="155" t="s">
        <v>157</v>
      </c>
      <c r="B9" s="155" t="s">
        <v>18</v>
      </c>
      <c r="C9" s="155" t="s">
        <v>87</v>
      </c>
      <c r="D9" s="156" t="s">
        <v>12</v>
      </c>
      <c r="E9" s="157">
        <v>60.258749999999999</v>
      </c>
      <c r="F9" s="157">
        <v>58.365789473684224</v>
      </c>
      <c r="G9" s="157">
        <v>61.507954545454531</v>
      </c>
      <c r="H9" s="157">
        <v>63.399999999999991</v>
      </c>
      <c r="I9" s="157">
        <v>62.660000000000011</v>
      </c>
      <c r="J9" s="157">
        <v>58.481818181818191</v>
      </c>
      <c r="K9" s="157">
        <v>59.935227272727275</v>
      </c>
      <c r="L9" s="157">
        <v>48.588095238095242</v>
      </c>
      <c r="M9" s="157">
        <v>50.813095238095229</v>
      </c>
      <c r="N9" s="157">
        <v>52.587499999999999</v>
      </c>
      <c r="O9" s="157">
        <v>56.86</v>
      </c>
      <c r="P9" s="157">
        <v>63.840909090909093</v>
      </c>
      <c r="Q9" s="157">
        <v>68.000000000000014</v>
      </c>
      <c r="R9" s="157">
        <v>68.381578947368411</v>
      </c>
      <c r="S9" s="157">
        <v>72.318478260869554</v>
      </c>
      <c r="T9" s="157">
        <v>82.305952380952377</v>
      </c>
      <c r="U9" s="157">
        <v>85.127500000000012</v>
      </c>
      <c r="V9" s="157">
        <v>79.727272727272734</v>
      </c>
      <c r="W9" s="157">
        <v>80.640476190476178</v>
      </c>
      <c r="X9" s="157">
        <v>79.668181818181822</v>
      </c>
      <c r="Y9" s="157">
        <v>77.70952380952383</v>
      </c>
      <c r="Z9" s="157">
        <v>71.308333333333337</v>
      </c>
      <c r="AA9" s="157">
        <v>68.388095238095246</v>
      </c>
      <c r="AB9" s="157">
        <v>73.649999999999991</v>
      </c>
      <c r="AC9" s="157">
        <v>80.83250000000001</v>
      </c>
      <c r="AD9" s="157">
        <v>87.965789473684211</v>
      </c>
      <c r="AE9" s="157">
        <v>89.30217391304349</v>
      </c>
      <c r="AF9" s="157">
        <v>96.933750000000003</v>
      </c>
      <c r="AG9" s="157">
        <v>91.448809523809516</v>
      </c>
      <c r="AH9" s="157">
        <v>93.452272727272742</v>
      </c>
      <c r="AI9" s="157">
        <v>98.044999999999987</v>
      </c>
      <c r="AJ9" s="157">
        <v>95.280434782608694</v>
      </c>
      <c r="AK9" s="157">
        <v>87.838095238095249</v>
      </c>
      <c r="AL9" s="157">
        <v>90.920238095238091</v>
      </c>
      <c r="AM9" s="157">
        <v>86.924999999999997</v>
      </c>
      <c r="AN9" s="157">
        <v>85.214285714285694</v>
      </c>
      <c r="AO9" s="157">
        <v>85.353750000000005</v>
      </c>
      <c r="AP9" s="157">
        <v>88.28</v>
      </c>
      <c r="AQ9" s="157">
        <v>86.417045454545473</v>
      </c>
      <c r="AR9" s="157">
        <v>85.391249999999985</v>
      </c>
      <c r="AS9" s="157">
        <v>83.720454545454544</v>
      </c>
      <c r="AT9" s="157">
        <v>93.877380952380946</v>
      </c>
      <c r="AU9" s="157">
        <v>94.967857142857142</v>
      </c>
      <c r="AV9" s="157">
        <v>81.645652173913064</v>
      </c>
      <c r="AW9" s="157">
        <v>74.428947368421049</v>
      </c>
      <c r="AX9" s="157">
        <v>79.650000000000006</v>
      </c>
      <c r="AY9" s="157">
        <v>80.775000000000006</v>
      </c>
      <c r="AZ9" s="157">
        <v>84.682500000000005</v>
      </c>
      <c r="BA9" s="157">
        <v>85.995238095238079</v>
      </c>
      <c r="BB9" s="157">
        <v>84.917105263157922</v>
      </c>
      <c r="BC9" s="157">
        <v>79.904999999999987</v>
      </c>
      <c r="BD9" s="157">
        <v>85.002272727272711</v>
      </c>
      <c r="BE9" s="157">
        <v>92.773863636363657</v>
      </c>
      <c r="BF9" s="157">
        <v>99.709500000000006</v>
      </c>
      <c r="BG9" s="157">
        <v>99.616590909090917</v>
      </c>
      <c r="BH9" s="157">
        <v>93.503863636363633</v>
      </c>
      <c r="BI9" s="157">
        <v>91.022499999999994</v>
      </c>
      <c r="BJ9" s="157">
        <v>90.10195652173914</v>
      </c>
      <c r="BK9" s="157">
        <v>86.646249999999981</v>
      </c>
      <c r="BL9" s="157">
        <v>84.242857142857133</v>
      </c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8"/>
      <c r="CJ9" s="158"/>
      <c r="CK9" s="158"/>
      <c r="CL9" s="158"/>
      <c r="CM9" s="158"/>
      <c r="CN9" s="158"/>
      <c r="CO9" s="158"/>
      <c r="CP9" s="158"/>
      <c r="CQ9" s="158"/>
      <c r="CR9" s="158"/>
      <c r="CS9" s="158"/>
      <c r="CT9" s="158"/>
      <c r="CU9" s="158"/>
      <c r="CV9" s="158"/>
      <c r="CW9" s="158"/>
      <c r="CX9" s="158"/>
      <c r="CY9" s="158"/>
      <c r="CZ9" s="158"/>
      <c r="DA9" s="158"/>
      <c r="DB9" s="158"/>
      <c r="DC9" s="158"/>
      <c r="DD9" s="158"/>
      <c r="DE9" s="158"/>
      <c r="DF9" s="158"/>
      <c r="DG9" s="158"/>
      <c r="DH9" s="158"/>
      <c r="DI9" s="158"/>
      <c r="DJ9" s="158"/>
      <c r="DK9" s="158"/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/>
      <c r="DW9" s="158"/>
      <c r="DX9" s="158"/>
      <c r="DY9" s="158"/>
      <c r="DZ9" s="158"/>
      <c r="EA9" s="158"/>
      <c r="EB9" s="158"/>
      <c r="EC9" s="158"/>
      <c r="ED9" s="158"/>
      <c r="EE9" s="158"/>
      <c r="EF9" s="158"/>
    </row>
    <row r="10" spans="1:184" s="155" customFormat="1" x14ac:dyDescent="0.3">
      <c r="A10" s="155" t="s">
        <v>168</v>
      </c>
      <c r="B10" s="155" t="s">
        <v>4</v>
      </c>
      <c r="C10" s="155" t="s">
        <v>20</v>
      </c>
      <c r="D10" s="156" t="s">
        <v>36</v>
      </c>
      <c r="E10" s="157">
        <v>307.08000000000004</v>
      </c>
      <c r="F10" s="157">
        <v>291.99473684210523</v>
      </c>
      <c r="G10" s="157">
        <v>285.31363636363636</v>
      </c>
      <c r="H10" s="157">
        <v>317.12380952380948</v>
      </c>
      <c r="I10" s="157">
        <v>370.28</v>
      </c>
      <c r="J10" s="157">
        <v>400.71818181818179</v>
      </c>
      <c r="K10" s="157">
        <v>350.04090909090905</v>
      </c>
      <c r="L10" s="157">
        <v>360.4238095238095</v>
      </c>
      <c r="M10" s="157">
        <v>310.4238095238095</v>
      </c>
      <c r="N10" s="157">
        <v>298.04545454545462</v>
      </c>
      <c r="O10" s="157">
        <v>306.29499999999996</v>
      </c>
      <c r="P10" s="157">
        <v>313.50909090909084</v>
      </c>
      <c r="Q10" s="157">
        <v>295.60526315789474</v>
      </c>
      <c r="R10" s="157">
        <v>275.47894736842107</v>
      </c>
      <c r="S10" s="157">
        <v>265.44347826086948</v>
      </c>
      <c r="T10" s="157">
        <v>279.45714285714291</v>
      </c>
      <c r="U10" s="157">
        <v>277.36</v>
      </c>
      <c r="V10" s="157">
        <v>285.14545454545458</v>
      </c>
      <c r="W10" s="157">
        <v>303.9904761904761</v>
      </c>
      <c r="X10" s="157">
        <v>307.65909090909093</v>
      </c>
      <c r="Y10" s="157">
        <v>303.05238095238093</v>
      </c>
      <c r="Z10" s="157">
        <v>320.91428571428565</v>
      </c>
      <c r="AA10" s="157">
        <v>341.13809523809527</v>
      </c>
      <c r="AB10" s="157">
        <v>351.54090909090911</v>
      </c>
      <c r="AC10" s="157">
        <v>373.82499999999999</v>
      </c>
      <c r="AD10" s="157">
        <v>372.08947368421047</v>
      </c>
      <c r="AE10" s="157">
        <v>357.36521739130433</v>
      </c>
      <c r="AF10" s="157">
        <v>352.18999999999994</v>
      </c>
      <c r="AG10" s="157">
        <v>352.21904761904761</v>
      </c>
      <c r="AH10" s="157">
        <v>355.19545454545454</v>
      </c>
      <c r="AI10" s="157">
        <v>353.15500000000003</v>
      </c>
      <c r="AJ10" s="157">
        <v>357.24782608695654</v>
      </c>
      <c r="AK10" s="157">
        <v>346.40476190476181</v>
      </c>
      <c r="AL10" s="157">
        <v>315.20476190476194</v>
      </c>
      <c r="AM10" s="157">
        <v>298.54761904761904</v>
      </c>
      <c r="AN10" s="157">
        <v>290.9190476190476</v>
      </c>
      <c r="AO10" s="157">
        <v>315.34000000000003</v>
      </c>
      <c r="AP10" s="157">
        <v>330.65999999999997</v>
      </c>
      <c r="AQ10" s="157">
        <v>367.62272727272727</v>
      </c>
      <c r="AR10" s="157">
        <v>399.72</v>
      </c>
      <c r="AS10" s="157">
        <v>416.77727272727276</v>
      </c>
      <c r="AT10" s="157">
        <v>420.94761904761901</v>
      </c>
      <c r="AU10" s="157">
        <v>501.25238095238092</v>
      </c>
      <c r="AV10" s="157">
        <v>531.38695652173919</v>
      </c>
      <c r="AW10" s="157">
        <v>507.621052631579</v>
      </c>
      <c r="AX10" s="157">
        <v>471.6521739130435</v>
      </c>
      <c r="AY10" s="157">
        <v>445.06190476190483</v>
      </c>
      <c r="AZ10" s="157">
        <v>444.23500000000001</v>
      </c>
      <c r="BA10" s="157">
        <v>414.41428571428565</v>
      </c>
      <c r="BB10" s="157">
        <v>425.61052631578951</v>
      </c>
      <c r="BC10" s="157">
        <v>424.5200000000001</v>
      </c>
      <c r="BD10" s="157">
        <v>404.93181818181807</v>
      </c>
      <c r="BE10" s="157">
        <v>432.49545454545455</v>
      </c>
      <c r="BF10" s="157">
        <v>456.8250000000001</v>
      </c>
      <c r="BG10" s="157">
        <v>479.29999999999995</v>
      </c>
      <c r="BH10" s="157">
        <v>427.27272727272725</v>
      </c>
      <c r="BI10" s="157">
        <v>444.69500000000005</v>
      </c>
      <c r="BJ10" s="157">
        <v>418.0565217391304</v>
      </c>
      <c r="BK10" s="157">
        <v>418.80499999999995</v>
      </c>
      <c r="BL10" s="157">
        <v>449.05714285714288</v>
      </c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8"/>
      <c r="CJ10" s="158"/>
      <c r="CK10" s="158"/>
      <c r="CL10" s="158"/>
      <c r="CM10" s="158"/>
      <c r="CN10" s="158"/>
      <c r="CO10" s="158"/>
      <c r="CP10" s="158"/>
      <c r="CQ10" s="158"/>
      <c r="CR10" s="158"/>
      <c r="CS10" s="158"/>
      <c r="CT10" s="158"/>
      <c r="CU10" s="158"/>
      <c r="CV10" s="158"/>
      <c r="CW10" s="158"/>
      <c r="CX10" s="158"/>
      <c r="CY10" s="158"/>
      <c r="CZ10" s="158"/>
      <c r="DA10" s="158"/>
      <c r="DB10" s="158"/>
      <c r="DC10" s="158"/>
      <c r="DD10" s="158"/>
      <c r="DE10" s="158"/>
      <c r="DF10" s="158"/>
      <c r="DG10" s="158"/>
      <c r="DH10" s="158"/>
      <c r="DI10" s="158"/>
      <c r="DJ10" s="158"/>
      <c r="DK10" s="158"/>
      <c r="DL10" s="158"/>
      <c r="DM10" s="158"/>
      <c r="DN10" s="158"/>
      <c r="DO10" s="158"/>
      <c r="DP10" s="158"/>
      <c r="DQ10" s="158"/>
      <c r="DR10" s="158"/>
      <c r="DS10" s="158"/>
      <c r="DT10" s="158"/>
      <c r="DU10" s="158"/>
      <c r="DV10" s="158"/>
      <c r="DW10" s="158"/>
      <c r="DX10" s="158"/>
      <c r="DY10" s="158"/>
      <c r="DZ10" s="158"/>
      <c r="EA10" s="158"/>
      <c r="EB10" s="158"/>
      <c r="EC10" s="158"/>
      <c r="ED10" s="158"/>
      <c r="EE10" s="158"/>
      <c r="EF10" s="158"/>
    </row>
    <row r="11" spans="1:184" s="155" customFormat="1" x14ac:dyDescent="0.3">
      <c r="A11" s="155" t="s">
        <v>159</v>
      </c>
      <c r="B11" s="155" t="s">
        <v>17</v>
      </c>
      <c r="C11" s="155" t="s">
        <v>21</v>
      </c>
      <c r="D11" s="156" t="s">
        <v>10</v>
      </c>
      <c r="E11" s="157">
        <v>3.9096249999999997</v>
      </c>
      <c r="F11" s="157">
        <v>3.618815789473683</v>
      </c>
      <c r="G11" s="157">
        <v>3.7650000000000001</v>
      </c>
      <c r="H11" s="157">
        <v>3.8722619047619053</v>
      </c>
      <c r="I11" s="157">
        <v>4.1797500000000003</v>
      </c>
      <c r="J11" s="157">
        <v>4.1245454545454558</v>
      </c>
      <c r="K11" s="157">
        <v>3.3196590909090911</v>
      </c>
      <c r="L11" s="157">
        <v>3.2714285714285722</v>
      </c>
      <c r="M11" s="157">
        <v>3.2239285714285715</v>
      </c>
      <c r="N11" s="157">
        <v>3.7201136363636351</v>
      </c>
      <c r="O11" s="157">
        <v>3.8993750000000005</v>
      </c>
      <c r="P11" s="157">
        <v>3.9549999999999996</v>
      </c>
      <c r="Q11" s="157">
        <v>3.8586842105263166</v>
      </c>
      <c r="R11" s="157">
        <v>3.6277631578947371</v>
      </c>
      <c r="S11" s="157">
        <v>3.6359782608695652</v>
      </c>
      <c r="T11" s="157">
        <v>3.5402380952380952</v>
      </c>
      <c r="U11" s="157">
        <v>3.6445000000000007</v>
      </c>
      <c r="V11" s="157">
        <v>3.4678409090909095</v>
      </c>
      <c r="W11" s="157">
        <v>3.7483333333333326</v>
      </c>
      <c r="X11" s="157">
        <v>4.0861363636363635</v>
      </c>
      <c r="Y11" s="157">
        <v>4.8280952380952371</v>
      </c>
      <c r="Z11" s="157">
        <v>5.4554761904761886</v>
      </c>
      <c r="AA11" s="157">
        <v>5.5225000000000009</v>
      </c>
      <c r="AB11" s="157">
        <v>5.8557954545454542</v>
      </c>
      <c r="AC11" s="157">
        <v>6.3523749999999994</v>
      </c>
      <c r="AD11" s="157">
        <v>6.9044736842105268</v>
      </c>
      <c r="AE11" s="157">
        <v>6.8367391304347844</v>
      </c>
      <c r="AF11" s="157">
        <v>7.5310000000000006</v>
      </c>
      <c r="AG11" s="157">
        <v>7.2189285714285729</v>
      </c>
      <c r="AH11" s="157">
        <v>7.1712499999999979</v>
      </c>
      <c r="AI11" s="157">
        <v>6.6816249999999995</v>
      </c>
      <c r="AJ11" s="157">
        <v>7.1339130434782589</v>
      </c>
      <c r="AK11" s="157">
        <v>6.8966666666666674</v>
      </c>
      <c r="AL11" s="157">
        <v>6.321190476190476</v>
      </c>
      <c r="AM11" s="157">
        <v>6.2703571428571436</v>
      </c>
      <c r="AN11" s="157">
        <v>6.0201190476190467</v>
      </c>
      <c r="AO11" s="157">
        <v>6.3086249999999993</v>
      </c>
      <c r="AP11" s="157">
        <v>6.4038749999999993</v>
      </c>
      <c r="AQ11" s="157">
        <v>6.5079545454545444</v>
      </c>
      <c r="AR11" s="157">
        <v>6.3395000000000001</v>
      </c>
      <c r="AS11" s="157">
        <v>6.1701136363636371</v>
      </c>
      <c r="AT11" s="157">
        <v>6.0319047619047623</v>
      </c>
      <c r="AU11" s="157">
        <v>7.7735714285714286</v>
      </c>
      <c r="AV11" s="157">
        <v>8.0354347826086965</v>
      </c>
      <c r="AW11" s="157">
        <v>7.6326315789473691</v>
      </c>
      <c r="AX11" s="157">
        <v>7.5011956521739123</v>
      </c>
      <c r="AY11" s="157">
        <v>7.4010714285714281</v>
      </c>
      <c r="AZ11" s="157">
        <v>7.1794999999999991</v>
      </c>
      <c r="BA11" s="157">
        <v>7.1465476190476185</v>
      </c>
      <c r="BB11" s="157">
        <v>7.0701315789473691</v>
      </c>
      <c r="BC11" s="157">
        <v>7.2623749999999987</v>
      </c>
      <c r="BD11" s="157">
        <v>6.4850000000000021</v>
      </c>
      <c r="BE11" s="157">
        <v>6.7163636363636376</v>
      </c>
      <c r="BF11" s="157">
        <v>6.6226249999999993</v>
      </c>
      <c r="BG11" s="157">
        <v>5.8923863636363629</v>
      </c>
      <c r="BH11" s="157">
        <v>4.8317045454545458</v>
      </c>
      <c r="BI11" s="157">
        <v>4.66</v>
      </c>
      <c r="BJ11" s="157">
        <v>4.3916304347826092</v>
      </c>
      <c r="BK11" s="157">
        <v>4.2300000000000004</v>
      </c>
      <c r="BL11" s="157">
        <v>4.2635714285714288</v>
      </c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</row>
    <row r="12" spans="1:184" s="155" customFormat="1" x14ac:dyDescent="0.3">
      <c r="A12" s="155" t="s">
        <v>14</v>
      </c>
      <c r="B12" s="155" t="s">
        <v>16</v>
      </c>
      <c r="C12" s="155" t="s">
        <v>22</v>
      </c>
      <c r="D12" s="156" t="s">
        <v>10</v>
      </c>
      <c r="E12" s="157">
        <v>5.8890000000000002</v>
      </c>
      <c r="F12" s="157">
        <v>5.3451315789473695</v>
      </c>
      <c r="G12" s="157">
        <v>5.2112499999999988</v>
      </c>
      <c r="H12" s="157">
        <v>5.2638095238095248</v>
      </c>
      <c r="I12" s="157">
        <v>5.8568750000000005</v>
      </c>
      <c r="J12" s="157">
        <v>5.8040909090909087</v>
      </c>
      <c r="K12" s="157">
        <v>5.146477272727271</v>
      </c>
      <c r="L12" s="157">
        <v>4.8647638095238097</v>
      </c>
      <c r="M12" s="157">
        <v>4.512380952380953</v>
      </c>
      <c r="N12" s="157">
        <v>4.9490909090909083</v>
      </c>
      <c r="O12" s="157">
        <v>5.3674999999999997</v>
      </c>
      <c r="P12" s="157">
        <v>5.3276136363636368</v>
      </c>
      <c r="Q12" s="157">
        <v>5.2211842105263155</v>
      </c>
      <c r="R12" s="157">
        <v>4.8878947368421048</v>
      </c>
      <c r="S12" s="157">
        <v>4.794999999999999</v>
      </c>
      <c r="T12" s="157">
        <v>4.7670238095238107</v>
      </c>
      <c r="U12" s="157">
        <v>4.7673749999999995</v>
      </c>
      <c r="V12" s="157">
        <v>4.493977272727272</v>
      </c>
      <c r="W12" s="157">
        <v>5.6455952380952388</v>
      </c>
      <c r="X12" s="157">
        <v>6.8709090909090937</v>
      </c>
      <c r="Y12" s="157">
        <v>7.0308333333333337</v>
      </c>
      <c r="Z12" s="157">
        <v>6.8657142857142857</v>
      </c>
      <c r="AA12" s="157">
        <v>6.7503571428571423</v>
      </c>
      <c r="AB12" s="157">
        <v>7.5698863636363622</v>
      </c>
      <c r="AC12" s="157">
        <v>8.0406250000000004</v>
      </c>
      <c r="AD12" s="157">
        <v>8.3231578947368412</v>
      </c>
      <c r="AE12" s="157">
        <v>7.3268478260869569</v>
      </c>
      <c r="AF12" s="157">
        <v>7.7776250000000005</v>
      </c>
      <c r="AG12" s="157">
        <v>7.6630333333333329</v>
      </c>
      <c r="AH12" s="157">
        <v>6.9590909090909072</v>
      </c>
      <c r="AI12" s="157">
        <v>6.6868749999999988</v>
      </c>
      <c r="AJ12" s="157">
        <v>7.1740217391304348</v>
      </c>
      <c r="AK12" s="157">
        <v>6.7898809523809529</v>
      </c>
      <c r="AL12" s="157">
        <v>6.2660714285714274</v>
      </c>
      <c r="AM12" s="157">
        <v>6.1247619047619066</v>
      </c>
      <c r="AN12" s="157">
        <v>6.0597619047619062</v>
      </c>
      <c r="AO12" s="157">
        <v>6.3050000000000006</v>
      </c>
      <c r="AP12" s="157">
        <v>6.4863749999999998</v>
      </c>
      <c r="AQ12" s="157">
        <v>6.4915909090909079</v>
      </c>
      <c r="AR12" s="157">
        <v>6.308625000000001</v>
      </c>
      <c r="AS12" s="157">
        <v>6.3622727272727273</v>
      </c>
      <c r="AT12" s="157">
        <v>6.5590476190476181</v>
      </c>
      <c r="AU12" s="157">
        <v>8.6090476190476188</v>
      </c>
      <c r="AV12" s="157">
        <v>8.7692391304347854</v>
      </c>
      <c r="AW12" s="157">
        <v>8.7609210526315788</v>
      </c>
      <c r="AX12" s="157">
        <v>8.6666304347826078</v>
      </c>
      <c r="AY12" s="157">
        <v>8.6151190476190465</v>
      </c>
      <c r="AZ12" s="157">
        <v>8.0721249999999998</v>
      </c>
      <c r="BA12" s="157">
        <v>7.6826190476190463</v>
      </c>
      <c r="BB12" s="157">
        <v>7.3507894736842099</v>
      </c>
      <c r="BC12" s="157">
        <v>7.1049999999999995</v>
      </c>
      <c r="BD12" s="157">
        <v>6.9911363636363628</v>
      </c>
      <c r="BE12" s="157">
        <v>6.9846590909090907</v>
      </c>
      <c r="BF12" s="157">
        <v>6.8781250000000016</v>
      </c>
      <c r="BG12" s="157">
        <v>6.6079545454545459</v>
      </c>
      <c r="BH12" s="157">
        <v>6.4139772727272737</v>
      </c>
      <c r="BI12" s="157">
        <v>6.4779999999999998</v>
      </c>
      <c r="BJ12" s="157">
        <v>6.8894565217391319</v>
      </c>
      <c r="BK12" s="157">
        <v>6.5060000000000002</v>
      </c>
      <c r="BL12" s="157">
        <v>6.2288095238095238</v>
      </c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8"/>
      <c r="CJ12" s="158"/>
      <c r="CK12" s="158"/>
      <c r="CL12" s="158"/>
      <c r="CM12" s="158"/>
      <c r="CN12" s="158"/>
      <c r="CO12" s="158"/>
      <c r="CP12" s="158"/>
      <c r="CQ12" s="158"/>
      <c r="CR12" s="158"/>
      <c r="CS12" s="158"/>
      <c r="CT12" s="158"/>
      <c r="CU12" s="158"/>
      <c r="CV12" s="158"/>
      <c r="CW12" s="158"/>
      <c r="CX12" s="158"/>
      <c r="CY12" s="158"/>
      <c r="CZ12" s="158"/>
      <c r="DA12" s="158"/>
      <c r="DB12" s="158"/>
      <c r="DC12" s="158"/>
      <c r="DD12" s="158"/>
      <c r="DE12" s="158"/>
      <c r="DF12" s="158"/>
      <c r="DG12" s="158"/>
      <c r="DH12" s="158"/>
      <c r="DI12" s="158"/>
      <c r="DJ12" s="158"/>
      <c r="DK12" s="158"/>
      <c r="DL12" s="158"/>
      <c r="DM12" s="158"/>
      <c r="DN12" s="158"/>
      <c r="DO12" s="158"/>
      <c r="DP12" s="158"/>
      <c r="DQ12" s="158"/>
      <c r="DR12" s="158"/>
      <c r="DS12" s="158"/>
      <c r="DT12" s="158"/>
      <c r="DU12" s="158"/>
      <c r="DV12" s="158"/>
      <c r="DW12" s="158"/>
      <c r="DX12" s="158"/>
      <c r="DY12" s="158"/>
      <c r="DZ12" s="158"/>
      <c r="EA12" s="158"/>
      <c r="EB12" s="158"/>
      <c r="EC12" s="158"/>
      <c r="ED12" s="158"/>
      <c r="EE12" s="158"/>
      <c r="EF12" s="158"/>
    </row>
    <row r="13" spans="1:184" s="155" customFormat="1" x14ac:dyDescent="0.3">
      <c r="A13" s="155" t="s">
        <v>174</v>
      </c>
      <c r="B13" s="155" t="s">
        <v>15</v>
      </c>
      <c r="C13" s="155" t="s">
        <v>23</v>
      </c>
      <c r="D13" s="156" t="s">
        <v>10</v>
      </c>
      <c r="E13" s="157">
        <v>6.1615000000000011</v>
      </c>
      <c r="F13" s="157">
        <v>5.6934210526315789</v>
      </c>
      <c r="G13" s="157">
        <v>5.7244318181818183</v>
      </c>
      <c r="H13" s="157">
        <v>5.7533333333333339</v>
      </c>
      <c r="I13" s="157">
        <v>6.3733750000000011</v>
      </c>
      <c r="J13" s="157">
        <v>6.3542045454545448</v>
      </c>
      <c r="K13" s="157">
        <v>5.5347727272727276</v>
      </c>
      <c r="L13" s="157">
        <v>5.1765476190476178</v>
      </c>
      <c r="M13" s="157">
        <v>4.736071428571428</v>
      </c>
      <c r="N13" s="157">
        <v>5.0743181818181808</v>
      </c>
      <c r="O13" s="157">
        <v>5.3968750000000005</v>
      </c>
      <c r="P13" s="157">
        <v>5.293636363636363</v>
      </c>
      <c r="Q13" s="157">
        <v>5.2271052631578954</v>
      </c>
      <c r="R13" s="157">
        <v>4.9767105263157889</v>
      </c>
      <c r="S13" s="157">
        <v>4.8886956521739133</v>
      </c>
      <c r="T13" s="157">
        <v>4.9204761904761911</v>
      </c>
      <c r="U13" s="157">
        <v>4.9653749999999999</v>
      </c>
      <c r="V13" s="157">
        <v>4.7912500000000007</v>
      </c>
      <c r="W13" s="157">
        <v>5.8269047619047623</v>
      </c>
      <c r="X13" s="157">
        <v>7.0669318181818177</v>
      </c>
      <c r="Y13" s="157">
        <v>7.4105952380952367</v>
      </c>
      <c r="Z13" s="157">
        <v>7.2973809523809523</v>
      </c>
      <c r="AA13" s="157">
        <v>7.3883333333333345</v>
      </c>
      <c r="AB13" s="157">
        <v>8.2544318181818159</v>
      </c>
      <c r="AC13" s="157">
        <v>8.8126250000000006</v>
      </c>
      <c r="AD13" s="157">
        <v>9.3471052631578946</v>
      </c>
      <c r="AE13" s="157">
        <v>8.5441304347826108</v>
      </c>
      <c r="AF13" s="157">
        <v>9.1440000000000001</v>
      </c>
      <c r="AG13" s="157">
        <v>9.0388095238095243</v>
      </c>
      <c r="AH13" s="157">
        <v>8.2604545454545431</v>
      </c>
      <c r="AI13" s="157">
        <v>7.5737499999999986</v>
      </c>
      <c r="AJ13" s="157">
        <v>8.141521739130436</v>
      </c>
      <c r="AK13" s="157">
        <v>7.7938095238095242</v>
      </c>
      <c r="AL13" s="157">
        <v>7.1288095238095215</v>
      </c>
      <c r="AM13" s="157">
        <v>6.8734523809523811</v>
      </c>
      <c r="AN13" s="157">
        <v>6.6567857142857125</v>
      </c>
      <c r="AO13" s="157">
        <v>6.8813750000000011</v>
      </c>
      <c r="AP13" s="157">
        <v>6.9333749999999998</v>
      </c>
      <c r="AQ13" s="157">
        <v>6.8731818181818172</v>
      </c>
      <c r="AR13" s="157">
        <v>6.469875</v>
      </c>
      <c r="AS13" s="157">
        <v>6.5177272727272717</v>
      </c>
      <c r="AT13" s="157">
        <v>6.753333333333333</v>
      </c>
      <c r="AU13" s="157">
        <v>8.6458333333333321</v>
      </c>
      <c r="AV13" s="157">
        <v>8.8520652173913046</v>
      </c>
      <c r="AW13" s="157">
        <v>8.9923684210526318</v>
      </c>
      <c r="AX13" s="157">
        <v>8.991847826086957</v>
      </c>
      <c r="AY13" s="157">
        <v>9.0038095238095242</v>
      </c>
      <c r="AZ13" s="157">
        <v>8.5961249999999989</v>
      </c>
      <c r="BA13" s="157">
        <v>8.2317857142857136</v>
      </c>
      <c r="BB13" s="157">
        <v>7.7657894736842099</v>
      </c>
      <c r="BC13" s="157">
        <v>7.4731250000000005</v>
      </c>
      <c r="BD13" s="157">
        <v>7.4288636363636353</v>
      </c>
      <c r="BE13" s="157">
        <v>7.6038636363636378</v>
      </c>
      <c r="BF13" s="157">
        <v>7.2223750000000013</v>
      </c>
      <c r="BG13" s="157">
        <v>6.9705681818181811</v>
      </c>
      <c r="BH13" s="157">
        <v>7.0084090909090895</v>
      </c>
      <c r="BI13" s="157">
        <v>7.0532500000000002</v>
      </c>
      <c r="BJ13" s="157">
        <v>7.5603260869565228</v>
      </c>
      <c r="BK13" s="157">
        <v>7.0768749999999994</v>
      </c>
      <c r="BL13" s="157">
        <v>6.7174999999999994</v>
      </c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8"/>
      <c r="CJ13" s="158"/>
      <c r="CK13" s="158"/>
      <c r="CL13" s="158"/>
      <c r="CM13" s="158"/>
      <c r="CN13" s="158"/>
      <c r="CO13" s="158"/>
      <c r="CP13" s="158"/>
      <c r="CQ13" s="158"/>
      <c r="CR13" s="158"/>
      <c r="CS13" s="158"/>
      <c r="CT13" s="158"/>
      <c r="CU13" s="158"/>
      <c r="CV13" s="158"/>
      <c r="CW13" s="158"/>
      <c r="CX13" s="158"/>
      <c r="CY13" s="158"/>
      <c r="CZ13" s="158"/>
      <c r="DA13" s="158"/>
      <c r="DB13" s="158"/>
      <c r="DC13" s="158"/>
      <c r="DD13" s="158"/>
      <c r="DE13" s="158"/>
      <c r="DF13" s="158"/>
      <c r="DG13" s="158"/>
      <c r="DH13" s="158"/>
      <c r="DI13" s="158"/>
      <c r="DJ13" s="158"/>
      <c r="DK13" s="158"/>
      <c r="DL13" s="158"/>
      <c r="DM13" s="158"/>
      <c r="DN13" s="158"/>
      <c r="DO13" s="158"/>
      <c r="DP13" s="158"/>
      <c r="DQ13" s="158"/>
      <c r="DR13" s="158"/>
      <c r="DS13" s="158"/>
      <c r="DT13" s="158"/>
      <c r="DU13" s="158"/>
      <c r="DV13" s="158"/>
      <c r="DW13" s="158"/>
      <c r="DX13" s="158"/>
      <c r="DY13" s="158"/>
      <c r="DZ13" s="158"/>
      <c r="EA13" s="158"/>
      <c r="EB13" s="158"/>
      <c r="EC13" s="158"/>
      <c r="ED13" s="158"/>
      <c r="EE13" s="158"/>
      <c r="EF13" s="158"/>
    </row>
    <row r="14" spans="1:184" s="155" customFormat="1" x14ac:dyDescent="0.3">
      <c r="A14" s="155" t="s">
        <v>5</v>
      </c>
      <c r="B14" s="155" t="s">
        <v>30</v>
      </c>
      <c r="C14" s="155" t="s">
        <v>31</v>
      </c>
      <c r="D14" s="156" t="s">
        <v>12</v>
      </c>
      <c r="E14" s="157">
        <v>34.233999999999995</v>
      </c>
      <c r="F14" s="157">
        <v>31.915263157894735</v>
      </c>
      <c r="G14" s="157">
        <v>31.439090909090908</v>
      </c>
      <c r="H14" s="157">
        <v>35.71142857142857</v>
      </c>
      <c r="I14" s="157">
        <v>38.337499999999991</v>
      </c>
      <c r="J14" s="157">
        <v>37.725909090909084</v>
      </c>
      <c r="K14" s="157">
        <v>34.039999999999992</v>
      </c>
      <c r="L14" s="157">
        <v>36.788571428571437</v>
      </c>
      <c r="M14" s="157">
        <v>33.992380952380955</v>
      </c>
      <c r="N14" s="157">
        <v>36.179545454545455</v>
      </c>
      <c r="O14" s="157">
        <v>38.747500000000002</v>
      </c>
      <c r="P14" s="157">
        <v>39.344545454545454</v>
      </c>
      <c r="Q14" s="157">
        <v>38.027894736842107</v>
      </c>
      <c r="R14" s="157">
        <v>38.119999999999997</v>
      </c>
      <c r="S14" s="157">
        <v>39.4304347826087</v>
      </c>
      <c r="T14" s="157">
        <v>39.372380952380958</v>
      </c>
      <c r="U14" s="157">
        <v>37.768999999999998</v>
      </c>
      <c r="V14" s="157">
        <v>37.239545454545436</v>
      </c>
      <c r="W14" s="157">
        <v>37.953809523809525</v>
      </c>
      <c r="X14" s="157">
        <v>40.609090909090916</v>
      </c>
      <c r="Y14" s="157">
        <v>42.168095238095233</v>
      </c>
      <c r="Z14" s="157">
        <v>46.94</v>
      </c>
      <c r="AA14" s="157">
        <v>50.951904761904764</v>
      </c>
      <c r="AB14" s="157">
        <v>54.809090909090919</v>
      </c>
      <c r="AC14" s="157">
        <v>57.023000000000003</v>
      </c>
      <c r="AD14" s="157">
        <v>57.531578947368416</v>
      </c>
      <c r="AE14" s="157">
        <v>56.481739130434782</v>
      </c>
      <c r="AF14" s="157">
        <v>58.021000000000001</v>
      </c>
      <c r="AG14" s="157">
        <v>56.956190476190471</v>
      </c>
      <c r="AH14" s="157">
        <v>56.787727272727267</v>
      </c>
      <c r="AI14" s="157">
        <v>56.387000000000015</v>
      </c>
      <c r="AJ14" s="157">
        <v>55.577391304347813</v>
      </c>
      <c r="AK14" s="157">
        <v>55.286666666666676</v>
      </c>
      <c r="AL14" s="157">
        <v>51.109523809523807</v>
      </c>
      <c r="AM14" s="157">
        <v>50.726190476190474</v>
      </c>
      <c r="AN14" s="157">
        <v>50.089999999999996</v>
      </c>
      <c r="AO14" s="157">
        <v>51.336500000000001</v>
      </c>
      <c r="AP14" s="157">
        <v>53.080500000000008</v>
      </c>
      <c r="AQ14" s="157">
        <v>54.273636363636349</v>
      </c>
      <c r="AR14" s="157">
        <v>55.872500000000002</v>
      </c>
      <c r="AS14" s="157">
        <v>51.463636363636368</v>
      </c>
      <c r="AT14" s="157">
        <v>49.795238095238084</v>
      </c>
      <c r="AU14" s="157">
        <v>53.309523809523796</v>
      </c>
      <c r="AV14" s="157">
        <v>53.910000000000004</v>
      </c>
      <c r="AW14" s="157">
        <v>55.034210526315796</v>
      </c>
      <c r="AX14" s="157">
        <v>50.793478260869577</v>
      </c>
      <c r="AY14" s="157">
        <v>48.614285714285707</v>
      </c>
      <c r="AZ14" s="157">
        <v>49.386499999999998</v>
      </c>
      <c r="BA14" s="157">
        <v>50.930952380952377</v>
      </c>
      <c r="BB14" s="157">
        <v>51.345789473684228</v>
      </c>
      <c r="BC14" s="157">
        <v>50.026500000000006</v>
      </c>
      <c r="BD14" s="157">
        <v>49.294090909090912</v>
      </c>
      <c r="BE14" s="157">
        <v>49.114090909090912</v>
      </c>
      <c r="BF14" s="157">
        <v>48.016999999999996</v>
      </c>
      <c r="BG14" s="157">
        <v>45.397272727272735</v>
      </c>
      <c r="BH14" s="157">
        <v>42.831363636363626</v>
      </c>
      <c r="BI14" s="157">
        <v>42.409500000000008</v>
      </c>
      <c r="BJ14" s="157">
        <v>40.717391304347828</v>
      </c>
      <c r="BK14" s="157">
        <v>40.701500000000003</v>
      </c>
      <c r="BL14" s="157">
        <v>39.574761904761914</v>
      </c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8"/>
      <c r="CJ14" s="158"/>
      <c r="CK14" s="158"/>
      <c r="CL14" s="158"/>
      <c r="CM14" s="158"/>
      <c r="CN14" s="158"/>
      <c r="CO14" s="158"/>
      <c r="CP14" s="158"/>
      <c r="CQ14" s="158"/>
      <c r="CR14" s="158"/>
      <c r="CS14" s="158"/>
      <c r="CT14" s="158"/>
      <c r="CU14" s="158"/>
      <c r="CV14" s="158"/>
      <c r="CW14" s="158"/>
      <c r="CX14" s="158"/>
      <c r="CY14" s="158"/>
      <c r="CZ14" s="158"/>
      <c r="DA14" s="158"/>
      <c r="DB14" s="158"/>
      <c r="DC14" s="158"/>
      <c r="DD14" s="158"/>
      <c r="DE14" s="158"/>
      <c r="DF14" s="158"/>
      <c r="DG14" s="158"/>
      <c r="DH14" s="158"/>
      <c r="DI14" s="158"/>
      <c r="DJ14" s="158"/>
      <c r="DK14" s="158"/>
      <c r="DL14" s="158"/>
      <c r="DM14" s="158"/>
      <c r="DN14" s="158"/>
      <c r="DO14" s="158"/>
      <c r="DP14" s="158"/>
      <c r="DQ14" s="158"/>
      <c r="DR14" s="158"/>
      <c r="DS14" s="158"/>
      <c r="DT14" s="158"/>
      <c r="DU14" s="158"/>
      <c r="DV14" s="158"/>
      <c r="DW14" s="158"/>
      <c r="DX14" s="158"/>
      <c r="DY14" s="158"/>
      <c r="DZ14" s="158"/>
      <c r="EA14" s="158"/>
      <c r="EB14" s="158"/>
      <c r="EC14" s="158"/>
      <c r="ED14" s="158"/>
      <c r="EE14" s="158"/>
      <c r="EF14" s="158"/>
    </row>
    <row r="15" spans="1:184" s="155" customFormat="1" x14ac:dyDescent="0.3">
      <c r="A15" s="155" t="s">
        <v>6</v>
      </c>
      <c r="B15" s="155" t="s">
        <v>32</v>
      </c>
      <c r="C15" s="155" t="s">
        <v>34</v>
      </c>
      <c r="D15" s="156" t="s">
        <v>11</v>
      </c>
      <c r="E15" s="157">
        <v>556</v>
      </c>
      <c r="F15" s="157">
        <v>569.0526315789474</v>
      </c>
      <c r="G15" s="157">
        <v>594.18421052631584</v>
      </c>
      <c r="H15" s="157">
        <v>686.84210526315792</v>
      </c>
      <c r="I15" s="157">
        <v>787.38095238095241</v>
      </c>
      <c r="J15" s="157">
        <v>724.72500000000002</v>
      </c>
      <c r="K15" s="157">
        <v>637.71739130434787</v>
      </c>
      <c r="L15" s="157">
        <v>713.69047619047615</v>
      </c>
      <c r="M15" s="157">
        <v>672.84090909090912</v>
      </c>
      <c r="N15" s="157">
        <v>678.63636363636363</v>
      </c>
      <c r="O15" s="157">
        <v>723.21428571428567</v>
      </c>
      <c r="P15" s="157">
        <v>773.06818181818187</v>
      </c>
      <c r="Q15" s="157">
        <v>787.75</v>
      </c>
      <c r="R15" s="157">
        <v>793.125</v>
      </c>
      <c r="S15" s="157">
        <v>828.36956521739125</v>
      </c>
      <c r="T15" s="157">
        <v>823.28947368421052</v>
      </c>
      <c r="U15" s="157">
        <v>814.47368421052636</v>
      </c>
      <c r="V15" s="157">
        <v>801.13636363636363</v>
      </c>
      <c r="W15" s="157">
        <v>804.2045454545455</v>
      </c>
      <c r="X15" s="157">
        <v>906.66666666666663</v>
      </c>
      <c r="Y15" s="157">
        <v>918.09523809523807</v>
      </c>
      <c r="Z15" s="157">
        <v>990</v>
      </c>
      <c r="AA15" s="157">
        <v>1113.409090909091</v>
      </c>
      <c r="AB15" s="157">
        <v>1225.2272727272727</v>
      </c>
      <c r="AC15" s="157">
        <v>1267.1428571428571</v>
      </c>
      <c r="AD15" s="157">
        <v>1278.875</v>
      </c>
      <c r="AE15" s="157">
        <v>1173.4782608695652</v>
      </c>
      <c r="AF15" s="157">
        <v>1145</v>
      </c>
      <c r="AG15" s="157">
        <v>1153.8636363636363</v>
      </c>
      <c r="AH15" s="157">
        <v>1127.125</v>
      </c>
      <c r="AI15" s="157">
        <v>1082.375</v>
      </c>
      <c r="AJ15" s="157">
        <v>1084.3478260869565</v>
      </c>
      <c r="AK15" s="157">
        <v>1065.2272727272727</v>
      </c>
      <c r="AL15" s="157">
        <v>997.02380952380952</v>
      </c>
      <c r="AM15" s="157">
        <v>1048.840909090909</v>
      </c>
      <c r="AN15" s="157">
        <v>1021.9047619047619</v>
      </c>
      <c r="AO15" s="157">
        <v>1057.6190476190477</v>
      </c>
      <c r="AP15" s="157">
        <v>1103.452380952381</v>
      </c>
      <c r="AQ15" s="157">
        <v>1147.7045454545455</v>
      </c>
      <c r="AR15" s="157">
        <v>1176.4473684210527</v>
      </c>
      <c r="AS15" s="157">
        <v>1085.8333333333333</v>
      </c>
      <c r="AT15" s="157">
        <v>995.95238095238096</v>
      </c>
      <c r="AU15" s="157">
        <v>1013.8157894736842</v>
      </c>
      <c r="AV15" s="157">
        <v>994.56521739130437</v>
      </c>
      <c r="AW15" s="157">
        <v>965</v>
      </c>
      <c r="AX15" s="157">
        <v>836.95652173913038</v>
      </c>
      <c r="AY15" s="157">
        <v>818.86363636363637</v>
      </c>
      <c r="AZ15" s="157">
        <v>788.19444444444446</v>
      </c>
      <c r="BA15" s="157">
        <v>841.59090909090912</v>
      </c>
      <c r="BB15" s="157">
        <v>858.875</v>
      </c>
      <c r="BC15" s="157">
        <v>851.375</v>
      </c>
      <c r="BD15" s="157">
        <v>836.78571428571433</v>
      </c>
      <c r="BE15" s="157">
        <v>838.375</v>
      </c>
      <c r="BF15" s="157">
        <v>850.125</v>
      </c>
      <c r="BG15" s="157">
        <v>794.66304347826087</v>
      </c>
      <c r="BH15" s="157">
        <v>788.17499999999995</v>
      </c>
      <c r="BI15" s="157">
        <v>802.71249999999998</v>
      </c>
      <c r="BJ15" s="157">
        <v>839.18181818181813</v>
      </c>
      <c r="BK15" s="157">
        <v>892.03750000000002</v>
      </c>
      <c r="BL15" s="157">
        <v>886.97619047619048</v>
      </c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</row>
    <row r="16" spans="1:184" s="155" customFormat="1" x14ac:dyDescent="0.3">
      <c r="A16" s="155" t="s">
        <v>7</v>
      </c>
      <c r="B16" s="155" t="s">
        <v>24</v>
      </c>
      <c r="C16" s="155" t="s">
        <v>27</v>
      </c>
      <c r="D16" s="156" t="s">
        <v>12</v>
      </c>
      <c r="E16" s="157">
        <v>12.243999999999998</v>
      </c>
      <c r="F16" s="157">
        <v>13.014210526315789</v>
      </c>
      <c r="G16" s="157">
        <v>12.92818181818182</v>
      </c>
      <c r="H16" s="157">
        <v>13.118095238095236</v>
      </c>
      <c r="I16" s="157">
        <v>15.467999999999995</v>
      </c>
      <c r="J16" s="157">
        <v>15.538636363636364</v>
      </c>
      <c r="K16" s="157">
        <v>17.816363636363636</v>
      </c>
      <c r="L16" s="157">
        <v>21.72</v>
      </c>
      <c r="M16" s="157">
        <v>22.249523809523811</v>
      </c>
      <c r="N16" s="157">
        <v>23.16090909090909</v>
      </c>
      <c r="O16" s="157">
        <v>22.768999999999998</v>
      </c>
      <c r="P16" s="157">
        <v>24.902727272727272</v>
      </c>
      <c r="Q16" s="157">
        <v>28.380000000000003</v>
      </c>
      <c r="R16" s="157">
        <v>26.603157894736846</v>
      </c>
      <c r="S16" s="157">
        <v>19.263913043478254</v>
      </c>
      <c r="T16" s="157">
        <v>16.121428571428574</v>
      </c>
      <c r="U16" s="157">
        <v>14.602</v>
      </c>
      <c r="V16" s="157">
        <v>15.810454545454547</v>
      </c>
      <c r="W16" s="157">
        <v>17.622380952380954</v>
      </c>
      <c r="X16" s="157">
        <v>19.215454545454541</v>
      </c>
      <c r="Y16" s="157">
        <v>23.718095238095234</v>
      </c>
      <c r="Z16" s="157">
        <v>26.94380952380952</v>
      </c>
      <c r="AA16" s="157">
        <v>28.897619047619042</v>
      </c>
      <c r="AB16" s="157">
        <v>31.085909090909091</v>
      </c>
      <c r="AC16" s="157">
        <v>32.092999999999996</v>
      </c>
      <c r="AD16" s="157">
        <v>31.766842105263155</v>
      </c>
      <c r="AE16" s="157">
        <v>28.15</v>
      </c>
      <c r="AF16" s="157">
        <v>25.425499999999996</v>
      </c>
      <c r="AG16" s="157">
        <v>21.85</v>
      </c>
      <c r="AH16" s="157">
        <v>26.065454545454546</v>
      </c>
      <c r="AI16" s="157">
        <v>29.470999999999997</v>
      </c>
      <c r="AJ16" s="157">
        <v>28.874347826086954</v>
      </c>
      <c r="AK16" s="157">
        <v>27.700476190476188</v>
      </c>
      <c r="AL16" s="157">
        <v>26.298571428571432</v>
      </c>
      <c r="AM16" s="157">
        <v>24.517619047619043</v>
      </c>
      <c r="AN16" s="157">
        <v>23.415238095238095</v>
      </c>
      <c r="AO16" s="157">
        <v>24.047999999999998</v>
      </c>
      <c r="AP16" s="157">
        <v>24.883499999999998</v>
      </c>
      <c r="AQ16" s="157">
        <v>24.732727272727278</v>
      </c>
      <c r="AR16" s="157">
        <v>22.9785</v>
      </c>
      <c r="AS16" s="157">
        <v>20.249090909090906</v>
      </c>
      <c r="AT16" s="157">
        <v>20.443809523809524</v>
      </c>
      <c r="AU16" s="157">
        <v>22.757142857142856</v>
      </c>
      <c r="AV16" s="157">
        <v>20.529565217391301</v>
      </c>
      <c r="AW16" s="157">
        <v>19.470526315789478</v>
      </c>
      <c r="AX16" s="157">
        <v>20.388695652173919</v>
      </c>
      <c r="AY16" s="157">
        <v>19.313333333333329</v>
      </c>
      <c r="AZ16" s="157">
        <v>19.202000000000002</v>
      </c>
      <c r="BA16" s="157">
        <v>18.70809523809524</v>
      </c>
      <c r="BB16" s="157">
        <v>18.226842105263156</v>
      </c>
      <c r="BC16" s="157">
        <v>18.334499999999998</v>
      </c>
      <c r="BD16" s="157">
        <v>17.706363636363637</v>
      </c>
      <c r="BE16" s="157">
        <v>17.07863636363636</v>
      </c>
      <c r="BF16" s="157">
        <v>16.586000000000002</v>
      </c>
      <c r="BG16" s="157">
        <v>16.375</v>
      </c>
      <c r="BH16" s="157">
        <v>16.699545454545451</v>
      </c>
      <c r="BI16" s="157">
        <v>17.045000000000002</v>
      </c>
      <c r="BJ16" s="157">
        <v>18.81260869565217</v>
      </c>
      <c r="BK16" s="157">
        <v>17.738999999999997</v>
      </c>
      <c r="BL16" s="157">
        <v>16.412380952380957</v>
      </c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8"/>
      <c r="CJ16" s="158"/>
      <c r="CK16" s="158"/>
      <c r="CL16" s="158"/>
      <c r="CM16" s="158"/>
      <c r="CN16" s="158"/>
      <c r="CO16" s="158"/>
      <c r="CP16" s="158"/>
      <c r="CQ16" s="158"/>
      <c r="CR16" s="158"/>
      <c r="CS16" s="158"/>
      <c r="CT16" s="158"/>
      <c r="CU16" s="158"/>
      <c r="CV16" s="158"/>
      <c r="CW16" s="158"/>
      <c r="CX16" s="158"/>
      <c r="CY16" s="158"/>
      <c r="CZ16" s="158"/>
      <c r="DA16" s="158"/>
      <c r="DB16" s="158"/>
      <c r="DC16" s="158"/>
      <c r="DD16" s="158"/>
      <c r="DE16" s="158"/>
      <c r="DF16" s="158"/>
      <c r="DG16" s="158"/>
      <c r="DH16" s="158"/>
      <c r="DI16" s="158"/>
      <c r="DJ16" s="158"/>
      <c r="DK16" s="158"/>
      <c r="DL16" s="158"/>
      <c r="DM16" s="158"/>
      <c r="DN16" s="158"/>
      <c r="DO16" s="158"/>
      <c r="DP16" s="158"/>
      <c r="DQ16" s="158"/>
      <c r="DR16" s="158"/>
      <c r="DS16" s="158"/>
      <c r="DT16" s="158"/>
      <c r="DU16" s="158"/>
      <c r="DV16" s="158"/>
      <c r="DW16" s="158"/>
      <c r="DX16" s="158"/>
      <c r="DY16" s="158"/>
      <c r="DZ16" s="158"/>
      <c r="EA16" s="158"/>
      <c r="EB16" s="158"/>
      <c r="EC16" s="158"/>
      <c r="ED16" s="158"/>
      <c r="EE16" s="158"/>
      <c r="EF16" s="158"/>
    </row>
    <row r="17" spans="1:136" s="155" customFormat="1" x14ac:dyDescent="0.3">
      <c r="A17" s="155" t="s">
        <v>8</v>
      </c>
      <c r="B17" s="155" t="s">
        <v>25</v>
      </c>
      <c r="C17" s="155" t="s">
        <v>29</v>
      </c>
      <c r="D17" s="156" t="s">
        <v>11</v>
      </c>
      <c r="E17" s="157">
        <v>2588.4</v>
      </c>
      <c r="F17" s="157">
        <v>2645.3157894736842</v>
      </c>
      <c r="G17" s="157">
        <v>2441.1363636363635</v>
      </c>
      <c r="H17" s="157">
        <v>2480.3333333333335</v>
      </c>
      <c r="I17" s="157">
        <v>2391.4499999999998</v>
      </c>
      <c r="J17" s="157">
        <v>2614.6363636363635</v>
      </c>
      <c r="K17" s="157">
        <v>2711.7727272727275</v>
      </c>
      <c r="L17" s="157">
        <v>2862.2380952380954</v>
      </c>
      <c r="M17" s="157">
        <v>3030.5238095238096</v>
      </c>
      <c r="N17" s="157">
        <v>3253.909090909091</v>
      </c>
      <c r="O17" s="157">
        <v>3184.15</v>
      </c>
      <c r="P17" s="157">
        <v>3333.5</v>
      </c>
      <c r="Q17" s="157">
        <v>3345.2631578947367</v>
      </c>
      <c r="R17" s="157">
        <v>3047.4210526315787</v>
      </c>
      <c r="S17" s="157">
        <v>2861.6521739130435</v>
      </c>
      <c r="T17" s="157">
        <v>3015.4285714285716</v>
      </c>
      <c r="U17" s="157">
        <v>2967.6</v>
      </c>
      <c r="V17" s="157">
        <v>2976.9545454545455</v>
      </c>
      <c r="W17" s="157">
        <v>2995.2380952380954</v>
      </c>
      <c r="X17" s="157">
        <v>2867.3636363636365</v>
      </c>
      <c r="Y17" s="157">
        <v>2724.9523809523807</v>
      </c>
      <c r="Z17" s="157">
        <v>2814.4285714285716</v>
      </c>
      <c r="AA17" s="157">
        <v>2783.5714285714284</v>
      </c>
      <c r="AB17" s="157">
        <v>2965.0454545454545</v>
      </c>
      <c r="AC17" s="157">
        <v>3086.4</v>
      </c>
      <c r="AD17" s="157">
        <v>3448.0526315789475</v>
      </c>
      <c r="AE17" s="157">
        <v>3371.7391304347825</v>
      </c>
      <c r="AF17" s="157">
        <v>3108.05</v>
      </c>
      <c r="AG17" s="157">
        <v>3050.6190476190477</v>
      </c>
      <c r="AH17" s="157">
        <v>2977.318181818182</v>
      </c>
      <c r="AI17" s="157">
        <v>3112.3</v>
      </c>
      <c r="AJ17" s="157">
        <v>2979.8695652173915</v>
      </c>
      <c r="AK17" s="157">
        <v>2798.6666666666665</v>
      </c>
      <c r="AL17" s="157">
        <v>2636.9047619047619</v>
      </c>
      <c r="AM17" s="157">
        <v>2422.0952380952381</v>
      </c>
      <c r="AN17" s="157">
        <v>2090.3809523809523</v>
      </c>
      <c r="AO17" s="157">
        <v>2267.0500000000002</v>
      </c>
      <c r="AP17" s="157">
        <v>2325.4</v>
      </c>
      <c r="AQ17" s="157">
        <v>2330.090909090909</v>
      </c>
      <c r="AR17" s="157">
        <v>2223.3000000000002</v>
      </c>
      <c r="AS17" s="157">
        <v>2256.4545454545455</v>
      </c>
      <c r="AT17" s="157">
        <v>2184.1904761904761</v>
      </c>
      <c r="AU17" s="157">
        <v>2265.5238095238096</v>
      </c>
      <c r="AV17" s="157">
        <v>2470.086956521739</v>
      </c>
      <c r="AW17" s="157">
        <v>2589.4210526315787</v>
      </c>
      <c r="AX17" s="157">
        <v>2409.3478260869565</v>
      </c>
      <c r="AY17" s="157">
        <v>2464.8571428571427</v>
      </c>
      <c r="AZ17" s="157">
        <v>2389.65</v>
      </c>
      <c r="BA17" s="157">
        <v>2232.3333333333335</v>
      </c>
      <c r="BB17" s="157">
        <v>2169.4736842105262</v>
      </c>
      <c r="BC17" s="157">
        <v>2119.15</v>
      </c>
      <c r="BD17" s="157">
        <v>2259.9545454545455</v>
      </c>
      <c r="BE17" s="157">
        <v>2314.2272727272725</v>
      </c>
      <c r="BF17" s="157">
        <v>2252.65</v>
      </c>
      <c r="BG17" s="157">
        <v>2268.9545454545455</v>
      </c>
      <c r="BH17" s="157">
        <v>2424.818181818182</v>
      </c>
      <c r="BI17" s="157">
        <v>2574.35</v>
      </c>
      <c r="BJ17" s="157">
        <v>2698.1304347826085</v>
      </c>
      <c r="BK17" s="157">
        <v>2722.7</v>
      </c>
      <c r="BL17" s="157">
        <v>2782.7619047619046</v>
      </c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</row>
    <row r="18" spans="1:136" s="155" customFormat="1" x14ac:dyDescent="0.3">
      <c r="A18" s="155" t="s">
        <v>45</v>
      </c>
      <c r="B18" s="155" t="s">
        <v>26</v>
      </c>
      <c r="C18" s="155" t="s">
        <v>28</v>
      </c>
      <c r="D18" s="156" t="s">
        <v>12</v>
      </c>
      <c r="E18" s="157">
        <v>116.57000000000001</v>
      </c>
      <c r="F18" s="157">
        <v>113.83421052631576</v>
      </c>
      <c r="G18" s="157">
        <v>110.36818181818184</v>
      </c>
      <c r="H18" s="157">
        <v>115.87380952380954</v>
      </c>
      <c r="I18" s="157">
        <v>129.36750000000001</v>
      </c>
      <c r="J18" s="157">
        <v>125.77727272727275</v>
      </c>
      <c r="K18" s="157">
        <v>118.24999999999999</v>
      </c>
      <c r="L18" s="157">
        <v>128.04285714285717</v>
      </c>
      <c r="M18" s="157">
        <v>128.28333333333336</v>
      </c>
      <c r="N18" s="157">
        <v>137.02045454545453</v>
      </c>
      <c r="O18" s="157">
        <v>137.22250000000003</v>
      </c>
      <c r="P18" s="157">
        <v>142.59318181818182</v>
      </c>
      <c r="Q18" s="157">
        <v>140.15789473684211</v>
      </c>
      <c r="R18" s="157">
        <v>131.63684210526316</v>
      </c>
      <c r="S18" s="157">
        <v>132.09347826086957</v>
      </c>
      <c r="T18" s="157">
        <v>133.20476190476191</v>
      </c>
      <c r="U18" s="157">
        <v>134.55749999999998</v>
      </c>
      <c r="V18" s="157">
        <v>150.45681818181816</v>
      </c>
      <c r="W18" s="157">
        <v>163.41190476190476</v>
      </c>
      <c r="X18" s="157">
        <v>173.22954545454547</v>
      </c>
      <c r="Y18" s="157">
        <v>186.07857142857142</v>
      </c>
      <c r="Z18" s="157">
        <v>188.66428571428574</v>
      </c>
      <c r="AA18" s="157">
        <v>204.66904761904757</v>
      </c>
      <c r="AB18" s="157">
        <v>220.68181818181819</v>
      </c>
      <c r="AC18" s="157">
        <v>236.18250000000003</v>
      </c>
      <c r="AD18" s="157">
        <v>258.90789473684208</v>
      </c>
      <c r="AE18" s="157">
        <v>272.0695652173913</v>
      </c>
      <c r="AF18" s="157">
        <v>281.71999999999997</v>
      </c>
      <c r="AG18" s="157">
        <v>274.53095238095239</v>
      </c>
      <c r="AH18" s="157">
        <v>257.96590909090907</v>
      </c>
      <c r="AI18" s="157">
        <v>252.1225</v>
      </c>
      <c r="AJ18" s="157">
        <v>256.42608695652171</v>
      </c>
      <c r="AK18" s="157">
        <v>260.05952380952374</v>
      </c>
      <c r="AL18" s="157">
        <v>232.79523809523812</v>
      </c>
      <c r="AM18" s="157">
        <v>230.66666666666666</v>
      </c>
      <c r="AN18" s="157">
        <v>222.90238095238098</v>
      </c>
      <c r="AO18" s="157">
        <v>223.24499999999998</v>
      </c>
      <c r="AP18" s="157">
        <v>208.87000000000003</v>
      </c>
      <c r="AQ18" s="157">
        <v>186.04545454545448</v>
      </c>
      <c r="AR18" s="157">
        <v>178.68999999999997</v>
      </c>
      <c r="AS18" s="157">
        <v>173.69772727272732</v>
      </c>
      <c r="AT18" s="157">
        <v>156.80238095238096</v>
      </c>
      <c r="AU18" s="157">
        <v>180.02619047619046</v>
      </c>
      <c r="AV18" s="157">
        <v>165.7391304347826</v>
      </c>
      <c r="AW18" s="157">
        <v>171.84210526315792</v>
      </c>
      <c r="AX18" s="157">
        <v>164.7391304347826</v>
      </c>
      <c r="AY18" s="157">
        <v>147.61428571428573</v>
      </c>
      <c r="AZ18" s="157">
        <v>141.55000000000001</v>
      </c>
      <c r="BA18" s="157">
        <v>150.02857142857141</v>
      </c>
      <c r="BB18" s="157">
        <v>141.43157894736842</v>
      </c>
      <c r="BC18" s="157">
        <v>138.58750000000001</v>
      </c>
      <c r="BD18" s="157">
        <v>137.18636363636364</v>
      </c>
      <c r="BE18" s="157">
        <v>135.84318181818182</v>
      </c>
      <c r="BF18" s="157">
        <v>123.67249999999999</v>
      </c>
      <c r="BG18" s="157">
        <v>122.99545454545456</v>
      </c>
      <c r="BH18" s="157">
        <v>117.61136363636363</v>
      </c>
      <c r="BI18" s="157">
        <v>114.45499999999997</v>
      </c>
      <c r="BJ18" s="157">
        <v>112.79130434782608</v>
      </c>
      <c r="BK18" s="157">
        <v>105.60249999999999</v>
      </c>
      <c r="BL18" s="157">
        <v>111.79047619047617</v>
      </c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8"/>
      <c r="CJ18" s="158"/>
      <c r="CK18" s="158"/>
      <c r="CL18" s="158"/>
      <c r="CM18" s="158"/>
      <c r="CN18" s="158"/>
      <c r="CO18" s="158"/>
      <c r="CP18" s="158"/>
      <c r="CQ18" s="158"/>
      <c r="CR18" s="158"/>
      <c r="CS18" s="158"/>
      <c r="CT18" s="158"/>
      <c r="CU18" s="158"/>
      <c r="CV18" s="158"/>
      <c r="CW18" s="158"/>
      <c r="CX18" s="158"/>
      <c r="CY18" s="158"/>
      <c r="CZ18" s="158"/>
      <c r="DA18" s="158"/>
      <c r="DB18" s="158"/>
      <c r="DC18" s="158"/>
      <c r="DD18" s="158"/>
      <c r="DE18" s="158"/>
      <c r="DF18" s="158"/>
      <c r="DG18" s="158"/>
      <c r="DH18" s="158"/>
      <c r="DI18" s="158"/>
      <c r="DJ18" s="158"/>
      <c r="DK18" s="158"/>
      <c r="DL18" s="158"/>
      <c r="DM18" s="158"/>
      <c r="DN18" s="158"/>
      <c r="DO18" s="158"/>
      <c r="DP18" s="158"/>
      <c r="DQ18" s="158"/>
      <c r="DR18" s="158"/>
      <c r="DS18" s="158"/>
      <c r="DT18" s="158"/>
      <c r="DU18" s="158"/>
      <c r="DV18" s="158"/>
      <c r="DW18" s="158"/>
      <c r="DX18" s="158"/>
      <c r="DY18" s="158"/>
      <c r="DZ18" s="158"/>
      <c r="EA18" s="158"/>
      <c r="EB18" s="158"/>
      <c r="EC18" s="158"/>
      <c r="ED18" s="158"/>
      <c r="EE18" s="158"/>
      <c r="EF18" s="158"/>
    </row>
    <row r="19" spans="1:136" s="16" customFormat="1" x14ac:dyDescent="0.3">
      <c r="A19" s="14"/>
      <c r="B19" s="14"/>
      <c r="C19" s="14"/>
      <c r="D19" s="22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136" s="16" customFormat="1" x14ac:dyDescent="0.3">
      <c r="A20" s="18" t="s">
        <v>104</v>
      </c>
      <c r="B20" s="14"/>
      <c r="C20" s="14"/>
      <c r="D20" s="22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136" s="275" customFormat="1" x14ac:dyDescent="0.3">
      <c r="A21" s="275" t="s">
        <v>90</v>
      </c>
      <c r="B21" s="276"/>
      <c r="C21" s="275" t="s">
        <v>285</v>
      </c>
      <c r="D21" s="277" t="s">
        <v>47</v>
      </c>
      <c r="E21" s="278">
        <v>3300</v>
      </c>
      <c r="F21" s="278">
        <v>3350</v>
      </c>
      <c r="G21" s="278">
        <v>3400</v>
      </c>
      <c r="H21" s="278">
        <v>3450</v>
      </c>
      <c r="I21" s="278">
        <v>3450</v>
      </c>
      <c r="J21" s="278">
        <v>3400</v>
      </c>
      <c r="K21" s="278">
        <v>3300</v>
      </c>
      <c r="L21" s="278">
        <v>3300</v>
      </c>
      <c r="M21" s="278">
        <v>2970</v>
      </c>
      <c r="N21" s="278">
        <v>2600</v>
      </c>
      <c r="O21" s="278">
        <v>2780</v>
      </c>
      <c r="P21" s="278">
        <v>2720</v>
      </c>
      <c r="Q21" s="278">
        <v>2901</v>
      </c>
      <c r="R21" s="278">
        <v>2769</v>
      </c>
      <c r="S21" s="278">
        <v>3225</v>
      </c>
      <c r="T21" s="278">
        <v>3191</v>
      </c>
      <c r="U21" s="278">
        <v>3183</v>
      </c>
      <c r="V21" s="278">
        <v>3055</v>
      </c>
      <c r="W21" s="278">
        <v>3125</v>
      </c>
      <c r="X21" s="278">
        <v>3147</v>
      </c>
      <c r="Y21" s="278">
        <v>3000</v>
      </c>
      <c r="Z21" s="278">
        <v>2950</v>
      </c>
      <c r="AA21" s="278">
        <v>3000</v>
      </c>
      <c r="AB21" s="278">
        <v>3255</v>
      </c>
      <c r="AC21" s="278">
        <v>3250</v>
      </c>
      <c r="AD21" s="278">
        <v>3150</v>
      </c>
      <c r="AE21" s="278">
        <v>3100</v>
      </c>
      <c r="AF21" s="278">
        <v>3120</v>
      </c>
      <c r="AG21" s="278">
        <v>3000</v>
      </c>
      <c r="AH21" s="278">
        <v>3100</v>
      </c>
      <c r="AI21" s="278">
        <v>3000</v>
      </c>
      <c r="AJ21" s="278">
        <v>3000</v>
      </c>
      <c r="AK21" s="278">
        <v>3000</v>
      </c>
      <c r="AL21" s="278">
        <v>3010</v>
      </c>
      <c r="AM21" s="278">
        <v>3050</v>
      </c>
      <c r="AN21" s="278">
        <v>3050</v>
      </c>
      <c r="AO21" s="278">
        <v>3100</v>
      </c>
      <c r="AP21" s="278">
        <v>3020</v>
      </c>
      <c r="AQ21" s="278">
        <v>3260</v>
      </c>
      <c r="AR21" s="278">
        <v>3150</v>
      </c>
      <c r="AS21" s="278">
        <v>3450</v>
      </c>
      <c r="AT21" s="278">
        <v>3100</v>
      </c>
      <c r="AU21" s="278">
        <v>3400</v>
      </c>
      <c r="AV21" s="278">
        <v>3200</v>
      </c>
      <c r="AW21" s="278">
        <v>3250</v>
      </c>
      <c r="AX21" s="278">
        <v>3350</v>
      </c>
      <c r="AY21" s="278">
        <v>3320</v>
      </c>
      <c r="AZ21" s="278">
        <v>3350</v>
      </c>
      <c r="BA21" s="278">
        <v>2830.9999999999995</v>
      </c>
      <c r="BB21" s="278">
        <v>2825.3750000000005</v>
      </c>
      <c r="BC21" s="278">
        <v>2973.9</v>
      </c>
      <c r="BD21" s="278">
        <v>2968.6000000000004</v>
      </c>
      <c r="BE21" s="278">
        <v>3077.22</v>
      </c>
      <c r="BF21" s="278">
        <v>3102.9250000000002</v>
      </c>
      <c r="BG21" s="278">
        <v>3189.8</v>
      </c>
      <c r="BH21" s="278">
        <v>3045.36</v>
      </c>
      <c r="BI21" s="278">
        <v>3129.4</v>
      </c>
      <c r="BJ21" s="278">
        <v>3155.0000000000005</v>
      </c>
      <c r="BK21" s="278">
        <v>3176.66</v>
      </c>
      <c r="BL21" s="278">
        <v>3066.75</v>
      </c>
      <c r="BM21" s="278">
        <v>3111.6</v>
      </c>
      <c r="BN21" s="278">
        <v>3162</v>
      </c>
      <c r="BO21" s="278">
        <v>3197.5</v>
      </c>
      <c r="BP21" s="278">
        <v>3195.8</v>
      </c>
      <c r="BQ21" s="278">
        <v>3233</v>
      </c>
      <c r="BR21" s="278">
        <v>3248</v>
      </c>
      <c r="BS21" s="278">
        <v>3266</v>
      </c>
      <c r="BT21" s="278">
        <v>3190</v>
      </c>
      <c r="BU21" s="278">
        <v>3124</v>
      </c>
      <c r="BV21" s="278">
        <v>3155</v>
      </c>
      <c r="BW21" s="278">
        <v>3192</v>
      </c>
      <c r="BX21" s="278">
        <v>3123</v>
      </c>
      <c r="BY21" s="278">
        <v>3171</v>
      </c>
      <c r="BZ21" s="278">
        <v>3149</v>
      </c>
      <c r="CA21" s="278">
        <v>3219</v>
      </c>
      <c r="CB21" s="278">
        <v>3168</v>
      </c>
      <c r="CC21" s="278">
        <v>3310</v>
      </c>
      <c r="CD21" s="278">
        <v>3346</v>
      </c>
      <c r="CE21" s="278">
        <v>3298</v>
      </c>
      <c r="CF21" s="278">
        <v>3313</v>
      </c>
      <c r="CG21" s="278">
        <v>3361</v>
      </c>
      <c r="CH21" s="278">
        <v>3362</v>
      </c>
      <c r="CI21" s="278">
        <v>3421</v>
      </c>
      <c r="CJ21" s="278">
        <v>3445</v>
      </c>
      <c r="CK21" s="278">
        <v>3539</v>
      </c>
      <c r="CL21" s="278">
        <v>3505</v>
      </c>
      <c r="CM21" s="278">
        <v>3512</v>
      </c>
      <c r="CN21" s="278">
        <v>3725</v>
      </c>
      <c r="CO21" s="278">
        <v>3887</v>
      </c>
      <c r="CP21" s="278">
        <v>4211</v>
      </c>
      <c r="CQ21" s="278">
        <v>4730</v>
      </c>
      <c r="CR21" s="278">
        <v>4480</v>
      </c>
      <c r="CS21" s="278">
        <v>4475</v>
      </c>
      <c r="CT21" s="278">
        <v>4668</v>
      </c>
      <c r="CU21" s="278">
        <v>4488</v>
      </c>
      <c r="CV21" s="278">
        <v>4498</v>
      </c>
      <c r="CW21" s="278"/>
      <c r="CX21" s="278"/>
      <c r="CY21" s="278"/>
      <c r="CZ21" s="278"/>
      <c r="DA21" s="278"/>
      <c r="DB21" s="278"/>
      <c r="DC21" s="278"/>
      <c r="DD21" s="278"/>
      <c r="DE21" s="278"/>
      <c r="DF21" s="278"/>
      <c r="DG21" s="278"/>
      <c r="DH21" s="278"/>
      <c r="DI21" s="278"/>
      <c r="DJ21" s="278"/>
      <c r="DK21" s="278"/>
      <c r="DL21" s="278"/>
      <c r="DM21" s="278"/>
      <c r="DN21" s="278"/>
      <c r="DO21" s="278"/>
      <c r="DP21" s="278"/>
      <c r="DQ21" s="278"/>
      <c r="DR21" s="278"/>
      <c r="DS21" s="278"/>
      <c r="DT21" s="278"/>
      <c r="DU21" s="278"/>
      <c r="DV21" s="278"/>
      <c r="DW21" s="278"/>
      <c r="DX21" s="278"/>
      <c r="DY21" s="278"/>
      <c r="DZ21" s="278"/>
      <c r="EA21" s="278"/>
      <c r="EB21" s="278"/>
      <c r="EC21" s="278"/>
      <c r="ED21" s="278"/>
      <c r="EE21" s="278"/>
      <c r="EF21" s="278"/>
    </row>
    <row r="22" spans="1:136" s="275" customFormat="1" x14ac:dyDescent="0.3">
      <c r="A22" s="275" t="s">
        <v>91</v>
      </c>
      <c r="B22" s="276"/>
      <c r="C22" s="275" t="s">
        <v>92</v>
      </c>
      <c r="D22" s="277" t="s">
        <v>12</v>
      </c>
      <c r="E22" s="278">
        <v>58.256450000000001</v>
      </c>
      <c r="F22" s="278">
        <v>57.988157894736837</v>
      </c>
      <c r="G22" s="278">
        <v>59.291545454545471</v>
      </c>
      <c r="H22" s="278">
        <v>60.065190476190487</v>
      </c>
      <c r="I22" s="278">
        <v>60.599549999999994</v>
      </c>
      <c r="J22" s="278">
        <v>57.815499999999986</v>
      </c>
      <c r="K22" s="278">
        <v>61.542863636363634</v>
      </c>
      <c r="L22" s="278">
        <v>56.448857142857143</v>
      </c>
      <c r="M22" s="278">
        <v>56.584714285714263</v>
      </c>
      <c r="N22" s="278">
        <v>56.810772727272742</v>
      </c>
      <c r="O22" s="278">
        <v>59.621350000000007</v>
      </c>
      <c r="P22" s="278">
        <v>67.817863636363626</v>
      </c>
      <c r="Q22" s="278">
        <v>72.710263157894744</v>
      </c>
      <c r="R22" s="278">
        <v>70.47826315789473</v>
      </c>
      <c r="S22" s="278">
        <v>73.232260869565209</v>
      </c>
      <c r="T22" s="278">
        <v>81.586047619047619</v>
      </c>
      <c r="U22" s="278">
        <v>88.271550000000033</v>
      </c>
      <c r="V22" s="278">
        <v>82.329181818181823</v>
      </c>
      <c r="W22" s="278">
        <v>83.548904761904751</v>
      </c>
      <c r="X22" s="278">
        <v>92.343181818181819</v>
      </c>
      <c r="Y22" s="278">
        <v>90.729428571428556</v>
      </c>
      <c r="Z22" s="278">
        <v>81.199666666666658</v>
      </c>
      <c r="AA22" s="278">
        <v>78.244333333333344</v>
      </c>
      <c r="AB22" s="278">
        <v>78.491318181818173</v>
      </c>
      <c r="AC22" s="278">
        <v>82.737049999999996</v>
      </c>
      <c r="AD22" s="278">
        <v>89.094947368421046</v>
      </c>
      <c r="AE22" s="278">
        <v>92.421782608695651</v>
      </c>
      <c r="AF22" s="278">
        <v>94.387050000000031</v>
      </c>
      <c r="AG22" s="278">
        <v>92.384</v>
      </c>
      <c r="AH22" s="278">
        <v>91.624954545454543</v>
      </c>
      <c r="AI22" s="278">
        <v>97.304349999999999</v>
      </c>
      <c r="AJ22" s="278">
        <v>103.24582608695651</v>
      </c>
      <c r="AK22" s="278">
        <v>93.024666666666661</v>
      </c>
      <c r="AL22" s="278">
        <v>96.421523809523819</v>
      </c>
      <c r="AM22" s="278">
        <v>89.929428571428588</v>
      </c>
      <c r="AN22" s="278">
        <v>88.122904761904735</v>
      </c>
      <c r="AO22" s="278">
        <v>84.726600000000005</v>
      </c>
      <c r="AP22" s="278">
        <v>85.84845</v>
      </c>
      <c r="AQ22" s="278">
        <v>82.571181818181799</v>
      </c>
      <c r="AR22" s="278">
        <v>77.247299999999996</v>
      </c>
      <c r="AS22" s="278">
        <v>79.009227272727259</v>
      </c>
      <c r="AT22" s="278">
        <v>90.366238095238117</v>
      </c>
      <c r="AU22" s="278">
        <v>90.532999999999987</v>
      </c>
      <c r="AV22" s="278">
        <v>89.04195652173911</v>
      </c>
      <c r="AW22" s="278">
        <v>78.640684210526331</v>
      </c>
      <c r="AX22" s="278">
        <v>85.618260869565233</v>
      </c>
      <c r="AY22" s="278">
        <v>84.591904761904786</v>
      </c>
      <c r="AZ22" s="278">
        <v>84.040350000000004</v>
      </c>
      <c r="BA22" s="278">
        <v>83.314523809523806</v>
      </c>
      <c r="BB22" s="278">
        <v>82.782947368421048</v>
      </c>
      <c r="BC22" s="278">
        <v>77.918800000000005</v>
      </c>
      <c r="BD22" s="278">
        <v>80.013499999999993</v>
      </c>
      <c r="BE22" s="278">
        <v>87.387909090909091</v>
      </c>
      <c r="BF22" s="278">
        <v>97.6447</v>
      </c>
      <c r="BG22" s="278">
        <v>98.619863636363661</v>
      </c>
      <c r="BH22" s="278">
        <v>98.02118181818183</v>
      </c>
      <c r="BI22" s="278">
        <v>93.813200000000009</v>
      </c>
      <c r="BJ22" s="278">
        <v>93.000000000000014</v>
      </c>
      <c r="BK22" s="278">
        <v>89.314250000000001</v>
      </c>
      <c r="BL22" s="278">
        <v>85.699476190476204</v>
      </c>
      <c r="BM22" s="278">
        <v>83.210599999999999</v>
      </c>
      <c r="BN22" s="278">
        <v>91.230999999999995</v>
      </c>
      <c r="BO22" s="278">
        <v>116.68700000000001</v>
      </c>
      <c r="BP22" s="278">
        <v>119.78599999999999</v>
      </c>
      <c r="BQ22" s="278">
        <v>109.574</v>
      </c>
      <c r="BR22" s="278">
        <v>118.46000000000001</v>
      </c>
      <c r="BS22" s="278">
        <v>129.44899999999998</v>
      </c>
      <c r="BT22" s="278">
        <v>115.75599999999999</v>
      </c>
      <c r="BU22" s="278">
        <v>105.33699999999999</v>
      </c>
      <c r="BV22" s="278">
        <v>109.22199999999999</v>
      </c>
      <c r="BW22" s="278">
        <v>91.475999999999999</v>
      </c>
      <c r="BX22" s="278">
        <v>86.33</v>
      </c>
      <c r="BY22" s="278">
        <v>80.536000000000001</v>
      </c>
      <c r="BZ22" s="278">
        <v>70.75</v>
      </c>
      <c r="CA22" s="278">
        <v>68.400000000000006</v>
      </c>
      <c r="CB22" s="278">
        <v>67.23</v>
      </c>
      <c r="CC22" s="278">
        <v>73.53</v>
      </c>
      <c r="CD22" s="278">
        <v>83.66</v>
      </c>
      <c r="CE22" s="278">
        <v>76.27000000000001</v>
      </c>
      <c r="CF22" s="278">
        <v>87.82</v>
      </c>
      <c r="CG22" s="278">
        <v>84.25</v>
      </c>
      <c r="CH22" s="278">
        <v>86.37</v>
      </c>
      <c r="CI22" s="278">
        <v>74.11</v>
      </c>
      <c r="CJ22" s="278">
        <v>71.209999999999994</v>
      </c>
      <c r="CK22" s="278">
        <v>72.41</v>
      </c>
      <c r="CL22" s="278">
        <v>74.319999999999993</v>
      </c>
      <c r="CM22" s="278">
        <v>74.929999999999993</v>
      </c>
      <c r="CN22" s="278">
        <v>77.69</v>
      </c>
      <c r="CO22" s="278">
        <v>81.56</v>
      </c>
      <c r="CP22" s="278">
        <v>86.350000000000009</v>
      </c>
      <c r="CQ22" s="278">
        <v>89.5</v>
      </c>
      <c r="CR22" s="278">
        <v>76.319999999999993</v>
      </c>
      <c r="CS22" s="278">
        <v>80.31</v>
      </c>
      <c r="CT22" s="278">
        <v>74.31</v>
      </c>
      <c r="CU22" s="278">
        <v>73.75</v>
      </c>
      <c r="CV22" s="278">
        <v>81.17</v>
      </c>
      <c r="CW22" s="278"/>
      <c r="CX22" s="278"/>
      <c r="CY22" s="278"/>
      <c r="CZ22" s="278"/>
      <c r="DA22" s="278"/>
      <c r="DB22" s="278"/>
      <c r="DC22" s="278"/>
      <c r="DD22" s="278"/>
      <c r="DE22" s="278"/>
      <c r="DF22" s="278"/>
      <c r="DG22" s="278"/>
      <c r="DH22" s="278"/>
      <c r="DI22" s="278"/>
      <c r="DJ22" s="278"/>
      <c r="DK22" s="278"/>
      <c r="DL22" s="278"/>
      <c r="DM22" s="278"/>
      <c r="DN22" s="278"/>
      <c r="DO22" s="278"/>
      <c r="DP22" s="278"/>
      <c r="DQ22" s="278"/>
      <c r="DR22" s="278"/>
      <c r="DS22" s="278"/>
      <c r="DT22" s="278"/>
      <c r="DU22" s="278"/>
      <c r="DV22" s="278"/>
      <c r="DW22" s="278"/>
      <c r="DX22" s="278"/>
      <c r="DY22" s="278"/>
      <c r="DZ22" s="278"/>
      <c r="EA22" s="278"/>
      <c r="EB22" s="278"/>
      <c r="EC22" s="278"/>
      <c r="ED22" s="278"/>
      <c r="EE22" s="278"/>
      <c r="EF22" s="278"/>
    </row>
    <row r="23" spans="1:136" s="275" customFormat="1" x14ac:dyDescent="0.3">
      <c r="A23" s="275" t="s">
        <v>93</v>
      </c>
      <c r="B23" s="276"/>
      <c r="C23" s="275" t="s">
        <v>286</v>
      </c>
      <c r="D23" s="277" t="s">
        <v>47</v>
      </c>
      <c r="E23" s="278">
        <v>5239</v>
      </c>
      <c r="F23" s="278">
        <v>4980.75</v>
      </c>
      <c r="G23" s="278">
        <v>4652</v>
      </c>
      <c r="H23" s="278">
        <v>4211.6000000000004</v>
      </c>
      <c r="I23" s="278">
        <v>3427.5</v>
      </c>
      <c r="J23" s="278">
        <v>3293</v>
      </c>
      <c r="K23" s="278">
        <v>3820.8</v>
      </c>
      <c r="L23" s="278">
        <v>4177.25</v>
      </c>
      <c r="M23" s="278">
        <v>4145.5</v>
      </c>
      <c r="N23" s="278">
        <v>4192.3999999999996</v>
      </c>
      <c r="O23" s="278">
        <v>4339.25</v>
      </c>
      <c r="P23" s="278">
        <v>4707.25</v>
      </c>
      <c r="Q23" s="278">
        <v>4872.6000000000004</v>
      </c>
      <c r="R23" s="278">
        <v>4762.5</v>
      </c>
      <c r="S23" s="278">
        <v>4638.5</v>
      </c>
      <c r="T23" s="278">
        <v>4324.8</v>
      </c>
      <c r="U23" s="278">
        <v>3957.5</v>
      </c>
      <c r="V23" s="278">
        <v>3789</v>
      </c>
      <c r="W23" s="278">
        <v>3342.6019999999999</v>
      </c>
      <c r="X23" s="278">
        <v>4296.25</v>
      </c>
      <c r="Y23" s="278">
        <v>4183.25</v>
      </c>
      <c r="Z23" s="278">
        <v>4209.6000000000004</v>
      </c>
      <c r="AA23" s="278">
        <v>4306.75</v>
      </c>
      <c r="AB23" s="278">
        <v>4830.5</v>
      </c>
      <c r="AC23" s="278">
        <v>4833.3999999999996</v>
      </c>
      <c r="AD23" s="278">
        <v>4550</v>
      </c>
      <c r="AE23" s="278">
        <v>4351.5</v>
      </c>
      <c r="AF23" s="278">
        <v>4189.3999999999996</v>
      </c>
      <c r="AG23" s="278">
        <v>4096.25</v>
      </c>
      <c r="AH23" s="278">
        <v>3973.5</v>
      </c>
      <c r="AI23" s="278">
        <v>4087.2</v>
      </c>
      <c r="AJ23" s="278">
        <v>4404.5</v>
      </c>
      <c r="AK23" s="278">
        <v>4446</v>
      </c>
      <c r="AL23" s="278">
        <v>4461.6000000000004</v>
      </c>
      <c r="AM23" s="278">
        <v>4696</v>
      </c>
      <c r="AN23" s="278">
        <v>4900.5</v>
      </c>
      <c r="AO23" s="278">
        <v>4650.8</v>
      </c>
      <c r="AP23" s="278">
        <v>4207.75</v>
      </c>
      <c r="AQ23" s="278">
        <v>3925.25</v>
      </c>
      <c r="AR23" s="278">
        <v>3865</v>
      </c>
      <c r="AS23" s="278">
        <v>3866.75</v>
      </c>
      <c r="AT23" s="278">
        <v>3939</v>
      </c>
      <c r="AU23" s="278">
        <v>4244</v>
      </c>
      <c r="AV23" s="278">
        <v>4391.75</v>
      </c>
      <c r="AW23" s="278">
        <v>4417.25</v>
      </c>
      <c r="AX23" s="278">
        <v>4445.2</v>
      </c>
      <c r="AY23" s="278">
        <v>4482.75</v>
      </c>
      <c r="AZ23" s="278">
        <v>4561.25</v>
      </c>
      <c r="BA23" s="278">
        <v>4503</v>
      </c>
      <c r="BB23" s="278">
        <v>4391.75</v>
      </c>
      <c r="BC23" s="278">
        <v>4473.25</v>
      </c>
      <c r="BD23" s="278">
        <v>4471.8</v>
      </c>
      <c r="BE23" s="278">
        <v>4462</v>
      </c>
      <c r="BF23" s="278">
        <v>4529.75</v>
      </c>
      <c r="BG23" s="278">
        <v>4675.3999999999996</v>
      </c>
      <c r="BH23" s="278">
        <v>4657.5</v>
      </c>
      <c r="BI23" s="278">
        <v>4815.5</v>
      </c>
      <c r="BJ23" s="278">
        <v>4890.3999999999996</v>
      </c>
      <c r="BK23" s="278">
        <v>4899</v>
      </c>
      <c r="BL23" s="278">
        <v>5027</v>
      </c>
      <c r="BM23" s="278">
        <v>5110</v>
      </c>
      <c r="BN23" s="278">
        <v>5077</v>
      </c>
      <c r="BO23" s="278">
        <v>5119</v>
      </c>
      <c r="BP23" s="278">
        <v>5128</v>
      </c>
      <c r="BQ23" s="278">
        <v>5148</v>
      </c>
      <c r="BR23" s="278">
        <v>5159</v>
      </c>
      <c r="BS23" s="278">
        <v>5150</v>
      </c>
      <c r="BT23" s="278">
        <v>5156</v>
      </c>
      <c r="BU23" s="278">
        <v>5098</v>
      </c>
      <c r="BV23" s="278">
        <v>5020</v>
      </c>
      <c r="BW23" s="278">
        <v>4994</v>
      </c>
      <c r="BX23" s="278">
        <v>4990</v>
      </c>
      <c r="BY23" s="278">
        <v>5110</v>
      </c>
      <c r="BZ23" s="278">
        <v>5081</v>
      </c>
      <c r="CA23" s="278">
        <v>4992</v>
      </c>
      <c r="CB23" s="278">
        <v>4738</v>
      </c>
      <c r="CC23" s="278">
        <v>4467</v>
      </c>
      <c r="CD23" s="278">
        <v>4131</v>
      </c>
      <c r="CE23" s="278">
        <v>4000</v>
      </c>
      <c r="CF23" s="278">
        <v>4012</v>
      </c>
      <c r="CG23" s="278">
        <v>4087</v>
      </c>
      <c r="CH23" s="278">
        <v>4235</v>
      </c>
      <c r="CI23" s="278">
        <v>4403</v>
      </c>
      <c r="CJ23" s="278">
        <v>4631</v>
      </c>
      <c r="CK23" s="278">
        <v>4679</v>
      </c>
      <c r="CL23" s="278">
        <v>4589</v>
      </c>
      <c r="CM23" s="278">
        <v>4515</v>
      </c>
      <c r="CN23" s="278">
        <v>4401</v>
      </c>
      <c r="CO23" s="278">
        <v>4214</v>
      </c>
      <c r="CP23" s="278">
        <v>4167</v>
      </c>
      <c r="CQ23" s="278">
        <v>4341</v>
      </c>
      <c r="CR23" s="278">
        <v>4682</v>
      </c>
      <c r="CS23" s="278">
        <v>5206</v>
      </c>
      <c r="CT23" s="278">
        <v>5563</v>
      </c>
      <c r="CU23" s="278">
        <v>5711</v>
      </c>
      <c r="CV23" s="278">
        <v>5997</v>
      </c>
      <c r="CW23" s="278"/>
      <c r="CX23" s="278"/>
      <c r="CY23" s="278"/>
      <c r="CZ23" s="278"/>
      <c r="DA23" s="278"/>
      <c r="DB23" s="278"/>
      <c r="DC23" s="278"/>
      <c r="DD23" s="278"/>
      <c r="DE23" s="278"/>
      <c r="DF23" s="278"/>
      <c r="DG23" s="278"/>
      <c r="DH23" s="278"/>
      <c r="DI23" s="278"/>
      <c r="DJ23" s="278"/>
      <c r="DK23" s="278"/>
      <c r="DL23" s="278"/>
      <c r="DM23" s="278"/>
      <c r="DN23" s="278"/>
      <c r="DO23" s="278"/>
      <c r="DP23" s="278"/>
      <c r="DQ23" s="278"/>
      <c r="DR23" s="278"/>
      <c r="DS23" s="278"/>
      <c r="DT23" s="278"/>
      <c r="DU23" s="278"/>
      <c r="DV23" s="278"/>
      <c r="DW23" s="278"/>
      <c r="DX23" s="278"/>
      <c r="DY23" s="278"/>
      <c r="DZ23" s="278"/>
      <c r="EA23" s="278"/>
      <c r="EB23" s="278"/>
      <c r="EC23" s="278"/>
      <c r="ED23" s="278"/>
      <c r="EE23" s="278"/>
      <c r="EF23" s="278"/>
    </row>
    <row r="24" spans="1:136" s="275" customFormat="1" x14ac:dyDescent="0.3">
      <c r="A24" s="275" t="s">
        <v>53</v>
      </c>
      <c r="B24" s="276"/>
      <c r="C24" s="275" t="s">
        <v>95</v>
      </c>
      <c r="D24" s="277" t="s">
        <v>12</v>
      </c>
      <c r="E24" s="278">
        <v>27.700000000000003</v>
      </c>
      <c r="F24" s="278">
        <v>29.99</v>
      </c>
      <c r="G24" s="278">
        <v>30.220000000000002</v>
      </c>
      <c r="H24" s="278">
        <v>30.37</v>
      </c>
      <c r="I24" s="278">
        <v>30.520000000000003</v>
      </c>
      <c r="J24" s="278">
        <v>29.18</v>
      </c>
      <c r="K24" s="278">
        <v>25.740000000000002</v>
      </c>
      <c r="L24" s="278">
        <v>20.52</v>
      </c>
      <c r="M24" s="278">
        <v>18.88</v>
      </c>
      <c r="N24" s="278">
        <v>18.84</v>
      </c>
      <c r="O24" s="278">
        <v>19.66</v>
      </c>
      <c r="P24" s="278">
        <v>19.88</v>
      </c>
      <c r="Q24" s="278">
        <v>20.96</v>
      </c>
      <c r="R24" s="278">
        <v>22.720000000000002</v>
      </c>
      <c r="S24" s="278">
        <v>24.69</v>
      </c>
      <c r="T24" s="278">
        <v>28.52</v>
      </c>
      <c r="U24" s="278">
        <v>30.130000000000003</v>
      </c>
      <c r="V24" s="278">
        <v>27.46</v>
      </c>
      <c r="W24" s="278">
        <v>25.03</v>
      </c>
      <c r="X24" s="278">
        <v>22.52</v>
      </c>
      <c r="Y24" s="278">
        <v>20.54</v>
      </c>
      <c r="Z24" s="278">
        <v>20.080000000000002</v>
      </c>
      <c r="AA24" s="278">
        <v>19.82</v>
      </c>
      <c r="AB24" s="278">
        <v>20.64</v>
      </c>
      <c r="AC24" s="278">
        <v>21.349999999999998</v>
      </c>
      <c r="AD24" s="278">
        <v>22.42</v>
      </c>
      <c r="AE24" s="278">
        <v>23.630000000000003</v>
      </c>
      <c r="AF24" s="278">
        <v>25.202000000000002</v>
      </c>
      <c r="AG24" s="278">
        <v>26.119999999999997</v>
      </c>
      <c r="AH24" s="278">
        <v>26.58</v>
      </c>
      <c r="AI24" s="278">
        <v>26.36</v>
      </c>
      <c r="AJ24" s="278">
        <v>26.86</v>
      </c>
      <c r="AK24" s="278">
        <v>30.9</v>
      </c>
      <c r="AL24" s="278">
        <v>34.54</v>
      </c>
      <c r="AM24" s="278">
        <v>36.39</v>
      </c>
      <c r="AN24" s="278">
        <v>36.57</v>
      </c>
      <c r="AO24" s="278">
        <v>37.19</v>
      </c>
      <c r="AP24" s="278">
        <v>35.69</v>
      </c>
      <c r="AQ24" s="278">
        <v>35.15</v>
      </c>
      <c r="AR24" s="278">
        <v>33.989999999999995</v>
      </c>
      <c r="AS24" s="278">
        <v>33.64</v>
      </c>
      <c r="AT24" s="278">
        <v>31.71</v>
      </c>
      <c r="AU24" s="278">
        <v>29.82</v>
      </c>
      <c r="AV24" s="278">
        <v>27.250000000000004</v>
      </c>
      <c r="AW24" s="278">
        <v>28.48</v>
      </c>
      <c r="AX24" s="278">
        <v>28.49</v>
      </c>
      <c r="AY24" s="278">
        <v>29.49</v>
      </c>
      <c r="AZ24" s="278">
        <v>30.2</v>
      </c>
      <c r="BA24" s="278">
        <v>30.55</v>
      </c>
      <c r="BB24" s="278">
        <v>32.019999999999996</v>
      </c>
      <c r="BC24" s="278">
        <v>33.25</v>
      </c>
      <c r="BD24" s="278">
        <v>34.29</v>
      </c>
      <c r="BE24" s="278">
        <v>34.99</v>
      </c>
      <c r="BF24" s="278">
        <v>35.120000000000005</v>
      </c>
      <c r="BG24" s="278">
        <v>34.9</v>
      </c>
      <c r="BH24" s="278">
        <v>33.53</v>
      </c>
      <c r="BI24" s="278">
        <v>31.86</v>
      </c>
      <c r="BJ24" s="278">
        <v>29.89</v>
      </c>
      <c r="BK24" s="278">
        <v>27.310000000000002</v>
      </c>
      <c r="BL24" s="278">
        <v>28.910000000000004</v>
      </c>
      <c r="BM24" s="278">
        <v>28.613181818181822</v>
      </c>
      <c r="BN24" s="278">
        <v>28.171500000000005</v>
      </c>
      <c r="BO24" s="278">
        <v>29.194761904761897</v>
      </c>
      <c r="BP24" s="278">
        <v>30.877142857142864</v>
      </c>
      <c r="BQ24" s="278">
        <v>33.187619047619044</v>
      </c>
      <c r="BR24" s="278">
        <v>35.36</v>
      </c>
      <c r="BS24" s="278">
        <v>36.380000000000003</v>
      </c>
      <c r="BT24" s="278">
        <v>36.799999999999997</v>
      </c>
      <c r="BU24" s="278">
        <v>32.1</v>
      </c>
      <c r="BV24" s="278">
        <v>28.9</v>
      </c>
      <c r="BW24" s="278">
        <v>28.000000000000004</v>
      </c>
      <c r="BX24" s="278">
        <v>27.3</v>
      </c>
      <c r="BY24" s="278">
        <v>27.700000000000003</v>
      </c>
      <c r="BZ24" s="278">
        <v>28.4</v>
      </c>
      <c r="CA24" s="278">
        <v>30</v>
      </c>
      <c r="CB24" s="278">
        <v>30.599999999999998</v>
      </c>
      <c r="CC24" s="278">
        <v>30.8</v>
      </c>
      <c r="CD24" s="278">
        <v>31</v>
      </c>
      <c r="CE24" s="278">
        <v>30.099999999999998</v>
      </c>
      <c r="CF24" s="278">
        <v>28.7</v>
      </c>
      <c r="CG24" s="278">
        <v>27.267499999999998</v>
      </c>
      <c r="CH24" s="278">
        <v>24.087500000000002</v>
      </c>
      <c r="CI24" s="278">
        <v>24.157499999999999</v>
      </c>
      <c r="CJ24" s="278">
        <v>25.529999999999998</v>
      </c>
      <c r="CK24" s="278">
        <v>25.567500000000003</v>
      </c>
      <c r="CL24" s="278">
        <v>25.332500000000003</v>
      </c>
      <c r="CM24" s="278">
        <v>25.894999999999996</v>
      </c>
      <c r="CN24" s="278">
        <v>25.88</v>
      </c>
      <c r="CO24" s="278">
        <v>25.779999999999998</v>
      </c>
      <c r="CP24" s="278">
        <v>25.52</v>
      </c>
      <c r="CQ24" s="278">
        <v>25.862500000000001</v>
      </c>
      <c r="CR24" s="278">
        <v>24.154999999999998</v>
      </c>
      <c r="CS24" s="278">
        <v>23.434999999999999</v>
      </c>
      <c r="CT24" s="278">
        <v>23.395</v>
      </c>
      <c r="CU24" s="278">
        <v>23.565000000000001</v>
      </c>
      <c r="CV24" s="278">
        <v>22.942499999999999</v>
      </c>
      <c r="CW24" s="278"/>
      <c r="CX24" s="278"/>
      <c r="CY24" s="278"/>
      <c r="CZ24" s="278"/>
      <c r="DA24" s="278"/>
      <c r="DB24" s="278"/>
      <c r="DC24" s="278"/>
      <c r="DD24" s="278"/>
      <c r="DE24" s="278"/>
      <c r="DF24" s="278"/>
      <c r="DG24" s="278"/>
      <c r="DH24" s="278"/>
      <c r="DI24" s="278"/>
      <c r="DJ24" s="278"/>
      <c r="DK24" s="278"/>
      <c r="DL24" s="278"/>
      <c r="DM24" s="278"/>
      <c r="DN24" s="278"/>
      <c r="DO24" s="278"/>
      <c r="DP24" s="278"/>
      <c r="DQ24" s="278"/>
      <c r="DR24" s="278"/>
      <c r="DS24" s="278"/>
      <c r="DT24" s="278"/>
      <c r="DU24" s="278"/>
      <c r="DV24" s="278"/>
      <c r="DW24" s="278"/>
      <c r="DX24" s="278"/>
      <c r="DY24" s="278"/>
      <c r="DZ24" s="278"/>
      <c r="EA24" s="278"/>
      <c r="EB24" s="278"/>
      <c r="EC24" s="278"/>
      <c r="ED24" s="278"/>
      <c r="EE24" s="278"/>
      <c r="EF24" s="278"/>
    </row>
    <row r="25" spans="1:136" s="279" customFormat="1" x14ac:dyDescent="0.3">
      <c r="A25" s="155" t="s">
        <v>168</v>
      </c>
      <c r="B25" s="279" t="s">
        <v>4</v>
      </c>
      <c r="C25" s="279" t="s">
        <v>20</v>
      </c>
      <c r="D25" s="156" t="s">
        <v>36</v>
      </c>
      <c r="E25" s="280">
        <v>307.08000000000004</v>
      </c>
      <c r="F25" s="280">
        <v>291.99473684210523</v>
      </c>
      <c r="G25" s="280">
        <v>285.31363636363636</v>
      </c>
      <c r="H25" s="280">
        <v>317.12380952380948</v>
      </c>
      <c r="I25" s="280">
        <v>370.28</v>
      </c>
      <c r="J25" s="280">
        <v>400.71818181818179</v>
      </c>
      <c r="K25" s="280">
        <v>350.04090909090905</v>
      </c>
      <c r="L25" s="280">
        <v>360.4238095238095</v>
      </c>
      <c r="M25" s="280">
        <v>310.4238095238095</v>
      </c>
      <c r="N25" s="280">
        <v>298.04545454545462</v>
      </c>
      <c r="O25" s="280">
        <v>306.29499999999996</v>
      </c>
      <c r="P25" s="280">
        <v>313.50909090909084</v>
      </c>
      <c r="Q25" s="280">
        <v>295.60526315789474</v>
      </c>
      <c r="R25" s="280">
        <v>275.47894736842107</v>
      </c>
      <c r="S25" s="280">
        <v>265.44347826086948</v>
      </c>
      <c r="T25" s="280">
        <v>279.45714285714291</v>
      </c>
      <c r="U25" s="280">
        <v>277.36</v>
      </c>
      <c r="V25" s="280">
        <v>285.14545454545458</v>
      </c>
      <c r="W25" s="280">
        <v>303.9904761904761</v>
      </c>
      <c r="X25" s="280">
        <v>307.65909090909093</v>
      </c>
      <c r="Y25" s="280">
        <v>303.05238095238093</v>
      </c>
      <c r="Z25" s="280">
        <v>320.91428571428565</v>
      </c>
      <c r="AA25" s="280">
        <v>341.13809523809527</v>
      </c>
      <c r="AB25" s="280">
        <v>351.54090909090911</v>
      </c>
      <c r="AC25" s="280">
        <v>373.82499999999999</v>
      </c>
      <c r="AD25" s="280">
        <v>372.08947368421047</v>
      </c>
      <c r="AE25" s="280">
        <v>357.36521739130433</v>
      </c>
      <c r="AF25" s="280">
        <v>352.18999999999994</v>
      </c>
      <c r="AG25" s="280">
        <v>352.21904761904761</v>
      </c>
      <c r="AH25" s="280">
        <v>355.19545454545454</v>
      </c>
      <c r="AI25" s="280">
        <v>353.15500000000003</v>
      </c>
      <c r="AJ25" s="280">
        <v>357.24782608695654</v>
      </c>
      <c r="AK25" s="280">
        <v>346.40476190476181</v>
      </c>
      <c r="AL25" s="280">
        <v>315.20476190476194</v>
      </c>
      <c r="AM25" s="280">
        <v>298.54761904761904</v>
      </c>
      <c r="AN25" s="280">
        <v>290.9190476190476</v>
      </c>
      <c r="AO25" s="280">
        <v>315.34000000000003</v>
      </c>
      <c r="AP25" s="280">
        <v>330.65999999999997</v>
      </c>
      <c r="AQ25" s="280">
        <v>367.62272727272727</v>
      </c>
      <c r="AR25" s="280">
        <v>399.72</v>
      </c>
      <c r="AS25" s="280">
        <v>416.77727272727276</v>
      </c>
      <c r="AT25" s="280">
        <v>420.94761904761901</v>
      </c>
      <c r="AU25" s="280">
        <v>501.25238095238092</v>
      </c>
      <c r="AV25" s="280">
        <v>531.38695652173919</v>
      </c>
      <c r="AW25" s="280">
        <v>507.621052631579</v>
      </c>
      <c r="AX25" s="280">
        <v>471.6521739130435</v>
      </c>
      <c r="AY25" s="280">
        <v>445.06190476190483</v>
      </c>
      <c r="AZ25" s="280">
        <v>444.23500000000001</v>
      </c>
      <c r="BA25" s="280">
        <v>414.41428571428565</v>
      </c>
      <c r="BB25" s="280">
        <v>425.61052631578951</v>
      </c>
      <c r="BC25" s="280">
        <v>424.5200000000001</v>
      </c>
      <c r="BD25" s="280">
        <v>404.93181818181807</v>
      </c>
      <c r="BE25" s="280">
        <v>432.49545454545455</v>
      </c>
      <c r="BF25" s="280">
        <v>456.8250000000001</v>
      </c>
      <c r="BG25" s="280">
        <v>479.29999999999995</v>
      </c>
      <c r="BH25" s="280">
        <v>427.27272727272725</v>
      </c>
      <c r="BI25" s="280">
        <v>444.69500000000005</v>
      </c>
      <c r="BJ25" s="280">
        <v>418.0565217391304</v>
      </c>
      <c r="BK25" s="280">
        <v>418.80499999999995</v>
      </c>
      <c r="BL25" s="280">
        <v>449.05714285714288</v>
      </c>
      <c r="BM25" s="157">
        <v>429.77619047619044</v>
      </c>
      <c r="BN25" s="157">
        <v>453.01052631578943</v>
      </c>
      <c r="BO25" s="157">
        <v>459.66190476190474</v>
      </c>
      <c r="BP25" s="157">
        <v>484.10476190476186</v>
      </c>
      <c r="BQ25" s="157">
        <v>492.4</v>
      </c>
      <c r="BR25" s="157">
        <v>471.07619047619033</v>
      </c>
      <c r="BS25" s="157">
        <v>409.15909090909093</v>
      </c>
      <c r="BT25" s="157">
        <v>406.25714285714292</v>
      </c>
      <c r="BU25" s="157">
        <v>371.13333333333333</v>
      </c>
      <c r="BV25" s="157">
        <v>343.66086956521741</v>
      </c>
      <c r="BW25" s="157">
        <v>383.96842105263158</v>
      </c>
      <c r="BX25" s="157">
        <v>379.28181818181815</v>
      </c>
      <c r="BY25" s="157">
        <v>343.85999999999996</v>
      </c>
      <c r="BZ25" s="157">
        <v>339.51578947368421</v>
      </c>
      <c r="CA25" s="157">
        <v>330.99545454545455</v>
      </c>
      <c r="CB25" s="157">
        <v>317.25238095238097</v>
      </c>
      <c r="CC25" s="157">
        <v>308.87</v>
      </c>
      <c r="CD25" s="157">
        <v>321.05454545454546</v>
      </c>
      <c r="CE25" s="157">
        <v>358.01363636363635</v>
      </c>
      <c r="CF25" s="157">
        <v>336.0285714285713</v>
      </c>
      <c r="CG25" s="157">
        <v>311.12380952380948</v>
      </c>
      <c r="CH25" s="157">
        <v>306.82272727272726</v>
      </c>
      <c r="CI25" s="157">
        <v>290.61</v>
      </c>
      <c r="CJ25" s="157">
        <v>275.65909090909093</v>
      </c>
      <c r="CK25" s="157">
        <v>269.59473684210525</v>
      </c>
      <c r="CL25" s="157">
        <v>264.32499999999999</v>
      </c>
      <c r="CM25" s="157">
        <v>268.69090909090909</v>
      </c>
      <c r="CN25" s="157">
        <v>297.28571428571428</v>
      </c>
      <c r="CO25" s="157">
        <v>369.67619047619053</v>
      </c>
      <c r="CP25" s="157">
        <v>402.25909090909084</v>
      </c>
      <c r="CQ25" s="157">
        <v>365.84999999999997</v>
      </c>
      <c r="CR25" s="157">
        <v>330.65217391304338</v>
      </c>
      <c r="CS25" s="157">
        <v>310.48095238095237</v>
      </c>
      <c r="CT25" s="157">
        <v>305.83333333333343</v>
      </c>
      <c r="CU25" s="157">
        <v>313.61428571428564</v>
      </c>
      <c r="CV25" s="157">
        <v>313.73809523809524</v>
      </c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  <c r="DZ25" s="157"/>
      <c r="EA25" s="157"/>
      <c r="EB25" s="157"/>
      <c r="EC25" s="157"/>
      <c r="ED25" s="157"/>
      <c r="EE25" s="157"/>
      <c r="EF25" s="157"/>
    </row>
    <row r="26" spans="1:136" s="279" customFormat="1" x14ac:dyDescent="0.3">
      <c r="A26" s="155" t="s">
        <v>159</v>
      </c>
      <c r="B26" s="279" t="s">
        <v>17</v>
      </c>
      <c r="C26" s="279" t="s">
        <v>21</v>
      </c>
      <c r="D26" s="156" t="s">
        <v>10</v>
      </c>
      <c r="E26" s="280">
        <v>3.9096249999999997</v>
      </c>
      <c r="F26" s="280">
        <v>3.618815789473683</v>
      </c>
      <c r="G26" s="280">
        <v>3.7650000000000001</v>
      </c>
      <c r="H26" s="280">
        <v>3.8722619047619053</v>
      </c>
      <c r="I26" s="280">
        <v>4.1797500000000003</v>
      </c>
      <c r="J26" s="280">
        <v>4.1245454545454558</v>
      </c>
      <c r="K26" s="280">
        <v>3.3196590909090911</v>
      </c>
      <c r="L26" s="280">
        <v>3.2714285714285722</v>
      </c>
      <c r="M26" s="280">
        <v>3.2239285714285715</v>
      </c>
      <c r="N26" s="280">
        <v>3.7201136363636351</v>
      </c>
      <c r="O26" s="280">
        <v>3.8993750000000005</v>
      </c>
      <c r="P26" s="280">
        <v>3.9549999999999996</v>
      </c>
      <c r="Q26" s="280">
        <v>3.8586842105263166</v>
      </c>
      <c r="R26" s="280">
        <v>3.6277631578947371</v>
      </c>
      <c r="S26" s="280">
        <v>3.6359782608695652</v>
      </c>
      <c r="T26" s="280">
        <v>3.5402380952380952</v>
      </c>
      <c r="U26" s="280">
        <v>3.6445000000000007</v>
      </c>
      <c r="V26" s="280">
        <v>3.4678409090909095</v>
      </c>
      <c r="W26" s="280">
        <v>3.7483333333333326</v>
      </c>
      <c r="X26" s="280">
        <v>4.0861363636363635</v>
      </c>
      <c r="Y26" s="280">
        <v>4.8280952380952371</v>
      </c>
      <c r="Z26" s="280">
        <v>5.4554761904761886</v>
      </c>
      <c r="AA26" s="280">
        <v>5.5225000000000009</v>
      </c>
      <c r="AB26" s="280">
        <v>5.8557954545454542</v>
      </c>
      <c r="AC26" s="280">
        <v>6.3523749999999994</v>
      </c>
      <c r="AD26" s="280">
        <v>6.9044736842105268</v>
      </c>
      <c r="AE26" s="280">
        <v>6.8367391304347844</v>
      </c>
      <c r="AF26" s="280">
        <v>7.5310000000000006</v>
      </c>
      <c r="AG26" s="280">
        <v>7.2189285714285729</v>
      </c>
      <c r="AH26" s="280">
        <v>7.1712499999999979</v>
      </c>
      <c r="AI26" s="280">
        <v>6.6816249999999995</v>
      </c>
      <c r="AJ26" s="280">
        <v>7.1339130434782589</v>
      </c>
      <c r="AK26" s="280">
        <v>6.8966666666666674</v>
      </c>
      <c r="AL26" s="280">
        <v>6.321190476190476</v>
      </c>
      <c r="AM26" s="280">
        <v>6.2703571428571436</v>
      </c>
      <c r="AN26" s="280">
        <v>6.0201190476190467</v>
      </c>
      <c r="AO26" s="280">
        <v>6.3086249999999993</v>
      </c>
      <c r="AP26" s="280">
        <v>6.4038749999999993</v>
      </c>
      <c r="AQ26" s="280">
        <v>6.5079545454545444</v>
      </c>
      <c r="AR26" s="280">
        <v>6.3395000000000001</v>
      </c>
      <c r="AS26" s="280">
        <v>6.1701136363636371</v>
      </c>
      <c r="AT26" s="280">
        <v>6.0319047619047623</v>
      </c>
      <c r="AU26" s="280">
        <v>7.7735714285714286</v>
      </c>
      <c r="AV26" s="280">
        <v>8.0354347826086965</v>
      </c>
      <c r="AW26" s="280">
        <v>7.6326315789473691</v>
      </c>
      <c r="AX26" s="280">
        <v>7.5011956521739123</v>
      </c>
      <c r="AY26" s="280">
        <v>7.4010714285714281</v>
      </c>
      <c r="AZ26" s="280">
        <v>7.1794999999999991</v>
      </c>
      <c r="BA26" s="280">
        <v>7.1465476190476185</v>
      </c>
      <c r="BB26" s="280">
        <v>7.0701315789473691</v>
      </c>
      <c r="BC26" s="280">
        <v>7.2623749999999987</v>
      </c>
      <c r="BD26" s="280">
        <v>6.4850000000000021</v>
      </c>
      <c r="BE26" s="280">
        <v>6.7163636363636376</v>
      </c>
      <c r="BF26" s="280">
        <v>6.6226249999999993</v>
      </c>
      <c r="BG26" s="280">
        <v>5.8923863636363629</v>
      </c>
      <c r="BH26" s="280">
        <v>4.8317045454545458</v>
      </c>
      <c r="BI26" s="280">
        <v>4.66</v>
      </c>
      <c r="BJ26" s="280">
        <v>4.3916304347826092</v>
      </c>
      <c r="BK26" s="280">
        <v>4.2300000000000004</v>
      </c>
      <c r="BL26" s="280">
        <v>4.2635714285714288</v>
      </c>
      <c r="BM26" s="157">
        <v>4.2722619047619057</v>
      </c>
      <c r="BN26" s="157">
        <v>4.4728947368421057</v>
      </c>
      <c r="BO26" s="157">
        <v>4.8242857142857147</v>
      </c>
      <c r="BP26" s="157">
        <v>5.0220238095238097</v>
      </c>
      <c r="BQ26" s="157">
        <v>4.887023809523809</v>
      </c>
      <c r="BR26" s="157">
        <v>4.4666666666666659</v>
      </c>
      <c r="BS26" s="157">
        <v>3.8329545454545451</v>
      </c>
      <c r="BT26" s="157">
        <v>3.5934523809523817</v>
      </c>
      <c r="BU26" s="157">
        <v>3.3539285714285709</v>
      </c>
      <c r="BV26" s="157">
        <v>3.4941304347826079</v>
      </c>
      <c r="BW26" s="157">
        <v>3.7317105263157888</v>
      </c>
      <c r="BX26" s="157">
        <v>3.9579545454545451</v>
      </c>
      <c r="BY26" s="157">
        <v>3.8810000000000002</v>
      </c>
      <c r="BZ26" s="157">
        <v>3.8368421052631576</v>
      </c>
      <c r="CA26" s="157">
        <v>3.8294318181818183</v>
      </c>
      <c r="CB26" s="157">
        <v>3.7396428571428579</v>
      </c>
      <c r="CC26" s="157">
        <v>3.5923749999999997</v>
      </c>
      <c r="CD26" s="157">
        <v>3.6439772727272723</v>
      </c>
      <c r="CE26" s="157">
        <v>4.0635227272727263</v>
      </c>
      <c r="CF26" s="157">
        <v>3.6771428571428579</v>
      </c>
      <c r="CG26" s="157">
        <v>3.7379761904761906</v>
      </c>
      <c r="CH26" s="157">
        <v>3.8305681818181823</v>
      </c>
      <c r="CI26" s="157">
        <v>3.663125</v>
      </c>
      <c r="CJ26" s="157">
        <v>3.6931818181818188</v>
      </c>
      <c r="CK26" s="157">
        <v>3.6184210526315788</v>
      </c>
      <c r="CL26" s="157">
        <v>3.6327500000000001</v>
      </c>
      <c r="CM26" s="157">
        <v>3.6348863636363635</v>
      </c>
      <c r="CN26" s="157">
        <v>3.726785714285715</v>
      </c>
      <c r="CO26" s="157">
        <v>3.8941666666666657</v>
      </c>
      <c r="CP26" s="157">
        <v>4.1026136363636372</v>
      </c>
      <c r="CQ26" s="157">
        <v>3.4329999999999998</v>
      </c>
      <c r="CR26" s="157">
        <v>3.2304347826086968</v>
      </c>
      <c r="CS26" s="157">
        <v>3.2890476190476194</v>
      </c>
      <c r="CT26" s="157">
        <v>3.4948809523809521</v>
      </c>
      <c r="CU26" s="157">
        <v>3.449761904761905</v>
      </c>
      <c r="CV26" s="157">
        <v>3.4967857142857133</v>
      </c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</row>
    <row r="27" spans="1:136" s="279" customFormat="1" x14ac:dyDescent="0.3">
      <c r="A27" s="155" t="s">
        <v>14</v>
      </c>
      <c r="B27" s="279" t="s">
        <v>16</v>
      </c>
      <c r="C27" s="279" t="s">
        <v>22</v>
      </c>
      <c r="D27" s="156" t="s">
        <v>10</v>
      </c>
      <c r="E27" s="280">
        <v>5.8890000000000002</v>
      </c>
      <c r="F27" s="280">
        <v>5.3451315789473695</v>
      </c>
      <c r="G27" s="280">
        <v>5.2112499999999988</v>
      </c>
      <c r="H27" s="280">
        <v>5.2638095238095248</v>
      </c>
      <c r="I27" s="280">
        <v>5.8568750000000005</v>
      </c>
      <c r="J27" s="280">
        <v>5.8040909090909087</v>
      </c>
      <c r="K27" s="280">
        <v>5.146477272727271</v>
      </c>
      <c r="L27" s="280">
        <v>4.8647638095238097</v>
      </c>
      <c r="M27" s="280">
        <v>4.512380952380953</v>
      </c>
      <c r="N27" s="280">
        <v>4.9490909090909083</v>
      </c>
      <c r="O27" s="280">
        <v>5.3674999999999997</v>
      </c>
      <c r="P27" s="280">
        <v>5.3276136363636368</v>
      </c>
      <c r="Q27" s="280">
        <v>5.2211842105263155</v>
      </c>
      <c r="R27" s="280">
        <v>4.8878947368421048</v>
      </c>
      <c r="S27" s="280">
        <v>4.794999999999999</v>
      </c>
      <c r="T27" s="280">
        <v>4.7670238095238107</v>
      </c>
      <c r="U27" s="280">
        <v>4.7673749999999995</v>
      </c>
      <c r="V27" s="280">
        <v>4.493977272727272</v>
      </c>
      <c r="W27" s="280">
        <v>5.6455952380952388</v>
      </c>
      <c r="X27" s="280">
        <v>6.8709090909090937</v>
      </c>
      <c r="Y27" s="280">
        <v>7.0308333333333337</v>
      </c>
      <c r="Z27" s="280">
        <v>6.8657142857142857</v>
      </c>
      <c r="AA27" s="280">
        <v>6.7503571428571423</v>
      </c>
      <c r="AB27" s="280">
        <v>7.5698863636363622</v>
      </c>
      <c r="AC27" s="280">
        <v>8.0406250000000004</v>
      </c>
      <c r="AD27" s="280">
        <v>8.3231578947368412</v>
      </c>
      <c r="AE27" s="280">
        <v>7.3268478260869569</v>
      </c>
      <c r="AF27" s="280">
        <v>7.7776250000000005</v>
      </c>
      <c r="AG27" s="280">
        <v>7.6630333333333329</v>
      </c>
      <c r="AH27" s="280">
        <v>6.9590909090909072</v>
      </c>
      <c r="AI27" s="280">
        <v>6.6868749999999988</v>
      </c>
      <c r="AJ27" s="280">
        <v>7.1740217391304348</v>
      </c>
      <c r="AK27" s="280">
        <v>6.7898809523809529</v>
      </c>
      <c r="AL27" s="280">
        <v>6.2660714285714274</v>
      </c>
      <c r="AM27" s="280">
        <v>6.1247619047619066</v>
      </c>
      <c r="AN27" s="280">
        <v>6.0597619047619062</v>
      </c>
      <c r="AO27" s="280">
        <v>6.3050000000000006</v>
      </c>
      <c r="AP27" s="280">
        <v>6.4863749999999998</v>
      </c>
      <c r="AQ27" s="280">
        <v>6.4915909090909079</v>
      </c>
      <c r="AR27" s="280">
        <v>6.308625000000001</v>
      </c>
      <c r="AS27" s="280">
        <v>6.3622727272727273</v>
      </c>
      <c r="AT27" s="280">
        <v>6.5590476190476181</v>
      </c>
      <c r="AU27" s="280">
        <v>8.6090476190476188</v>
      </c>
      <c r="AV27" s="280">
        <v>8.7692391304347854</v>
      </c>
      <c r="AW27" s="280">
        <v>8.7609210526315788</v>
      </c>
      <c r="AX27" s="280">
        <v>8.6666304347826078</v>
      </c>
      <c r="AY27" s="280">
        <v>8.6151190476190465</v>
      </c>
      <c r="AZ27" s="280">
        <v>8.0721249999999998</v>
      </c>
      <c r="BA27" s="280">
        <v>7.6826190476190463</v>
      </c>
      <c r="BB27" s="280">
        <v>7.3507894736842099</v>
      </c>
      <c r="BC27" s="280">
        <v>7.1049999999999995</v>
      </c>
      <c r="BD27" s="280">
        <v>6.9911363636363628</v>
      </c>
      <c r="BE27" s="280">
        <v>6.9846590909090907</v>
      </c>
      <c r="BF27" s="280">
        <v>6.8781250000000016</v>
      </c>
      <c r="BG27" s="280">
        <v>6.6079545454545459</v>
      </c>
      <c r="BH27" s="280">
        <v>6.4139772727272737</v>
      </c>
      <c r="BI27" s="280">
        <v>6.4779999999999998</v>
      </c>
      <c r="BJ27" s="280">
        <v>6.8894565217391319</v>
      </c>
      <c r="BK27" s="280">
        <v>6.5060000000000002</v>
      </c>
      <c r="BL27" s="280">
        <v>6.2288095238095238</v>
      </c>
      <c r="BM27" s="157">
        <v>5.7422619047619055</v>
      </c>
      <c r="BN27" s="157">
        <v>5.9590789473684209</v>
      </c>
      <c r="BO27" s="157">
        <v>6.7902380952380952</v>
      </c>
      <c r="BP27" s="157">
        <v>6.8271428571428574</v>
      </c>
      <c r="BQ27" s="157">
        <v>6.8235714285714284</v>
      </c>
      <c r="BR27" s="157">
        <v>5.9204761904761902</v>
      </c>
      <c r="BS27" s="157">
        <v>5.3834090909090904</v>
      </c>
      <c r="BT27" s="157">
        <v>5.4641666666666664</v>
      </c>
      <c r="BU27" s="157">
        <v>5.0020238095238101</v>
      </c>
      <c r="BV27" s="157">
        <v>5.1121739130434785</v>
      </c>
      <c r="BW27" s="157">
        <v>5.4177631578947363</v>
      </c>
      <c r="BX27" s="157">
        <v>6.1492045454545456</v>
      </c>
      <c r="BY27" s="157">
        <v>5.4358750000000002</v>
      </c>
      <c r="BZ27" s="157">
        <v>5.1748684210526328</v>
      </c>
      <c r="CA27" s="157">
        <v>5.0857954545454556</v>
      </c>
      <c r="CB27" s="157">
        <v>5.0176190476190481</v>
      </c>
      <c r="CC27" s="157">
        <v>4.8998749999999998</v>
      </c>
      <c r="CD27" s="157">
        <v>5.1888636363636369</v>
      </c>
      <c r="CE27" s="157">
        <v>5.4696590909090927</v>
      </c>
      <c r="CF27" s="157">
        <v>4.9882142857142853</v>
      </c>
      <c r="CG27" s="157">
        <v>4.8598809523809523</v>
      </c>
      <c r="CH27" s="157">
        <v>5.069886363636364</v>
      </c>
      <c r="CI27" s="157">
        <v>4.9547499999999989</v>
      </c>
      <c r="CJ27" s="157">
        <v>4.7440909090909091</v>
      </c>
      <c r="CK27" s="157">
        <v>4.7319736842105256</v>
      </c>
      <c r="CL27" s="157">
        <v>4.6012499999999994</v>
      </c>
      <c r="CM27" s="157">
        <v>4.6376136363636355</v>
      </c>
      <c r="CN27" s="157">
        <v>4.7096428571428559</v>
      </c>
      <c r="CO27" s="157">
        <v>4.6510714285714281</v>
      </c>
      <c r="CP27" s="157">
        <v>4.7526136363636375</v>
      </c>
      <c r="CQ27" s="157">
        <v>4.1887500000000006</v>
      </c>
      <c r="CR27" s="157">
        <v>4.0709782608695653</v>
      </c>
      <c r="CS27" s="157">
        <v>3.9097619047619041</v>
      </c>
      <c r="CT27" s="157">
        <v>4.0877380952380955</v>
      </c>
      <c r="CU27" s="157">
        <v>4.0322619047619055</v>
      </c>
      <c r="CV27" s="157">
        <v>3.9744047619047613</v>
      </c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</row>
    <row r="28" spans="1:136" s="281" customFormat="1" x14ac:dyDescent="0.3">
      <c r="A28" s="275" t="s">
        <v>174</v>
      </c>
      <c r="B28" s="281" t="s">
        <v>15</v>
      </c>
      <c r="C28" s="281" t="s">
        <v>23</v>
      </c>
      <c r="D28" s="282" t="s">
        <v>10</v>
      </c>
      <c r="E28" s="283">
        <v>6.1615000000000011</v>
      </c>
      <c r="F28" s="283">
        <v>5.6934210526315789</v>
      </c>
      <c r="G28" s="283">
        <v>5.7244318181818183</v>
      </c>
      <c r="H28" s="283">
        <v>5.7533333333333339</v>
      </c>
      <c r="I28" s="283">
        <v>6.3733750000000011</v>
      </c>
      <c r="J28" s="283">
        <v>6.3542045454545448</v>
      </c>
      <c r="K28" s="283">
        <v>5.5347727272727276</v>
      </c>
      <c r="L28" s="283">
        <v>5.1765476190476178</v>
      </c>
      <c r="M28" s="283">
        <v>4.736071428571428</v>
      </c>
      <c r="N28" s="283">
        <v>5.0743181818181808</v>
      </c>
      <c r="O28" s="283">
        <v>5.3968750000000005</v>
      </c>
      <c r="P28" s="283">
        <v>5.293636363636363</v>
      </c>
      <c r="Q28" s="283">
        <v>5.2271052631578954</v>
      </c>
      <c r="R28" s="283">
        <v>4.9767105263157889</v>
      </c>
      <c r="S28" s="283">
        <v>4.8886956521739133</v>
      </c>
      <c r="T28" s="283">
        <v>4.9204761904761911</v>
      </c>
      <c r="U28" s="283">
        <v>4.9653749999999999</v>
      </c>
      <c r="V28" s="283">
        <v>4.7912500000000007</v>
      </c>
      <c r="W28" s="283">
        <v>5.8269047619047623</v>
      </c>
      <c r="X28" s="283">
        <v>7.0669318181818177</v>
      </c>
      <c r="Y28" s="283">
        <v>7.4105952380952367</v>
      </c>
      <c r="Z28" s="283">
        <v>7.2973809523809523</v>
      </c>
      <c r="AA28" s="283">
        <v>7.3883333333333345</v>
      </c>
      <c r="AB28" s="283">
        <v>8.2544318181818159</v>
      </c>
      <c r="AC28" s="283">
        <v>8.8126250000000006</v>
      </c>
      <c r="AD28" s="283">
        <v>9.3471052631578946</v>
      </c>
      <c r="AE28" s="283">
        <v>8.5441304347826108</v>
      </c>
      <c r="AF28" s="283">
        <v>9.1440000000000001</v>
      </c>
      <c r="AG28" s="283">
        <v>9.0388095238095243</v>
      </c>
      <c r="AH28" s="283">
        <v>8.2604545454545431</v>
      </c>
      <c r="AI28" s="283">
        <v>7.5737499999999986</v>
      </c>
      <c r="AJ28" s="283">
        <v>8.141521739130436</v>
      </c>
      <c r="AK28" s="283">
        <v>7.7938095238095242</v>
      </c>
      <c r="AL28" s="283">
        <v>7.1288095238095215</v>
      </c>
      <c r="AM28" s="283">
        <v>6.8734523809523811</v>
      </c>
      <c r="AN28" s="283">
        <v>6.6567857142857125</v>
      </c>
      <c r="AO28" s="283">
        <v>6.8813750000000011</v>
      </c>
      <c r="AP28" s="283">
        <v>6.9333749999999998</v>
      </c>
      <c r="AQ28" s="283">
        <v>6.8731818181818172</v>
      </c>
      <c r="AR28" s="283">
        <v>6.469875</v>
      </c>
      <c r="AS28" s="283">
        <v>6.5177272727272717</v>
      </c>
      <c r="AT28" s="283">
        <v>6.753333333333333</v>
      </c>
      <c r="AU28" s="283">
        <v>8.6458333333333321</v>
      </c>
      <c r="AV28" s="283">
        <v>8.8520652173913046</v>
      </c>
      <c r="AW28" s="283">
        <v>8.9923684210526318</v>
      </c>
      <c r="AX28" s="283">
        <v>8.991847826086957</v>
      </c>
      <c r="AY28" s="283">
        <v>9.0038095238095242</v>
      </c>
      <c r="AZ28" s="283">
        <v>8.5961249999999989</v>
      </c>
      <c r="BA28" s="283">
        <v>8.2317857142857136</v>
      </c>
      <c r="BB28" s="283">
        <v>7.7657894736842099</v>
      </c>
      <c r="BC28" s="283">
        <v>7.4731250000000005</v>
      </c>
      <c r="BD28" s="283">
        <v>7.4288636363636353</v>
      </c>
      <c r="BE28" s="283">
        <v>7.6038636363636378</v>
      </c>
      <c r="BF28" s="283">
        <v>7.2223750000000013</v>
      </c>
      <c r="BG28" s="283">
        <v>6.9705681818181811</v>
      </c>
      <c r="BH28" s="283">
        <v>7.0084090909090895</v>
      </c>
      <c r="BI28" s="283">
        <v>7.0532500000000002</v>
      </c>
      <c r="BJ28" s="283">
        <v>7.5603260869565228</v>
      </c>
      <c r="BK28" s="283">
        <v>7.0768749999999994</v>
      </c>
      <c r="BL28" s="283">
        <v>6.7174999999999994</v>
      </c>
      <c r="BM28" s="278">
        <v>6.2738095238095237</v>
      </c>
      <c r="BN28" s="278">
        <v>6.6889473684210534</v>
      </c>
      <c r="BO28" s="278">
        <v>7.4711904761904737</v>
      </c>
      <c r="BP28" s="278">
        <v>7.5203571428571436</v>
      </c>
      <c r="BQ28" s="278">
        <v>7.8728571428571419</v>
      </c>
      <c r="BR28" s="278">
        <v>7.1722619047619034</v>
      </c>
      <c r="BS28" s="278">
        <v>6.454431818181817</v>
      </c>
      <c r="BT28" s="278">
        <v>6.2685714285714278</v>
      </c>
      <c r="BU28" s="278">
        <v>5.8467857142857156</v>
      </c>
      <c r="BV28" s="278">
        <v>5.8989130434782604</v>
      </c>
      <c r="BW28" s="278">
        <v>5.9705263157894732</v>
      </c>
      <c r="BX28" s="278">
        <v>6.4443181818181809</v>
      </c>
      <c r="BY28" s="278">
        <v>5.8010000000000002</v>
      </c>
      <c r="BZ28" s="278">
        <v>5.4792105263157884</v>
      </c>
      <c r="CA28" s="278">
        <v>5.456818181818182</v>
      </c>
      <c r="CB28" s="278">
        <v>5.2772619047619047</v>
      </c>
      <c r="CC28" s="278">
        <v>5.1890000000000018</v>
      </c>
      <c r="CD28" s="278">
        <v>5.3073863636363647</v>
      </c>
      <c r="CE28" s="278">
        <v>5.372272727272728</v>
      </c>
      <c r="CF28" s="278">
        <v>4.7941666666666656</v>
      </c>
      <c r="CG28" s="278">
        <v>4.7547619047619039</v>
      </c>
      <c r="CH28" s="278">
        <v>4.9339772727272724</v>
      </c>
      <c r="CI28" s="278">
        <v>4.6813750000000001</v>
      </c>
      <c r="CJ28" s="278">
        <v>4.6893181818181811</v>
      </c>
      <c r="CK28" s="278">
        <v>4.6892105263157884</v>
      </c>
      <c r="CL28" s="278">
        <v>4.5146250000000006</v>
      </c>
      <c r="CM28" s="278">
        <v>4.6861363636363631</v>
      </c>
      <c r="CN28" s="278">
        <v>4.6496428571428581</v>
      </c>
      <c r="CO28" s="278">
        <v>4.4726190476190473</v>
      </c>
      <c r="CP28" s="278">
        <v>4.4951136363636373</v>
      </c>
      <c r="CQ28" s="278">
        <v>4.0825000000000005</v>
      </c>
      <c r="CR28" s="278">
        <v>4.0538043478260875</v>
      </c>
      <c r="CS28" s="278">
        <v>4.0608333333333331</v>
      </c>
      <c r="CT28" s="278">
        <v>4.1314285714285717</v>
      </c>
      <c r="CU28" s="278">
        <v>4.097142857142857</v>
      </c>
      <c r="CV28" s="278">
        <v>4.0251190476190475</v>
      </c>
      <c r="CW28" s="278"/>
      <c r="CX28" s="278"/>
      <c r="CY28" s="278"/>
      <c r="CZ28" s="278"/>
      <c r="DA28" s="278"/>
      <c r="DB28" s="278"/>
      <c r="DC28" s="278"/>
      <c r="DD28" s="278"/>
      <c r="DE28" s="278"/>
      <c r="DF28" s="278"/>
      <c r="DG28" s="278"/>
      <c r="DH28" s="278"/>
      <c r="DI28" s="278"/>
      <c r="DJ28" s="278"/>
      <c r="DK28" s="278"/>
      <c r="DL28" s="278"/>
      <c r="DM28" s="278"/>
      <c r="DN28" s="278"/>
      <c r="DO28" s="278"/>
      <c r="DP28" s="278"/>
      <c r="DQ28" s="278"/>
      <c r="DR28" s="278"/>
      <c r="DS28" s="278"/>
      <c r="DT28" s="278"/>
      <c r="DU28" s="278"/>
      <c r="DV28" s="278"/>
      <c r="DW28" s="278"/>
      <c r="DX28" s="278"/>
      <c r="DY28" s="278"/>
      <c r="DZ28" s="278"/>
      <c r="EA28" s="278"/>
      <c r="EB28" s="278"/>
      <c r="EC28" s="278"/>
      <c r="ED28" s="278"/>
      <c r="EE28" s="278"/>
      <c r="EF28" s="278"/>
    </row>
    <row r="29" spans="1:136" s="279" customFormat="1" x14ac:dyDescent="0.3">
      <c r="A29" s="155" t="s">
        <v>5</v>
      </c>
      <c r="B29" s="279" t="s">
        <v>30</v>
      </c>
      <c r="C29" s="279" t="s">
        <v>31</v>
      </c>
      <c r="D29" s="156" t="s">
        <v>12</v>
      </c>
      <c r="E29" s="280">
        <v>34.233999999999995</v>
      </c>
      <c r="F29" s="280">
        <v>31.915263157894735</v>
      </c>
      <c r="G29" s="280">
        <v>31.439090909090908</v>
      </c>
      <c r="H29" s="280">
        <v>35.71142857142857</v>
      </c>
      <c r="I29" s="280">
        <v>38.337499999999991</v>
      </c>
      <c r="J29" s="280">
        <v>37.725909090909084</v>
      </c>
      <c r="K29" s="280">
        <v>34.039999999999992</v>
      </c>
      <c r="L29" s="280">
        <v>36.788571428571437</v>
      </c>
      <c r="M29" s="280">
        <v>33.992380952380955</v>
      </c>
      <c r="N29" s="280">
        <v>36.179545454545455</v>
      </c>
      <c r="O29" s="280">
        <v>38.747500000000002</v>
      </c>
      <c r="P29" s="280">
        <v>39.344545454545454</v>
      </c>
      <c r="Q29" s="280">
        <v>38.027894736842107</v>
      </c>
      <c r="R29" s="280">
        <v>38.119999999999997</v>
      </c>
      <c r="S29" s="280">
        <v>39.4304347826087</v>
      </c>
      <c r="T29" s="280">
        <v>39.372380952380958</v>
      </c>
      <c r="U29" s="280">
        <v>37.768999999999998</v>
      </c>
      <c r="V29" s="280">
        <v>37.239545454545436</v>
      </c>
      <c r="W29" s="280">
        <v>37.953809523809525</v>
      </c>
      <c r="X29" s="280">
        <v>40.609090909090916</v>
      </c>
      <c r="Y29" s="280">
        <v>42.168095238095233</v>
      </c>
      <c r="Z29" s="280">
        <v>46.94</v>
      </c>
      <c r="AA29" s="280">
        <v>50.951904761904764</v>
      </c>
      <c r="AB29" s="280">
        <v>54.809090909090919</v>
      </c>
      <c r="AC29" s="280">
        <v>57.023000000000003</v>
      </c>
      <c r="AD29" s="280">
        <v>57.531578947368416</v>
      </c>
      <c r="AE29" s="280">
        <v>56.481739130434782</v>
      </c>
      <c r="AF29" s="280">
        <v>58.021000000000001</v>
      </c>
      <c r="AG29" s="280">
        <v>56.956190476190471</v>
      </c>
      <c r="AH29" s="280">
        <v>56.787727272727267</v>
      </c>
      <c r="AI29" s="280">
        <v>56.387000000000015</v>
      </c>
      <c r="AJ29" s="280">
        <v>55.577391304347813</v>
      </c>
      <c r="AK29" s="280">
        <v>55.286666666666676</v>
      </c>
      <c r="AL29" s="280">
        <v>51.109523809523807</v>
      </c>
      <c r="AM29" s="280">
        <v>50.726190476190474</v>
      </c>
      <c r="AN29" s="280">
        <v>50.089999999999996</v>
      </c>
      <c r="AO29" s="280">
        <v>51.336500000000001</v>
      </c>
      <c r="AP29" s="280">
        <v>53.080500000000008</v>
      </c>
      <c r="AQ29" s="280">
        <v>54.273636363636349</v>
      </c>
      <c r="AR29" s="280">
        <v>55.872500000000002</v>
      </c>
      <c r="AS29" s="280">
        <v>51.463636363636368</v>
      </c>
      <c r="AT29" s="280">
        <v>49.795238095238084</v>
      </c>
      <c r="AU29" s="280">
        <v>53.309523809523796</v>
      </c>
      <c r="AV29" s="280">
        <v>53.910000000000004</v>
      </c>
      <c r="AW29" s="280">
        <v>55.034210526315796</v>
      </c>
      <c r="AX29" s="280">
        <v>50.793478260869577</v>
      </c>
      <c r="AY29" s="280">
        <v>48.614285714285707</v>
      </c>
      <c r="AZ29" s="280">
        <v>49.386499999999998</v>
      </c>
      <c r="BA29" s="280">
        <v>50.930952380952377</v>
      </c>
      <c r="BB29" s="280">
        <v>51.345789473684228</v>
      </c>
      <c r="BC29" s="280">
        <v>50.026500000000006</v>
      </c>
      <c r="BD29" s="280">
        <v>49.294090909090912</v>
      </c>
      <c r="BE29" s="280">
        <v>49.114090909090912</v>
      </c>
      <c r="BF29" s="280">
        <v>48.016999999999996</v>
      </c>
      <c r="BG29" s="280">
        <v>45.397272727272735</v>
      </c>
      <c r="BH29" s="280">
        <v>42.831363636363626</v>
      </c>
      <c r="BI29" s="280">
        <v>42.409500000000008</v>
      </c>
      <c r="BJ29" s="280">
        <v>40.717391304347828</v>
      </c>
      <c r="BK29" s="280">
        <v>40.701500000000003</v>
      </c>
      <c r="BL29" s="280">
        <v>39.574761904761914</v>
      </c>
      <c r="BM29" s="157">
        <v>37.709523809523816</v>
      </c>
      <c r="BN29" s="157">
        <v>39.62842105263158</v>
      </c>
      <c r="BO29" s="157">
        <v>42.118095238095236</v>
      </c>
      <c r="BP29" s="157">
        <v>42.37</v>
      </c>
      <c r="BQ29" s="157">
        <v>40.530000000000008</v>
      </c>
      <c r="BR29" s="157">
        <v>39.533809523809524</v>
      </c>
      <c r="BS29" s="157">
        <v>36.915909090909089</v>
      </c>
      <c r="BT29" s="157">
        <v>33.830952380952375</v>
      </c>
      <c r="BU29" s="157">
        <v>32.283809523809516</v>
      </c>
      <c r="BV29" s="157">
        <v>32.721304347826084</v>
      </c>
      <c r="BW29" s="157">
        <v>32.722105263157893</v>
      </c>
      <c r="BX29" s="157">
        <v>32.00363636363636</v>
      </c>
      <c r="BY29" s="157">
        <v>32.108999999999995</v>
      </c>
      <c r="BZ29" s="157">
        <v>31.657894736842099</v>
      </c>
      <c r="CA29" s="157">
        <v>30.999999999999996</v>
      </c>
      <c r="CB29" s="157">
        <v>31.37380952380952</v>
      </c>
      <c r="CC29" s="157">
        <v>32.499500000000005</v>
      </c>
      <c r="CD29" s="157">
        <v>33.476818181818182</v>
      </c>
      <c r="CE29" s="157">
        <v>31.560454545454547</v>
      </c>
      <c r="CF29" s="157">
        <v>28.519523809523808</v>
      </c>
      <c r="CG29" s="157">
        <v>26.773333333333333</v>
      </c>
      <c r="CH29" s="157">
        <v>28.29545454545455</v>
      </c>
      <c r="CI29" s="157">
        <v>27.884000000000004</v>
      </c>
      <c r="CJ29" s="157">
        <v>30.717272727272725</v>
      </c>
      <c r="CK29" s="157">
        <v>29.932631578947369</v>
      </c>
      <c r="CL29" s="157">
        <v>31.157499999999992</v>
      </c>
      <c r="CM29" s="157">
        <v>32.379999999999995</v>
      </c>
      <c r="CN29" s="157">
        <v>33.952857142857134</v>
      </c>
      <c r="CO29" s="157">
        <v>32.070476190476192</v>
      </c>
      <c r="CP29" s="157">
        <v>31.914999999999999</v>
      </c>
      <c r="CQ29" s="157">
        <v>30.384499999999996</v>
      </c>
      <c r="CR29" s="157">
        <v>32.283913043478258</v>
      </c>
      <c r="CS29" s="157">
        <v>32.777142857142856</v>
      </c>
      <c r="CT29" s="157">
        <v>34.348571428571418</v>
      </c>
      <c r="CU29" s="157">
        <v>35.036190476190477</v>
      </c>
      <c r="CV29" s="157">
        <v>36.29904761904762</v>
      </c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</row>
    <row r="30" spans="1:136" s="275" customFormat="1" x14ac:dyDescent="0.3">
      <c r="A30" s="275" t="s">
        <v>6</v>
      </c>
      <c r="B30" s="275" t="s">
        <v>155</v>
      </c>
      <c r="C30" s="275" t="s">
        <v>96</v>
      </c>
      <c r="D30" s="277" t="s">
        <v>11</v>
      </c>
      <c r="E30" s="278">
        <v>522.15</v>
      </c>
      <c r="F30" s="278">
        <v>529.4</v>
      </c>
      <c r="G30" s="278">
        <v>557.21</v>
      </c>
      <c r="H30" s="278">
        <v>693.21</v>
      </c>
      <c r="I30" s="278">
        <v>772.39</v>
      </c>
      <c r="J30" s="278">
        <v>690.82</v>
      </c>
      <c r="K30" s="278">
        <v>601.95000000000005</v>
      </c>
      <c r="L30" s="278">
        <v>686.79</v>
      </c>
      <c r="M30" s="278">
        <v>636.41999999999996</v>
      </c>
      <c r="N30" s="278">
        <v>636.55999999999995</v>
      </c>
      <c r="O30" s="278">
        <v>674.33</v>
      </c>
      <c r="P30" s="278">
        <v>727.6</v>
      </c>
      <c r="Q30" s="278">
        <v>742</v>
      </c>
      <c r="R30" s="278">
        <v>754.32</v>
      </c>
      <c r="S30" s="278">
        <v>793.9</v>
      </c>
      <c r="T30" s="278">
        <v>798.53</v>
      </c>
      <c r="U30" s="278">
        <v>775.57</v>
      </c>
      <c r="V30" s="278">
        <v>764.91</v>
      </c>
      <c r="W30" s="278">
        <v>774.5</v>
      </c>
      <c r="X30" s="278">
        <v>865.23</v>
      </c>
      <c r="Y30" s="278">
        <v>884.89</v>
      </c>
      <c r="Z30" s="278">
        <v>935.22</v>
      </c>
      <c r="AA30" s="278">
        <v>1059.01</v>
      </c>
      <c r="AB30" s="278">
        <v>1171.22</v>
      </c>
      <c r="AC30" s="278">
        <v>1238.57</v>
      </c>
      <c r="AD30" s="278">
        <v>1248.55</v>
      </c>
      <c r="AE30" s="278">
        <v>1142.23</v>
      </c>
      <c r="AF30" s="278">
        <v>1123.79</v>
      </c>
      <c r="AG30" s="278">
        <v>1143.44</v>
      </c>
      <c r="AH30" s="278">
        <v>1075.9100000000001</v>
      </c>
      <c r="AI30" s="278">
        <v>1033.57</v>
      </c>
      <c r="AJ30" s="278">
        <v>1047.51</v>
      </c>
      <c r="AK30" s="278">
        <v>995.18</v>
      </c>
      <c r="AL30" s="278">
        <v>914.44</v>
      </c>
      <c r="AM30" s="278">
        <v>985.77</v>
      </c>
      <c r="AN30" s="278">
        <v>969.07</v>
      </c>
      <c r="AO30" s="278">
        <v>1020.54</v>
      </c>
      <c r="AP30" s="278">
        <v>1047.69</v>
      </c>
      <c r="AQ30" s="278">
        <v>1105.74</v>
      </c>
      <c r="AR30" s="278">
        <v>1157.45</v>
      </c>
      <c r="AS30" s="278">
        <v>1031.1199999999999</v>
      </c>
      <c r="AT30" s="278">
        <v>927.63</v>
      </c>
      <c r="AU30" s="278">
        <v>952.54</v>
      </c>
      <c r="AV30" s="278">
        <v>930.61</v>
      </c>
      <c r="AW30" s="278">
        <v>879.53</v>
      </c>
      <c r="AX30" s="278">
        <v>768.09</v>
      </c>
      <c r="AY30" s="278">
        <v>743.13</v>
      </c>
      <c r="AZ30" s="278">
        <v>713.94</v>
      </c>
      <c r="BA30" s="278">
        <v>776.54</v>
      </c>
      <c r="BB30" s="278">
        <v>792.38</v>
      </c>
      <c r="BC30" s="278">
        <v>771.87</v>
      </c>
      <c r="BD30" s="278">
        <v>756.46</v>
      </c>
      <c r="BE30" s="278">
        <v>763.38</v>
      </c>
      <c r="BF30" s="278">
        <v>770.125</v>
      </c>
      <c r="BG30" s="278">
        <v>714.66304347826087</v>
      </c>
      <c r="BH30" s="278">
        <v>708.17499999999995</v>
      </c>
      <c r="BI30" s="278">
        <v>722.71249999999998</v>
      </c>
      <c r="BJ30" s="278">
        <v>759.18181818181813</v>
      </c>
      <c r="BK30" s="278">
        <v>812.03750000000002</v>
      </c>
      <c r="BL30" s="278">
        <v>806.97619047619048</v>
      </c>
      <c r="BM30" s="278">
        <v>777.28947368421052</v>
      </c>
      <c r="BN30" s="278">
        <v>806.78947368421052</v>
      </c>
      <c r="BO30" s="278">
        <v>837.59523809523807</v>
      </c>
      <c r="BP30" s="278">
        <v>825.5</v>
      </c>
      <c r="BQ30" s="278">
        <v>800.08749999999998</v>
      </c>
      <c r="BR30" s="278">
        <v>758.36904761904759</v>
      </c>
      <c r="BS30" s="278">
        <v>754.27499999999998</v>
      </c>
      <c r="BT30" s="278">
        <v>678.33333333333337</v>
      </c>
      <c r="BU30" s="278">
        <v>655.91250000000002</v>
      </c>
      <c r="BV30" s="278">
        <v>673.35714285714289</v>
      </c>
      <c r="BW30" s="278">
        <v>661.92499999999995</v>
      </c>
      <c r="BX30" s="278">
        <v>624.85227272727275</v>
      </c>
      <c r="BY30" s="278">
        <v>641.03571428571433</v>
      </c>
      <c r="BZ30" s="278">
        <v>634.9375</v>
      </c>
      <c r="CA30" s="278">
        <v>607.80681818181813</v>
      </c>
      <c r="CB30" s="278">
        <v>591.88636363636363</v>
      </c>
      <c r="CC30" s="278">
        <v>600.64473684210532</v>
      </c>
      <c r="CD30" s="278">
        <v>606.59090909090912</v>
      </c>
      <c r="CE30" s="278">
        <v>575.43181818181813</v>
      </c>
      <c r="CF30" s="278">
        <v>485.1875</v>
      </c>
      <c r="CG30" s="278">
        <v>483.4375</v>
      </c>
      <c r="CH30" s="278">
        <v>530.59523809523807</v>
      </c>
      <c r="CI30" s="278">
        <v>503.47500000000002</v>
      </c>
      <c r="CJ30" s="278">
        <v>520.86904761904759</v>
      </c>
      <c r="CK30" s="278">
        <v>532.34210526315792</v>
      </c>
      <c r="CL30" s="278">
        <v>595.44444444444446</v>
      </c>
      <c r="CM30" s="278">
        <v>634.33695652173913</v>
      </c>
      <c r="CN30" s="278">
        <v>681.04761904761904</v>
      </c>
      <c r="CO30" s="278">
        <v>644.40476190476193</v>
      </c>
      <c r="CP30" s="278">
        <v>621.04761904761904</v>
      </c>
      <c r="CQ30" s="278">
        <v>584.06578947368416</v>
      </c>
      <c r="CR30" s="278">
        <v>664.5454545454545</v>
      </c>
      <c r="CS30" s="278">
        <v>693.32500000000005</v>
      </c>
      <c r="CT30" s="278">
        <v>651.5</v>
      </c>
      <c r="CU30" s="278">
        <v>670.28409090909088</v>
      </c>
      <c r="CV30" s="278">
        <v>711.66250000000002</v>
      </c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8"/>
      <c r="DJ30" s="278"/>
      <c r="DK30" s="278"/>
      <c r="DL30" s="278"/>
      <c r="DM30" s="278"/>
      <c r="DN30" s="278"/>
      <c r="DO30" s="278"/>
      <c r="DP30" s="278"/>
      <c r="DQ30" s="278"/>
      <c r="DR30" s="278"/>
      <c r="DS30" s="278"/>
      <c r="DT30" s="278"/>
      <c r="DU30" s="278"/>
      <c r="DV30" s="278"/>
      <c r="DW30" s="278"/>
      <c r="DX30" s="278"/>
      <c r="DY30" s="278"/>
      <c r="DZ30" s="278"/>
      <c r="EA30" s="278"/>
      <c r="EB30" s="278"/>
      <c r="EC30" s="278"/>
      <c r="ED30" s="278"/>
      <c r="EE30" s="278"/>
      <c r="EF30" s="278"/>
    </row>
    <row r="31" spans="1:136" s="155" customFormat="1" x14ac:dyDescent="0.3">
      <c r="A31" s="155" t="s">
        <v>97</v>
      </c>
      <c r="B31" s="155" t="s">
        <v>24</v>
      </c>
      <c r="C31" s="155" t="s">
        <v>27</v>
      </c>
      <c r="D31" s="156" t="s">
        <v>12</v>
      </c>
      <c r="E31" s="157">
        <v>12.243999999999998</v>
      </c>
      <c r="F31" s="157">
        <v>13.014210526315789</v>
      </c>
      <c r="G31" s="157">
        <v>12.92818181818182</v>
      </c>
      <c r="H31" s="157">
        <v>13.118095238095236</v>
      </c>
      <c r="I31" s="157">
        <v>15.467999999999995</v>
      </c>
      <c r="J31" s="157">
        <v>15.538636363636364</v>
      </c>
      <c r="K31" s="157">
        <v>17.816363636363636</v>
      </c>
      <c r="L31" s="157">
        <v>21.72</v>
      </c>
      <c r="M31" s="157">
        <v>22.249523809523811</v>
      </c>
      <c r="N31" s="157">
        <v>23.16090909090909</v>
      </c>
      <c r="O31" s="157">
        <v>22.768999999999998</v>
      </c>
      <c r="P31" s="157">
        <v>24.902727272727272</v>
      </c>
      <c r="Q31" s="157">
        <v>28.380000000000003</v>
      </c>
      <c r="R31" s="157">
        <v>26.603157894736846</v>
      </c>
      <c r="S31" s="157">
        <v>19.263913043478254</v>
      </c>
      <c r="T31" s="157">
        <v>16.121428571428574</v>
      </c>
      <c r="U31" s="157">
        <v>14.602</v>
      </c>
      <c r="V31" s="157">
        <v>15.810454545454547</v>
      </c>
      <c r="W31" s="157">
        <v>17.622380952380954</v>
      </c>
      <c r="X31" s="157">
        <v>19.215454545454541</v>
      </c>
      <c r="Y31" s="157">
        <v>23.718095238095234</v>
      </c>
      <c r="Z31" s="157">
        <v>26.94380952380952</v>
      </c>
      <c r="AA31" s="157">
        <v>28.897619047619042</v>
      </c>
      <c r="AB31" s="157">
        <v>31.085909090909091</v>
      </c>
      <c r="AC31" s="157">
        <v>32.092999999999996</v>
      </c>
      <c r="AD31" s="157">
        <v>31.766842105263155</v>
      </c>
      <c r="AE31" s="157">
        <v>28.15</v>
      </c>
      <c r="AF31" s="157">
        <v>25.425499999999996</v>
      </c>
      <c r="AG31" s="157">
        <v>21.85</v>
      </c>
      <c r="AH31" s="157">
        <v>26.065454545454546</v>
      </c>
      <c r="AI31" s="157">
        <v>29.470999999999997</v>
      </c>
      <c r="AJ31" s="157">
        <v>28.874347826086954</v>
      </c>
      <c r="AK31" s="157">
        <v>27.700476190476188</v>
      </c>
      <c r="AL31" s="157">
        <v>26.298571428571432</v>
      </c>
      <c r="AM31" s="157">
        <v>24.517619047619043</v>
      </c>
      <c r="AN31" s="157">
        <v>23.415238095238095</v>
      </c>
      <c r="AO31" s="157">
        <v>24.047999999999998</v>
      </c>
      <c r="AP31" s="157">
        <v>24.883499999999998</v>
      </c>
      <c r="AQ31" s="157">
        <v>24.732727272727278</v>
      </c>
      <c r="AR31" s="157">
        <v>22.9785</v>
      </c>
      <c r="AS31" s="157">
        <v>20.249090909090906</v>
      </c>
      <c r="AT31" s="157">
        <v>20.443809523809524</v>
      </c>
      <c r="AU31" s="157">
        <v>22.757142857142856</v>
      </c>
      <c r="AV31" s="157">
        <v>20.529565217391301</v>
      </c>
      <c r="AW31" s="157">
        <v>19.470526315789478</v>
      </c>
      <c r="AX31" s="157">
        <v>20.388695652173919</v>
      </c>
      <c r="AY31" s="157">
        <v>19.313333333333329</v>
      </c>
      <c r="AZ31" s="157">
        <v>19.202000000000002</v>
      </c>
      <c r="BA31" s="157">
        <v>18.70809523809524</v>
      </c>
      <c r="BB31" s="157">
        <v>18.226842105263156</v>
      </c>
      <c r="BC31" s="157">
        <v>18.334499999999998</v>
      </c>
      <c r="BD31" s="157">
        <v>17.706363636363637</v>
      </c>
      <c r="BE31" s="157">
        <v>17.07863636363636</v>
      </c>
      <c r="BF31" s="157">
        <v>16.586000000000002</v>
      </c>
      <c r="BG31" s="157">
        <v>16.375</v>
      </c>
      <c r="BH31" s="157">
        <v>16.699545454545451</v>
      </c>
      <c r="BI31" s="157">
        <v>17.045000000000002</v>
      </c>
      <c r="BJ31" s="157">
        <v>18.81260869565217</v>
      </c>
      <c r="BK31" s="157">
        <v>17.738999999999997</v>
      </c>
      <c r="BL31" s="157">
        <v>16.412380952380957</v>
      </c>
      <c r="BM31" s="157">
        <v>15.418571428571427</v>
      </c>
      <c r="BN31" s="157">
        <v>16.278947368421051</v>
      </c>
      <c r="BO31" s="157">
        <v>17.584285714285713</v>
      </c>
      <c r="BP31" s="157">
        <v>17.01047619047619</v>
      </c>
      <c r="BQ31" s="157">
        <v>17.504761904761907</v>
      </c>
      <c r="BR31" s="157">
        <v>17.220476190476194</v>
      </c>
      <c r="BS31" s="157">
        <v>17.184090909090909</v>
      </c>
      <c r="BT31" s="157">
        <v>15.887142857142857</v>
      </c>
      <c r="BU31" s="157">
        <v>14.597142857142861</v>
      </c>
      <c r="BV31" s="157">
        <v>16.475652173913048</v>
      </c>
      <c r="BW31" s="157">
        <v>15.878947368421052</v>
      </c>
      <c r="BX31" s="157">
        <v>14.992272727272727</v>
      </c>
      <c r="BY31" s="157">
        <v>15.062500000000004</v>
      </c>
      <c r="BZ31" s="157">
        <v>14.515789473684212</v>
      </c>
      <c r="CA31" s="157">
        <v>12.840909090909092</v>
      </c>
      <c r="CB31" s="157">
        <v>12.927142857142858</v>
      </c>
      <c r="CC31" s="157">
        <v>12.703500000000002</v>
      </c>
      <c r="CD31" s="157">
        <v>11.745909090909089</v>
      </c>
      <c r="CE31" s="157">
        <v>11.878636363636366</v>
      </c>
      <c r="CF31" s="157">
        <v>10.674761904761905</v>
      </c>
      <c r="CG31" s="157">
        <v>11.318095238095237</v>
      </c>
      <c r="CH31" s="157">
        <v>14.141818181818183</v>
      </c>
      <c r="CI31" s="157">
        <v>14.888000000000002</v>
      </c>
      <c r="CJ31" s="157">
        <v>14.999999999999998</v>
      </c>
      <c r="CK31" s="157">
        <v>14.291052631578946</v>
      </c>
      <c r="CL31" s="157">
        <v>13.314000000000002</v>
      </c>
      <c r="CM31" s="157">
        <v>15.430454545454545</v>
      </c>
      <c r="CN31" s="157">
        <v>14.998095238095237</v>
      </c>
      <c r="CO31" s="157">
        <v>16.684285714285714</v>
      </c>
      <c r="CP31" s="157">
        <v>19.33727272727273</v>
      </c>
      <c r="CQ31" s="157">
        <v>19.687000000000001</v>
      </c>
      <c r="CR31" s="157">
        <v>20.014347826086954</v>
      </c>
      <c r="CS31" s="157">
        <v>21.352380952380951</v>
      </c>
      <c r="CT31" s="157">
        <v>22.916666666666664</v>
      </c>
      <c r="CU31" s="157">
        <v>20.868571428571425</v>
      </c>
      <c r="CV31" s="157">
        <v>18.830000000000002</v>
      </c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</row>
    <row r="32" spans="1:136" s="275" customFormat="1" x14ac:dyDescent="0.3">
      <c r="A32" s="275" t="s">
        <v>98</v>
      </c>
      <c r="B32" s="275" t="s">
        <v>99</v>
      </c>
      <c r="C32" s="275" t="s">
        <v>27</v>
      </c>
      <c r="D32" s="277" t="s">
        <v>100</v>
      </c>
      <c r="E32" s="278">
        <v>345.43333333333328</v>
      </c>
      <c r="F32" s="278">
        <v>390.62</v>
      </c>
      <c r="G32" s="278">
        <v>393.16363636363627</v>
      </c>
      <c r="H32" s="278">
        <v>405.64</v>
      </c>
      <c r="I32" s="278">
        <v>443.06842105263155</v>
      </c>
      <c r="J32" s="278">
        <v>440.37727272727278</v>
      </c>
      <c r="K32" s="278">
        <v>459.98695652173899</v>
      </c>
      <c r="L32" s="278">
        <v>548.68571428571431</v>
      </c>
      <c r="M32" s="278">
        <v>565.13181818181829</v>
      </c>
      <c r="N32" s="278">
        <v>584.28181818181827</v>
      </c>
      <c r="O32" s="278">
        <v>597.7285714285714</v>
      </c>
      <c r="P32" s="278">
        <v>654.88181818181818</v>
      </c>
      <c r="Q32" s="278">
        <v>734.64499999999998</v>
      </c>
      <c r="R32" s="278">
        <v>717.31500000000005</v>
      </c>
      <c r="S32" s="278">
        <v>540.70000000000005</v>
      </c>
      <c r="T32" s="278">
        <v>492.7600000000001</v>
      </c>
      <c r="U32" s="278">
        <v>471.64285714285717</v>
      </c>
      <c r="V32" s="278">
        <v>508.7681818181818</v>
      </c>
      <c r="W32" s="278">
        <v>571.91818181818189</v>
      </c>
      <c r="X32" s="278">
        <v>558.17272727272712</v>
      </c>
      <c r="Y32" s="278">
        <v>614.2409090909091</v>
      </c>
      <c r="Z32" s="278">
        <v>688.11904761904748</v>
      </c>
      <c r="AA32" s="278">
        <v>729.95454545454561</v>
      </c>
      <c r="AB32" s="278">
        <v>771.39565217391294</v>
      </c>
      <c r="AC32" s="278">
        <v>784.00476190476206</v>
      </c>
      <c r="AD32" s="278">
        <v>757.72</v>
      </c>
      <c r="AE32" s="278">
        <v>716.22173913043491</v>
      </c>
      <c r="AF32" s="278">
        <v>671.97368421052636</v>
      </c>
      <c r="AG32" s="278">
        <v>618.0090909090909</v>
      </c>
      <c r="AH32" s="278">
        <v>719.80909090909097</v>
      </c>
      <c r="AI32" s="278">
        <v>799.26666666666665</v>
      </c>
      <c r="AJ32" s="278">
        <v>757.8</v>
      </c>
      <c r="AK32" s="278">
        <v>707.45909090909083</v>
      </c>
      <c r="AL32" s="278">
        <v>688.35238095238094</v>
      </c>
      <c r="AM32" s="278">
        <v>643.89545454545464</v>
      </c>
      <c r="AN32" s="278">
        <v>608.07619047619062</v>
      </c>
      <c r="AO32" s="278">
        <v>628.44090909090926</v>
      </c>
      <c r="AP32" s="278">
        <v>644.24761904761908</v>
      </c>
      <c r="AQ32" s="278">
        <v>647.01363636363646</v>
      </c>
      <c r="AR32" s="278">
        <v>604.54736842105251</v>
      </c>
      <c r="AS32" s="278">
        <v>561.79130434782633</v>
      </c>
      <c r="AT32" s="278">
        <v>584.63809523809527</v>
      </c>
      <c r="AU32" s="278">
        <v>636.32727272727277</v>
      </c>
      <c r="AV32" s="278">
        <v>573.07826086956516</v>
      </c>
      <c r="AW32" s="278">
        <v>563.22</v>
      </c>
      <c r="AX32" s="278">
        <v>564.54347826086962</v>
      </c>
      <c r="AY32" s="278">
        <v>524.93181818181813</v>
      </c>
      <c r="AZ32" s="278">
        <v>515.65789473684208</v>
      </c>
      <c r="BA32" s="278">
        <v>500.82272727272721</v>
      </c>
      <c r="BB32" s="278">
        <v>498.15999999999997</v>
      </c>
      <c r="BC32" s="278">
        <v>525.05499999999995</v>
      </c>
      <c r="BD32" s="278">
        <v>506.60952380952386</v>
      </c>
      <c r="BE32" s="278">
        <v>482.80434782608688</v>
      </c>
      <c r="BF32" s="278">
        <v>490.05999999999983</v>
      </c>
      <c r="BG32" s="278">
        <v>483.55217391304359</v>
      </c>
      <c r="BH32" s="278">
        <v>489.84090909090907</v>
      </c>
      <c r="BI32" s="278">
        <v>487.23809523809524</v>
      </c>
      <c r="BJ32" s="278">
        <v>500.03913043478258</v>
      </c>
      <c r="BK32" s="278">
        <v>467.70476190476188</v>
      </c>
      <c r="BL32" s="278">
        <v>445.91499999999996</v>
      </c>
      <c r="BM32" s="278">
        <v>419.78181818181815</v>
      </c>
      <c r="BN32" s="278">
        <v>453.55999999999995</v>
      </c>
      <c r="BO32" s="278">
        <v>466.72857142857157</v>
      </c>
      <c r="BP32" s="278">
        <v>461.005</v>
      </c>
      <c r="BQ32" s="278">
        <v>475.17619047619041</v>
      </c>
      <c r="BR32" s="278">
        <v>472.62857142857149</v>
      </c>
      <c r="BS32" s="278">
        <v>452.99565217391296</v>
      </c>
      <c r="BT32" s="278">
        <v>429.71904761904756</v>
      </c>
      <c r="BU32" s="278">
        <v>414.1</v>
      </c>
      <c r="BV32" s="278">
        <v>425.87391304347835</v>
      </c>
      <c r="BW32" s="278">
        <v>419.37</v>
      </c>
      <c r="BX32" s="278">
        <v>392.80454545454546</v>
      </c>
      <c r="BY32" s="278">
        <v>393.60476190476192</v>
      </c>
      <c r="BZ32" s="278">
        <v>381.33000000000004</v>
      </c>
      <c r="CA32" s="278">
        <v>366.59545454545446</v>
      </c>
      <c r="CB32" s="278">
        <v>368.62380952380943</v>
      </c>
      <c r="CC32" s="278">
        <v>365.18095238095236</v>
      </c>
      <c r="CD32" s="278">
        <v>352.75454545454545</v>
      </c>
      <c r="CE32" s="278">
        <v>361.31304347826091</v>
      </c>
      <c r="CF32" s="278">
        <v>343.28095238095239</v>
      </c>
      <c r="CG32" s="278">
        <v>348.90476190476193</v>
      </c>
      <c r="CH32" s="278">
        <v>387.88636363636363</v>
      </c>
      <c r="CI32" s="278">
        <v>397.97999999999996</v>
      </c>
      <c r="CJ32" s="278">
        <v>410.01428571428579</v>
      </c>
      <c r="CK32" s="278">
        <v>420.02</v>
      </c>
      <c r="CL32" s="278">
        <v>391.28571428571422</v>
      </c>
      <c r="CM32" s="278">
        <v>438.87619047619046</v>
      </c>
      <c r="CN32" s="278">
        <v>439.02857142857147</v>
      </c>
      <c r="CO32" s="278">
        <v>475.51904761904763</v>
      </c>
      <c r="CP32" s="278">
        <v>528.26363636363646</v>
      </c>
      <c r="CQ32" s="278">
        <v>541.00476190476195</v>
      </c>
      <c r="CR32" s="278">
        <v>536.53181818181827</v>
      </c>
      <c r="CS32" s="278">
        <v>569.54545454545462</v>
      </c>
      <c r="CT32" s="278">
        <v>594.9904761904761</v>
      </c>
      <c r="CU32" s="278">
        <v>551.60454545454536</v>
      </c>
      <c r="CV32" s="278">
        <v>504.21428571428578</v>
      </c>
      <c r="CW32" s="278"/>
      <c r="CX32" s="278"/>
      <c r="CY32" s="278"/>
      <c r="CZ32" s="278"/>
      <c r="DA32" s="278"/>
      <c r="DB32" s="278"/>
      <c r="DC32" s="278"/>
      <c r="DD32" s="278"/>
      <c r="DE32" s="278"/>
      <c r="DF32" s="278"/>
      <c r="DG32" s="278"/>
      <c r="DH32" s="278"/>
      <c r="DI32" s="278"/>
      <c r="DJ32" s="278"/>
      <c r="DK32" s="278"/>
      <c r="DL32" s="278"/>
      <c r="DM32" s="278"/>
      <c r="DN32" s="278"/>
      <c r="DO32" s="278"/>
      <c r="DP32" s="278"/>
      <c r="DQ32" s="278"/>
      <c r="DR32" s="278"/>
      <c r="DS32" s="278"/>
      <c r="DT32" s="278"/>
      <c r="DU32" s="278"/>
      <c r="DV32" s="278"/>
      <c r="DW32" s="278"/>
      <c r="DX32" s="278"/>
      <c r="DY32" s="278"/>
      <c r="DZ32" s="278"/>
      <c r="EA32" s="278"/>
      <c r="EB32" s="278"/>
      <c r="EC32" s="278"/>
      <c r="ED32" s="278"/>
      <c r="EE32" s="278"/>
      <c r="EF32" s="278"/>
    </row>
    <row r="33" spans="1:184" s="155" customFormat="1" x14ac:dyDescent="0.3">
      <c r="A33" s="155" t="s">
        <v>8</v>
      </c>
      <c r="B33" s="155" t="s">
        <v>25</v>
      </c>
      <c r="C33" s="155" t="s">
        <v>29</v>
      </c>
      <c r="D33" s="156" t="s">
        <v>11</v>
      </c>
      <c r="E33" s="157">
        <v>2588.4</v>
      </c>
      <c r="F33" s="157">
        <v>2645.3157894736842</v>
      </c>
      <c r="G33" s="157">
        <v>2441.1363636363635</v>
      </c>
      <c r="H33" s="157">
        <v>2480.3333333333335</v>
      </c>
      <c r="I33" s="157">
        <v>2391.4499999999998</v>
      </c>
      <c r="J33" s="157">
        <v>2614.6363636363635</v>
      </c>
      <c r="K33" s="157">
        <v>2711.7727272727275</v>
      </c>
      <c r="L33" s="157">
        <v>2862.2380952380954</v>
      </c>
      <c r="M33" s="157">
        <v>3030.5238095238096</v>
      </c>
      <c r="N33" s="157">
        <v>3253.909090909091</v>
      </c>
      <c r="O33" s="157">
        <v>3184.15</v>
      </c>
      <c r="P33" s="157">
        <v>3333.5</v>
      </c>
      <c r="Q33" s="157">
        <v>3345.2631578947367</v>
      </c>
      <c r="R33" s="157">
        <v>3047.4210526315787</v>
      </c>
      <c r="S33" s="157">
        <v>2861.6521739130435</v>
      </c>
      <c r="T33" s="157">
        <v>3015.4285714285716</v>
      </c>
      <c r="U33" s="157">
        <v>2967.6</v>
      </c>
      <c r="V33" s="157">
        <v>2976.9545454545455</v>
      </c>
      <c r="W33" s="157">
        <v>2995.2380952380954</v>
      </c>
      <c r="X33" s="157">
        <v>2867.3636363636365</v>
      </c>
      <c r="Y33" s="157">
        <v>2724.9523809523807</v>
      </c>
      <c r="Z33" s="157">
        <v>2814.4285714285716</v>
      </c>
      <c r="AA33" s="157">
        <v>2783.5714285714284</v>
      </c>
      <c r="AB33" s="157">
        <v>2965.0454545454545</v>
      </c>
      <c r="AC33" s="157">
        <v>3086.4</v>
      </c>
      <c r="AD33" s="157">
        <v>3448.0526315789475</v>
      </c>
      <c r="AE33" s="157">
        <v>3371.7391304347825</v>
      </c>
      <c r="AF33" s="157">
        <v>3108.05</v>
      </c>
      <c r="AG33" s="157">
        <v>3050.6190476190477</v>
      </c>
      <c r="AH33" s="157">
        <v>2977.318181818182</v>
      </c>
      <c r="AI33" s="157">
        <v>3112.3</v>
      </c>
      <c r="AJ33" s="157">
        <v>2979.8695652173915</v>
      </c>
      <c r="AK33" s="157">
        <v>2798.6666666666665</v>
      </c>
      <c r="AL33" s="157">
        <v>2636.9047619047619</v>
      </c>
      <c r="AM33" s="157">
        <v>2422.0952380952381</v>
      </c>
      <c r="AN33" s="157">
        <v>2090.3809523809523</v>
      </c>
      <c r="AO33" s="157">
        <v>2267.0500000000002</v>
      </c>
      <c r="AP33" s="157">
        <v>2325.4</v>
      </c>
      <c r="AQ33" s="157">
        <v>2330.090909090909</v>
      </c>
      <c r="AR33" s="157">
        <v>2223.3000000000002</v>
      </c>
      <c r="AS33" s="157">
        <v>2256.4545454545455</v>
      </c>
      <c r="AT33" s="157">
        <v>2184.1904761904761</v>
      </c>
      <c r="AU33" s="157">
        <v>2265.5238095238096</v>
      </c>
      <c r="AV33" s="157">
        <v>2470.086956521739</v>
      </c>
      <c r="AW33" s="157">
        <v>2589.4210526315787</v>
      </c>
      <c r="AX33" s="157">
        <v>2409.3478260869565</v>
      </c>
      <c r="AY33" s="157">
        <v>2464.8571428571427</v>
      </c>
      <c r="AZ33" s="157">
        <v>2389.65</v>
      </c>
      <c r="BA33" s="157">
        <v>2232.3333333333335</v>
      </c>
      <c r="BB33" s="157">
        <v>2169.4736842105262</v>
      </c>
      <c r="BC33" s="157">
        <v>2119.15</v>
      </c>
      <c r="BD33" s="157">
        <v>2259.9545454545455</v>
      </c>
      <c r="BE33" s="157">
        <v>2314.2272727272725</v>
      </c>
      <c r="BF33" s="157">
        <v>2252.65</v>
      </c>
      <c r="BG33" s="157">
        <v>2268.9545454545455</v>
      </c>
      <c r="BH33" s="157">
        <v>2424.818181818182</v>
      </c>
      <c r="BI33" s="157">
        <v>2574.35</v>
      </c>
      <c r="BJ33" s="157">
        <v>2698.1304347826085</v>
      </c>
      <c r="BK33" s="157">
        <v>2722.7</v>
      </c>
      <c r="BL33" s="157">
        <v>2782.7619047619046</v>
      </c>
      <c r="BM33" s="157">
        <v>2758.6666666666665</v>
      </c>
      <c r="BN33" s="157">
        <v>2917.8421052631579</v>
      </c>
      <c r="BO33" s="157">
        <v>2968.5714285714284</v>
      </c>
      <c r="BP33" s="157">
        <v>2966.0952380952381</v>
      </c>
      <c r="BQ33" s="157">
        <v>2944.1904761904761</v>
      </c>
      <c r="BR33" s="157">
        <v>3100.7142857142858</v>
      </c>
      <c r="BS33" s="157">
        <v>3141.818181818182</v>
      </c>
      <c r="BT33" s="157">
        <v>3216.5714285714284</v>
      </c>
      <c r="BU33" s="157">
        <v>3184.7619047619046</v>
      </c>
      <c r="BV33" s="157">
        <v>3061.1304347826085</v>
      </c>
      <c r="BW33" s="157">
        <v>2870.6315789473683</v>
      </c>
      <c r="BX33" s="157">
        <v>2936.9545454545455</v>
      </c>
      <c r="BY33" s="157">
        <v>2872.1</v>
      </c>
      <c r="BZ33" s="157">
        <v>2922.1052631578946</v>
      </c>
      <c r="CA33" s="157">
        <v>2875.3636363636365</v>
      </c>
      <c r="CB33" s="157">
        <v>2828.8571428571427</v>
      </c>
      <c r="CC33" s="157">
        <v>3038.3</v>
      </c>
      <c r="CD33" s="157">
        <v>3200.090909090909</v>
      </c>
      <c r="CE33" s="157">
        <v>3279</v>
      </c>
      <c r="CF33" s="157">
        <v>3094.7619047619046</v>
      </c>
      <c r="CG33" s="157">
        <v>3236.6190476190477</v>
      </c>
      <c r="CH33" s="157">
        <v>3134.0454545454545</v>
      </c>
      <c r="CI33" s="157">
        <v>3305.95</v>
      </c>
      <c r="CJ33" s="157">
        <v>3290.818181818182</v>
      </c>
      <c r="CK33" s="157">
        <v>2894.4736842105262</v>
      </c>
      <c r="CL33" s="157">
        <v>2846.5</v>
      </c>
      <c r="CM33" s="157">
        <v>3001.5454545454545</v>
      </c>
      <c r="CN33" s="157">
        <v>3001.4285714285716</v>
      </c>
      <c r="CO33" s="157">
        <v>3011.7142857142858</v>
      </c>
      <c r="CP33" s="157">
        <v>3104.8636363636365</v>
      </c>
      <c r="CQ33" s="157">
        <v>3018.2</v>
      </c>
      <c r="CR33" s="157">
        <v>3001.391304347826</v>
      </c>
      <c r="CS33" s="157">
        <v>2857.4761904761904</v>
      </c>
      <c r="CT33" s="157">
        <v>2732.4285714285716</v>
      </c>
      <c r="CU33" s="157">
        <v>2477.5714285714284</v>
      </c>
      <c r="CV33" s="157">
        <v>2263</v>
      </c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</row>
    <row r="34" spans="1:184" s="155" customFormat="1" x14ac:dyDescent="0.3">
      <c r="A34" s="155" t="s">
        <v>175</v>
      </c>
      <c r="B34" s="155" t="s">
        <v>26</v>
      </c>
      <c r="C34" s="155" t="s">
        <v>28</v>
      </c>
      <c r="D34" s="156" t="s">
        <v>12</v>
      </c>
      <c r="E34" s="157">
        <v>116.57000000000001</v>
      </c>
      <c r="F34" s="157">
        <v>113.83421052631576</v>
      </c>
      <c r="G34" s="157">
        <v>110.36818181818184</v>
      </c>
      <c r="H34" s="157">
        <v>115.87380952380954</v>
      </c>
      <c r="I34" s="157">
        <v>129.36750000000001</v>
      </c>
      <c r="J34" s="157">
        <v>125.77727272727275</v>
      </c>
      <c r="K34" s="157">
        <v>118.24999999999999</v>
      </c>
      <c r="L34" s="157">
        <v>128.04285714285717</v>
      </c>
      <c r="M34" s="157">
        <v>128.28333333333336</v>
      </c>
      <c r="N34" s="157">
        <v>137.02045454545453</v>
      </c>
      <c r="O34" s="157">
        <v>137.22250000000003</v>
      </c>
      <c r="P34" s="157">
        <v>142.59318181818182</v>
      </c>
      <c r="Q34" s="157">
        <v>140.15789473684211</v>
      </c>
      <c r="R34" s="157">
        <v>131.63684210526316</v>
      </c>
      <c r="S34" s="157">
        <v>132.09347826086957</v>
      </c>
      <c r="T34" s="157">
        <v>133.20476190476191</v>
      </c>
      <c r="U34" s="157">
        <v>134.55749999999998</v>
      </c>
      <c r="V34" s="157">
        <v>150.45681818181816</v>
      </c>
      <c r="W34" s="157">
        <v>163.41190476190476</v>
      </c>
      <c r="X34" s="157">
        <v>173.22954545454547</v>
      </c>
      <c r="Y34" s="157">
        <v>186.07857142857142</v>
      </c>
      <c r="Z34" s="157">
        <v>188.66428571428574</v>
      </c>
      <c r="AA34" s="157">
        <v>204.66904761904757</v>
      </c>
      <c r="AB34" s="157">
        <v>220.68181818181819</v>
      </c>
      <c r="AC34" s="157">
        <v>236.18250000000003</v>
      </c>
      <c r="AD34" s="157">
        <v>258.90789473684208</v>
      </c>
      <c r="AE34" s="157">
        <v>272.0695652173913</v>
      </c>
      <c r="AF34" s="157">
        <v>281.71999999999997</v>
      </c>
      <c r="AG34" s="157">
        <v>274.53095238095239</v>
      </c>
      <c r="AH34" s="157">
        <v>257.96590909090907</v>
      </c>
      <c r="AI34" s="157">
        <v>252.1225</v>
      </c>
      <c r="AJ34" s="157">
        <v>256.42608695652171</v>
      </c>
      <c r="AK34" s="157">
        <v>260.05952380952374</v>
      </c>
      <c r="AL34" s="157">
        <v>232.79523809523812</v>
      </c>
      <c r="AM34" s="157">
        <v>230.66666666666666</v>
      </c>
      <c r="AN34" s="157">
        <v>222.90238095238098</v>
      </c>
      <c r="AO34" s="157">
        <v>223.24499999999998</v>
      </c>
      <c r="AP34" s="157">
        <v>208.87000000000003</v>
      </c>
      <c r="AQ34" s="157">
        <v>186.04545454545448</v>
      </c>
      <c r="AR34" s="157">
        <v>178.68999999999997</v>
      </c>
      <c r="AS34" s="157">
        <v>173.69772727272732</v>
      </c>
      <c r="AT34" s="157">
        <v>156.80238095238096</v>
      </c>
      <c r="AU34" s="157">
        <v>180.02619047619046</v>
      </c>
      <c r="AV34" s="157">
        <v>165.7391304347826</v>
      </c>
      <c r="AW34" s="157">
        <v>171.84210526315792</v>
      </c>
      <c r="AX34" s="157">
        <v>164.7391304347826</v>
      </c>
      <c r="AY34" s="157">
        <v>147.61428571428573</v>
      </c>
      <c r="AZ34" s="157">
        <v>141.55000000000001</v>
      </c>
      <c r="BA34" s="157">
        <v>150.02857142857141</v>
      </c>
      <c r="BB34" s="157">
        <v>141.43157894736842</v>
      </c>
      <c r="BC34" s="157">
        <v>138.58750000000001</v>
      </c>
      <c r="BD34" s="157">
        <v>137.18636363636364</v>
      </c>
      <c r="BE34" s="157">
        <v>135.84318181818182</v>
      </c>
      <c r="BF34" s="157">
        <v>123.67249999999999</v>
      </c>
      <c r="BG34" s="157">
        <v>122.99545454545456</v>
      </c>
      <c r="BH34" s="157">
        <v>117.61136363636363</v>
      </c>
      <c r="BI34" s="157">
        <v>114.45499999999997</v>
      </c>
      <c r="BJ34" s="157">
        <v>112.79130434782608</v>
      </c>
      <c r="BK34" s="157">
        <v>105.60249999999999</v>
      </c>
      <c r="BL34" s="157">
        <v>111.79047619047617</v>
      </c>
      <c r="BM34" s="157">
        <v>117.62380952380951</v>
      </c>
      <c r="BN34" s="157">
        <v>154.17894736842109</v>
      </c>
      <c r="BO34" s="157">
        <v>188.49047619047619</v>
      </c>
      <c r="BP34" s="157">
        <v>197.02380952380949</v>
      </c>
      <c r="BQ34" s="157">
        <v>187.08333333333331</v>
      </c>
      <c r="BR34" s="157">
        <v>171.60238095238094</v>
      </c>
      <c r="BS34" s="157">
        <v>171.14318181818183</v>
      </c>
      <c r="BT34" s="157">
        <v>187.57142857142858</v>
      </c>
      <c r="BU34" s="157">
        <v>185.80000000000004</v>
      </c>
      <c r="BV34" s="157">
        <v>205.054347826087</v>
      </c>
      <c r="BW34" s="157">
        <v>188.17894736842106</v>
      </c>
      <c r="BX34" s="157">
        <v>174.96818181818182</v>
      </c>
      <c r="BY34" s="157">
        <v>169.24249999999998</v>
      </c>
      <c r="BZ34" s="157">
        <v>154.89736842105265</v>
      </c>
      <c r="CA34" s="157">
        <v>134.71590909090909</v>
      </c>
      <c r="CB34" s="157">
        <v>138.41666666666666</v>
      </c>
      <c r="CC34" s="157">
        <v>131.87500000000003</v>
      </c>
      <c r="CD34" s="157">
        <v>131.79545454545453</v>
      </c>
      <c r="CE34" s="157">
        <v>125.09318181818183</v>
      </c>
      <c r="CF34" s="157">
        <v>127.14047619047621</v>
      </c>
      <c r="CG34" s="157">
        <v>116.67142857142855</v>
      </c>
      <c r="CH34" s="157">
        <v>125.12500000000001</v>
      </c>
      <c r="CI34" s="157">
        <v>118.14250000000001</v>
      </c>
      <c r="CJ34" s="157">
        <v>120.27272727272727</v>
      </c>
      <c r="CK34" s="157">
        <v>117.01052631578949</v>
      </c>
      <c r="CL34" s="157">
        <v>116.44500000000001</v>
      </c>
      <c r="CM34" s="157">
        <v>124.69090909090909</v>
      </c>
      <c r="CN34" s="157">
        <v>122.97380952380954</v>
      </c>
      <c r="CO34" s="157">
        <v>124.30000000000003</v>
      </c>
      <c r="CP34" s="157">
        <v>135.73636363636362</v>
      </c>
      <c r="CQ34" s="157">
        <v>144.53749999999997</v>
      </c>
      <c r="CR34" s="157">
        <v>141.08913043478265</v>
      </c>
      <c r="CS34" s="157">
        <v>151.52142857142857</v>
      </c>
      <c r="CT34" s="157">
        <v>155.60476190476189</v>
      </c>
      <c r="CU34" s="157">
        <v>160.46904761904764</v>
      </c>
      <c r="CV34" s="157">
        <v>138.61666666666665</v>
      </c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</row>
    <row r="35" spans="1:184" s="275" customFormat="1" x14ac:dyDescent="0.3">
      <c r="A35" s="275" t="s">
        <v>101</v>
      </c>
      <c r="B35" s="275" t="s">
        <v>102</v>
      </c>
      <c r="C35" s="275" t="s">
        <v>28</v>
      </c>
      <c r="D35" s="277" t="s">
        <v>11</v>
      </c>
      <c r="E35" s="278">
        <v>2033.0952380952381</v>
      </c>
      <c r="F35" s="278">
        <v>1596.65</v>
      </c>
      <c r="G35" s="278">
        <v>1518.4545454545455</v>
      </c>
      <c r="H35" s="278">
        <v>1509.5</v>
      </c>
      <c r="I35" s="278">
        <v>1491.8947368421052</v>
      </c>
      <c r="J35" s="278">
        <v>1447</v>
      </c>
      <c r="K35" s="278">
        <v>1396.391304347826</v>
      </c>
      <c r="L35" s="278">
        <v>1414.8571428571429</v>
      </c>
      <c r="M35" s="278">
        <v>1444.3181818181818</v>
      </c>
      <c r="N35" s="278">
        <v>1420.6818181818182</v>
      </c>
      <c r="O35" s="278">
        <v>1342.2380952380952</v>
      </c>
      <c r="P35" s="278">
        <v>1332.2727272727273</v>
      </c>
      <c r="Q35" s="278">
        <v>1327.35</v>
      </c>
      <c r="R35" s="278">
        <v>1283.2</v>
      </c>
      <c r="S35" s="278">
        <v>1242.391304347826</v>
      </c>
      <c r="T35" s="278">
        <v>1318.6</v>
      </c>
      <c r="U35" s="278">
        <v>1314.2380952380952</v>
      </c>
      <c r="V35" s="278">
        <v>1508.590909090909</v>
      </c>
      <c r="W35" s="278">
        <v>1697.8181818181818</v>
      </c>
      <c r="X35" s="278">
        <v>1691.0454545454545</v>
      </c>
      <c r="Y35" s="278">
        <v>1645.5</v>
      </c>
      <c r="Z35" s="278">
        <v>1735.1428571428571</v>
      </c>
      <c r="AA35" s="278">
        <v>1890.3636363636363</v>
      </c>
      <c r="AB35" s="278">
        <v>1942.2608695652175</v>
      </c>
      <c r="AC35" s="278">
        <v>2092.5714285714284</v>
      </c>
      <c r="AD35" s="278">
        <v>2257.9</v>
      </c>
      <c r="AE35" s="278">
        <v>2451.2608695652175</v>
      </c>
      <c r="AF35" s="278">
        <v>2459.2105263157896</v>
      </c>
      <c r="AG35" s="278">
        <v>2545.909090909091</v>
      </c>
      <c r="AH35" s="278">
        <v>2382.8636363636365</v>
      </c>
      <c r="AI35" s="278">
        <v>2220.4285714285716</v>
      </c>
      <c r="AJ35" s="278">
        <v>2232.7391304347825</v>
      </c>
      <c r="AK35" s="278">
        <v>2070.5454545454545</v>
      </c>
      <c r="AL35" s="278">
        <v>1909.2857142857142</v>
      </c>
      <c r="AM35" s="278">
        <v>1839.3181818181818</v>
      </c>
      <c r="AN35" s="278">
        <v>1871.9047619047619</v>
      </c>
      <c r="AO35" s="278">
        <v>1825.1818181818182</v>
      </c>
      <c r="AP35" s="278">
        <v>1979</v>
      </c>
      <c r="AQ35" s="278">
        <v>2018.2727272727273</v>
      </c>
      <c r="AR35" s="278">
        <v>2001.7368421052631</v>
      </c>
      <c r="AS35" s="278">
        <v>2110.8260869565215</v>
      </c>
      <c r="AT35" s="278">
        <v>2085.9523809523807</v>
      </c>
      <c r="AU35" s="278">
        <v>2110.5454545454545</v>
      </c>
      <c r="AV35" s="278">
        <v>2101.391304347826</v>
      </c>
      <c r="AW35" s="278">
        <v>2069.1</v>
      </c>
      <c r="AX35" s="278">
        <v>2060.608695652174</v>
      </c>
      <c r="AY35" s="278">
        <v>1903.909090909091</v>
      </c>
      <c r="AZ35" s="278">
        <v>1907.2631578947369</v>
      </c>
      <c r="BA35" s="278">
        <v>1998.7727272727273</v>
      </c>
      <c r="BB35" s="278">
        <v>2050.75</v>
      </c>
      <c r="BC35" s="278">
        <v>2102.9499999999998</v>
      </c>
      <c r="BD35" s="278">
        <v>2005.952380952381</v>
      </c>
      <c r="BE35" s="278">
        <v>1956.8695652173913</v>
      </c>
      <c r="BF35" s="278">
        <v>1776.05</v>
      </c>
      <c r="BG35" s="278">
        <v>1861.0434782608695</v>
      </c>
      <c r="BH35" s="278">
        <v>1856.3181818181818</v>
      </c>
      <c r="BI35" s="278">
        <v>1690.952380952381</v>
      </c>
      <c r="BJ35" s="278">
        <v>1633.1739130434783</v>
      </c>
      <c r="BK35" s="278">
        <v>1522.2380952380952</v>
      </c>
      <c r="BL35" s="278">
        <v>1730.65</v>
      </c>
      <c r="BM35" s="278">
        <v>1730.909090909091</v>
      </c>
      <c r="BN35" s="278">
        <v>1908.9</v>
      </c>
      <c r="BO35" s="278">
        <v>2166.8095238095239</v>
      </c>
      <c r="BP35" s="278">
        <v>2116.25</v>
      </c>
      <c r="BQ35" s="278">
        <v>2065.0952380952381</v>
      </c>
      <c r="BR35" s="278">
        <v>1951.4761904761904</v>
      </c>
      <c r="BS35" s="278">
        <v>2028.9565217391305</v>
      </c>
      <c r="BT35" s="278">
        <v>1987.952380952381</v>
      </c>
      <c r="BU35" s="278">
        <v>1991.4545454545455</v>
      </c>
      <c r="BV35" s="278">
        <v>2090.608695652174</v>
      </c>
      <c r="BW35" s="278">
        <v>2062.65</v>
      </c>
      <c r="BX35" s="278">
        <v>1943.090909090909</v>
      </c>
      <c r="BY35" s="278">
        <v>1930.7142857142858</v>
      </c>
      <c r="BZ35" s="278">
        <v>1934.6</v>
      </c>
      <c r="CA35" s="278">
        <v>1790.2272727272727</v>
      </c>
      <c r="CB35" s="278">
        <v>1784.2857142857142</v>
      </c>
      <c r="CC35" s="278">
        <v>1666.2857142857142</v>
      </c>
      <c r="CD35" s="278">
        <v>1796.5</v>
      </c>
      <c r="CE35" s="278">
        <v>1819.3478260869565</v>
      </c>
      <c r="CF35" s="278">
        <v>1649.7619047619048</v>
      </c>
      <c r="CG35" s="278">
        <v>1565.3809523809523</v>
      </c>
      <c r="CH35" s="278">
        <v>1582</v>
      </c>
      <c r="CI35" s="278">
        <v>1544.65</v>
      </c>
      <c r="CJ35" s="278">
        <v>1498.409090909091</v>
      </c>
      <c r="CK35" s="278">
        <v>1389.85</v>
      </c>
      <c r="CL35" s="278">
        <v>1387.5238095238096</v>
      </c>
      <c r="CM35" s="278">
        <v>1415.409090909091</v>
      </c>
      <c r="CN35" s="278">
        <v>1521.8571428571429</v>
      </c>
      <c r="CO35" s="278">
        <v>1619.5</v>
      </c>
      <c r="CP35" s="278">
        <v>1658.1363636363637</v>
      </c>
      <c r="CQ35" s="278">
        <v>1792.3333333333333</v>
      </c>
      <c r="CR35" s="278">
        <v>1798.8181818181818</v>
      </c>
      <c r="CS35" s="278">
        <v>1934.5</v>
      </c>
      <c r="CT35" s="278">
        <v>2078.2857142857142</v>
      </c>
      <c r="CU35" s="278">
        <v>2148.818181818182</v>
      </c>
      <c r="CV35" s="278">
        <v>2075.0476190476193</v>
      </c>
      <c r="CW35" s="278"/>
      <c r="CX35" s="278"/>
      <c r="CY35" s="278"/>
      <c r="CZ35" s="278"/>
      <c r="DA35" s="278"/>
      <c r="DB35" s="278"/>
      <c r="DC35" s="278"/>
      <c r="DD35" s="278"/>
      <c r="DE35" s="278"/>
      <c r="DF35" s="278"/>
      <c r="DG35" s="278"/>
      <c r="DH35" s="278"/>
      <c r="DI35" s="278"/>
      <c r="DJ35" s="278"/>
      <c r="DK35" s="278"/>
      <c r="DL35" s="278"/>
      <c r="DM35" s="278"/>
      <c r="DN35" s="278"/>
      <c r="DO35" s="278"/>
      <c r="DP35" s="278"/>
      <c r="DQ35" s="278"/>
      <c r="DR35" s="278"/>
      <c r="DS35" s="278"/>
      <c r="DT35" s="278"/>
      <c r="DU35" s="278"/>
      <c r="DV35" s="278"/>
      <c r="DW35" s="278"/>
      <c r="DX35" s="278"/>
      <c r="DY35" s="278"/>
      <c r="DZ35" s="278"/>
      <c r="EA35" s="278"/>
      <c r="EB35" s="278"/>
      <c r="EC35" s="278"/>
      <c r="ED35" s="278"/>
      <c r="EE35" s="278"/>
      <c r="EF35" s="278"/>
    </row>
    <row r="36" spans="1:184" s="16" customFormat="1" x14ac:dyDescent="0.3">
      <c r="A36" s="14"/>
      <c r="B36" s="14"/>
      <c r="C36" s="14"/>
      <c r="D36" s="22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184" s="16" customFormat="1" x14ac:dyDescent="0.3">
      <c r="A37" s="18" t="s">
        <v>282</v>
      </c>
      <c r="B37" s="14"/>
      <c r="C37" s="14"/>
      <c r="D37" s="22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184" s="82" customFormat="1" x14ac:dyDescent="0.3">
      <c r="A38" s="80" t="s">
        <v>283</v>
      </c>
      <c r="B38" s="165"/>
      <c r="C38" s="80" t="s">
        <v>285</v>
      </c>
      <c r="D38" s="153" t="s">
        <v>47</v>
      </c>
      <c r="E38" s="81">
        <v>3850</v>
      </c>
      <c r="F38" s="81">
        <v>3900</v>
      </c>
      <c r="G38" s="81">
        <v>3820</v>
      </c>
      <c r="H38" s="81">
        <v>3900</v>
      </c>
      <c r="I38" s="81">
        <v>3920</v>
      </c>
      <c r="J38" s="81">
        <v>3770</v>
      </c>
      <c r="K38" s="81">
        <v>3550</v>
      </c>
      <c r="L38" s="81">
        <v>3510</v>
      </c>
      <c r="M38" s="81">
        <v>3350</v>
      </c>
      <c r="N38" s="81">
        <v>3150</v>
      </c>
      <c r="O38" s="81">
        <v>3000</v>
      </c>
      <c r="P38" s="81">
        <v>3200</v>
      </c>
      <c r="Q38" s="81">
        <v>3150</v>
      </c>
      <c r="R38" s="81">
        <v>3100</v>
      </c>
      <c r="S38" s="81">
        <v>3750</v>
      </c>
      <c r="T38" s="81">
        <v>3700</v>
      </c>
      <c r="U38" s="81">
        <v>3500</v>
      </c>
      <c r="V38" s="81">
        <v>3400</v>
      </c>
      <c r="W38" s="81">
        <v>3410</v>
      </c>
      <c r="X38" s="81">
        <v>3400</v>
      </c>
      <c r="Y38" s="81">
        <v>3320</v>
      </c>
      <c r="Z38" s="81">
        <v>3300</v>
      </c>
      <c r="AA38" s="81">
        <v>3320</v>
      </c>
      <c r="AB38" s="81">
        <v>3530</v>
      </c>
      <c r="AC38" s="81">
        <v>3600</v>
      </c>
      <c r="AD38" s="81">
        <v>3700</v>
      </c>
      <c r="AE38" s="81">
        <v>3500</v>
      </c>
      <c r="AF38" s="81">
        <v>3450</v>
      </c>
      <c r="AG38" s="81">
        <v>3410</v>
      </c>
      <c r="AH38" s="81">
        <v>3500</v>
      </c>
      <c r="AI38" s="81">
        <v>3420</v>
      </c>
      <c r="AJ38" s="81">
        <v>3500</v>
      </c>
      <c r="AK38" s="81">
        <v>3420</v>
      </c>
      <c r="AL38" s="81">
        <v>3450</v>
      </c>
      <c r="AM38" s="81">
        <v>3500</v>
      </c>
      <c r="AN38" s="81">
        <v>3650</v>
      </c>
      <c r="AO38" s="81">
        <v>3550</v>
      </c>
      <c r="AP38" s="81">
        <v>3500</v>
      </c>
      <c r="AQ38" s="81">
        <v>3680</v>
      </c>
      <c r="AR38" s="81">
        <v>3800</v>
      </c>
      <c r="AS38" s="81">
        <v>4000</v>
      </c>
      <c r="AT38" s="81">
        <v>3900</v>
      </c>
      <c r="AU38" s="81">
        <v>3900</v>
      </c>
      <c r="AV38" s="81">
        <v>3800</v>
      </c>
      <c r="AW38" s="81">
        <v>3750</v>
      </c>
      <c r="AX38" s="81">
        <v>3780</v>
      </c>
      <c r="AY38" s="81">
        <v>3700</v>
      </c>
      <c r="AZ38" s="81">
        <v>3650</v>
      </c>
      <c r="BA38" s="81">
        <v>3655</v>
      </c>
      <c r="BB38" s="81">
        <v>3670</v>
      </c>
      <c r="BC38" s="81">
        <v>3720</v>
      </c>
      <c r="BD38" s="81">
        <v>3885</v>
      </c>
      <c r="BE38" s="81">
        <v>3896</v>
      </c>
      <c r="BF38" s="81">
        <v>3955</v>
      </c>
      <c r="BG38" s="81">
        <v>3900</v>
      </c>
      <c r="BH38" s="81">
        <v>3568</v>
      </c>
      <c r="BI38" s="81">
        <v>3572.25</v>
      </c>
      <c r="BJ38" s="81">
        <v>3558.5</v>
      </c>
      <c r="BK38" s="81">
        <v>3603</v>
      </c>
      <c r="BL38" s="81">
        <v>3534.75</v>
      </c>
      <c r="BM38" s="81">
        <v>3576</v>
      </c>
      <c r="BN38" s="81">
        <v>3561</v>
      </c>
      <c r="BO38" s="81">
        <v>3587</v>
      </c>
      <c r="BP38" s="81">
        <v>3705</v>
      </c>
      <c r="BQ38" s="81">
        <v>3733</v>
      </c>
      <c r="BR38" s="81">
        <v>3837</v>
      </c>
      <c r="BS38" s="81">
        <v>3729</v>
      </c>
      <c r="BT38" s="81">
        <v>3650</v>
      </c>
      <c r="BU38" s="81">
        <v>3556</v>
      </c>
      <c r="BV38" s="81">
        <v>3613</v>
      </c>
      <c r="BW38" s="81">
        <v>3624</v>
      </c>
      <c r="BX38" s="81">
        <v>3606</v>
      </c>
      <c r="BY38" s="81">
        <v>3584</v>
      </c>
      <c r="BZ38" s="81">
        <v>3663</v>
      </c>
      <c r="CA38" s="81">
        <v>3787</v>
      </c>
      <c r="CB38" s="81">
        <v>3738</v>
      </c>
      <c r="CC38" s="81">
        <v>3821</v>
      </c>
      <c r="CD38" s="81">
        <v>3835</v>
      </c>
      <c r="CE38" s="81">
        <v>3838</v>
      </c>
      <c r="CF38" s="81">
        <v>3866</v>
      </c>
      <c r="CG38" s="81">
        <v>3860</v>
      </c>
      <c r="CH38" s="81">
        <v>3920</v>
      </c>
      <c r="CI38" s="81">
        <v>3917</v>
      </c>
      <c r="CJ38" s="81">
        <v>3974</v>
      </c>
      <c r="CK38" s="81">
        <v>3995</v>
      </c>
      <c r="CL38" s="81">
        <v>3994</v>
      </c>
      <c r="CM38" s="81">
        <v>4060</v>
      </c>
      <c r="CN38" s="81">
        <v>4348</v>
      </c>
      <c r="CO38" s="81">
        <v>4743</v>
      </c>
      <c r="CP38" s="81">
        <v>4845</v>
      </c>
      <c r="CQ38" s="81">
        <v>5500</v>
      </c>
      <c r="CR38" s="81">
        <v>5180</v>
      </c>
      <c r="CS38" s="81">
        <v>5051</v>
      </c>
      <c r="CT38" s="81">
        <v>5088</v>
      </c>
      <c r="CU38" s="81">
        <v>5043</v>
      </c>
      <c r="CV38" s="81">
        <v>5070</v>
      </c>
      <c r="CW38" s="81">
        <v>5105</v>
      </c>
      <c r="CX38" s="81">
        <v>5025</v>
      </c>
      <c r="CY38" s="81">
        <v>5125</v>
      </c>
      <c r="CZ38" s="81">
        <v>5304</v>
      </c>
      <c r="DA38" s="81">
        <v>5288</v>
      </c>
      <c r="DB38" s="81">
        <v>5316</v>
      </c>
      <c r="DC38" s="81">
        <v>5208</v>
      </c>
      <c r="DD38" s="81">
        <v>5226</v>
      </c>
      <c r="DE38" s="81">
        <v>5138</v>
      </c>
      <c r="DF38" s="81">
        <v>5130</v>
      </c>
      <c r="DG38" s="81">
        <v>5135</v>
      </c>
      <c r="DH38" s="81">
        <v>5144</v>
      </c>
      <c r="DI38" s="81">
        <v>5228</v>
      </c>
      <c r="DJ38" s="81">
        <v>5200</v>
      </c>
      <c r="DK38" s="81">
        <v>5233</v>
      </c>
      <c r="DL38" s="81">
        <v>5388</v>
      </c>
      <c r="DM38" s="81">
        <v>5410</v>
      </c>
      <c r="DN38" s="81">
        <v>5495</v>
      </c>
      <c r="DO38" s="81">
        <v>5405</v>
      </c>
      <c r="DP38" s="81">
        <v>5220</v>
      </c>
      <c r="DQ38" s="81">
        <v>5175</v>
      </c>
      <c r="DR38" s="81">
        <v>5125</v>
      </c>
      <c r="DS38" s="81">
        <v>5045</v>
      </c>
      <c r="DT38" s="81">
        <v>5186</v>
      </c>
      <c r="DU38" s="81">
        <v>5076</v>
      </c>
      <c r="DV38" s="81">
        <v>5100</v>
      </c>
      <c r="DW38" s="81">
        <v>5320</v>
      </c>
      <c r="DX38" s="81">
        <v>5575</v>
      </c>
      <c r="DY38" s="81">
        <v>5554</v>
      </c>
      <c r="DZ38" s="81">
        <v>5708</v>
      </c>
      <c r="EA38" s="81">
        <v>5663</v>
      </c>
      <c r="EB38" s="81">
        <v>5480</v>
      </c>
      <c r="EC38" s="81">
        <v>5400</v>
      </c>
      <c r="ED38" s="81">
        <v>5380</v>
      </c>
      <c r="EE38" s="81">
        <v>5345</v>
      </c>
      <c r="EF38" s="81">
        <v>5325</v>
      </c>
      <c r="EG38" s="81">
        <v>5323</v>
      </c>
      <c r="EH38" s="81">
        <v>5388</v>
      </c>
      <c r="EI38" s="81">
        <v>5450</v>
      </c>
      <c r="EJ38" s="81">
        <v>5513</v>
      </c>
      <c r="EK38" s="81">
        <v>5660</v>
      </c>
      <c r="EL38" s="81">
        <v>5745</v>
      </c>
      <c r="EM38" s="81">
        <v>5670</v>
      </c>
      <c r="EN38" s="81">
        <v>5663</v>
      </c>
      <c r="EO38" s="81">
        <v>5675</v>
      </c>
      <c r="EP38" s="81">
        <v>5630</v>
      </c>
      <c r="EQ38" s="81">
        <v>5655</v>
      </c>
      <c r="ER38" s="81">
        <v>5750</v>
      </c>
      <c r="ES38" s="81">
        <v>5863</v>
      </c>
      <c r="ET38" s="81">
        <v>5938</v>
      </c>
      <c r="EU38" s="81">
        <v>6590</v>
      </c>
      <c r="EV38" s="81">
        <v>7300</v>
      </c>
      <c r="EW38" s="81">
        <v>7820</v>
      </c>
      <c r="EX38" s="81">
        <v>7850</v>
      </c>
      <c r="EY38" s="81">
        <v>7838</v>
      </c>
      <c r="EZ38" s="81">
        <v>7850</v>
      </c>
      <c r="FA38" s="81">
        <v>7880</v>
      </c>
      <c r="FB38" s="81">
        <v>8100</v>
      </c>
      <c r="FC38" s="81">
        <v>8263</v>
      </c>
      <c r="FD38" s="81">
        <v>8410</v>
      </c>
      <c r="FE38" s="81">
        <v>8642.5</v>
      </c>
      <c r="FF38" s="81">
        <v>8637.5</v>
      </c>
      <c r="FG38" s="81">
        <v>9036</v>
      </c>
      <c r="FH38" s="81">
        <v>9687.5</v>
      </c>
      <c r="FI38" s="81">
        <v>10313</v>
      </c>
      <c r="FJ38" s="81">
        <v>10150</v>
      </c>
      <c r="FK38" s="81">
        <v>9800</v>
      </c>
      <c r="FL38" s="81">
        <v>9425</v>
      </c>
      <c r="FM38" s="81">
        <v>9590</v>
      </c>
      <c r="FN38" s="81">
        <v>9875</v>
      </c>
      <c r="FO38" s="81">
        <v>10225</v>
      </c>
      <c r="FP38" s="81">
        <v>10210</v>
      </c>
      <c r="FQ38" s="81">
        <v>10138</v>
      </c>
      <c r="FR38" s="81">
        <v>10138</v>
      </c>
      <c r="FS38" s="81">
        <v>10170</v>
      </c>
      <c r="FT38" s="81">
        <v>10409.037165780093</v>
      </c>
      <c r="FU38" s="81">
        <v>10654.050260704693</v>
      </c>
      <c r="FV38" s="81">
        <v>10955.41636746195</v>
      </c>
      <c r="FW38" s="81">
        <v>10810.973601600575</v>
      </c>
      <c r="FX38" s="81">
        <v>10810.973601600575</v>
      </c>
      <c r="FY38" s="81">
        <v>10810.973601600575</v>
      </c>
      <c r="FZ38" s="81">
        <v>10810.973601600575</v>
      </c>
      <c r="GA38" s="81">
        <v>10810.973601600575</v>
      </c>
      <c r="GB38" s="81">
        <v>10810.973601600575</v>
      </c>
    </row>
    <row r="39" spans="1:184" s="16" customFormat="1" x14ac:dyDescent="0.3">
      <c r="A39" s="14" t="s">
        <v>91</v>
      </c>
      <c r="B39" s="285"/>
      <c r="C39" s="14" t="s">
        <v>92</v>
      </c>
      <c r="D39" s="22" t="s">
        <v>12</v>
      </c>
      <c r="E39" s="15">
        <v>58.256450000000001</v>
      </c>
      <c r="F39" s="15">
        <v>57.988157894736837</v>
      </c>
      <c r="G39" s="15">
        <v>59.291545454545471</v>
      </c>
      <c r="H39" s="15">
        <v>60.065190476190487</v>
      </c>
      <c r="I39" s="15">
        <v>60.599549999999994</v>
      </c>
      <c r="J39" s="15">
        <v>57.815499999999986</v>
      </c>
      <c r="K39" s="15">
        <v>61.542863636363634</v>
      </c>
      <c r="L39" s="15">
        <v>56.448857142857143</v>
      </c>
      <c r="M39" s="15">
        <v>56.584714285714263</v>
      </c>
      <c r="N39" s="15">
        <v>56.810772727272742</v>
      </c>
      <c r="O39" s="15">
        <v>59.621350000000007</v>
      </c>
      <c r="P39" s="15">
        <v>67.817863636363626</v>
      </c>
      <c r="Q39" s="15">
        <v>72.710263157894744</v>
      </c>
      <c r="R39" s="15">
        <v>70.47826315789473</v>
      </c>
      <c r="S39" s="15">
        <v>73.232260869565209</v>
      </c>
      <c r="T39" s="15">
        <v>81.586047619047619</v>
      </c>
      <c r="U39" s="15">
        <v>88.271550000000033</v>
      </c>
      <c r="V39" s="15">
        <v>82.329181818181823</v>
      </c>
      <c r="W39" s="15">
        <v>83.548904761904751</v>
      </c>
      <c r="X39" s="15">
        <v>92.343181818181819</v>
      </c>
      <c r="Y39" s="15">
        <v>90.729428571428556</v>
      </c>
      <c r="Z39" s="15">
        <v>81.199666666666658</v>
      </c>
      <c r="AA39" s="15">
        <v>78.244333333333344</v>
      </c>
      <c r="AB39" s="15">
        <v>78.491318181818173</v>
      </c>
      <c r="AC39" s="15">
        <v>82.737049999999996</v>
      </c>
      <c r="AD39" s="15">
        <v>89.094947368421046</v>
      </c>
      <c r="AE39" s="15">
        <v>92.421782608695651</v>
      </c>
      <c r="AF39" s="15">
        <v>94.387050000000031</v>
      </c>
      <c r="AG39" s="15">
        <v>92.384</v>
      </c>
      <c r="AH39" s="15">
        <v>91.624954545454543</v>
      </c>
      <c r="AI39" s="15">
        <v>97.304349999999999</v>
      </c>
      <c r="AJ39" s="15">
        <v>103.24582608695651</v>
      </c>
      <c r="AK39" s="15">
        <v>93.024666666666661</v>
      </c>
      <c r="AL39" s="15">
        <v>96.421523809523819</v>
      </c>
      <c r="AM39" s="15">
        <v>89.929428571428588</v>
      </c>
      <c r="AN39" s="15">
        <v>88.122904761904735</v>
      </c>
      <c r="AO39" s="15">
        <v>84.726600000000005</v>
      </c>
      <c r="AP39" s="15">
        <v>85.84845</v>
      </c>
      <c r="AQ39" s="15">
        <v>82.571181818181799</v>
      </c>
      <c r="AR39" s="15">
        <v>77.247299999999996</v>
      </c>
      <c r="AS39" s="15">
        <v>79.009227272727259</v>
      </c>
      <c r="AT39" s="15">
        <v>90.366238095238117</v>
      </c>
      <c r="AU39" s="15">
        <v>90.532999999999987</v>
      </c>
      <c r="AV39" s="15">
        <v>89.04195652173911</v>
      </c>
      <c r="AW39" s="15">
        <v>78.640684210526331</v>
      </c>
      <c r="AX39" s="15">
        <v>85.618260869565233</v>
      </c>
      <c r="AY39" s="15">
        <v>84.591904761904786</v>
      </c>
      <c r="AZ39" s="15">
        <v>84.040350000000004</v>
      </c>
      <c r="BA39" s="15">
        <v>83.314523809523806</v>
      </c>
      <c r="BB39" s="15">
        <v>82.782947368421048</v>
      </c>
      <c r="BC39" s="15">
        <v>77.918800000000005</v>
      </c>
      <c r="BD39" s="15">
        <v>80.013499999999993</v>
      </c>
      <c r="BE39" s="15">
        <v>87.387909090909091</v>
      </c>
      <c r="BF39" s="15">
        <v>97.6447</v>
      </c>
      <c r="BG39" s="15">
        <v>98.619863636363661</v>
      </c>
      <c r="BH39" s="15">
        <v>98.02118181818183</v>
      </c>
      <c r="BI39" s="15">
        <v>93.813200000000009</v>
      </c>
      <c r="BJ39" s="15">
        <v>93.000000000000014</v>
      </c>
      <c r="BK39" s="15">
        <v>89.314250000000001</v>
      </c>
      <c r="BL39" s="15">
        <v>85.699476190476204</v>
      </c>
      <c r="BM39" s="15">
        <v>83.210599999999999</v>
      </c>
      <c r="BN39" s="15">
        <v>91.230999999999995</v>
      </c>
      <c r="BO39" s="15">
        <v>116.68700000000001</v>
      </c>
      <c r="BP39" s="15">
        <v>119.78599999999999</v>
      </c>
      <c r="BQ39" s="15">
        <v>109.574</v>
      </c>
      <c r="BR39" s="15">
        <v>118.46000000000001</v>
      </c>
      <c r="BS39" s="15">
        <v>129.44899999999998</v>
      </c>
      <c r="BT39" s="15">
        <v>115.75599999999999</v>
      </c>
      <c r="BU39" s="15">
        <v>105.33699999999999</v>
      </c>
      <c r="BV39" s="15">
        <v>109.22199999999999</v>
      </c>
      <c r="BW39" s="15">
        <v>91.475999999999999</v>
      </c>
      <c r="BX39" s="15">
        <v>86.33</v>
      </c>
      <c r="BY39" s="15">
        <v>80.536000000000001</v>
      </c>
      <c r="BZ39" s="15">
        <v>70.75</v>
      </c>
      <c r="CA39" s="15">
        <v>68.400000000000006</v>
      </c>
      <c r="CB39" s="15">
        <v>67.23</v>
      </c>
      <c r="CC39" s="15">
        <v>73.53</v>
      </c>
      <c r="CD39" s="15">
        <v>83.66</v>
      </c>
      <c r="CE39" s="15">
        <v>76.27000000000001</v>
      </c>
      <c r="CF39" s="15">
        <v>87.82</v>
      </c>
      <c r="CG39" s="15">
        <v>84.25</v>
      </c>
      <c r="CH39" s="15">
        <v>86.37</v>
      </c>
      <c r="CI39" s="15">
        <v>74.11</v>
      </c>
      <c r="CJ39" s="15">
        <v>71.209999999999994</v>
      </c>
      <c r="CK39" s="15">
        <v>72.41</v>
      </c>
      <c r="CL39" s="15">
        <v>74.319999999999993</v>
      </c>
      <c r="CM39" s="15">
        <v>74.929999999999993</v>
      </c>
      <c r="CN39" s="15">
        <v>77.69</v>
      </c>
      <c r="CO39" s="15">
        <v>81.56</v>
      </c>
      <c r="CP39" s="15">
        <v>86.350000000000009</v>
      </c>
      <c r="CQ39" s="15">
        <v>89.5</v>
      </c>
      <c r="CR39" s="15">
        <v>76.319999999999993</v>
      </c>
      <c r="CS39" s="15">
        <v>80.31</v>
      </c>
      <c r="CT39" s="15">
        <v>74.31</v>
      </c>
      <c r="CU39" s="15">
        <v>73.75</v>
      </c>
      <c r="CV39" s="15">
        <v>81.17</v>
      </c>
      <c r="CW39" s="15">
        <v>82.37</v>
      </c>
      <c r="CX39" s="15">
        <v>80.66</v>
      </c>
      <c r="CY39" s="15">
        <v>76.929999999999993</v>
      </c>
      <c r="CZ39" s="15">
        <v>74.2</v>
      </c>
      <c r="DA39" s="15">
        <v>89.53</v>
      </c>
      <c r="DB39" s="15">
        <v>89.98</v>
      </c>
      <c r="DC39" s="15">
        <v>98.09</v>
      </c>
      <c r="DD39" s="15">
        <v>84.13000000000001</v>
      </c>
      <c r="DE39" s="15">
        <v>73.31</v>
      </c>
      <c r="DF39" s="15">
        <v>76.66</v>
      </c>
      <c r="DG39" s="15">
        <v>82.17</v>
      </c>
      <c r="DH39" s="15">
        <v>76.25</v>
      </c>
      <c r="DI39" s="15">
        <v>82.55</v>
      </c>
      <c r="DJ39" s="15">
        <v>78.64</v>
      </c>
      <c r="DK39" s="15">
        <v>70.94</v>
      </c>
      <c r="DL39" s="15">
        <v>69.98</v>
      </c>
      <c r="DM39" s="15">
        <v>75.98</v>
      </c>
      <c r="DN39" s="15">
        <v>85.960000000000008</v>
      </c>
      <c r="DO39" s="15">
        <v>85.83</v>
      </c>
      <c r="DP39" s="15">
        <v>67.010000000000005</v>
      </c>
      <c r="DQ39" s="15">
        <v>68.56</v>
      </c>
      <c r="DR39" s="15">
        <v>77.3</v>
      </c>
      <c r="DS39" s="15">
        <v>68.33</v>
      </c>
      <c r="DT39" s="15">
        <v>72.069999999999993</v>
      </c>
      <c r="DU39" s="15">
        <v>71.789999999999992</v>
      </c>
      <c r="DV39" s="15">
        <v>64.86</v>
      </c>
      <c r="DW39" s="15">
        <v>71.7</v>
      </c>
      <c r="DX39" s="15">
        <v>85.63</v>
      </c>
      <c r="DY39" s="15">
        <v>86.68</v>
      </c>
      <c r="DZ39" s="15">
        <v>83.44</v>
      </c>
      <c r="EA39" s="15">
        <v>78.16</v>
      </c>
      <c r="EB39" s="15">
        <v>85.13</v>
      </c>
      <c r="EC39" s="15">
        <v>72.45</v>
      </c>
      <c r="ED39" s="15">
        <v>77.75</v>
      </c>
      <c r="EE39" s="15">
        <v>84.91</v>
      </c>
      <c r="EF39" s="15">
        <v>81</v>
      </c>
      <c r="EG39" s="15">
        <v>77.039999999999992</v>
      </c>
      <c r="EH39" s="15">
        <v>67.38</v>
      </c>
      <c r="EI39" s="15">
        <v>74.25</v>
      </c>
      <c r="EJ39" s="15">
        <v>68.37</v>
      </c>
      <c r="EK39" s="15">
        <v>113.44000000000001</v>
      </c>
      <c r="EL39" s="15">
        <v>76.349999999999994</v>
      </c>
      <c r="EM39" s="15">
        <v>71.56</v>
      </c>
      <c r="EN39" s="15">
        <v>75.8</v>
      </c>
      <c r="EO39" s="15">
        <v>86.11999999999999</v>
      </c>
      <c r="EP39" s="15">
        <v>96.63000000000001</v>
      </c>
      <c r="EQ39" s="15">
        <v>83.71</v>
      </c>
      <c r="ER39" s="15">
        <v>77.210000000000008</v>
      </c>
      <c r="ES39" s="15">
        <v>83.48</v>
      </c>
      <c r="ET39" s="15">
        <v>89.72</v>
      </c>
      <c r="EU39" s="15">
        <v>101.92000000000002</v>
      </c>
      <c r="EV39" s="15">
        <v>111.80000000000001</v>
      </c>
      <c r="EW39" s="15">
        <v>117.30000000000001</v>
      </c>
      <c r="EX39" s="15">
        <v>126.29999999999998</v>
      </c>
      <c r="EY39" s="15">
        <v>119.38</v>
      </c>
      <c r="EZ39" s="15">
        <v>123.00999999999999</v>
      </c>
      <c r="FA39" s="15">
        <v>108.39000000000001</v>
      </c>
      <c r="FB39" s="15">
        <v>106.57000000000001</v>
      </c>
      <c r="FC39" s="15">
        <v>95.06</v>
      </c>
      <c r="FD39" s="15">
        <v>88.990000000000009</v>
      </c>
      <c r="FE39" s="15">
        <v>94.26</v>
      </c>
      <c r="FF39" s="15">
        <v>107.46</v>
      </c>
      <c r="FG39" s="15">
        <v>106.96000000000001</v>
      </c>
      <c r="FH39" s="15">
        <v>106.39</v>
      </c>
      <c r="FI39" s="15">
        <v>104.11999999999999</v>
      </c>
      <c r="FJ39" s="15">
        <v>109.36999999999999</v>
      </c>
      <c r="FK39" s="15">
        <v>118.12</v>
      </c>
      <c r="FL39" s="15">
        <v>116.85000000000001</v>
      </c>
      <c r="FM39" s="15">
        <v>103.05</v>
      </c>
      <c r="FN39" s="15">
        <v>100.96000000000001</v>
      </c>
      <c r="FO39" s="15">
        <v>95.92</v>
      </c>
      <c r="FP39" s="15">
        <v>87.22</v>
      </c>
      <c r="FQ39" s="15">
        <v>82.85</v>
      </c>
      <c r="FR39" s="15">
        <v>82.31</v>
      </c>
      <c r="FS39" s="15">
        <v>84.2</v>
      </c>
      <c r="FT39" s="15">
        <v>86.479133683478821</v>
      </c>
      <c r="FU39" s="15">
        <v>87.089794406757917</v>
      </c>
      <c r="FV39" s="15">
        <v>87.223079399692381</v>
      </c>
      <c r="FW39" s="15">
        <v>86.007106305909275</v>
      </c>
      <c r="FX39" s="15">
        <v>86.619140866454984</v>
      </c>
      <c r="FY39" s="15">
        <v>86.464173715724826</v>
      </c>
      <c r="FZ39" s="15">
        <v>85.653199622523701</v>
      </c>
      <c r="GA39" s="15">
        <v>85.881013830648101</v>
      </c>
      <c r="GB39" s="15">
        <v>86.338829263294855</v>
      </c>
    </row>
    <row r="40" spans="1:184" s="16" customFormat="1" x14ac:dyDescent="0.3">
      <c r="A40" s="14" t="s">
        <v>93</v>
      </c>
      <c r="B40" s="285"/>
      <c r="C40" s="14" t="s">
        <v>286</v>
      </c>
      <c r="D40" s="22" t="s">
        <v>47</v>
      </c>
      <c r="E40" s="15">
        <v>5239</v>
      </c>
      <c r="F40" s="15">
        <v>4980.75</v>
      </c>
      <c r="G40" s="15">
        <v>4652</v>
      </c>
      <c r="H40" s="15">
        <v>4211.6000000000004</v>
      </c>
      <c r="I40" s="15">
        <v>3427.5</v>
      </c>
      <c r="J40" s="15">
        <v>3293</v>
      </c>
      <c r="K40" s="15">
        <v>3820.8</v>
      </c>
      <c r="L40" s="15">
        <v>4177.25</v>
      </c>
      <c r="M40" s="15">
        <v>4145.5</v>
      </c>
      <c r="N40" s="15">
        <v>4192.3999999999996</v>
      </c>
      <c r="O40" s="15">
        <v>4339.25</v>
      </c>
      <c r="P40" s="15">
        <v>4707.25</v>
      </c>
      <c r="Q40" s="15">
        <v>4872.6000000000004</v>
      </c>
      <c r="R40" s="15">
        <v>4762.5</v>
      </c>
      <c r="S40" s="15">
        <v>4638.5</v>
      </c>
      <c r="T40" s="15">
        <v>4324.8</v>
      </c>
      <c r="U40" s="15">
        <v>3957.5</v>
      </c>
      <c r="V40" s="15">
        <v>3789</v>
      </c>
      <c r="W40" s="15">
        <v>3342.6019999999999</v>
      </c>
      <c r="X40" s="15">
        <v>4296.25</v>
      </c>
      <c r="Y40" s="15">
        <v>4183.25</v>
      </c>
      <c r="Z40" s="15">
        <v>4209.6000000000004</v>
      </c>
      <c r="AA40" s="15">
        <v>4306.75</v>
      </c>
      <c r="AB40" s="15">
        <v>4830.5</v>
      </c>
      <c r="AC40" s="15">
        <v>4833.3999999999996</v>
      </c>
      <c r="AD40" s="15">
        <v>4550</v>
      </c>
      <c r="AE40" s="15">
        <v>4351.5</v>
      </c>
      <c r="AF40" s="15">
        <v>4189.3999999999996</v>
      </c>
      <c r="AG40" s="15">
        <v>4096.25</v>
      </c>
      <c r="AH40" s="15">
        <v>3973.5</v>
      </c>
      <c r="AI40" s="15">
        <v>4087.2</v>
      </c>
      <c r="AJ40" s="15">
        <v>4404.5</v>
      </c>
      <c r="AK40" s="15">
        <v>4446</v>
      </c>
      <c r="AL40" s="15">
        <v>4461.6000000000004</v>
      </c>
      <c r="AM40" s="15">
        <v>4696</v>
      </c>
      <c r="AN40" s="15">
        <v>4900.5</v>
      </c>
      <c r="AO40" s="15">
        <v>4650.8</v>
      </c>
      <c r="AP40" s="15">
        <v>4207.75</v>
      </c>
      <c r="AQ40" s="15">
        <v>3925.25</v>
      </c>
      <c r="AR40" s="15">
        <v>3865</v>
      </c>
      <c r="AS40" s="15">
        <v>3866.75</v>
      </c>
      <c r="AT40" s="15">
        <v>3939</v>
      </c>
      <c r="AU40" s="15">
        <v>4244</v>
      </c>
      <c r="AV40" s="15">
        <v>4391.75</v>
      </c>
      <c r="AW40" s="15">
        <v>4417.25</v>
      </c>
      <c r="AX40" s="15">
        <v>4445.2</v>
      </c>
      <c r="AY40" s="15">
        <v>4482.75</v>
      </c>
      <c r="AZ40" s="15">
        <v>4561.25</v>
      </c>
      <c r="BA40" s="15">
        <v>4503</v>
      </c>
      <c r="BB40" s="15">
        <v>4391.75</v>
      </c>
      <c r="BC40" s="15">
        <v>4473.25</v>
      </c>
      <c r="BD40" s="15">
        <v>4471.8</v>
      </c>
      <c r="BE40" s="15">
        <v>4462</v>
      </c>
      <c r="BF40" s="15">
        <v>4529.75</v>
      </c>
      <c r="BG40" s="15">
        <v>4675.3999999999996</v>
      </c>
      <c r="BH40" s="15">
        <v>4657.5</v>
      </c>
      <c r="BI40" s="15">
        <v>4815.5</v>
      </c>
      <c r="BJ40" s="15">
        <v>4890.3999999999996</v>
      </c>
      <c r="BK40" s="15">
        <v>4899</v>
      </c>
      <c r="BL40" s="15">
        <v>5027</v>
      </c>
      <c r="BM40" s="15">
        <v>5110</v>
      </c>
      <c r="BN40" s="15">
        <v>5077</v>
      </c>
      <c r="BO40" s="15">
        <v>5119</v>
      </c>
      <c r="BP40" s="15">
        <v>5128</v>
      </c>
      <c r="BQ40" s="15">
        <v>5148</v>
      </c>
      <c r="BR40" s="15">
        <v>5159</v>
      </c>
      <c r="BS40" s="15">
        <v>5150</v>
      </c>
      <c r="BT40" s="15">
        <v>5156</v>
      </c>
      <c r="BU40" s="15">
        <v>5098</v>
      </c>
      <c r="BV40" s="15">
        <v>5020</v>
      </c>
      <c r="BW40" s="15">
        <v>4994</v>
      </c>
      <c r="BX40" s="15">
        <v>4990</v>
      </c>
      <c r="BY40" s="15">
        <v>5110</v>
      </c>
      <c r="BZ40" s="15">
        <v>5081</v>
      </c>
      <c r="CA40" s="15">
        <v>4992</v>
      </c>
      <c r="CB40" s="15">
        <v>4738</v>
      </c>
      <c r="CC40" s="15">
        <v>4467</v>
      </c>
      <c r="CD40" s="15">
        <v>4131</v>
      </c>
      <c r="CE40" s="15">
        <v>4000</v>
      </c>
      <c r="CF40" s="15">
        <v>4012</v>
      </c>
      <c r="CG40" s="15">
        <v>4087</v>
      </c>
      <c r="CH40" s="15">
        <v>4235</v>
      </c>
      <c r="CI40" s="15">
        <v>4403</v>
      </c>
      <c r="CJ40" s="15">
        <v>4631</v>
      </c>
      <c r="CK40" s="15">
        <v>4679</v>
      </c>
      <c r="CL40" s="15">
        <v>4589</v>
      </c>
      <c r="CM40" s="15">
        <v>4515</v>
      </c>
      <c r="CN40" s="15">
        <v>4401</v>
      </c>
      <c r="CO40" s="15">
        <v>4214</v>
      </c>
      <c r="CP40" s="15">
        <v>4167</v>
      </c>
      <c r="CQ40" s="15">
        <v>4341</v>
      </c>
      <c r="CR40" s="15">
        <v>4682</v>
      </c>
      <c r="CS40" s="15">
        <v>5206</v>
      </c>
      <c r="CT40" s="15">
        <v>5563</v>
      </c>
      <c r="CU40" s="15">
        <v>5711</v>
      </c>
      <c r="CV40" s="15">
        <v>5997</v>
      </c>
      <c r="CW40" s="15">
        <v>6017</v>
      </c>
      <c r="CX40" s="15">
        <v>5854</v>
      </c>
      <c r="CY40" s="15">
        <v>5695</v>
      </c>
      <c r="CZ40" s="15">
        <v>5476</v>
      </c>
      <c r="DA40" s="15">
        <v>5097</v>
      </c>
      <c r="DB40" s="15">
        <v>4906</v>
      </c>
      <c r="DC40" s="15">
        <v>4871</v>
      </c>
      <c r="DD40" s="15">
        <v>5090</v>
      </c>
      <c r="DE40" s="15">
        <v>5295</v>
      </c>
      <c r="DF40" s="15">
        <v>5427</v>
      </c>
      <c r="DG40" s="15">
        <v>5530</v>
      </c>
      <c r="DH40" s="15">
        <v>5718</v>
      </c>
      <c r="DI40" s="15">
        <v>5735</v>
      </c>
      <c r="DJ40" s="15">
        <v>5461</v>
      </c>
      <c r="DK40" s="15">
        <v>5300</v>
      </c>
      <c r="DL40" s="15">
        <v>5157</v>
      </c>
      <c r="DM40" s="15">
        <v>4941</v>
      </c>
      <c r="DN40" s="15">
        <v>4636</v>
      </c>
      <c r="DO40" s="15">
        <v>4465</v>
      </c>
      <c r="DP40" s="15">
        <v>4545</v>
      </c>
      <c r="DQ40" s="15">
        <v>4501</v>
      </c>
      <c r="DR40" s="15">
        <v>4636</v>
      </c>
      <c r="DS40" s="15">
        <v>4834</v>
      </c>
      <c r="DT40" s="15">
        <v>5294</v>
      </c>
      <c r="DU40" s="15">
        <v>5432</v>
      </c>
      <c r="DV40" s="15">
        <v>5260</v>
      </c>
      <c r="DW40" s="15">
        <v>5226</v>
      </c>
      <c r="DX40" s="15">
        <v>5194</v>
      </c>
      <c r="DY40" s="15">
        <v>5111</v>
      </c>
      <c r="DZ40" s="15">
        <v>4829</v>
      </c>
      <c r="EA40" s="15">
        <v>4778</v>
      </c>
      <c r="EB40" s="15">
        <v>4847</v>
      </c>
      <c r="EC40" s="17">
        <v>4927</v>
      </c>
      <c r="ED40" s="17">
        <v>5083</v>
      </c>
      <c r="EE40" s="17">
        <v>5481</v>
      </c>
      <c r="EF40" s="17">
        <v>5799</v>
      </c>
      <c r="EG40" s="17">
        <v>5770</v>
      </c>
      <c r="EH40" s="17">
        <v>5567</v>
      </c>
      <c r="EI40" s="17">
        <v>5370</v>
      </c>
      <c r="EJ40" s="17">
        <v>4632</v>
      </c>
      <c r="EK40" s="17">
        <v>4071</v>
      </c>
      <c r="EL40" s="17">
        <v>4373</v>
      </c>
      <c r="EM40" s="17">
        <v>5249</v>
      </c>
      <c r="EN40" s="17">
        <v>5489</v>
      </c>
      <c r="EO40" s="17">
        <v>5657</v>
      </c>
      <c r="EP40" s="17">
        <v>6044</v>
      </c>
      <c r="EQ40" s="17">
        <v>6490</v>
      </c>
      <c r="ER40" s="17">
        <v>7183</v>
      </c>
      <c r="ES40" s="17">
        <v>7329</v>
      </c>
      <c r="ET40" s="17">
        <v>6866</v>
      </c>
      <c r="EU40" s="17">
        <v>6750</v>
      </c>
      <c r="EV40" s="17">
        <v>6874</v>
      </c>
      <c r="EW40" s="17">
        <v>6967</v>
      </c>
      <c r="EX40" s="17">
        <v>7146</v>
      </c>
      <c r="EY40" s="17">
        <v>7460</v>
      </c>
      <c r="EZ40" s="17">
        <v>7892</v>
      </c>
      <c r="FA40" s="17">
        <v>8255.4500000000007</v>
      </c>
      <c r="FB40" s="17">
        <v>8401.16</v>
      </c>
      <c r="FC40" s="17">
        <v>8454</v>
      </c>
      <c r="FD40" s="17">
        <v>8531</v>
      </c>
      <c r="FE40" s="17">
        <v>8419</v>
      </c>
      <c r="FF40" s="17">
        <v>7938.75</v>
      </c>
      <c r="FG40" s="17">
        <v>7411.2</v>
      </c>
      <c r="FH40" s="17">
        <v>7429.5</v>
      </c>
      <c r="FI40" s="17">
        <v>7707</v>
      </c>
      <c r="FJ40" s="17">
        <v>8005.8</v>
      </c>
      <c r="FK40" s="17">
        <v>8414</v>
      </c>
      <c r="FL40" s="17">
        <v>8837.5</v>
      </c>
      <c r="FM40" s="17">
        <v>9205.7999999999993</v>
      </c>
      <c r="FN40" s="17">
        <v>9455</v>
      </c>
      <c r="FO40" s="17">
        <v>9822.5</v>
      </c>
      <c r="FP40" s="17">
        <v>10322.6</v>
      </c>
      <c r="FQ40" s="17">
        <v>10484</v>
      </c>
      <c r="FR40" s="17">
        <v>10315</v>
      </c>
      <c r="FS40" s="17">
        <v>9992</v>
      </c>
      <c r="FT40" s="15">
        <v>10262.464415265087</v>
      </c>
      <c r="FU40" s="15">
        <v>10334.931421761579</v>
      </c>
      <c r="FV40" s="15">
        <v>10350.748329711712</v>
      </c>
      <c r="FW40" s="15">
        <v>10206.449004853272</v>
      </c>
      <c r="FX40" s="15">
        <v>10279.079044389764</v>
      </c>
      <c r="FY40" s="15">
        <v>10260.689118379125</v>
      </c>
      <c r="FZ40" s="15">
        <v>10164.450957580246</v>
      </c>
      <c r="GA40" s="15">
        <v>10191.485631779522</v>
      </c>
      <c r="GB40" s="15">
        <v>10245.814513050382</v>
      </c>
    </row>
    <row r="41" spans="1:184" s="82" customFormat="1" x14ac:dyDescent="0.3">
      <c r="A41" s="80" t="s">
        <v>53</v>
      </c>
      <c r="B41" s="165"/>
      <c r="C41" s="80" t="s">
        <v>95</v>
      </c>
      <c r="D41" s="153" t="s">
        <v>12</v>
      </c>
      <c r="E41" s="81">
        <v>27.700000000000003</v>
      </c>
      <c r="F41" s="81">
        <v>29.99</v>
      </c>
      <c r="G41" s="81">
        <v>30.220000000000002</v>
      </c>
      <c r="H41" s="81">
        <v>30.37</v>
      </c>
      <c r="I41" s="81">
        <v>30.520000000000003</v>
      </c>
      <c r="J41" s="81">
        <v>29.18</v>
      </c>
      <c r="K41" s="81">
        <v>25.740000000000002</v>
      </c>
      <c r="L41" s="81">
        <v>20.52</v>
      </c>
      <c r="M41" s="81">
        <v>18.88</v>
      </c>
      <c r="N41" s="81">
        <v>18.84</v>
      </c>
      <c r="O41" s="81">
        <v>19.66</v>
      </c>
      <c r="P41" s="81">
        <v>19.88</v>
      </c>
      <c r="Q41" s="81">
        <v>20.96</v>
      </c>
      <c r="R41" s="81">
        <v>22.720000000000002</v>
      </c>
      <c r="S41" s="81">
        <v>24.69</v>
      </c>
      <c r="T41" s="81">
        <v>28.52</v>
      </c>
      <c r="U41" s="81">
        <v>30.130000000000003</v>
      </c>
      <c r="V41" s="81">
        <v>27.46</v>
      </c>
      <c r="W41" s="81">
        <v>25.03</v>
      </c>
      <c r="X41" s="81">
        <v>22.52</v>
      </c>
      <c r="Y41" s="81">
        <v>20.54</v>
      </c>
      <c r="Z41" s="81">
        <v>20.080000000000002</v>
      </c>
      <c r="AA41" s="81">
        <v>19.82</v>
      </c>
      <c r="AB41" s="81">
        <v>20.64</v>
      </c>
      <c r="AC41" s="81">
        <v>21.349999999999998</v>
      </c>
      <c r="AD41" s="81">
        <v>22.42</v>
      </c>
      <c r="AE41" s="81">
        <v>23.630000000000003</v>
      </c>
      <c r="AF41" s="81">
        <v>25.202000000000002</v>
      </c>
      <c r="AG41" s="81">
        <v>26.119999999999997</v>
      </c>
      <c r="AH41" s="81">
        <v>26.58</v>
      </c>
      <c r="AI41" s="81">
        <v>26.36</v>
      </c>
      <c r="AJ41" s="81">
        <v>26.86</v>
      </c>
      <c r="AK41" s="81">
        <v>30.9</v>
      </c>
      <c r="AL41" s="81">
        <v>34.54</v>
      </c>
      <c r="AM41" s="81">
        <v>36.39</v>
      </c>
      <c r="AN41" s="81">
        <v>36.57</v>
      </c>
      <c r="AO41" s="81">
        <v>37.19</v>
      </c>
      <c r="AP41" s="81">
        <v>35.69</v>
      </c>
      <c r="AQ41" s="81">
        <v>35.15</v>
      </c>
      <c r="AR41" s="81">
        <v>33.989999999999995</v>
      </c>
      <c r="AS41" s="81">
        <v>33.64</v>
      </c>
      <c r="AT41" s="81">
        <v>31.71</v>
      </c>
      <c r="AU41" s="81">
        <v>29.82</v>
      </c>
      <c r="AV41" s="81">
        <v>27.250000000000004</v>
      </c>
      <c r="AW41" s="81">
        <v>28.48</v>
      </c>
      <c r="AX41" s="81">
        <v>28.49</v>
      </c>
      <c r="AY41" s="81">
        <v>29.49</v>
      </c>
      <c r="AZ41" s="81">
        <v>30.2</v>
      </c>
      <c r="BA41" s="81">
        <v>30.55</v>
      </c>
      <c r="BB41" s="81">
        <v>32.019999999999996</v>
      </c>
      <c r="BC41" s="81">
        <v>33.25</v>
      </c>
      <c r="BD41" s="81">
        <v>34.29</v>
      </c>
      <c r="BE41" s="81">
        <v>34.99</v>
      </c>
      <c r="BF41" s="81">
        <v>35.120000000000005</v>
      </c>
      <c r="BG41" s="81">
        <v>34.9</v>
      </c>
      <c r="BH41" s="81">
        <v>33.53</v>
      </c>
      <c r="BI41" s="81">
        <v>31.86</v>
      </c>
      <c r="BJ41" s="81">
        <v>29.89</v>
      </c>
      <c r="BK41" s="81">
        <v>27.310000000000002</v>
      </c>
      <c r="BL41" s="81">
        <v>28.910000000000004</v>
      </c>
      <c r="BM41" s="81">
        <v>28.613181818181822</v>
      </c>
      <c r="BN41" s="81">
        <v>28.171500000000005</v>
      </c>
      <c r="BO41" s="81">
        <v>29.194761904761897</v>
      </c>
      <c r="BP41" s="81">
        <v>30.877142857142864</v>
      </c>
      <c r="BQ41" s="81">
        <v>33.187619047619044</v>
      </c>
      <c r="BR41" s="81">
        <v>35.36</v>
      </c>
      <c r="BS41" s="81">
        <v>36.380000000000003</v>
      </c>
      <c r="BT41" s="81">
        <v>36.799999999999997</v>
      </c>
      <c r="BU41" s="81">
        <v>32.1</v>
      </c>
      <c r="BV41" s="81">
        <v>28.9</v>
      </c>
      <c r="BW41" s="81">
        <v>28.000000000000004</v>
      </c>
      <c r="BX41" s="81">
        <v>27.3</v>
      </c>
      <c r="BY41" s="81">
        <v>27.700000000000003</v>
      </c>
      <c r="BZ41" s="81">
        <v>28.4</v>
      </c>
      <c r="CA41" s="81">
        <v>30</v>
      </c>
      <c r="CB41" s="81">
        <v>30.599999999999998</v>
      </c>
      <c r="CC41" s="81">
        <v>30.8</v>
      </c>
      <c r="CD41" s="81">
        <v>31</v>
      </c>
      <c r="CE41" s="81">
        <v>30.099999999999998</v>
      </c>
      <c r="CF41" s="81">
        <v>28.7</v>
      </c>
      <c r="CG41" s="81">
        <v>27.267499999999998</v>
      </c>
      <c r="CH41" s="81">
        <v>24.087500000000002</v>
      </c>
      <c r="CI41" s="81">
        <v>24.157499999999999</v>
      </c>
      <c r="CJ41" s="81">
        <v>25.529999999999998</v>
      </c>
      <c r="CK41" s="81">
        <v>25.567500000000003</v>
      </c>
      <c r="CL41" s="81">
        <v>25.332500000000003</v>
      </c>
      <c r="CM41" s="81">
        <v>25.894999999999996</v>
      </c>
      <c r="CN41" s="81">
        <v>25.88</v>
      </c>
      <c r="CO41" s="81">
        <v>25.779999999999998</v>
      </c>
      <c r="CP41" s="81">
        <v>25.52</v>
      </c>
      <c r="CQ41" s="81">
        <v>25.862500000000001</v>
      </c>
      <c r="CR41" s="81">
        <v>24.154999999999998</v>
      </c>
      <c r="CS41" s="81">
        <v>23.434999999999999</v>
      </c>
      <c r="CT41" s="81">
        <v>23.395</v>
      </c>
      <c r="CU41" s="81">
        <v>23.565000000000001</v>
      </c>
      <c r="CV41" s="81">
        <v>22.942499999999999</v>
      </c>
      <c r="CW41" s="81">
        <v>22.854999999999997</v>
      </c>
      <c r="CX41" s="81">
        <v>22.517499999999998</v>
      </c>
      <c r="CY41" s="81">
        <v>26.942500000000003</v>
      </c>
      <c r="CZ41" s="81">
        <v>30.985000000000003</v>
      </c>
      <c r="DA41" s="81">
        <v>32.912500000000001</v>
      </c>
      <c r="DB41" s="81">
        <v>33.93</v>
      </c>
      <c r="DC41" s="81">
        <v>34.1175</v>
      </c>
      <c r="DD41" s="81">
        <v>33.832500000000003</v>
      </c>
      <c r="DE41" s="81">
        <v>33.935000000000002</v>
      </c>
      <c r="DF41" s="81">
        <v>32.695</v>
      </c>
      <c r="DG41" s="81">
        <v>32.202500000000001</v>
      </c>
      <c r="DH41" s="81">
        <v>31.06</v>
      </c>
      <c r="DI41" s="81">
        <v>31.03</v>
      </c>
      <c r="DJ41" s="81">
        <v>31.364999999999998</v>
      </c>
      <c r="DK41" s="81">
        <v>31.297499999999999</v>
      </c>
      <c r="DL41" s="81">
        <v>31.752500000000001</v>
      </c>
      <c r="DM41" s="81">
        <v>33.297499999999999</v>
      </c>
      <c r="DN41" s="81">
        <v>34.077500000000008</v>
      </c>
      <c r="DO41" s="81">
        <v>32.887500000000003</v>
      </c>
      <c r="DP41" s="81">
        <v>28.937500000000004</v>
      </c>
      <c r="DQ41" s="81">
        <v>26.7775</v>
      </c>
      <c r="DR41" s="81">
        <v>25.937500000000004</v>
      </c>
      <c r="DS41" s="81">
        <v>25.072499999999998</v>
      </c>
      <c r="DT41" s="81">
        <v>24.715</v>
      </c>
      <c r="DU41" s="81">
        <v>24.459999999999997</v>
      </c>
      <c r="DV41" s="81">
        <v>25.612500000000001</v>
      </c>
      <c r="DW41" s="81">
        <v>26.927500000000006</v>
      </c>
      <c r="DX41" s="81">
        <v>27.180000000000003</v>
      </c>
      <c r="DY41" s="81">
        <v>27.662500000000001</v>
      </c>
      <c r="DZ41" s="81">
        <v>27.584999999999997</v>
      </c>
      <c r="EA41" s="81">
        <v>27.647499999999997</v>
      </c>
      <c r="EB41" s="81">
        <v>27.200000000000003</v>
      </c>
      <c r="EC41" s="81">
        <v>26.854999999999997</v>
      </c>
      <c r="ED41" s="81">
        <v>26.555</v>
      </c>
      <c r="EE41" s="81">
        <v>26.400000000000002</v>
      </c>
      <c r="EF41" s="81">
        <v>25.900000000000002</v>
      </c>
      <c r="EG41" s="81">
        <v>26.5</v>
      </c>
      <c r="EH41" s="81">
        <v>26.400000000000002</v>
      </c>
      <c r="EI41" s="81">
        <v>26.700000000000003</v>
      </c>
      <c r="EJ41" s="81">
        <v>26.900000000000002</v>
      </c>
      <c r="EK41" s="81">
        <v>27.700000000000003</v>
      </c>
      <c r="EL41" s="81">
        <v>28.9</v>
      </c>
      <c r="EM41" s="81">
        <v>30.3</v>
      </c>
      <c r="EN41" s="81">
        <v>30.599999999999998</v>
      </c>
      <c r="EO41" s="81">
        <v>30.3</v>
      </c>
      <c r="EP41" s="81">
        <v>29.799999999999997</v>
      </c>
      <c r="EQ41" s="81">
        <v>30.599999999999998</v>
      </c>
      <c r="ER41" s="81">
        <v>31.1</v>
      </c>
      <c r="ES41" s="81">
        <v>31.6</v>
      </c>
      <c r="ET41" s="81">
        <v>32.800000000000004</v>
      </c>
      <c r="EU41" s="81">
        <v>36.4</v>
      </c>
      <c r="EV41" s="81">
        <v>47.599999999999994</v>
      </c>
      <c r="EW41" s="81">
        <v>56.999999999999993</v>
      </c>
      <c r="EX41" s="81">
        <v>58.599999999999994</v>
      </c>
      <c r="EY41" s="81">
        <v>57.4</v>
      </c>
      <c r="EZ41" s="81">
        <v>54.6</v>
      </c>
      <c r="FA41" s="81">
        <v>52.400000000000006</v>
      </c>
      <c r="FB41" s="81">
        <v>51.554999999999993</v>
      </c>
      <c r="FC41" s="81">
        <v>46.400000000000006</v>
      </c>
      <c r="FD41" s="81">
        <v>45.158000000000001</v>
      </c>
      <c r="FE41" s="81">
        <v>35.4</v>
      </c>
      <c r="FF41" s="81">
        <v>42.699999999999996</v>
      </c>
      <c r="FG41" s="81">
        <v>43.5</v>
      </c>
      <c r="FH41" s="81">
        <v>44.1</v>
      </c>
      <c r="FI41" s="81">
        <v>46.6</v>
      </c>
      <c r="FJ41" s="81">
        <v>49.9</v>
      </c>
      <c r="FK41" s="81">
        <v>49.2</v>
      </c>
      <c r="FL41" s="81">
        <v>49.5</v>
      </c>
      <c r="FM41" s="81">
        <v>49.125</v>
      </c>
      <c r="FN41" s="81">
        <v>42.83</v>
      </c>
      <c r="FO41" s="81">
        <v>41.1875</v>
      </c>
      <c r="FP41" s="81">
        <v>36.414999999999999</v>
      </c>
      <c r="FQ41" s="81">
        <v>32.9</v>
      </c>
      <c r="FR41" s="81">
        <v>32.1</v>
      </c>
      <c r="FS41" s="81">
        <v>32.775999999999996</v>
      </c>
      <c r="FT41" s="81">
        <v>32.775999999999996</v>
      </c>
      <c r="FU41" s="81">
        <v>32.775999999999996</v>
      </c>
      <c r="FV41" s="81">
        <v>32.775999999999996</v>
      </c>
      <c r="FW41" s="81">
        <v>32.775999999999996</v>
      </c>
      <c r="FX41" s="81">
        <v>32.775999999999996</v>
      </c>
      <c r="FY41" s="81">
        <v>32.775999999999996</v>
      </c>
      <c r="FZ41" s="81">
        <v>32.775999999999996</v>
      </c>
      <c r="GA41" s="81">
        <v>34.4148</v>
      </c>
      <c r="GB41" s="81">
        <v>32.349912000000003</v>
      </c>
    </row>
    <row r="42" spans="1:184" s="9" customFormat="1" x14ac:dyDescent="0.3">
      <c r="A42" s="14" t="s">
        <v>168</v>
      </c>
      <c r="B42" s="90" t="s">
        <v>4</v>
      </c>
      <c r="C42" s="90" t="s">
        <v>20</v>
      </c>
      <c r="D42" s="22" t="s">
        <v>36</v>
      </c>
      <c r="E42" s="15">
        <v>307.08000000000004</v>
      </c>
      <c r="F42" s="15">
        <v>291.99473684210523</v>
      </c>
      <c r="G42" s="15">
        <v>285.31363636363636</v>
      </c>
      <c r="H42" s="15">
        <v>317.12380952380948</v>
      </c>
      <c r="I42" s="15">
        <v>370.28</v>
      </c>
      <c r="J42" s="15">
        <v>400.71818181818179</v>
      </c>
      <c r="K42" s="15">
        <v>350.04090909090905</v>
      </c>
      <c r="L42" s="15">
        <v>360.4238095238095</v>
      </c>
      <c r="M42" s="15">
        <v>310.4238095238095</v>
      </c>
      <c r="N42" s="15">
        <v>298.04545454545462</v>
      </c>
      <c r="O42" s="15">
        <v>306.29499999999996</v>
      </c>
      <c r="P42" s="15">
        <v>313.50909090909084</v>
      </c>
      <c r="Q42" s="15">
        <v>295.60526315789474</v>
      </c>
      <c r="R42" s="15">
        <v>275.47894736842107</v>
      </c>
      <c r="S42" s="15">
        <v>265.44347826086948</v>
      </c>
      <c r="T42" s="15">
        <v>279.45714285714291</v>
      </c>
      <c r="U42" s="15">
        <v>277.36</v>
      </c>
      <c r="V42" s="15">
        <v>285.14545454545458</v>
      </c>
      <c r="W42" s="15">
        <v>303.9904761904761</v>
      </c>
      <c r="X42" s="15">
        <v>307.65909090909093</v>
      </c>
      <c r="Y42" s="15">
        <v>303.05238095238093</v>
      </c>
      <c r="Z42" s="15">
        <v>320.91428571428565</v>
      </c>
      <c r="AA42" s="15">
        <v>341.13809523809527</v>
      </c>
      <c r="AB42" s="15">
        <v>351.54090909090911</v>
      </c>
      <c r="AC42" s="15">
        <v>373.82499999999999</v>
      </c>
      <c r="AD42" s="15">
        <v>372.08947368421047</v>
      </c>
      <c r="AE42" s="15">
        <v>357.36521739130433</v>
      </c>
      <c r="AF42" s="15">
        <v>352.18999999999994</v>
      </c>
      <c r="AG42" s="15">
        <v>352.21904761904761</v>
      </c>
      <c r="AH42" s="15">
        <v>355.19545454545454</v>
      </c>
      <c r="AI42" s="15">
        <v>353.15500000000003</v>
      </c>
      <c r="AJ42" s="15">
        <v>357.24782608695654</v>
      </c>
      <c r="AK42" s="15">
        <v>346.40476190476181</v>
      </c>
      <c r="AL42" s="15">
        <v>315.20476190476194</v>
      </c>
      <c r="AM42" s="15">
        <v>298.54761904761904</v>
      </c>
      <c r="AN42" s="15">
        <v>290.9190476190476</v>
      </c>
      <c r="AO42" s="15">
        <v>315.34000000000003</v>
      </c>
      <c r="AP42" s="15">
        <v>330.65999999999997</v>
      </c>
      <c r="AQ42" s="15">
        <v>367.62272727272727</v>
      </c>
      <c r="AR42" s="15">
        <v>399.72</v>
      </c>
      <c r="AS42" s="15">
        <v>416.77727272727276</v>
      </c>
      <c r="AT42" s="15">
        <v>420.94761904761901</v>
      </c>
      <c r="AU42" s="15">
        <v>501.25238095238092</v>
      </c>
      <c r="AV42" s="15">
        <v>531.38695652173919</v>
      </c>
      <c r="AW42" s="15">
        <v>507.621052631579</v>
      </c>
      <c r="AX42" s="15">
        <v>471.6521739130435</v>
      </c>
      <c r="AY42" s="15">
        <v>445.06190476190483</v>
      </c>
      <c r="AZ42" s="15">
        <v>444.23500000000001</v>
      </c>
      <c r="BA42" s="15">
        <v>414.41428571428565</v>
      </c>
      <c r="BB42" s="15">
        <v>425.61052631578951</v>
      </c>
      <c r="BC42" s="15">
        <v>424.5200000000001</v>
      </c>
      <c r="BD42" s="15">
        <v>404.93181818181807</v>
      </c>
      <c r="BE42" s="15">
        <v>432.49545454545455</v>
      </c>
      <c r="BF42" s="15">
        <v>456.8250000000001</v>
      </c>
      <c r="BG42" s="15">
        <v>479.29999999999995</v>
      </c>
      <c r="BH42" s="15">
        <v>427.27272727272725</v>
      </c>
      <c r="BI42" s="15">
        <v>444.69500000000005</v>
      </c>
      <c r="BJ42" s="15">
        <v>418.0565217391304</v>
      </c>
      <c r="BK42" s="15">
        <v>418.80499999999995</v>
      </c>
      <c r="BL42" s="15">
        <v>449.05714285714288</v>
      </c>
      <c r="BM42" s="15">
        <v>429.77619047619044</v>
      </c>
      <c r="BN42" s="15">
        <v>453.01052631578943</v>
      </c>
      <c r="BO42" s="15">
        <v>459.66190476190474</v>
      </c>
      <c r="BP42" s="15">
        <v>484.10476190476186</v>
      </c>
      <c r="BQ42" s="15">
        <v>492.4</v>
      </c>
      <c r="BR42" s="15">
        <v>471.07619047619033</v>
      </c>
      <c r="BS42" s="15">
        <v>409.15909090909093</v>
      </c>
      <c r="BT42" s="15">
        <v>406.25714285714292</v>
      </c>
      <c r="BU42" s="15">
        <v>371.13333333333333</v>
      </c>
      <c r="BV42" s="15">
        <v>343.66086956521741</v>
      </c>
      <c r="BW42" s="15">
        <v>383.96842105263158</v>
      </c>
      <c r="BX42" s="15">
        <v>379.28181818181815</v>
      </c>
      <c r="BY42" s="15">
        <v>343.85999999999996</v>
      </c>
      <c r="BZ42" s="15">
        <v>339.51578947368421</v>
      </c>
      <c r="CA42" s="15">
        <v>330.99545454545455</v>
      </c>
      <c r="CB42" s="15">
        <v>317.25238095238097</v>
      </c>
      <c r="CC42" s="15">
        <v>308.87</v>
      </c>
      <c r="CD42" s="15">
        <v>321.05454545454546</v>
      </c>
      <c r="CE42" s="15">
        <v>358.01363636363635</v>
      </c>
      <c r="CF42" s="15">
        <v>336.0285714285713</v>
      </c>
      <c r="CG42" s="15">
        <v>311.12380952380948</v>
      </c>
      <c r="CH42" s="15">
        <v>306.82272727272726</v>
      </c>
      <c r="CI42" s="15">
        <v>290.61</v>
      </c>
      <c r="CJ42" s="15">
        <v>275.65909090909093</v>
      </c>
      <c r="CK42" s="15">
        <v>269.59473684210525</v>
      </c>
      <c r="CL42" s="15">
        <v>264.32499999999999</v>
      </c>
      <c r="CM42" s="15">
        <v>268.69090909090909</v>
      </c>
      <c r="CN42" s="15">
        <v>297.28571428571428</v>
      </c>
      <c r="CO42" s="15">
        <v>369.67619047619053</v>
      </c>
      <c r="CP42" s="15">
        <v>402.25909090909084</v>
      </c>
      <c r="CQ42" s="15">
        <v>365.84999999999997</v>
      </c>
      <c r="CR42" s="15">
        <v>330.65217391304338</v>
      </c>
      <c r="CS42" s="15">
        <v>310.48095238095237</v>
      </c>
      <c r="CT42" s="15">
        <v>305.83333333333343</v>
      </c>
      <c r="CU42" s="15">
        <v>313.61428571428564</v>
      </c>
      <c r="CV42" s="15">
        <v>313.73809523809524</v>
      </c>
      <c r="CW42" s="15">
        <v>330.85499999999996</v>
      </c>
      <c r="CX42" s="15">
        <v>336.90526315789475</v>
      </c>
      <c r="CY42" s="15">
        <v>323.76086956521738</v>
      </c>
      <c r="CZ42" s="15">
        <v>310.83157894736843</v>
      </c>
      <c r="DA42" s="15">
        <v>309.38181818181823</v>
      </c>
      <c r="DB42" s="15">
        <v>299.71818181818185</v>
      </c>
      <c r="DC42" s="15">
        <v>324.08000000000004</v>
      </c>
      <c r="DD42" s="15">
        <v>299.00000000000006</v>
      </c>
      <c r="DE42" s="15">
        <v>305.21000000000009</v>
      </c>
      <c r="DF42" s="17">
        <v>315.17272727272723</v>
      </c>
      <c r="DG42" s="17">
        <v>317.42857142857144</v>
      </c>
      <c r="DH42" s="17">
        <v>322.73999999999995</v>
      </c>
      <c r="DI42" s="17">
        <v>325.95238095238102</v>
      </c>
      <c r="DJ42" s="17">
        <v>360.51052631578943</v>
      </c>
      <c r="DK42" s="17">
        <v>375.15238095238095</v>
      </c>
      <c r="DL42" s="17">
        <v>380.78095238095244</v>
      </c>
      <c r="DM42" s="17">
        <v>384.50454545454545</v>
      </c>
      <c r="DN42" s="17">
        <v>345.94761904761901</v>
      </c>
      <c r="DO42" s="17">
        <v>331.24285714285708</v>
      </c>
      <c r="DP42" s="17">
        <v>323.08260869565214</v>
      </c>
      <c r="DQ42" s="17">
        <v>308.59999999999997</v>
      </c>
      <c r="DR42" s="17">
        <v>312.2347826086957</v>
      </c>
      <c r="DS42" s="17">
        <v>307.31428571428569</v>
      </c>
      <c r="DT42" s="17">
        <v>308.52999999999997</v>
      </c>
      <c r="DU42" s="17">
        <v>312.73333333333329</v>
      </c>
      <c r="DV42" s="17">
        <v>306.66842105263157</v>
      </c>
      <c r="DW42" s="17">
        <v>306.28095238095239</v>
      </c>
      <c r="DX42" s="17">
        <v>305.80952380952374</v>
      </c>
      <c r="DY42" s="17">
        <v>298.33636363636367</v>
      </c>
      <c r="DZ42" s="17">
        <v>317.685</v>
      </c>
      <c r="EA42" s="17">
        <v>306.39545454545447</v>
      </c>
      <c r="EB42" s="17">
        <v>293.34545454545452</v>
      </c>
      <c r="EC42" s="17">
        <v>292.26499999999987</v>
      </c>
      <c r="ED42" s="17">
        <v>304.21304347826089</v>
      </c>
      <c r="EE42" s="17">
        <v>300.81499999999994</v>
      </c>
      <c r="EF42" s="17">
        <v>297.55238095238093</v>
      </c>
      <c r="EG42" s="17">
        <v>297.53809523809525</v>
      </c>
      <c r="EH42" s="17">
        <v>290.88421052631583</v>
      </c>
      <c r="EI42" s="17">
        <v>309.76363636363641</v>
      </c>
      <c r="EJ42" s="17">
        <v>291.94761904761907</v>
      </c>
      <c r="EK42" s="17">
        <v>284.84499999999997</v>
      </c>
      <c r="EL42" s="17">
        <v>286.76363636363641</v>
      </c>
      <c r="EM42" s="17">
        <v>289.45</v>
      </c>
      <c r="EN42" s="17">
        <v>289.88095238095241</v>
      </c>
      <c r="EO42" s="17">
        <v>322.37619047619052</v>
      </c>
      <c r="EP42" s="17">
        <v>367.60454545454536</v>
      </c>
      <c r="EQ42" s="17">
        <v>390.30499999999995</v>
      </c>
      <c r="ER42" s="17">
        <v>401.07272727272726</v>
      </c>
      <c r="ES42" s="17">
        <v>442.93157894736845</v>
      </c>
      <c r="ET42" s="17">
        <v>428.77894736842109</v>
      </c>
      <c r="EU42" s="17">
        <v>408.55217391304353</v>
      </c>
      <c r="EV42" s="17">
        <v>411.28181818181815</v>
      </c>
      <c r="EW42" s="17">
        <v>415.55</v>
      </c>
      <c r="EX42" s="17">
        <v>374</v>
      </c>
      <c r="EY42" s="17">
        <v>360.65238095238101</v>
      </c>
      <c r="EZ42" s="17">
        <v>354.68181818181824</v>
      </c>
      <c r="FA42" s="17">
        <v>338.07142857142856</v>
      </c>
      <c r="FB42" s="17">
        <v>322.39047619047614</v>
      </c>
      <c r="FC42" s="17">
        <v>352.2619047619047</v>
      </c>
      <c r="FD42" s="17">
        <v>385.7318181818182</v>
      </c>
      <c r="FE42" s="17">
        <v>414.36</v>
      </c>
      <c r="FF42" s="17">
        <v>450.42631578947362</v>
      </c>
      <c r="FG42" s="17">
        <v>480.08260869565225</v>
      </c>
      <c r="FH42" s="17">
        <v>457.95999999999992</v>
      </c>
      <c r="FI42" s="17">
        <v>420.33333333333331</v>
      </c>
      <c r="FJ42" s="17">
        <v>428.45238095238096</v>
      </c>
      <c r="FK42" s="17">
        <v>463.52999999999992</v>
      </c>
      <c r="FL42" s="17">
        <v>478.18695652173909</v>
      </c>
      <c r="FM42" s="17">
        <v>438.90952380952393</v>
      </c>
      <c r="FN42" s="17">
        <v>411.47142857142853</v>
      </c>
      <c r="FO42" s="17">
        <v>412.77619047619044</v>
      </c>
      <c r="FP42" s="17">
        <v>453.70952380952389</v>
      </c>
      <c r="FQ42" s="17">
        <v>484.23</v>
      </c>
      <c r="FR42" s="17">
        <v>492.92631578947379</v>
      </c>
      <c r="FS42" s="17">
        <v>475.32173913043482</v>
      </c>
      <c r="FT42" s="425">
        <v>466</v>
      </c>
      <c r="FU42" s="426">
        <v>461.3</v>
      </c>
      <c r="FV42" s="426">
        <v>461.3</v>
      </c>
      <c r="FW42" s="424">
        <v>450.2</v>
      </c>
      <c r="FX42" s="427">
        <v>435.7</v>
      </c>
      <c r="FY42" s="428">
        <v>423.2</v>
      </c>
      <c r="FZ42" s="429">
        <v>419.8</v>
      </c>
      <c r="GA42" s="429">
        <v>419.8</v>
      </c>
      <c r="GB42" s="430">
        <v>413.8</v>
      </c>
    </row>
    <row r="43" spans="1:184" s="9" customFormat="1" x14ac:dyDescent="0.3">
      <c r="A43" s="14" t="s">
        <v>159</v>
      </c>
      <c r="B43" s="90" t="s">
        <v>17</v>
      </c>
      <c r="C43" s="90" t="s">
        <v>21</v>
      </c>
      <c r="D43" s="22" t="s">
        <v>10</v>
      </c>
      <c r="E43" s="15">
        <v>3.9096249999999997</v>
      </c>
      <c r="F43" s="15">
        <v>3.618815789473683</v>
      </c>
      <c r="G43" s="15">
        <v>3.7650000000000001</v>
      </c>
      <c r="H43" s="15">
        <v>3.8722619047619053</v>
      </c>
      <c r="I43" s="15">
        <v>4.1797500000000003</v>
      </c>
      <c r="J43" s="15">
        <v>4.1245454545454558</v>
      </c>
      <c r="K43" s="15">
        <v>3.3196590909090911</v>
      </c>
      <c r="L43" s="15">
        <v>3.2714285714285722</v>
      </c>
      <c r="M43" s="15">
        <v>3.2239285714285715</v>
      </c>
      <c r="N43" s="15">
        <v>3.7201136363636351</v>
      </c>
      <c r="O43" s="15">
        <v>3.8993750000000005</v>
      </c>
      <c r="P43" s="15">
        <v>3.9549999999999996</v>
      </c>
      <c r="Q43" s="15">
        <v>3.8586842105263166</v>
      </c>
      <c r="R43" s="15">
        <v>3.6277631578947371</v>
      </c>
      <c r="S43" s="15">
        <v>3.6359782608695652</v>
      </c>
      <c r="T43" s="15">
        <v>3.5402380952380952</v>
      </c>
      <c r="U43" s="15">
        <v>3.6445000000000007</v>
      </c>
      <c r="V43" s="15">
        <v>3.4678409090909095</v>
      </c>
      <c r="W43" s="15">
        <v>3.7483333333333326</v>
      </c>
      <c r="X43" s="15">
        <v>4.0861363636363635</v>
      </c>
      <c r="Y43" s="15">
        <v>4.8280952380952371</v>
      </c>
      <c r="Z43" s="15">
        <v>5.4554761904761886</v>
      </c>
      <c r="AA43" s="15">
        <v>5.5225000000000009</v>
      </c>
      <c r="AB43" s="15">
        <v>5.8557954545454542</v>
      </c>
      <c r="AC43" s="15">
        <v>6.3523749999999994</v>
      </c>
      <c r="AD43" s="15">
        <v>6.9044736842105268</v>
      </c>
      <c r="AE43" s="15">
        <v>6.8367391304347844</v>
      </c>
      <c r="AF43" s="15">
        <v>7.5310000000000006</v>
      </c>
      <c r="AG43" s="15">
        <v>7.2189285714285729</v>
      </c>
      <c r="AH43" s="15">
        <v>7.1712499999999979</v>
      </c>
      <c r="AI43" s="15">
        <v>6.6816249999999995</v>
      </c>
      <c r="AJ43" s="15">
        <v>7.1339130434782589</v>
      </c>
      <c r="AK43" s="15">
        <v>6.8966666666666674</v>
      </c>
      <c r="AL43" s="15">
        <v>6.321190476190476</v>
      </c>
      <c r="AM43" s="15">
        <v>6.2703571428571436</v>
      </c>
      <c r="AN43" s="15">
        <v>6.0201190476190467</v>
      </c>
      <c r="AO43" s="15">
        <v>6.3086249999999993</v>
      </c>
      <c r="AP43" s="15">
        <v>6.4038749999999993</v>
      </c>
      <c r="AQ43" s="15">
        <v>6.5079545454545444</v>
      </c>
      <c r="AR43" s="15">
        <v>6.3395000000000001</v>
      </c>
      <c r="AS43" s="15">
        <v>6.1701136363636371</v>
      </c>
      <c r="AT43" s="15">
        <v>6.0319047619047623</v>
      </c>
      <c r="AU43" s="15">
        <v>7.7735714285714286</v>
      </c>
      <c r="AV43" s="15">
        <v>8.0354347826086965</v>
      </c>
      <c r="AW43" s="15">
        <v>7.6326315789473691</v>
      </c>
      <c r="AX43" s="15">
        <v>7.5011956521739123</v>
      </c>
      <c r="AY43" s="15">
        <v>7.4010714285714281</v>
      </c>
      <c r="AZ43" s="15">
        <v>7.1794999999999991</v>
      </c>
      <c r="BA43" s="15">
        <v>7.1465476190476185</v>
      </c>
      <c r="BB43" s="15">
        <v>7.0701315789473691</v>
      </c>
      <c r="BC43" s="15">
        <v>7.2623749999999987</v>
      </c>
      <c r="BD43" s="15">
        <v>6.4850000000000021</v>
      </c>
      <c r="BE43" s="15">
        <v>6.7163636363636376</v>
      </c>
      <c r="BF43" s="15">
        <v>6.6226249999999993</v>
      </c>
      <c r="BG43" s="15">
        <v>5.8923863636363629</v>
      </c>
      <c r="BH43" s="15">
        <v>4.8317045454545458</v>
      </c>
      <c r="BI43" s="15">
        <v>4.66</v>
      </c>
      <c r="BJ43" s="15">
        <v>4.3916304347826092</v>
      </c>
      <c r="BK43" s="15">
        <v>4.2300000000000004</v>
      </c>
      <c r="BL43" s="15">
        <v>4.2635714285714288</v>
      </c>
      <c r="BM43" s="15">
        <v>4.2722619047619057</v>
      </c>
      <c r="BN43" s="15">
        <v>4.4728947368421057</v>
      </c>
      <c r="BO43" s="15">
        <v>4.8242857142857147</v>
      </c>
      <c r="BP43" s="15">
        <v>5.0220238095238097</v>
      </c>
      <c r="BQ43" s="15">
        <v>4.887023809523809</v>
      </c>
      <c r="BR43" s="15">
        <v>4.4666666666666659</v>
      </c>
      <c r="BS43" s="15">
        <v>3.8329545454545451</v>
      </c>
      <c r="BT43" s="15">
        <v>3.5934523809523817</v>
      </c>
      <c r="BU43" s="15">
        <v>3.3539285714285709</v>
      </c>
      <c r="BV43" s="15">
        <v>3.4941304347826079</v>
      </c>
      <c r="BW43" s="15">
        <v>3.7317105263157888</v>
      </c>
      <c r="BX43" s="15">
        <v>3.9579545454545451</v>
      </c>
      <c r="BY43" s="15">
        <v>3.8810000000000002</v>
      </c>
      <c r="BZ43" s="15">
        <v>3.8368421052631576</v>
      </c>
      <c r="CA43" s="15">
        <v>3.8294318181818183</v>
      </c>
      <c r="CB43" s="15">
        <v>3.7396428571428579</v>
      </c>
      <c r="CC43" s="15">
        <v>3.5923749999999997</v>
      </c>
      <c r="CD43" s="15">
        <v>3.6439772727272723</v>
      </c>
      <c r="CE43" s="15">
        <v>4.0635227272727263</v>
      </c>
      <c r="CF43" s="15">
        <v>3.6771428571428579</v>
      </c>
      <c r="CG43" s="15">
        <v>3.7379761904761906</v>
      </c>
      <c r="CH43" s="15">
        <v>3.8305681818181823</v>
      </c>
      <c r="CI43" s="15">
        <v>3.663125</v>
      </c>
      <c r="CJ43" s="15">
        <v>3.6931818181818188</v>
      </c>
      <c r="CK43" s="15">
        <v>3.6184210526315788</v>
      </c>
      <c r="CL43" s="15">
        <v>3.6327500000000001</v>
      </c>
      <c r="CM43" s="15">
        <v>3.6348863636363635</v>
      </c>
      <c r="CN43" s="15">
        <v>3.726785714285715</v>
      </c>
      <c r="CO43" s="15">
        <v>3.8941666666666657</v>
      </c>
      <c r="CP43" s="15">
        <v>4.1026136363636372</v>
      </c>
      <c r="CQ43" s="15">
        <v>3.4329999999999998</v>
      </c>
      <c r="CR43" s="15">
        <v>3.2304347826086968</v>
      </c>
      <c r="CS43" s="15">
        <v>3.2890476190476194</v>
      </c>
      <c r="CT43" s="15">
        <v>3.4948809523809521</v>
      </c>
      <c r="CU43" s="15">
        <v>3.449761904761905</v>
      </c>
      <c r="CV43" s="15">
        <v>3.4967857142857133</v>
      </c>
      <c r="CW43" s="15">
        <v>3.618125</v>
      </c>
      <c r="CX43" s="15">
        <v>3.6921052631578952</v>
      </c>
      <c r="CY43" s="15">
        <v>3.6278260869565218</v>
      </c>
      <c r="CZ43" s="15">
        <v>3.6301315789473683</v>
      </c>
      <c r="DA43" s="15">
        <v>3.6661363636363635</v>
      </c>
      <c r="DB43" s="15">
        <v>3.7228409090909094</v>
      </c>
      <c r="DC43" s="15">
        <v>3.7760000000000007</v>
      </c>
      <c r="DD43" s="15">
        <v>3.531195652173913</v>
      </c>
      <c r="DE43" s="15">
        <v>3.4794999999999994</v>
      </c>
      <c r="DF43" s="15">
        <v>3.4938636363636362</v>
      </c>
      <c r="DG43" s="15">
        <v>3.4317857142857147</v>
      </c>
      <c r="DH43" s="17">
        <v>3.4455</v>
      </c>
      <c r="DI43" s="17">
        <v>3.5272619047619043</v>
      </c>
      <c r="DJ43" s="17">
        <v>3.6592105263157899</v>
      </c>
      <c r="DK43" s="17">
        <v>3.7960714285714272</v>
      </c>
      <c r="DL43" s="17">
        <v>3.8548809523809515</v>
      </c>
      <c r="DM43" s="17">
        <v>3.9822727272727274</v>
      </c>
      <c r="DN43" s="17">
        <v>3.6486904761904762</v>
      </c>
      <c r="DO43" s="17">
        <v>3.4915476190476191</v>
      </c>
      <c r="DP43" s="17">
        <v>3.5833695652173914</v>
      </c>
      <c r="DQ43" s="17">
        <v>3.5234210526315786</v>
      </c>
      <c r="DR43" s="17">
        <v>3.6815217391304342</v>
      </c>
      <c r="DS43" s="17">
        <v>3.6579761904761909</v>
      </c>
      <c r="DT43" s="17">
        <v>3.7662500000000003</v>
      </c>
      <c r="DU43" s="17">
        <v>3.7869047619047613</v>
      </c>
      <c r="DV43" s="17">
        <v>3.7378947368421058</v>
      </c>
      <c r="DW43" s="17">
        <v>3.6663095238095229</v>
      </c>
      <c r="DX43" s="17">
        <v>3.5770238095238094</v>
      </c>
      <c r="DY43" s="17">
        <v>3.797613636363637</v>
      </c>
      <c r="DZ43" s="17">
        <v>4.3522500000000006</v>
      </c>
      <c r="EA43" s="17">
        <v>4.2704545454545446</v>
      </c>
      <c r="EB43" s="17">
        <v>3.7623863636363635</v>
      </c>
      <c r="EC43" s="17">
        <v>3.6216250000000003</v>
      </c>
      <c r="ED43" s="17">
        <v>3.8977173913043486</v>
      </c>
      <c r="EE43" s="17">
        <v>3.7362500000000005</v>
      </c>
      <c r="EF43" s="17">
        <v>3.7791666666666663</v>
      </c>
      <c r="EG43" s="17">
        <v>3.8573809523809528</v>
      </c>
      <c r="EH43" s="17">
        <v>3.7744736842105273</v>
      </c>
      <c r="EI43" s="17">
        <v>3.5993181818181812</v>
      </c>
      <c r="EJ43" s="17">
        <v>3.2090476190476189</v>
      </c>
      <c r="EK43" s="17">
        <v>3.1870000000000003</v>
      </c>
      <c r="EL43" s="17">
        <v>3.2761363636363638</v>
      </c>
      <c r="EM43" s="17">
        <v>3.3206818181818178</v>
      </c>
      <c r="EN43" s="17">
        <v>3.2515476190476198</v>
      </c>
      <c r="EO43" s="17">
        <v>3.6238095238095234</v>
      </c>
      <c r="EP43" s="17">
        <v>3.988977272727273</v>
      </c>
      <c r="EQ43" s="17">
        <v>4.155875</v>
      </c>
      <c r="ER43" s="17">
        <v>4.3546590909090916</v>
      </c>
      <c r="ES43" s="17">
        <v>5.1539473684210515</v>
      </c>
      <c r="ET43" s="17">
        <v>5.4997368421052615</v>
      </c>
      <c r="EU43" s="17">
        <v>5.5280434782608694</v>
      </c>
      <c r="EV43" s="17">
        <v>6.1351136363636352</v>
      </c>
      <c r="EW43" s="17">
        <v>6.9738749999999996</v>
      </c>
      <c r="EX43" s="17">
        <v>6.7240909090909069</v>
      </c>
      <c r="EY43" s="17">
        <v>6.0508333333333342</v>
      </c>
      <c r="EZ43" s="17">
        <v>5.5222727272727274</v>
      </c>
      <c r="FA43" s="17">
        <v>5.1859523809523811</v>
      </c>
      <c r="FB43" s="17">
        <v>5.366190476190476</v>
      </c>
      <c r="FC43" s="17">
        <v>5.7089285714285714</v>
      </c>
      <c r="FD43" s="17">
        <v>5.9188636363636355</v>
      </c>
      <c r="FE43" s="17">
        <v>6.0937499999999991</v>
      </c>
      <c r="FF43" s="17">
        <v>6.5036842105263153</v>
      </c>
      <c r="FG43" s="17">
        <v>7.4742391304347828</v>
      </c>
      <c r="FH43" s="17">
        <v>7.8606250000000006</v>
      </c>
      <c r="FI43" s="17">
        <v>7.8901190476190477</v>
      </c>
      <c r="FJ43" s="17">
        <v>7.5840476190476167</v>
      </c>
      <c r="FK43" s="17">
        <v>6.6315</v>
      </c>
      <c r="FL43" s="17">
        <v>6.3207608695652189</v>
      </c>
      <c r="FM43" s="17">
        <v>6.8165476190476193</v>
      </c>
      <c r="FN43" s="17">
        <v>6.8554761904761889</v>
      </c>
      <c r="FO43" s="17">
        <v>6.682380952380953</v>
      </c>
      <c r="FP43" s="17">
        <v>6.5085714285714271</v>
      </c>
      <c r="FQ43" s="17">
        <v>6.7038750000000009</v>
      </c>
      <c r="FR43" s="17">
        <v>6.7109210526315799</v>
      </c>
      <c r="FS43" s="17">
        <v>6.3739130434782609</v>
      </c>
      <c r="FT43" s="425">
        <v>6.6050000000000004</v>
      </c>
      <c r="FU43" s="426">
        <v>6.36</v>
      </c>
      <c r="FV43" s="426">
        <v>6.36</v>
      </c>
      <c r="FW43" s="424">
        <v>5.7725</v>
      </c>
      <c r="FX43" s="424">
        <v>5.7725</v>
      </c>
      <c r="FY43" s="427">
        <v>5.665</v>
      </c>
      <c r="FZ43" s="427">
        <v>5.665</v>
      </c>
      <c r="GA43" s="427">
        <v>5.665</v>
      </c>
      <c r="GB43" s="430">
        <v>5.74</v>
      </c>
    </row>
    <row r="44" spans="1:184" s="9" customFormat="1" x14ac:dyDescent="0.3">
      <c r="A44" s="14" t="s">
        <v>14</v>
      </c>
      <c r="B44" s="90" t="s">
        <v>16</v>
      </c>
      <c r="C44" s="90" t="s">
        <v>22</v>
      </c>
      <c r="D44" s="22" t="s">
        <v>10</v>
      </c>
      <c r="E44" s="15">
        <v>5.8890000000000002</v>
      </c>
      <c r="F44" s="15">
        <v>5.3451315789473695</v>
      </c>
      <c r="G44" s="15">
        <v>5.2112499999999988</v>
      </c>
      <c r="H44" s="15">
        <v>5.2638095238095248</v>
      </c>
      <c r="I44" s="15">
        <v>5.8568750000000005</v>
      </c>
      <c r="J44" s="15">
        <v>5.8040909090909087</v>
      </c>
      <c r="K44" s="15">
        <v>5.146477272727271</v>
      </c>
      <c r="L44" s="15">
        <v>4.8647638095238097</v>
      </c>
      <c r="M44" s="15">
        <v>4.512380952380953</v>
      </c>
      <c r="N44" s="15">
        <v>4.9490909090909083</v>
      </c>
      <c r="O44" s="15">
        <v>5.3674999999999997</v>
      </c>
      <c r="P44" s="15">
        <v>5.3276136363636368</v>
      </c>
      <c r="Q44" s="15">
        <v>5.2211842105263155</v>
      </c>
      <c r="R44" s="15">
        <v>4.8878947368421048</v>
      </c>
      <c r="S44" s="15">
        <v>4.794999999999999</v>
      </c>
      <c r="T44" s="15">
        <v>4.7670238095238107</v>
      </c>
      <c r="U44" s="15">
        <v>4.7673749999999995</v>
      </c>
      <c r="V44" s="15">
        <v>4.493977272727272</v>
      </c>
      <c r="W44" s="15">
        <v>5.6455952380952388</v>
      </c>
      <c r="X44" s="15">
        <v>6.8709090909090937</v>
      </c>
      <c r="Y44" s="15">
        <v>7.0308333333333337</v>
      </c>
      <c r="Z44" s="15">
        <v>6.8657142857142857</v>
      </c>
      <c r="AA44" s="15">
        <v>6.7503571428571423</v>
      </c>
      <c r="AB44" s="15">
        <v>7.5698863636363622</v>
      </c>
      <c r="AC44" s="15">
        <v>8.0406250000000004</v>
      </c>
      <c r="AD44" s="15">
        <v>8.3231578947368412</v>
      </c>
      <c r="AE44" s="15">
        <v>7.3268478260869569</v>
      </c>
      <c r="AF44" s="15">
        <v>7.7776250000000005</v>
      </c>
      <c r="AG44" s="15">
        <v>7.6630333333333329</v>
      </c>
      <c r="AH44" s="15">
        <v>6.9590909090909072</v>
      </c>
      <c r="AI44" s="15">
        <v>6.6868749999999988</v>
      </c>
      <c r="AJ44" s="15">
        <v>7.1740217391304348</v>
      </c>
      <c r="AK44" s="15">
        <v>6.7898809523809529</v>
      </c>
      <c r="AL44" s="15">
        <v>6.2660714285714274</v>
      </c>
      <c r="AM44" s="15">
        <v>6.1247619047619066</v>
      </c>
      <c r="AN44" s="15">
        <v>6.0597619047619062</v>
      </c>
      <c r="AO44" s="15">
        <v>6.3050000000000006</v>
      </c>
      <c r="AP44" s="15">
        <v>6.4863749999999998</v>
      </c>
      <c r="AQ44" s="15">
        <v>6.4915909090909079</v>
      </c>
      <c r="AR44" s="15">
        <v>6.308625000000001</v>
      </c>
      <c r="AS44" s="15">
        <v>6.3622727272727273</v>
      </c>
      <c r="AT44" s="15">
        <v>6.5590476190476181</v>
      </c>
      <c r="AU44" s="15">
        <v>8.6090476190476188</v>
      </c>
      <c r="AV44" s="15">
        <v>8.7692391304347854</v>
      </c>
      <c r="AW44" s="15">
        <v>8.7609210526315788</v>
      </c>
      <c r="AX44" s="15">
        <v>8.6666304347826078</v>
      </c>
      <c r="AY44" s="15">
        <v>8.6151190476190465</v>
      </c>
      <c r="AZ44" s="15">
        <v>8.0721249999999998</v>
      </c>
      <c r="BA44" s="15">
        <v>7.6826190476190463</v>
      </c>
      <c r="BB44" s="15">
        <v>7.3507894736842099</v>
      </c>
      <c r="BC44" s="15">
        <v>7.1049999999999995</v>
      </c>
      <c r="BD44" s="15">
        <v>6.9911363636363628</v>
      </c>
      <c r="BE44" s="15">
        <v>6.9846590909090907</v>
      </c>
      <c r="BF44" s="15">
        <v>6.8781250000000016</v>
      </c>
      <c r="BG44" s="15">
        <v>6.6079545454545459</v>
      </c>
      <c r="BH44" s="15">
        <v>6.4139772727272737</v>
      </c>
      <c r="BI44" s="15">
        <v>6.4779999999999998</v>
      </c>
      <c r="BJ44" s="15">
        <v>6.8894565217391319</v>
      </c>
      <c r="BK44" s="15">
        <v>6.5060000000000002</v>
      </c>
      <c r="BL44" s="15">
        <v>6.2288095238095238</v>
      </c>
      <c r="BM44" s="15">
        <v>5.7422619047619055</v>
      </c>
      <c r="BN44" s="15">
        <v>5.9590789473684209</v>
      </c>
      <c r="BO44" s="15">
        <v>6.7902380952380952</v>
      </c>
      <c r="BP44" s="15">
        <v>6.8271428571428574</v>
      </c>
      <c r="BQ44" s="15">
        <v>6.8235714285714284</v>
      </c>
      <c r="BR44" s="15">
        <v>5.9204761904761902</v>
      </c>
      <c r="BS44" s="15">
        <v>5.3834090909090904</v>
      </c>
      <c r="BT44" s="15">
        <v>5.4641666666666664</v>
      </c>
      <c r="BU44" s="15">
        <v>5.0020238095238101</v>
      </c>
      <c r="BV44" s="15">
        <v>5.1121739130434785</v>
      </c>
      <c r="BW44" s="15">
        <v>5.4177631578947363</v>
      </c>
      <c r="BX44" s="15">
        <v>6.1492045454545456</v>
      </c>
      <c r="BY44" s="15">
        <v>5.4358750000000002</v>
      </c>
      <c r="BZ44" s="15">
        <v>5.1748684210526328</v>
      </c>
      <c r="CA44" s="15">
        <v>5.0857954545454556</v>
      </c>
      <c r="CB44" s="15">
        <v>5.0176190476190481</v>
      </c>
      <c r="CC44" s="15">
        <v>4.8998749999999998</v>
      </c>
      <c r="CD44" s="15">
        <v>5.1888636363636369</v>
      </c>
      <c r="CE44" s="15">
        <v>5.4696590909090927</v>
      </c>
      <c r="CF44" s="15">
        <v>4.9882142857142853</v>
      </c>
      <c r="CG44" s="15">
        <v>4.8598809523809523</v>
      </c>
      <c r="CH44" s="15">
        <v>5.069886363636364</v>
      </c>
      <c r="CI44" s="15">
        <v>4.9547499999999989</v>
      </c>
      <c r="CJ44" s="15">
        <v>4.7440909090909091</v>
      </c>
      <c r="CK44" s="15">
        <v>4.7319736842105256</v>
      </c>
      <c r="CL44" s="15">
        <v>4.6012499999999994</v>
      </c>
      <c r="CM44" s="15">
        <v>4.6376136363636355</v>
      </c>
      <c r="CN44" s="15">
        <v>4.7096428571428559</v>
      </c>
      <c r="CO44" s="15">
        <v>4.6510714285714281</v>
      </c>
      <c r="CP44" s="15">
        <v>4.7526136363636375</v>
      </c>
      <c r="CQ44" s="15">
        <v>4.1887500000000006</v>
      </c>
      <c r="CR44" s="15">
        <v>4.0709782608695653</v>
      </c>
      <c r="CS44" s="15">
        <v>3.9097619047619041</v>
      </c>
      <c r="CT44" s="15">
        <v>4.0877380952380955</v>
      </c>
      <c r="CU44" s="15">
        <v>4.0322619047619055</v>
      </c>
      <c r="CV44" s="15">
        <v>3.9744047619047613</v>
      </c>
      <c r="CW44" s="15">
        <v>4.2412499999999991</v>
      </c>
      <c r="CX44" s="15">
        <v>4.3747368421052624</v>
      </c>
      <c r="CY44" s="15">
        <v>4.2727173913043472</v>
      </c>
      <c r="CZ44" s="15">
        <v>4.2007894736842113</v>
      </c>
      <c r="DA44" s="15">
        <v>4.2977272727272728</v>
      </c>
      <c r="DB44" s="15">
        <v>4.5369318181818183</v>
      </c>
      <c r="DC44" s="15">
        <v>5.0412499999999998</v>
      </c>
      <c r="DD44" s="15">
        <v>4.2886956521739128</v>
      </c>
      <c r="DE44" s="15">
        <v>4.3702499999999995</v>
      </c>
      <c r="DF44" s="15">
        <v>4.3481818181818177</v>
      </c>
      <c r="DG44" s="15">
        <v>4.222500000000001</v>
      </c>
      <c r="DH44" s="17">
        <v>4.1081249999999994</v>
      </c>
      <c r="DI44" s="17">
        <v>4.3248809523809522</v>
      </c>
      <c r="DJ44" s="17">
        <v>4.5564473684210522</v>
      </c>
      <c r="DK44" s="17">
        <v>4.7471428571428573</v>
      </c>
      <c r="DL44" s="17">
        <v>4.7489285714285714</v>
      </c>
      <c r="DM44" s="17">
        <v>5.1676136363636367</v>
      </c>
      <c r="DN44" s="17">
        <v>5.0079761904761897</v>
      </c>
      <c r="DO44" s="17">
        <v>5.0735714285714284</v>
      </c>
      <c r="DP44" s="17">
        <v>5.3831521739130439</v>
      </c>
      <c r="DQ44" s="17">
        <v>5.0380263157894731</v>
      </c>
      <c r="DR44" s="17">
        <v>5.1121739130434776</v>
      </c>
      <c r="DS44" s="17">
        <v>5.0532142857142865</v>
      </c>
      <c r="DT44" s="17">
        <v>5.1746250000000007</v>
      </c>
      <c r="DU44" s="17">
        <v>5.1678571428571445</v>
      </c>
      <c r="DV44" s="17">
        <v>4.9946052631578945</v>
      </c>
      <c r="DW44" s="17">
        <v>4.5333333333333332</v>
      </c>
      <c r="DX44" s="17">
        <v>4.5054761904761902</v>
      </c>
      <c r="DY44" s="17">
        <v>4.5773863636363634</v>
      </c>
      <c r="DZ44" s="17">
        <v>5.2483750000000002</v>
      </c>
      <c r="EA44" s="17">
        <v>5.0627272727272734</v>
      </c>
      <c r="EB44" s="17">
        <v>4.7540909090909089</v>
      </c>
      <c r="EC44" s="17">
        <v>4.7898749999999994</v>
      </c>
      <c r="ED44" s="17">
        <v>5.0799999999999992</v>
      </c>
      <c r="EE44" s="17">
        <v>5.1594999999999995</v>
      </c>
      <c r="EF44" s="17">
        <v>5.4245238095238086</v>
      </c>
      <c r="EG44" s="17">
        <v>5.6504761904761907</v>
      </c>
      <c r="EH44" s="17">
        <v>5.4921052631578959</v>
      </c>
      <c r="EI44" s="17">
        <v>5.3515909090909082</v>
      </c>
      <c r="EJ44" s="17">
        <v>5.4130952380952362</v>
      </c>
      <c r="EK44" s="17">
        <v>5.1514999999999995</v>
      </c>
      <c r="EL44" s="17">
        <v>4.9729545454545452</v>
      </c>
      <c r="EM44" s="17">
        <v>5.2355681818181816</v>
      </c>
      <c r="EN44" s="17">
        <v>5.1426190476190463</v>
      </c>
      <c r="EO44" s="17">
        <v>5.4861904761904761</v>
      </c>
      <c r="EP44" s="17">
        <v>6.062045454545455</v>
      </c>
      <c r="EQ44" s="17">
        <v>5.98475</v>
      </c>
      <c r="ER44" s="17">
        <v>6</v>
      </c>
      <c r="ES44" s="17">
        <v>6.5513157894736835</v>
      </c>
      <c r="ET44" s="17">
        <v>6.5185526315789462</v>
      </c>
      <c r="EU44" s="17">
        <v>6.3578260869565213</v>
      </c>
      <c r="EV44" s="17">
        <v>6.6525000000000007</v>
      </c>
      <c r="EW44" s="17">
        <v>7.1001250000000002</v>
      </c>
      <c r="EX44" s="17">
        <v>6.6711363636363643</v>
      </c>
      <c r="EY44" s="17">
        <v>6.651190476190477</v>
      </c>
      <c r="EZ44" s="17">
        <v>7.2573863636363649</v>
      </c>
      <c r="FA44" s="17">
        <v>7.0377380952380948</v>
      </c>
      <c r="FB44" s="17">
        <v>7.4554761904761904</v>
      </c>
      <c r="FC44" s="17">
        <v>8.0647619047619052</v>
      </c>
      <c r="FD44" s="17">
        <v>7.8755681818181822</v>
      </c>
      <c r="FE44" s="17">
        <v>7.7226250000000007</v>
      </c>
      <c r="FF44" s="17">
        <v>8.0592105263157894</v>
      </c>
      <c r="FG44" s="17">
        <v>11.247717391304347</v>
      </c>
      <c r="FH44" s="17">
        <v>10.664375000000003</v>
      </c>
      <c r="FI44" s="17">
        <v>11.409285714285714</v>
      </c>
      <c r="FJ44" s="17">
        <v>10.108095238095238</v>
      </c>
      <c r="FK44" s="17">
        <v>8.0669999999999984</v>
      </c>
      <c r="FL44" s="17">
        <v>7.8432608695652153</v>
      </c>
      <c r="FM44" s="17">
        <v>8.5576190476190472</v>
      </c>
      <c r="FN44" s="17">
        <v>8.6977380952380923</v>
      </c>
      <c r="FO44" s="17">
        <v>8.1209523809523798</v>
      </c>
      <c r="FP44" s="17">
        <v>7.482261904761903</v>
      </c>
      <c r="FQ44" s="17">
        <v>7.4462500000000018</v>
      </c>
      <c r="FR44" s="17">
        <v>7.5180263157894736</v>
      </c>
      <c r="FS44" s="17">
        <v>6.8747826086956545</v>
      </c>
      <c r="FT44" s="425">
        <v>6.9225000000000003</v>
      </c>
      <c r="FU44" s="426">
        <v>7.0449999999999999</v>
      </c>
      <c r="FV44" s="426">
        <v>7.0449999999999999</v>
      </c>
      <c r="FW44" s="424">
        <v>7.1675000000000004</v>
      </c>
      <c r="FX44" s="424">
        <v>7.1675000000000004</v>
      </c>
      <c r="FY44" s="427">
        <v>7.3449999999999998</v>
      </c>
      <c r="FZ44" s="427">
        <v>7.3449999999999998</v>
      </c>
      <c r="GA44" s="427">
        <v>7.3449999999999998</v>
      </c>
      <c r="GB44" s="430">
        <v>7.4625000000000004</v>
      </c>
    </row>
    <row r="45" spans="1:184" s="9" customFormat="1" x14ac:dyDescent="0.3">
      <c r="A45" s="14" t="s">
        <v>174</v>
      </c>
      <c r="B45" s="90" t="s">
        <v>15</v>
      </c>
      <c r="C45" s="90" t="s">
        <v>23</v>
      </c>
      <c r="D45" s="22" t="s">
        <v>10</v>
      </c>
      <c r="E45" s="15">
        <v>6.1615000000000011</v>
      </c>
      <c r="F45" s="15">
        <v>5.6934210526315789</v>
      </c>
      <c r="G45" s="15">
        <v>5.7244318181818183</v>
      </c>
      <c r="H45" s="15">
        <v>5.7533333333333339</v>
      </c>
      <c r="I45" s="15">
        <v>6.3733750000000011</v>
      </c>
      <c r="J45" s="15">
        <v>6.3542045454545448</v>
      </c>
      <c r="K45" s="15">
        <v>5.5347727272727276</v>
      </c>
      <c r="L45" s="15">
        <v>5.1765476190476178</v>
      </c>
      <c r="M45" s="15">
        <v>4.736071428571428</v>
      </c>
      <c r="N45" s="15">
        <v>5.0743181818181808</v>
      </c>
      <c r="O45" s="15">
        <v>5.3968750000000005</v>
      </c>
      <c r="P45" s="15">
        <v>5.293636363636363</v>
      </c>
      <c r="Q45" s="15">
        <v>5.2271052631578954</v>
      </c>
      <c r="R45" s="15">
        <v>4.9767105263157889</v>
      </c>
      <c r="S45" s="15">
        <v>4.8886956521739133</v>
      </c>
      <c r="T45" s="15">
        <v>4.9204761904761911</v>
      </c>
      <c r="U45" s="15">
        <v>4.9653749999999999</v>
      </c>
      <c r="V45" s="15">
        <v>4.7912500000000007</v>
      </c>
      <c r="W45" s="15">
        <v>5.8269047619047623</v>
      </c>
      <c r="X45" s="15">
        <v>7.0669318181818177</v>
      </c>
      <c r="Y45" s="15">
        <v>7.4105952380952367</v>
      </c>
      <c r="Z45" s="15">
        <v>7.2973809523809523</v>
      </c>
      <c r="AA45" s="15">
        <v>7.3883333333333345</v>
      </c>
      <c r="AB45" s="15">
        <v>8.2544318181818159</v>
      </c>
      <c r="AC45" s="15">
        <v>8.8126250000000006</v>
      </c>
      <c r="AD45" s="15">
        <v>9.3471052631578946</v>
      </c>
      <c r="AE45" s="15">
        <v>8.5441304347826108</v>
      </c>
      <c r="AF45" s="15">
        <v>9.1440000000000001</v>
      </c>
      <c r="AG45" s="15">
        <v>9.0388095238095243</v>
      </c>
      <c r="AH45" s="15">
        <v>8.2604545454545431</v>
      </c>
      <c r="AI45" s="15">
        <v>7.5737499999999986</v>
      </c>
      <c r="AJ45" s="15">
        <v>8.141521739130436</v>
      </c>
      <c r="AK45" s="15">
        <v>7.7938095238095242</v>
      </c>
      <c r="AL45" s="15">
        <v>7.1288095238095215</v>
      </c>
      <c r="AM45" s="15">
        <v>6.8734523809523811</v>
      </c>
      <c r="AN45" s="15">
        <v>6.6567857142857125</v>
      </c>
      <c r="AO45" s="15">
        <v>6.8813750000000011</v>
      </c>
      <c r="AP45" s="15">
        <v>6.9333749999999998</v>
      </c>
      <c r="AQ45" s="15">
        <v>6.8731818181818172</v>
      </c>
      <c r="AR45" s="15">
        <v>6.469875</v>
      </c>
      <c r="AS45" s="15">
        <v>6.5177272727272717</v>
      </c>
      <c r="AT45" s="15">
        <v>6.753333333333333</v>
      </c>
      <c r="AU45" s="15">
        <v>8.6458333333333321</v>
      </c>
      <c r="AV45" s="15">
        <v>8.8520652173913046</v>
      </c>
      <c r="AW45" s="15">
        <v>8.9923684210526318</v>
      </c>
      <c r="AX45" s="15">
        <v>8.991847826086957</v>
      </c>
      <c r="AY45" s="15">
        <v>9.0038095238095242</v>
      </c>
      <c r="AZ45" s="15">
        <v>8.5961249999999989</v>
      </c>
      <c r="BA45" s="15">
        <v>8.2317857142857136</v>
      </c>
      <c r="BB45" s="15">
        <v>7.7657894736842099</v>
      </c>
      <c r="BC45" s="15">
        <v>7.4731250000000005</v>
      </c>
      <c r="BD45" s="15">
        <v>7.4288636363636353</v>
      </c>
      <c r="BE45" s="15">
        <v>7.6038636363636378</v>
      </c>
      <c r="BF45" s="15">
        <v>7.2223750000000013</v>
      </c>
      <c r="BG45" s="15">
        <v>6.9705681818181811</v>
      </c>
      <c r="BH45" s="15">
        <v>7.0084090909090895</v>
      </c>
      <c r="BI45" s="15">
        <v>7.0532500000000002</v>
      </c>
      <c r="BJ45" s="15">
        <v>7.5603260869565228</v>
      </c>
      <c r="BK45" s="15">
        <v>7.0768749999999994</v>
      </c>
      <c r="BL45" s="15">
        <v>6.7174999999999994</v>
      </c>
      <c r="BM45" s="15">
        <v>6.2738095238095237</v>
      </c>
      <c r="BN45" s="15">
        <v>6.6889473684210534</v>
      </c>
      <c r="BO45" s="15">
        <v>7.4711904761904737</v>
      </c>
      <c r="BP45" s="15">
        <v>7.5203571428571436</v>
      </c>
      <c r="BQ45" s="15">
        <v>7.8728571428571419</v>
      </c>
      <c r="BR45" s="15">
        <v>7.1722619047619034</v>
      </c>
      <c r="BS45" s="15">
        <v>6.454431818181817</v>
      </c>
      <c r="BT45" s="15">
        <v>6.2685714285714278</v>
      </c>
      <c r="BU45" s="15">
        <v>5.8467857142857156</v>
      </c>
      <c r="BV45" s="15">
        <v>5.8989130434782604</v>
      </c>
      <c r="BW45" s="15">
        <v>5.9705263157894732</v>
      </c>
      <c r="BX45" s="15">
        <v>6.4443181818181809</v>
      </c>
      <c r="BY45" s="15">
        <v>5.8010000000000002</v>
      </c>
      <c r="BZ45" s="15">
        <v>5.4792105263157884</v>
      </c>
      <c r="CA45" s="15">
        <v>5.456818181818182</v>
      </c>
      <c r="CB45" s="15">
        <v>5.2772619047619047</v>
      </c>
      <c r="CC45" s="15">
        <v>5.1890000000000018</v>
      </c>
      <c r="CD45" s="15">
        <v>5.3073863636363647</v>
      </c>
      <c r="CE45" s="15">
        <v>5.372272727272728</v>
      </c>
      <c r="CF45" s="15">
        <v>4.7941666666666656</v>
      </c>
      <c r="CG45" s="15">
        <v>4.7547619047619039</v>
      </c>
      <c r="CH45" s="15">
        <v>4.9339772727272724</v>
      </c>
      <c r="CI45" s="15">
        <v>4.6813750000000001</v>
      </c>
      <c r="CJ45" s="15">
        <v>4.6893181818181811</v>
      </c>
      <c r="CK45" s="15">
        <v>4.6892105263157884</v>
      </c>
      <c r="CL45" s="15">
        <v>4.5146250000000006</v>
      </c>
      <c r="CM45" s="15">
        <v>4.6861363636363631</v>
      </c>
      <c r="CN45" s="15">
        <v>4.6496428571428581</v>
      </c>
      <c r="CO45" s="15">
        <v>4.4726190476190473</v>
      </c>
      <c r="CP45" s="15">
        <v>4.4951136363636373</v>
      </c>
      <c r="CQ45" s="15">
        <v>4.0825000000000005</v>
      </c>
      <c r="CR45" s="15">
        <v>4.0538043478260875</v>
      </c>
      <c r="CS45" s="15">
        <v>4.0608333333333331</v>
      </c>
      <c r="CT45" s="15">
        <v>4.1314285714285717</v>
      </c>
      <c r="CU45" s="15">
        <v>4.097142857142857</v>
      </c>
      <c r="CV45" s="15">
        <v>4.0251190476190475</v>
      </c>
      <c r="CW45" s="15">
        <v>4.3771250000000004</v>
      </c>
      <c r="CX45" s="15">
        <v>4.5188157894736847</v>
      </c>
      <c r="CY45" s="15">
        <v>4.4198913043478267</v>
      </c>
      <c r="CZ45" s="15">
        <v>4.1847368421052638</v>
      </c>
      <c r="DA45" s="15">
        <v>4.3413636363636359</v>
      </c>
      <c r="DB45" s="15">
        <v>4.5860227272727272</v>
      </c>
      <c r="DC45" s="15">
        <v>5.0699999999999994</v>
      </c>
      <c r="DD45" s="15">
        <v>4.2863043478260865</v>
      </c>
      <c r="DE45" s="15">
        <v>4.3447499999999994</v>
      </c>
      <c r="DF45" s="15">
        <v>4.309318181818182</v>
      </c>
      <c r="DG45" s="15">
        <v>4.2108333333333334</v>
      </c>
      <c r="DH45" s="17">
        <v>4.14025</v>
      </c>
      <c r="DI45" s="17">
        <v>4.3766666666666669</v>
      </c>
      <c r="DJ45" s="17">
        <v>4.7434210526315779</v>
      </c>
      <c r="DK45" s="17">
        <v>4.9627380952380955</v>
      </c>
      <c r="DL45" s="17">
        <v>4.9754761904761908</v>
      </c>
      <c r="DM45" s="17">
        <v>5.3002272727272723</v>
      </c>
      <c r="DN45" s="17">
        <v>5.0705952380952386</v>
      </c>
      <c r="DO45" s="17">
        <v>4.980833333333333</v>
      </c>
      <c r="DP45" s="17">
        <v>5.4507608695652161</v>
      </c>
      <c r="DQ45" s="17">
        <v>5.0702631578947361</v>
      </c>
      <c r="DR45" s="17">
        <v>5.1264130434782604</v>
      </c>
      <c r="DS45" s="17">
        <v>4.8328571428571419</v>
      </c>
      <c r="DT45" s="17">
        <v>4.9320000000000004</v>
      </c>
      <c r="DU45" s="17">
        <v>5.0346428571428561</v>
      </c>
      <c r="DV45" s="17">
        <v>4.7632894736842095</v>
      </c>
      <c r="DW45" s="17">
        <v>4.3627380952380959</v>
      </c>
      <c r="DX45" s="17">
        <v>4.2003571428571425</v>
      </c>
      <c r="DY45" s="17">
        <v>4.182500000000001</v>
      </c>
      <c r="DZ45" s="17">
        <v>4.6267500000000004</v>
      </c>
      <c r="EA45" s="17">
        <v>4.387386363636363</v>
      </c>
      <c r="EB45" s="17">
        <v>3.9856818181818183</v>
      </c>
      <c r="EC45" s="17">
        <v>3.9398750000000007</v>
      </c>
      <c r="ED45" s="17">
        <v>4.1733695652173921</v>
      </c>
      <c r="EE45" s="17">
        <v>4.2628750000000011</v>
      </c>
      <c r="EF45" s="17">
        <v>4.4609523809523806</v>
      </c>
      <c r="EG45" s="17">
        <v>4.8526190476190472</v>
      </c>
      <c r="EH45" s="17">
        <v>4.6564473684210528</v>
      </c>
      <c r="EI45" s="17">
        <v>4.580000000000001</v>
      </c>
      <c r="EJ45" s="17">
        <v>4.7967857142857149</v>
      </c>
      <c r="EK45" s="17">
        <v>4.6639999999999997</v>
      </c>
      <c r="EL45" s="17">
        <v>4.4371590909090912</v>
      </c>
      <c r="EM45" s="17">
        <v>4.4303409090909076</v>
      </c>
      <c r="EN45" s="17">
        <v>4.3455952380952381</v>
      </c>
      <c r="EO45" s="17">
        <v>4.8113095238095243</v>
      </c>
      <c r="EP45" s="17">
        <v>5.4356818181818181</v>
      </c>
      <c r="EQ45" s="17">
        <v>5.5413749999999995</v>
      </c>
      <c r="ER45" s="17">
        <v>5.6764772727272721</v>
      </c>
      <c r="ES45" s="17">
        <v>6.2243421052631582</v>
      </c>
      <c r="ET45" s="17">
        <v>6.2997368421052631</v>
      </c>
      <c r="EU45" s="17">
        <v>5.948913043478262</v>
      </c>
      <c r="EV45" s="17">
        <v>6.2023863636363634</v>
      </c>
      <c r="EW45" s="17">
        <v>6.5771249999999997</v>
      </c>
      <c r="EX45" s="17">
        <v>6.2061363636363645</v>
      </c>
      <c r="EY45" s="17">
        <v>6.3309523809523807</v>
      </c>
      <c r="EZ45" s="17">
        <v>7.1144318181818189</v>
      </c>
      <c r="FA45" s="17">
        <v>7.0433333333333348</v>
      </c>
      <c r="FB45" s="17">
        <v>7.5435714285714273</v>
      </c>
      <c r="FC45" s="17">
        <v>8.2464285714285701</v>
      </c>
      <c r="FD45" s="17">
        <v>8.1910227272727258</v>
      </c>
      <c r="FE45" s="17">
        <v>7.8932500000000001</v>
      </c>
      <c r="FF45" s="17">
        <v>8.3388157894736832</v>
      </c>
      <c r="FG45" s="17">
        <v>10.988152173913045</v>
      </c>
      <c r="FH45" s="17">
        <v>11.254875</v>
      </c>
      <c r="FI45" s="17">
        <v>12.185476190476193</v>
      </c>
      <c r="FJ45" s="17">
        <v>10.877380952380955</v>
      </c>
      <c r="FK45" s="17">
        <v>8.7326250000000005</v>
      </c>
      <c r="FL45" s="17">
        <v>8.6991304347826084</v>
      </c>
      <c r="FM45" s="17">
        <v>9.3422619047619015</v>
      </c>
      <c r="FN45" s="17">
        <v>9.6221428571428564</v>
      </c>
      <c r="FO45" s="17">
        <v>9.3830952380952368</v>
      </c>
      <c r="FP45" s="17">
        <v>8.6713095238095228</v>
      </c>
      <c r="FQ45" s="17">
        <v>8.4413750000000007</v>
      </c>
      <c r="FR45" s="17">
        <v>8.8021052631578929</v>
      </c>
      <c r="FS45" s="17">
        <v>8.2927173913043486</v>
      </c>
      <c r="FT45" s="425">
        <v>8.7774999999999999</v>
      </c>
      <c r="FU45" s="426">
        <v>8.6174999999999997</v>
      </c>
      <c r="FV45" s="426">
        <v>8.6174999999999997</v>
      </c>
      <c r="FW45" s="424">
        <v>8.58</v>
      </c>
      <c r="FX45" s="424">
        <v>8.58</v>
      </c>
      <c r="FY45" s="427">
        <v>8.5875000000000004</v>
      </c>
      <c r="FZ45" s="427">
        <v>8.5875000000000004</v>
      </c>
      <c r="GA45" s="427">
        <v>8.5875000000000004</v>
      </c>
      <c r="GB45" s="430">
        <v>8.5549999999999997</v>
      </c>
    </row>
    <row r="46" spans="1:184" s="9" customFormat="1" x14ac:dyDescent="0.3">
      <c r="A46" s="14" t="s">
        <v>5</v>
      </c>
      <c r="B46" s="90" t="s">
        <v>30</v>
      </c>
      <c r="C46" s="90" t="s">
        <v>31</v>
      </c>
      <c r="D46" s="22" t="s">
        <v>12</v>
      </c>
      <c r="E46" s="15">
        <v>34.233999999999995</v>
      </c>
      <c r="F46" s="15">
        <v>31.915263157894735</v>
      </c>
      <c r="G46" s="15">
        <v>31.439090909090908</v>
      </c>
      <c r="H46" s="15">
        <v>35.71142857142857</v>
      </c>
      <c r="I46" s="15">
        <v>38.337499999999991</v>
      </c>
      <c r="J46" s="15">
        <v>37.725909090909084</v>
      </c>
      <c r="K46" s="15">
        <v>34.039999999999992</v>
      </c>
      <c r="L46" s="15">
        <v>36.788571428571437</v>
      </c>
      <c r="M46" s="15">
        <v>33.992380952380955</v>
      </c>
      <c r="N46" s="15">
        <v>36.179545454545455</v>
      </c>
      <c r="O46" s="15">
        <v>38.747500000000002</v>
      </c>
      <c r="P46" s="15">
        <v>39.344545454545454</v>
      </c>
      <c r="Q46" s="15">
        <v>38.027894736842107</v>
      </c>
      <c r="R46" s="15">
        <v>38.119999999999997</v>
      </c>
      <c r="S46" s="15">
        <v>39.4304347826087</v>
      </c>
      <c r="T46" s="15">
        <v>39.372380952380958</v>
      </c>
      <c r="U46" s="15">
        <v>37.768999999999998</v>
      </c>
      <c r="V46" s="15">
        <v>37.239545454545436</v>
      </c>
      <c r="W46" s="15">
        <v>37.953809523809525</v>
      </c>
      <c r="X46" s="15">
        <v>40.609090909090916</v>
      </c>
      <c r="Y46" s="15">
        <v>42.168095238095233</v>
      </c>
      <c r="Z46" s="15">
        <v>46.94</v>
      </c>
      <c r="AA46" s="15">
        <v>50.951904761904764</v>
      </c>
      <c r="AB46" s="15">
        <v>54.809090909090919</v>
      </c>
      <c r="AC46" s="15">
        <v>57.023000000000003</v>
      </c>
      <c r="AD46" s="15">
        <v>57.531578947368416</v>
      </c>
      <c r="AE46" s="15">
        <v>56.481739130434782</v>
      </c>
      <c r="AF46" s="15">
        <v>58.021000000000001</v>
      </c>
      <c r="AG46" s="15">
        <v>56.956190476190471</v>
      </c>
      <c r="AH46" s="15">
        <v>56.787727272727267</v>
      </c>
      <c r="AI46" s="15">
        <v>56.387000000000015</v>
      </c>
      <c r="AJ46" s="15">
        <v>55.577391304347813</v>
      </c>
      <c r="AK46" s="15">
        <v>55.286666666666676</v>
      </c>
      <c r="AL46" s="15">
        <v>51.109523809523807</v>
      </c>
      <c r="AM46" s="15">
        <v>50.726190476190474</v>
      </c>
      <c r="AN46" s="15">
        <v>50.089999999999996</v>
      </c>
      <c r="AO46" s="15">
        <v>51.336500000000001</v>
      </c>
      <c r="AP46" s="15">
        <v>53.080500000000008</v>
      </c>
      <c r="AQ46" s="15">
        <v>54.273636363636349</v>
      </c>
      <c r="AR46" s="15">
        <v>55.872500000000002</v>
      </c>
      <c r="AS46" s="15">
        <v>51.463636363636368</v>
      </c>
      <c r="AT46" s="15">
        <v>49.795238095238084</v>
      </c>
      <c r="AU46" s="15">
        <v>53.309523809523796</v>
      </c>
      <c r="AV46" s="15">
        <v>53.910000000000004</v>
      </c>
      <c r="AW46" s="15">
        <v>55.034210526315796</v>
      </c>
      <c r="AX46" s="15">
        <v>50.793478260869577</v>
      </c>
      <c r="AY46" s="15">
        <v>48.614285714285707</v>
      </c>
      <c r="AZ46" s="15">
        <v>49.386499999999998</v>
      </c>
      <c r="BA46" s="15">
        <v>50.930952380952377</v>
      </c>
      <c r="BB46" s="15">
        <v>51.345789473684228</v>
      </c>
      <c r="BC46" s="15">
        <v>50.026500000000006</v>
      </c>
      <c r="BD46" s="15">
        <v>49.294090909090912</v>
      </c>
      <c r="BE46" s="15">
        <v>49.114090909090912</v>
      </c>
      <c r="BF46" s="15">
        <v>48.016999999999996</v>
      </c>
      <c r="BG46" s="15">
        <v>45.397272727272735</v>
      </c>
      <c r="BH46" s="15">
        <v>42.831363636363626</v>
      </c>
      <c r="BI46" s="15">
        <v>42.409500000000008</v>
      </c>
      <c r="BJ46" s="15">
        <v>40.717391304347828</v>
      </c>
      <c r="BK46" s="15">
        <v>40.701500000000003</v>
      </c>
      <c r="BL46" s="15">
        <v>39.574761904761914</v>
      </c>
      <c r="BM46" s="15">
        <v>37.709523809523816</v>
      </c>
      <c r="BN46" s="15">
        <v>39.62842105263158</v>
      </c>
      <c r="BO46" s="15">
        <v>42.118095238095236</v>
      </c>
      <c r="BP46" s="15">
        <v>42.37</v>
      </c>
      <c r="BQ46" s="15">
        <v>40.530000000000008</v>
      </c>
      <c r="BR46" s="15">
        <v>39.533809523809524</v>
      </c>
      <c r="BS46" s="15">
        <v>36.915909090909089</v>
      </c>
      <c r="BT46" s="15">
        <v>33.830952380952375</v>
      </c>
      <c r="BU46" s="15">
        <v>32.283809523809516</v>
      </c>
      <c r="BV46" s="15">
        <v>32.721304347826084</v>
      </c>
      <c r="BW46" s="15">
        <v>32.722105263157893</v>
      </c>
      <c r="BX46" s="15">
        <v>32.00363636363636</v>
      </c>
      <c r="BY46" s="15">
        <v>32.108999999999995</v>
      </c>
      <c r="BZ46" s="15">
        <v>31.657894736842099</v>
      </c>
      <c r="CA46" s="15">
        <v>30.999999999999996</v>
      </c>
      <c r="CB46" s="15">
        <v>31.37380952380952</v>
      </c>
      <c r="CC46" s="15">
        <v>32.499500000000005</v>
      </c>
      <c r="CD46" s="15">
        <v>33.476818181818182</v>
      </c>
      <c r="CE46" s="15">
        <v>31.560454545454547</v>
      </c>
      <c r="CF46" s="15">
        <v>28.519523809523808</v>
      </c>
      <c r="CG46" s="15">
        <v>26.773333333333333</v>
      </c>
      <c r="CH46" s="15">
        <v>28.29545454545455</v>
      </c>
      <c r="CI46" s="15">
        <v>27.884000000000004</v>
      </c>
      <c r="CJ46" s="15">
        <v>30.717272727272725</v>
      </c>
      <c r="CK46" s="15">
        <v>29.932631578947369</v>
      </c>
      <c r="CL46" s="15">
        <v>31.157499999999992</v>
      </c>
      <c r="CM46" s="15">
        <v>32.379999999999995</v>
      </c>
      <c r="CN46" s="15">
        <v>33.952857142857134</v>
      </c>
      <c r="CO46" s="15">
        <v>32.070476190476192</v>
      </c>
      <c r="CP46" s="15">
        <v>31.914999999999999</v>
      </c>
      <c r="CQ46" s="15">
        <v>30.384499999999996</v>
      </c>
      <c r="CR46" s="15">
        <v>32.283913043478258</v>
      </c>
      <c r="CS46" s="15">
        <v>32.777142857142856</v>
      </c>
      <c r="CT46" s="15">
        <v>34.348571428571418</v>
      </c>
      <c r="CU46" s="15">
        <v>35.036190476190477</v>
      </c>
      <c r="CV46" s="15">
        <v>36.29904761904762</v>
      </c>
      <c r="CW46" s="15">
        <v>35.012</v>
      </c>
      <c r="CX46" s="15">
        <v>33.698421052631581</v>
      </c>
      <c r="CY46" s="15">
        <v>32.813043478260873</v>
      </c>
      <c r="CZ46" s="15">
        <v>31.538421052631588</v>
      </c>
      <c r="DA46" s="15">
        <v>32.389545454545448</v>
      </c>
      <c r="DB46" s="15">
        <v>31.970454545454547</v>
      </c>
      <c r="DC46" s="15">
        <v>33.508000000000003</v>
      </c>
      <c r="DD46" s="15">
        <v>33.866956521739134</v>
      </c>
      <c r="DE46" s="15">
        <v>34.275999999999996</v>
      </c>
      <c r="DF46" s="15">
        <v>33.599545454545456</v>
      </c>
      <c r="DG46" s="15">
        <v>34.410476190476189</v>
      </c>
      <c r="DH46" s="17">
        <v>33.138000000000005</v>
      </c>
      <c r="DI46" s="17">
        <v>32.960952380952378</v>
      </c>
      <c r="DJ46" s="17">
        <v>32.176842105263162</v>
      </c>
      <c r="DK46" s="17">
        <v>31.852857142857147</v>
      </c>
      <c r="DL46" s="17">
        <v>31.348571428571432</v>
      </c>
      <c r="DM46" s="17">
        <v>31.000454545454549</v>
      </c>
      <c r="DN46" s="17">
        <v>29.820952380952381</v>
      </c>
      <c r="DO46" s="17">
        <v>28.311428571428571</v>
      </c>
      <c r="DP46" s="17">
        <v>28.26130434782608</v>
      </c>
      <c r="DQ46" s="17">
        <v>27.951052631578943</v>
      </c>
      <c r="DR46" s="17">
        <v>28.916956521739127</v>
      </c>
      <c r="DS46" s="17">
        <v>27.690952380952382</v>
      </c>
      <c r="DT46" s="17">
        <v>28.207999999999998</v>
      </c>
      <c r="DU46" s="17">
        <v>28.890476190476186</v>
      </c>
      <c r="DV46" s="17">
        <v>30.225789473684209</v>
      </c>
      <c r="DW46" s="17">
        <v>29.260000000000009</v>
      </c>
      <c r="DX46" s="17">
        <v>28.556666666666668</v>
      </c>
      <c r="DY46" s="17">
        <v>27.103181818181824</v>
      </c>
      <c r="DZ46" s="17">
        <v>27.852999999999998</v>
      </c>
      <c r="EA46" s="17">
        <v>27.997727272727271</v>
      </c>
      <c r="EB46" s="17">
        <v>28.538181818181819</v>
      </c>
      <c r="EC46" s="17">
        <v>29.047000000000004</v>
      </c>
      <c r="ED46" s="17">
        <v>30.242608695652169</v>
      </c>
      <c r="EE46" s="17">
        <v>30.957999999999998</v>
      </c>
      <c r="EF46" s="17">
        <v>32.584761904761905</v>
      </c>
      <c r="EG46" s="17">
        <v>33.022857142857141</v>
      </c>
      <c r="EH46" s="17">
        <v>30.248421052631581</v>
      </c>
      <c r="EI46" s="17">
        <v>26.895000000000003</v>
      </c>
      <c r="EJ46" s="17">
        <v>26.202857142857148</v>
      </c>
      <c r="EK46" s="17">
        <v>26.552999999999997</v>
      </c>
      <c r="EL46" s="17">
        <v>27.891363636363643</v>
      </c>
      <c r="EM46" s="17">
        <v>29.165909090909089</v>
      </c>
      <c r="EN46" s="17">
        <v>31.807142857142864</v>
      </c>
      <c r="EO46" s="17">
        <v>33.609047619047615</v>
      </c>
      <c r="EP46" s="17">
        <v>33.346818181818193</v>
      </c>
      <c r="EQ46" s="17">
        <v>36.862499999999997</v>
      </c>
      <c r="ER46" s="17">
        <v>39.974545454545463</v>
      </c>
      <c r="ES46" s="17">
        <v>43.391052631578944</v>
      </c>
      <c r="ET46" s="17">
        <v>46.94631578947368</v>
      </c>
      <c r="EU46" s="17">
        <v>54.083043478260883</v>
      </c>
      <c r="EV46" s="17">
        <v>57.958181818181835</v>
      </c>
      <c r="EW46" s="17">
        <v>66.967999999999989</v>
      </c>
      <c r="EX46" s="17">
        <v>65.243181818181839</v>
      </c>
      <c r="EY46" s="17">
        <v>65.847619047619062</v>
      </c>
      <c r="EZ46" s="17">
        <v>62.207727272727261</v>
      </c>
      <c r="FA46" s="17">
        <v>57.215714285714284</v>
      </c>
      <c r="FB46" s="17">
        <v>61.126666666666658</v>
      </c>
      <c r="FC46" s="17">
        <v>59.234761904761896</v>
      </c>
      <c r="FD46" s="17">
        <v>55.160454545454542</v>
      </c>
      <c r="FE46" s="17">
        <v>60.601499999999987</v>
      </c>
      <c r="FF46" s="17">
        <v>67.012631578947364</v>
      </c>
      <c r="FG46" s="17">
        <v>75.860000000000014</v>
      </c>
      <c r="FH46" s="17">
        <v>79.201999999999998</v>
      </c>
      <c r="FI46" s="17">
        <v>83.592380952380964</v>
      </c>
      <c r="FJ46" s="17">
        <v>76.33</v>
      </c>
      <c r="FK46" s="17">
        <v>62.023000000000003</v>
      </c>
      <c r="FL46" s="17">
        <v>68.888260869565215</v>
      </c>
      <c r="FM46" s="17">
        <v>68.315714285714279</v>
      </c>
      <c r="FN46" s="17">
        <v>70.217142857142861</v>
      </c>
      <c r="FO46" s="17">
        <v>75.129523809523818</v>
      </c>
      <c r="FP46" s="17">
        <v>65.236190476190473</v>
      </c>
      <c r="FQ46" s="17">
        <v>62.528499999999987</v>
      </c>
      <c r="FR46" s="17">
        <v>60.783157894736839</v>
      </c>
      <c r="FS46" s="17">
        <v>56.678260869565221</v>
      </c>
      <c r="FT46" s="425">
        <v>55.49</v>
      </c>
      <c r="FU46" s="426">
        <v>55.62</v>
      </c>
      <c r="FV46" s="426">
        <v>55.62</v>
      </c>
      <c r="FW46" s="424">
        <v>55.24</v>
      </c>
      <c r="FX46" s="427">
        <v>54.78</v>
      </c>
      <c r="FY46" s="428">
        <v>54.26</v>
      </c>
      <c r="FZ46" s="429">
        <v>54</v>
      </c>
      <c r="GA46" s="429">
        <v>54</v>
      </c>
      <c r="GB46" s="430">
        <v>53.94</v>
      </c>
    </row>
    <row r="47" spans="1:184" s="16" customFormat="1" x14ac:dyDescent="0.3">
      <c r="A47" s="14" t="s">
        <v>6</v>
      </c>
      <c r="B47" s="14" t="s">
        <v>155</v>
      </c>
      <c r="C47" s="14" t="s">
        <v>96</v>
      </c>
      <c r="D47" s="22" t="s">
        <v>11</v>
      </c>
      <c r="E47" s="15">
        <v>522.15</v>
      </c>
      <c r="F47" s="15">
        <v>529.4</v>
      </c>
      <c r="G47" s="15">
        <v>557.21</v>
      </c>
      <c r="H47" s="15">
        <v>693.21</v>
      </c>
      <c r="I47" s="15">
        <v>772.39</v>
      </c>
      <c r="J47" s="15">
        <v>690.82</v>
      </c>
      <c r="K47" s="15">
        <v>601.95000000000005</v>
      </c>
      <c r="L47" s="15">
        <v>686.79</v>
      </c>
      <c r="M47" s="15">
        <v>636.41999999999996</v>
      </c>
      <c r="N47" s="15">
        <v>636.55999999999995</v>
      </c>
      <c r="O47" s="15">
        <v>674.33</v>
      </c>
      <c r="P47" s="15">
        <v>727.6</v>
      </c>
      <c r="Q47" s="15">
        <v>742</v>
      </c>
      <c r="R47" s="15">
        <v>754.32</v>
      </c>
      <c r="S47" s="15">
        <v>793.9</v>
      </c>
      <c r="T47" s="15">
        <v>798.53</v>
      </c>
      <c r="U47" s="15">
        <v>775.57</v>
      </c>
      <c r="V47" s="15">
        <v>764.91</v>
      </c>
      <c r="W47" s="15">
        <v>774.5</v>
      </c>
      <c r="X47" s="15">
        <v>865.23</v>
      </c>
      <c r="Y47" s="15">
        <v>884.89</v>
      </c>
      <c r="Z47" s="15">
        <v>935.22</v>
      </c>
      <c r="AA47" s="15">
        <v>1059.01</v>
      </c>
      <c r="AB47" s="15">
        <v>1171.22</v>
      </c>
      <c r="AC47" s="15">
        <v>1238.57</v>
      </c>
      <c r="AD47" s="15">
        <v>1248.55</v>
      </c>
      <c r="AE47" s="15">
        <v>1142.23</v>
      </c>
      <c r="AF47" s="15">
        <v>1123.79</v>
      </c>
      <c r="AG47" s="15">
        <v>1143.44</v>
      </c>
      <c r="AH47" s="15">
        <v>1075.9100000000001</v>
      </c>
      <c r="AI47" s="15">
        <v>1033.57</v>
      </c>
      <c r="AJ47" s="15">
        <v>1047.51</v>
      </c>
      <c r="AK47" s="15">
        <v>995.18</v>
      </c>
      <c r="AL47" s="15">
        <v>914.44</v>
      </c>
      <c r="AM47" s="15">
        <v>985.77</v>
      </c>
      <c r="AN47" s="15">
        <v>969.07</v>
      </c>
      <c r="AO47" s="15">
        <v>1020.54</v>
      </c>
      <c r="AP47" s="15">
        <v>1047.69</v>
      </c>
      <c r="AQ47" s="15">
        <v>1105.74</v>
      </c>
      <c r="AR47" s="15">
        <v>1157.45</v>
      </c>
      <c r="AS47" s="15">
        <v>1031.1199999999999</v>
      </c>
      <c r="AT47" s="15">
        <v>927.63</v>
      </c>
      <c r="AU47" s="15">
        <v>952.54</v>
      </c>
      <c r="AV47" s="15">
        <v>930.61</v>
      </c>
      <c r="AW47" s="15">
        <v>879.53</v>
      </c>
      <c r="AX47" s="15">
        <v>768.09</v>
      </c>
      <c r="AY47" s="15">
        <v>743.13</v>
      </c>
      <c r="AZ47" s="15">
        <v>713.94</v>
      </c>
      <c r="BA47" s="15">
        <v>776.54</v>
      </c>
      <c r="BB47" s="15">
        <v>792.38</v>
      </c>
      <c r="BC47" s="15">
        <v>771.87</v>
      </c>
      <c r="BD47" s="15">
        <v>756.46</v>
      </c>
      <c r="BE47" s="15">
        <v>763.38</v>
      </c>
      <c r="BF47" s="15">
        <v>770.125</v>
      </c>
      <c r="BG47" s="15">
        <v>714.66304347826087</v>
      </c>
      <c r="BH47" s="15">
        <v>708.17499999999995</v>
      </c>
      <c r="BI47" s="15">
        <v>722.71249999999998</v>
      </c>
      <c r="BJ47" s="15">
        <v>759.18181818181813</v>
      </c>
      <c r="BK47" s="15">
        <v>812.03750000000002</v>
      </c>
      <c r="BL47" s="15">
        <v>806.97619047619048</v>
      </c>
      <c r="BM47" s="15">
        <v>777.28947368421052</v>
      </c>
      <c r="BN47" s="15">
        <v>806.78947368421052</v>
      </c>
      <c r="BO47" s="15">
        <v>837.59523809523807</v>
      </c>
      <c r="BP47" s="15">
        <v>825.5</v>
      </c>
      <c r="BQ47" s="15">
        <v>800.08749999999998</v>
      </c>
      <c r="BR47" s="15">
        <v>758.36904761904759</v>
      </c>
      <c r="BS47" s="15">
        <v>754.27499999999998</v>
      </c>
      <c r="BT47" s="15">
        <v>678.33333333333337</v>
      </c>
      <c r="BU47" s="15">
        <v>655.91250000000002</v>
      </c>
      <c r="BV47" s="15">
        <v>673.35714285714289</v>
      </c>
      <c r="BW47" s="15">
        <v>661.92499999999995</v>
      </c>
      <c r="BX47" s="15">
        <v>624.85227272727275</v>
      </c>
      <c r="BY47" s="15">
        <v>641.03571428571433</v>
      </c>
      <c r="BZ47" s="15">
        <v>634.9375</v>
      </c>
      <c r="CA47" s="15">
        <v>607.80681818181813</v>
      </c>
      <c r="CB47" s="15">
        <v>591.88636363636363</v>
      </c>
      <c r="CC47" s="15">
        <v>600.64473684210532</v>
      </c>
      <c r="CD47" s="15">
        <v>606.59090909090912</v>
      </c>
      <c r="CE47" s="15">
        <v>575.43181818181813</v>
      </c>
      <c r="CF47" s="15">
        <v>485.1875</v>
      </c>
      <c r="CG47" s="15">
        <v>483.4375</v>
      </c>
      <c r="CH47" s="15">
        <v>530.59523809523807</v>
      </c>
      <c r="CI47" s="15">
        <v>503.47500000000002</v>
      </c>
      <c r="CJ47" s="15">
        <v>520.86904761904759</v>
      </c>
      <c r="CK47" s="15">
        <v>532.34210526315792</v>
      </c>
      <c r="CL47" s="15">
        <v>595.44444444444446</v>
      </c>
      <c r="CM47" s="15">
        <v>634.33695652173913</v>
      </c>
      <c r="CN47" s="15">
        <v>681.04761904761904</v>
      </c>
      <c r="CO47" s="15">
        <v>644.40476190476193</v>
      </c>
      <c r="CP47" s="15">
        <v>621.04761904761904</v>
      </c>
      <c r="CQ47" s="15">
        <v>584.06578947368416</v>
      </c>
      <c r="CR47" s="15">
        <v>664.5454545454545</v>
      </c>
      <c r="CS47" s="15">
        <v>693.32500000000005</v>
      </c>
      <c r="CT47" s="15">
        <v>651.5</v>
      </c>
      <c r="CU47" s="15">
        <v>670.28409090909088</v>
      </c>
      <c r="CV47" s="15">
        <v>711.66250000000002</v>
      </c>
      <c r="CW47" s="15">
        <v>726.17499999999995</v>
      </c>
      <c r="CX47" s="15">
        <v>705.55555555555554</v>
      </c>
      <c r="CY47" s="15">
        <v>663.28260869565213</v>
      </c>
      <c r="CZ47" s="15">
        <v>623.88157894736844</v>
      </c>
      <c r="DA47" s="15">
        <v>654.92857142857144</v>
      </c>
      <c r="DB47" s="15">
        <v>621.26315789473688</v>
      </c>
      <c r="DC47" s="15">
        <v>617.73809523809518</v>
      </c>
      <c r="DD47" s="15">
        <v>622.23863636363637</v>
      </c>
      <c r="DE47" s="15">
        <v>661.38888888888891</v>
      </c>
      <c r="DF47" s="15">
        <v>648.21428571428567</v>
      </c>
      <c r="DG47" s="15">
        <v>641.4545454545455</v>
      </c>
      <c r="DH47" s="17">
        <v>602.67105263157896</v>
      </c>
      <c r="DI47" s="17">
        <v>634.58333333333337</v>
      </c>
      <c r="DJ47" s="17">
        <v>643.29166666666663</v>
      </c>
      <c r="DK47" s="17">
        <v>624.23863636363637</v>
      </c>
      <c r="DL47" s="17">
        <v>618.16666666666663</v>
      </c>
      <c r="DM47" s="17">
        <v>606.05555555555554</v>
      </c>
      <c r="DN47" s="17">
        <v>583.27499999999998</v>
      </c>
      <c r="DO47" s="17">
        <v>538.43181818181813</v>
      </c>
      <c r="DP47" s="17">
        <v>534.52380952380952</v>
      </c>
      <c r="DQ47" s="17">
        <v>526.69117647058829</v>
      </c>
      <c r="DR47" s="17">
        <v>509.76086956521738</v>
      </c>
      <c r="DS47" s="17">
        <v>457.52499999999998</v>
      </c>
      <c r="DT47" s="17">
        <v>477.48750000000001</v>
      </c>
      <c r="DU47" s="17">
        <v>526.59523809523807</v>
      </c>
      <c r="DV47" s="17">
        <v>526.95588235294122</v>
      </c>
      <c r="DW47" s="17">
        <v>492.75</v>
      </c>
      <c r="DX47" s="17">
        <v>502.86363636363637</v>
      </c>
      <c r="DY47" s="17">
        <v>471.95</v>
      </c>
      <c r="DZ47" s="17">
        <v>474.30555555555554</v>
      </c>
      <c r="EA47" s="17">
        <v>466.19318181818181</v>
      </c>
      <c r="EB47" s="17">
        <v>508.35714285714283</v>
      </c>
      <c r="EC47" s="17">
        <v>506.90277777777777</v>
      </c>
      <c r="ED47" s="17">
        <v>523.81818181818187</v>
      </c>
      <c r="EE47" s="17">
        <v>613.25</v>
      </c>
      <c r="EF47" s="17">
        <v>685.44047619047615</v>
      </c>
      <c r="EG47" s="17">
        <v>727.21428571428567</v>
      </c>
      <c r="EH47" s="17">
        <v>643.0625</v>
      </c>
      <c r="EI47" s="17">
        <v>558.26136363636363</v>
      </c>
      <c r="EJ47" s="17">
        <v>519.40909090909088</v>
      </c>
      <c r="EK47" s="17">
        <v>498.203125</v>
      </c>
      <c r="EL47" s="17">
        <v>573.71428571428567</v>
      </c>
      <c r="EM47" s="17">
        <v>609.76136363636363</v>
      </c>
      <c r="EN47" s="17">
        <v>675.5</v>
      </c>
      <c r="EO47" s="17">
        <v>707.35714285714289</v>
      </c>
      <c r="EP47" s="17">
        <v>731.13095238095241</v>
      </c>
      <c r="EQ47" s="17">
        <v>841.45238095238096</v>
      </c>
      <c r="ER47" s="17">
        <v>909.60227272727275</v>
      </c>
      <c r="ES47" s="17">
        <v>936.96052631578948</v>
      </c>
      <c r="ET47" s="17">
        <v>968.61111111111109</v>
      </c>
      <c r="EU47" s="17">
        <v>994.695652173913</v>
      </c>
      <c r="EV47" s="17">
        <v>1036.9642857142858</v>
      </c>
      <c r="EW47" s="17">
        <v>1105.0972222222222</v>
      </c>
      <c r="EX47" s="17">
        <v>924.19047619047615</v>
      </c>
      <c r="EY47" s="17">
        <v>1008.2857142857143</v>
      </c>
      <c r="EZ47" s="17">
        <v>1078.3499999999999</v>
      </c>
      <c r="FA47" s="17">
        <v>1104.702380952381</v>
      </c>
      <c r="FB47" s="17">
        <v>1238.1624999999999</v>
      </c>
      <c r="FC47" s="17">
        <v>1278.952380952381</v>
      </c>
      <c r="FD47" s="17">
        <v>1212.840909090909</v>
      </c>
      <c r="FE47" s="17">
        <v>1293.925</v>
      </c>
      <c r="FF47" s="17">
        <v>1457.4166666666667</v>
      </c>
      <c r="FG47" s="17">
        <v>1653.8478260869565</v>
      </c>
      <c r="FH47" s="17">
        <v>1611.75</v>
      </c>
      <c r="FI47" s="17">
        <v>1576.3611111111111</v>
      </c>
      <c r="FJ47" s="17">
        <v>1314.8690476190477</v>
      </c>
      <c r="FK47" s="17">
        <v>904.05</v>
      </c>
      <c r="FL47" s="17">
        <v>927.55681818181813</v>
      </c>
      <c r="FM47" s="17">
        <v>792.85714285714289</v>
      </c>
      <c r="FN47" s="17">
        <v>794.61842105263156</v>
      </c>
      <c r="FO47" s="17">
        <v>880.26250000000005</v>
      </c>
      <c r="FP47" s="17">
        <v>888.89285714285711</v>
      </c>
      <c r="FQ47" s="17">
        <v>901.84210526315792</v>
      </c>
      <c r="FR47" s="17">
        <v>906.16666666666663</v>
      </c>
      <c r="FS47" s="17">
        <v>910.21739130434787</v>
      </c>
      <c r="FT47" s="431">
        <v>884.75</v>
      </c>
      <c r="FU47" s="424">
        <v>851.5</v>
      </c>
      <c r="FV47" s="432">
        <v>832.25</v>
      </c>
      <c r="FW47" s="433">
        <v>821.5</v>
      </c>
      <c r="FX47" s="433">
        <v>815.75</v>
      </c>
      <c r="FY47" s="429">
        <v>810</v>
      </c>
      <c r="FZ47" s="429">
        <v>810</v>
      </c>
      <c r="GA47" s="430">
        <v>810.25</v>
      </c>
      <c r="GB47" s="430">
        <v>810.25</v>
      </c>
    </row>
    <row r="48" spans="1:184" s="16" customFormat="1" x14ac:dyDescent="0.3">
      <c r="A48" s="14" t="s">
        <v>97</v>
      </c>
      <c r="B48" s="14" t="s">
        <v>24</v>
      </c>
      <c r="C48" s="14" t="s">
        <v>27</v>
      </c>
      <c r="D48" s="22" t="s">
        <v>12</v>
      </c>
      <c r="E48" s="15">
        <v>12.243999999999998</v>
      </c>
      <c r="F48" s="15">
        <v>13.014210526315789</v>
      </c>
      <c r="G48" s="15">
        <v>12.92818181818182</v>
      </c>
      <c r="H48" s="15">
        <v>13.118095238095236</v>
      </c>
      <c r="I48" s="15">
        <v>15.467999999999995</v>
      </c>
      <c r="J48" s="15">
        <v>15.538636363636364</v>
      </c>
      <c r="K48" s="15">
        <v>17.816363636363636</v>
      </c>
      <c r="L48" s="15">
        <v>21.72</v>
      </c>
      <c r="M48" s="15">
        <v>22.249523809523811</v>
      </c>
      <c r="N48" s="15">
        <v>23.16090909090909</v>
      </c>
      <c r="O48" s="15">
        <v>22.768999999999998</v>
      </c>
      <c r="P48" s="15">
        <v>24.902727272727272</v>
      </c>
      <c r="Q48" s="15">
        <v>28.380000000000003</v>
      </c>
      <c r="R48" s="15">
        <v>26.603157894736846</v>
      </c>
      <c r="S48" s="15">
        <v>19.263913043478254</v>
      </c>
      <c r="T48" s="15">
        <v>16.121428571428574</v>
      </c>
      <c r="U48" s="15">
        <v>14.602</v>
      </c>
      <c r="V48" s="15">
        <v>15.810454545454547</v>
      </c>
      <c r="W48" s="15">
        <v>17.622380952380954</v>
      </c>
      <c r="X48" s="15">
        <v>19.215454545454541</v>
      </c>
      <c r="Y48" s="15">
        <v>23.718095238095234</v>
      </c>
      <c r="Z48" s="15">
        <v>26.94380952380952</v>
      </c>
      <c r="AA48" s="15">
        <v>28.897619047619042</v>
      </c>
      <c r="AB48" s="15">
        <v>31.085909090909091</v>
      </c>
      <c r="AC48" s="15">
        <v>32.092999999999996</v>
      </c>
      <c r="AD48" s="15">
        <v>31.766842105263155</v>
      </c>
      <c r="AE48" s="15">
        <v>28.15</v>
      </c>
      <c r="AF48" s="15">
        <v>25.425499999999996</v>
      </c>
      <c r="AG48" s="15">
        <v>21.85</v>
      </c>
      <c r="AH48" s="15">
        <v>26.065454545454546</v>
      </c>
      <c r="AI48" s="15">
        <v>29.470999999999997</v>
      </c>
      <c r="AJ48" s="15">
        <v>28.874347826086954</v>
      </c>
      <c r="AK48" s="15">
        <v>27.700476190476188</v>
      </c>
      <c r="AL48" s="15">
        <v>26.298571428571432</v>
      </c>
      <c r="AM48" s="15">
        <v>24.517619047619043</v>
      </c>
      <c r="AN48" s="15">
        <v>23.415238095238095</v>
      </c>
      <c r="AO48" s="15">
        <v>24.047999999999998</v>
      </c>
      <c r="AP48" s="15">
        <v>24.883499999999998</v>
      </c>
      <c r="AQ48" s="15">
        <v>24.732727272727278</v>
      </c>
      <c r="AR48" s="15">
        <v>22.9785</v>
      </c>
      <c r="AS48" s="15">
        <v>20.249090909090906</v>
      </c>
      <c r="AT48" s="15">
        <v>20.443809523809524</v>
      </c>
      <c r="AU48" s="15">
        <v>22.757142857142856</v>
      </c>
      <c r="AV48" s="15">
        <v>20.529565217391301</v>
      </c>
      <c r="AW48" s="15">
        <v>19.470526315789478</v>
      </c>
      <c r="AX48" s="15">
        <v>20.388695652173919</v>
      </c>
      <c r="AY48" s="15">
        <v>19.313333333333329</v>
      </c>
      <c r="AZ48" s="15">
        <v>19.202000000000002</v>
      </c>
      <c r="BA48" s="15">
        <v>18.70809523809524</v>
      </c>
      <c r="BB48" s="15">
        <v>18.226842105263156</v>
      </c>
      <c r="BC48" s="15">
        <v>18.334499999999998</v>
      </c>
      <c r="BD48" s="15">
        <v>17.706363636363637</v>
      </c>
      <c r="BE48" s="15">
        <v>17.07863636363636</v>
      </c>
      <c r="BF48" s="15">
        <v>16.586000000000002</v>
      </c>
      <c r="BG48" s="15">
        <v>16.375</v>
      </c>
      <c r="BH48" s="15">
        <v>16.699545454545451</v>
      </c>
      <c r="BI48" s="15">
        <v>17.045000000000002</v>
      </c>
      <c r="BJ48" s="15">
        <v>18.81260869565217</v>
      </c>
      <c r="BK48" s="15">
        <v>17.738999999999997</v>
      </c>
      <c r="BL48" s="15">
        <v>16.412380952380957</v>
      </c>
      <c r="BM48" s="15">
        <v>15.418571428571427</v>
      </c>
      <c r="BN48" s="15">
        <v>16.278947368421051</v>
      </c>
      <c r="BO48" s="15">
        <v>17.584285714285713</v>
      </c>
      <c r="BP48" s="15">
        <v>17.01047619047619</v>
      </c>
      <c r="BQ48" s="15">
        <v>17.504761904761907</v>
      </c>
      <c r="BR48" s="15">
        <v>17.220476190476194</v>
      </c>
      <c r="BS48" s="15">
        <v>17.184090909090909</v>
      </c>
      <c r="BT48" s="15">
        <v>15.887142857142857</v>
      </c>
      <c r="BU48" s="15">
        <v>14.597142857142861</v>
      </c>
      <c r="BV48" s="15">
        <v>16.475652173913048</v>
      </c>
      <c r="BW48" s="15">
        <v>15.878947368421052</v>
      </c>
      <c r="BX48" s="15">
        <v>14.992272727272727</v>
      </c>
      <c r="BY48" s="15">
        <v>15.062500000000004</v>
      </c>
      <c r="BZ48" s="15">
        <v>14.515789473684212</v>
      </c>
      <c r="CA48" s="15">
        <v>12.840909090909092</v>
      </c>
      <c r="CB48" s="15">
        <v>12.927142857142858</v>
      </c>
      <c r="CC48" s="15">
        <v>12.703500000000002</v>
      </c>
      <c r="CD48" s="15">
        <v>11.745909090909089</v>
      </c>
      <c r="CE48" s="15">
        <v>11.878636363636366</v>
      </c>
      <c r="CF48" s="15">
        <v>10.674761904761905</v>
      </c>
      <c r="CG48" s="15">
        <v>11.318095238095237</v>
      </c>
      <c r="CH48" s="15">
        <v>14.141818181818183</v>
      </c>
      <c r="CI48" s="15">
        <v>14.888000000000002</v>
      </c>
      <c r="CJ48" s="15">
        <v>14.999999999999998</v>
      </c>
      <c r="CK48" s="15">
        <v>14.291052631578946</v>
      </c>
      <c r="CL48" s="15">
        <v>13.314000000000002</v>
      </c>
      <c r="CM48" s="15">
        <v>15.430454545454545</v>
      </c>
      <c r="CN48" s="15">
        <v>14.998095238095237</v>
      </c>
      <c r="CO48" s="15">
        <v>16.684285714285714</v>
      </c>
      <c r="CP48" s="15">
        <v>19.33727272727273</v>
      </c>
      <c r="CQ48" s="15">
        <v>19.687000000000001</v>
      </c>
      <c r="CR48" s="15">
        <v>20.014347826086954</v>
      </c>
      <c r="CS48" s="15">
        <v>21.352380952380951</v>
      </c>
      <c r="CT48" s="15">
        <v>22.916666666666664</v>
      </c>
      <c r="CU48" s="15">
        <v>20.868571428571425</v>
      </c>
      <c r="CV48" s="15">
        <v>18.830000000000002</v>
      </c>
      <c r="CW48" s="15">
        <v>20.537499999999998</v>
      </c>
      <c r="CX48" s="15">
        <v>20.405789473684212</v>
      </c>
      <c r="CY48" s="15">
        <v>18.059565217391306</v>
      </c>
      <c r="CZ48" s="15">
        <v>16.316842105263156</v>
      </c>
      <c r="DA48" s="15">
        <v>15.689090909090908</v>
      </c>
      <c r="DB48" s="15">
        <v>13.530000000000001</v>
      </c>
      <c r="DC48" s="15">
        <v>14.119</v>
      </c>
      <c r="DD48" s="15">
        <v>13.796086956521739</v>
      </c>
      <c r="DE48" s="15">
        <v>13.922380952380955</v>
      </c>
      <c r="DF48" s="15">
        <v>14.236363636363638</v>
      </c>
      <c r="DG48" s="15">
        <v>14.966666666666665</v>
      </c>
      <c r="DH48" s="17">
        <v>14.432499999999999</v>
      </c>
      <c r="DI48" s="17">
        <v>13.979523809523812</v>
      </c>
      <c r="DJ48" s="17">
        <v>13.572631578947368</v>
      </c>
      <c r="DK48" s="17">
        <v>12.825714285714284</v>
      </c>
      <c r="DL48" s="17">
        <v>11.824285714285717</v>
      </c>
      <c r="DM48" s="17">
        <v>11.827272727272726</v>
      </c>
      <c r="DN48" s="17">
        <v>12.061904761904762</v>
      </c>
      <c r="DO48" s="17">
        <v>11.155238095238095</v>
      </c>
      <c r="DP48" s="17">
        <v>10.455217391304346</v>
      </c>
      <c r="DQ48" s="17">
        <v>10.783684210526316</v>
      </c>
      <c r="DR48" s="17">
        <v>13.184782608695652</v>
      </c>
      <c r="DS48" s="17">
        <v>12.792380952380954</v>
      </c>
      <c r="DT48" s="17">
        <v>12.553500000000001</v>
      </c>
      <c r="DU48" s="17">
        <v>12.680952380952379</v>
      </c>
      <c r="DV48" s="17">
        <v>12.928947368421051</v>
      </c>
      <c r="DW48" s="17">
        <v>12.473809523809523</v>
      </c>
      <c r="DX48" s="17">
        <v>12.535714285714283</v>
      </c>
      <c r="DY48" s="17">
        <v>11.825000000000001</v>
      </c>
      <c r="DZ48" s="17">
        <v>12.439500000000002</v>
      </c>
      <c r="EA48" s="17">
        <v>12.128636363636362</v>
      </c>
      <c r="EB48" s="17">
        <v>11.55545454545455</v>
      </c>
      <c r="EC48" s="17">
        <v>11.158000000000001</v>
      </c>
      <c r="ED48" s="17">
        <v>12.457391304347828</v>
      </c>
      <c r="EE48" s="17">
        <v>12.686999999999999</v>
      </c>
      <c r="EF48" s="17">
        <v>13.335238095238097</v>
      </c>
      <c r="EG48" s="17">
        <v>14.166666666666666</v>
      </c>
      <c r="EH48" s="17">
        <v>15.071052631578949</v>
      </c>
      <c r="EI48" s="17">
        <v>11.805</v>
      </c>
      <c r="EJ48" s="17">
        <v>10.051904761904764</v>
      </c>
      <c r="EK48" s="17">
        <v>10.641000000000002</v>
      </c>
      <c r="EL48" s="17">
        <v>11.828181818181816</v>
      </c>
      <c r="EM48" s="17">
        <v>11.901818181818179</v>
      </c>
      <c r="EN48" s="17">
        <v>12.814285714285718</v>
      </c>
      <c r="EO48" s="17">
        <v>12.441428571428574</v>
      </c>
      <c r="EP48" s="17">
        <v>14.287727272727272</v>
      </c>
      <c r="EQ48" s="17">
        <v>14.933499999999999</v>
      </c>
      <c r="ER48" s="17">
        <v>14.667727272727275</v>
      </c>
      <c r="ES48" s="17">
        <v>15.916315789473686</v>
      </c>
      <c r="ET48" s="17">
        <v>17.000526315789472</v>
      </c>
      <c r="EU48" s="17">
        <v>15.805652173913042</v>
      </c>
      <c r="EV48" s="17">
        <v>16.237619047619045</v>
      </c>
      <c r="EW48" s="17">
        <v>17.195499999999999</v>
      </c>
      <c r="EX48" s="17">
        <v>17.21409090909091</v>
      </c>
      <c r="EY48" s="17">
        <v>17.714761904761911</v>
      </c>
      <c r="EZ48" s="17">
        <v>19.383636363636363</v>
      </c>
      <c r="FA48" s="17">
        <v>19.264285714285716</v>
      </c>
      <c r="FB48" s="17">
        <v>19.61904761904762</v>
      </c>
      <c r="FC48" s="17">
        <v>19.746190476190481</v>
      </c>
      <c r="FD48" s="17">
        <v>19.167272727272724</v>
      </c>
      <c r="FE48" s="17">
        <v>18.461000000000002</v>
      </c>
      <c r="FF48" s="17">
        <v>18.20315789473684</v>
      </c>
      <c r="FG48" s="17">
        <v>19.107826086956518</v>
      </c>
      <c r="FH48" s="17">
        <v>19.681000000000001</v>
      </c>
      <c r="FI48" s="17">
        <v>19.265238095238097</v>
      </c>
      <c r="FJ48" s="17">
        <v>18.803333333333335</v>
      </c>
      <c r="FK48" s="17">
        <v>18.3535</v>
      </c>
      <c r="FL48" s="17">
        <v>18.062608695652173</v>
      </c>
      <c r="FM48" s="17">
        <v>18.187619047619052</v>
      </c>
      <c r="FN48" s="17">
        <v>18.300952380952385</v>
      </c>
      <c r="FO48" s="17">
        <v>19.399047619047618</v>
      </c>
      <c r="FP48" s="17">
        <v>20.021428571428572</v>
      </c>
      <c r="FQ48" s="17">
        <v>19.948999999999998</v>
      </c>
      <c r="FR48" s="17">
        <v>21.403157894736839</v>
      </c>
      <c r="FS48" s="17">
        <v>20.961739130434783</v>
      </c>
      <c r="FT48" s="434">
        <v>22.25</v>
      </c>
      <c r="FU48" s="431">
        <v>21.83</v>
      </c>
      <c r="FV48" s="431">
        <v>21.83</v>
      </c>
      <c r="FW48" s="424">
        <v>21.47</v>
      </c>
      <c r="FX48" s="424">
        <v>21.47</v>
      </c>
      <c r="FY48" s="424">
        <v>21.47</v>
      </c>
      <c r="FZ48" s="427">
        <v>21.31</v>
      </c>
      <c r="GA48" s="427">
        <v>21.31</v>
      </c>
      <c r="GB48" s="427">
        <v>21.31</v>
      </c>
    </row>
    <row r="49" spans="1:184" s="16" customFormat="1" x14ac:dyDescent="0.3">
      <c r="A49" s="14" t="s">
        <v>98</v>
      </c>
      <c r="B49" s="14" t="s">
        <v>99</v>
      </c>
      <c r="C49" s="14" t="s">
        <v>27</v>
      </c>
      <c r="D49" s="22" t="s">
        <v>100</v>
      </c>
      <c r="E49" s="15">
        <v>345.43333333333328</v>
      </c>
      <c r="F49" s="15">
        <v>390.62</v>
      </c>
      <c r="G49" s="15">
        <v>393.16363636363627</v>
      </c>
      <c r="H49" s="15">
        <v>405.64</v>
      </c>
      <c r="I49" s="15">
        <v>443.06842105263155</v>
      </c>
      <c r="J49" s="15">
        <v>440.37727272727278</v>
      </c>
      <c r="K49" s="15">
        <v>459.98695652173899</v>
      </c>
      <c r="L49" s="15">
        <v>548.68571428571431</v>
      </c>
      <c r="M49" s="15">
        <v>565.13181818181829</v>
      </c>
      <c r="N49" s="15">
        <v>584.28181818181827</v>
      </c>
      <c r="O49" s="15">
        <v>597.7285714285714</v>
      </c>
      <c r="P49" s="15">
        <v>654.88181818181818</v>
      </c>
      <c r="Q49" s="15">
        <v>734.64499999999998</v>
      </c>
      <c r="R49" s="15">
        <v>717.31500000000005</v>
      </c>
      <c r="S49" s="15">
        <v>540.70000000000005</v>
      </c>
      <c r="T49" s="15">
        <v>492.7600000000001</v>
      </c>
      <c r="U49" s="15">
        <v>471.64285714285717</v>
      </c>
      <c r="V49" s="15">
        <v>508.7681818181818</v>
      </c>
      <c r="W49" s="15">
        <v>571.91818181818189</v>
      </c>
      <c r="X49" s="15">
        <v>558.17272727272712</v>
      </c>
      <c r="Y49" s="15">
        <v>614.2409090909091</v>
      </c>
      <c r="Z49" s="15">
        <v>688.11904761904748</v>
      </c>
      <c r="AA49" s="15">
        <v>729.95454545454561</v>
      </c>
      <c r="AB49" s="15">
        <v>771.39565217391294</v>
      </c>
      <c r="AC49" s="15">
        <v>784.00476190476206</v>
      </c>
      <c r="AD49" s="15">
        <v>757.72</v>
      </c>
      <c r="AE49" s="15">
        <v>716.22173913043491</v>
      </c>
      <c r="AF49" s="15">
        <v>671.97368421052636</v>
      </c>
      <c r="AG49" s="15">
        <v>618.0090909090909</v>
      </c>
      <c r="AH49" s="15">
        <v>719.80909090909097</v>
      </c>
      <c r="AI49" s="15">
        <v>799.26666666666665</v>
      </c>
      <c r="AJ49" s="15">
        <v>757.8</v>
      </c>
      <c r="AK49" s="15">
        <v>707.45909090909083</v>
      </c>
      <c r="AL49" s="15">
        <v>688.35238095238094</v>
      </c>
      <c r="AM49" s="15">
        <v>643.89545454545464</v>
      </c>
      <c r="AN49" s="15">
        <v>608.07619047619062</v>
      </c>
      <c r="AO49" s="15">
        <v>628.44090909090926</v>
      </c>
      <c r="AP49" s="15">
        <v>644.24761904761908</v>
      </c>
      <c r="AQ49" s="15">
        <v>647.01363636363646</v>
      </c>
      <c r="AR49" s="15">
        <v>604.54736842105251</v>
      </c>
      <c r="AS49" s="15">
        <v>561.79130434782633</v>
      </c>
      <c r="AT49" s="15">
        <v>584.63809523809527</v>
      </c>
      <c r="AU49" s="15">
        <v>636.32727272727277</v>
      </c>
      <c r="AV49" s="15">
        <v>573.07826086956516</v>
      </c>
      <c r="AW49" s="15">
        <v>563.22</v>
      </c>
      <c r="AX49" s="15">
        <v>564.54347826086962</v>
      </c>
      <c r="AY49" s="15">
        <v>524.93181818181813</v>
      </c>
      <c r="AZ49" s="15">
        <v>515.65789473684208</v>
      </c>
      <c r="BA49" s="15">
        <v>500.82272727272721</v>
      </c>
      <c r="BB49" s="15">
        <v>498.15999999999997</v>
      </c>
      <c r="BC49" s="15">
        <v>525.05499999999995</v>
      </c>
      <c r="BD49" s="15">
        <v>506.60952380952386</v>
      </c>
      <c r="BE49" s="15">
        <v>482.80434782608688</v>
      </c>
      <c r="BF49" s="15">
        <v>490.05999999999983</v>
      </c>
      <c r="BG49" s="15">
        <v>483.55217391304359</v>
      </c>
      <c r="BH49" s="15">
        <v>489.84090909090907</v>
      </c>
      <c r="BI49" s="15">
        <v>487.23809523809524</v>
      </c>
      <c r="BJ49" s="15">
        <v>500.03913043478258</v>
      </c>
      <c r="BK49" s="15">
        <v>467.70476190476188</v>
      </c>
      <c r="BL49" s="15">
        <v>445.91499999999996</v>
      </c>
      <c r="BM49" s="15">
        <v>419.78181818181815</v>
      </c>
      <c r="BN49" s="15">
        <v>453.55999999999995</v>
      </c>
      <c r="BO49" s="15">
        <v>466.72857142857157</v>
      </c>
      <c r="BP49" s="15">
        <v>461.005</v>
      </c>
      <c r="BQ49" s="15">
        <v>475.17619047619041</v>
      </c>
      <c r="BR49" s="15">
        <v>472.62857142857149</v>
      </c>
      <c r="BS49" s="15">
        <v>452.99565217391296</v>
      </c>
      <c r="BT49" s="15">
        <v>429.71904761904756</v>
      </c>
      <c r="BU49" s="15">
        <v>414.1</v>
      </c>
      <c r="BV49" s="15">
        <v>425.87391304347835</v>
      </c>
      <c r="BW49" s="15">
        <v>419.37</v>
      </c>
      <c r="BX49" s="15">
        <v>392.80454545454546</v>
      </c>
      <c r="BY49" s="15">
        <v>393.60476190476192</v>
      </c>
      <c r="BZ49" s="15">
        <v>381.33000000000004</v>
      </c>
      <c r="CA49" s="15">
        <v>366.59545454545446</v>
      </c>
      <c r="CB49" s="15">
        <v>368.62380952380943</v>
      </c>
      <c r="CC49" s="15">
        <v>365.18095238095236</v>
      </c>
      <c r="CD49" s="15">
        <v>352.75454545454545</v>
      </c>
      <c r="CE49" s="15">
        <v>361.31304347826091</v>
      </c>
      <c r="CF49" s="15">
        <v>343.28095238095239</v>
      </c>
      <c r="CG49" s="15">
        <v>348.90476190476193</v>
      </c>
      <c r="CH49" s="15">
        <v>387.88636363636363</v>
      </c>
      <c r="CI49" s="15">
        <v>397.97999999999996</v>
      </c>
      <c r="CJ49" s="15">
        <v>410.01428571428579</v>
      </c>
      <c r="CK49" s="15">
        <v>420.02</v>
      </c>
      <c r="CL49" s="15">
        <v>391.28571428571422</v>
      </c>
      <c r="CM49" s="15">
        <v>438.87619047619046</v>
      </c>
      <c r="CN49" s="15">
        <v>439.02857142857147</v>
      </c>
      <c r="CO49" s="15">
        <v>475.51904761904763</v>
      </c>
      <c r="CP49" s="15">
        <v>528.26363636363646</v>
      </c>
      <c r="CQ49" s="15">
        <v>541.00476190476195</v>
      </c>
      <c r="CR49" s="15">
        <v>536.53181818181827</v>
      </c>
      <c r="CS49" s="15">
        <v>569.54545454545462</v>
      </c>
      <c r="CT49" s="15">
        <v>594.9904761904761</v>
      </c>
      <c r="CU49" s="15">
        <v>551.60454545454536</v>
      </c>
      <c r="CV49" s="15">
        <v>504.21428571428578</v>
      </c>
      <c r="CW49" s="15">
        <v>538.9142857142856</v>
      </c>
      <c r="CX49" s="15">
        <v>545.47000000000014</v>
      </c>
      <c r="CY49" s="15">
        <v>508.08260869565208</v>
      </c>
      <c r="CZ49" s="15">
        <v>470.12777777777774</v>
      </c>
      <c r="DA49" s="15">
        <v>448.52857142857135</v>
      </c>
      <c r="DB49" s="15">
        <v>404.1954545454546</v>
      </c>
      <c r="DC49" s="15">
        <v>401.89047619047625</v>
      </c>
      <c r="DD49" s="15">
        <v>377.75909090909096</v>
      </c>
      <c r="DE49" s="15">
        <v>369.65500000000003</v>
      </c>
      <c r="DF49" s="15">
        <v>373.57272727272738</v>
      </c>
      <c r="DG49" s="15">
        <v>391.02727272727276</v>
      </c>
      <c r="DH49" s="17">
        <v>376.80526315789467</v>
      </c>
      <c r="DI49" s="17">
        <v>370.77272727272725</v>
      </c>
      <c r="DJ49" s="17">
        <v>358.08999999999992</v>
      </c>
      <c r="DK49" s="17">
        <v>356.22380952380951</v>
      </c>
      <c r="DL49" s="17">
        <v>340.32380952380947</v>
      </c>
      <c r="DM49" s="17">
        <v>334.20454545454544</v>
      </c>
      <c r="DN49" s="17">
        <v>345.51904761904763</v>
      </c>
      <c r="DO49" s="17">
        <v>331.64545454545447</v>
      </c>
      <c r="DP49" s="17">
        <v>315.3045454545454</v>
      </c>
      <c r="DQ49" s="17">
        <v>326.73499999999996</v>
      </c>
      <c r="DR49" s="17">
        <v>361.97391304347826</v>
      </c>
      <c r="DS49" s="17">
        <v>343.19545454545454</v>
      </c>
      <c r="DT49" s="17">
        <v>341.22631578947357</v>
      </c>
      <c r="DU49" s="17">
        <v>344.4545454545455</v>
      </c>
      <c r="DV49" s="17">
        <v>345.14000000000004</v>
      </c>
      <c r="DW49" s="17">
        <v>337.35714285714283</v>
      </c>
      <c r="DX49" s="17">
        <v>332.66190476190474</v>
      </c>
      <c r="DY49" s="17">
        <v>325.81363636363636</v>
      </c>
      <c r="DZ49" s="17">
        <v>331.47999999999996</v>
      </c>
      <c r="EA49" s="17">
        <v>316.88695652173914</v>
      </c>
      <c r="EB49" s="17">
        <v>312.60952380952381</v>
      </c>
      <c r="EC49" s="17">
        <v>319.8095238095238</v>
      </c>
      <c r="ED49" s="17">
        <v>340.14347826086953</v>
      </c>
      <c r="EE49" s="17">
        <v>337.56190476190477</v>
      </c>
      <c r="EF49" s="17">
        <v>353.38</v>
      </c>
      <c r="EG49" s="17">
        <v>388.45000000000005</v>
      </c>
      <c r="EH49" s="17">
        <v>417.85</v>
      </c>
      <c r="EI49" s="17">
        <v>356.04999999999995</v>
      </c>
      <c r="EJ49" s="17">
        <v>331.14499999999992</v>
      </c>
      <c r="EK49" s="17">
        <v>356.89047619047619</v>
      </c>
      <c r="EL49" s="17">
        <v>374.02727272727276</v>
      </c>
      <c r="EM49" s="17">
        <v>352.84347826086957</v>
      </c>
      <c r="EN49" s="17">
        <v>371.98499999999996</v>
      </c>
      <c r="EO49" s="17">
        <v>363.26363636363635</v>
      </c>
      <c r="EP49" s="17">
        <v>388.73181818181826</v>
      </c>
      <c r="EQ49" s="17">
        <v>405.02380952380952</v>
      </c>
      <c r="ER49" s="17">
        <v>402.52857142857147</v>
      </c>
      <c r="ES49" s="17">
        <v>446.3</v>
      </c>
      <c r="ET49" s="17">
        <v>469.93999999999994</v>
      </c>
      <c r="EU49" s="17">
        <v>451.43913043478261</v>
      </c>
      <c r="EV49" s="17">
        <v>447.02999999999992</v>
      </c>
      <c r="EW49" s="17">
        <v>458.05789473684212</v>
      </c>
      <c r="EX49" s="17">
        <v>443.65</v>
      </c>
      <c r="EY49" s="17">
        <v>443.63181818181818</v>
      </c>
      <c r="EZ49" s="17">
        <v>475.51904761904763</v>
      </c>
      <c r="FA49" s="17">
        <v>496.02727272727259</v>
      </c>
      <c r="FB49" s="17">
        <v>510.32857142857148</v>
      </c>
      <c r="FC49" s="17">
        <v>511.46363636363645</v>
      </c>
      <c r="FD49" s="17">
        <v>500.04090909090905</v>
      </c>
      <c r="FE49" s="17">
        <v>498.28000000000009</v>
      </c>
      <c r="FF49" s="17">
        <v>493.4</v>
      </c>
      <c r="FG49" s="17">
        <v>534.8608695652174</v>
      </c>
      <c r="FH49" s="17">
        <v>542.88421052631577</v>
      </c>
      <c r="FI49" s="17">
        <v>543.87142857142851</v>
      </c>
      <c r="FJ49" s="17">
        <v>561.74</v>
      </c>
      <c r="FK49" s="17">
        <v>549.49523809523816</v>
      </c>
      <c r="FL49" s="17">
        <v>546.22727272727263</v>
      </c>
      <c r="FM49" s="17">
        <v>560.43333333333339</v>
      </c>
      <c r="FN49" s="17">
        <v>538.77619047619055</v>
      </c>
      <c r="FO49" s="17">
        <v>542.05000000000007</v>
      </c>
      <c r="FP49" s="17">
        <v>549.20000000000005</v>
      </c>
      <c r="FQ49" s="17">
        <v>549.14761904761906</v>
      </c>
      <c r="FR49" s="17">
        <v>565.56499999999994</v>
      </c>
      <c r="FS49" s="17">
        <v>593.80869565217392</v>
      </c>
      <c r="FT49" s="435">
        <v>630.29999999999995</v>
      </c>
      <c r="FU49" s="436">
        <v>619.20000000000005</v>
      </c>
      <c r="FV49" s="436">
        <v>619.20000000000005</v>
      </c>
      <c r="FW49" s="436">
        <v>619.20000000000005</v>
      </c>
      <c r="FX49" s="437">
        <v>605.29999999999995</v>
      </c>
      <c r="FY49" s="437">
        <v>605.29999999999995</v>
      </c>
      <c r="FZ49" s="438">
        <v>593.20000000000005</v>
      </c>
      <c r="GA49" s="438">
        <v>593.20000000000005</v>
      </c>
      <c r="GB49" s="433">
        <v>581.29999999999995</v>
      </c>
    </row>
    <row r="50" spans="1:184" s="16" customFormat="1" x14ac:dyDescent="0.3">
      <c r="A50" s="14" t="s">
        <v>8</v>
      </c>
      <c r="B50" s="14" t="s">
        <v>25</v>
      </c>
      <c r="C50" s="14" t="s">
        <v>29</v>
      </c>
      <c r="D50" s="22" t="s">
        <v>11</v>
      </c>
      <c r="E50" s="15">
        <v>2588.4</v>
      </c>
      <c r="F50" s="15">
        <v>2645.3157894736842</v>
      </c>
      <c r="G50" s="15">
        <v>2441.1363636363635</v>
      </c>
      <c r="H50" s="15">
        <v>2480.3333333333335</v>
      </c>
      <c r="I50" s="15">
        <v>2391.4499999999998</v>
      </c>
      <c r="J50" s="15">
        <v>2614.6363636363635</v>
      </c>
      <c r="K50" s="15">
        <v>2711.7727272727275</v>
      </c>
      <c r="L50" s="15">
        <v>2862.2380952380954</v>
      </c>
      <c r="M50" s="15">
        <v>3030.5238095238096</v>
      </c>
      <c r="N50" s="15">
        <v>3253.909090909091</v>
      </c>
      <c r="O50" s="15">
        <v>3184.15</v>
      </c>
      <c r="P50" s="15">
        <v>3333.5</v>
      </c>
      <c r="Q50" s="15">
        <v>3345.2631578947367</v>
      </c>
      <c r="R50" s="15">
        <v>3047.4210526315787</v>
      </c>
      <c r="S50" s="15">
        <v>2861.6521739130435</v>
      </c>
      <c r="T50" s="15">
        <v>3015.4285714285716</v>
      </c>
      <c r="U50" s="15">
        <v>2967.6</v>
      </c>
      <c r="V50" s="15">
        <v>2976.9545454545455</v>
      </c>
      <c r="W50" s="15">
        <v>2995.2380952380954</v>
      </c>
      <c r="X50" s="15">
        <v>2867.3636363636365</v>
      </c>
      <c r="Y50" s="15">
        <v>2724.9523809523807</v>
      </c>
      <c r="Z50" s="15">
        <v>2814.4285714285716</v>
      </c>
      <c r="AA50" s="15">
        <v>2783.5714285714284</v>
      </c>
      <c r="AB50" s="15">
        <v>2965.0454545454545</v>
      </c>
      <c r="AC50" s="15">
        <v>3086.4</v>
      </c>
      <c r="AD50" s="15">
        <v>3448.0526315789475</v>
      </c>
      <c r="AE50" s="15">
        <v>3371.7391304347825</v>
      </c>
      <c r="AF50" s="15">
        <v>3108.05</v>
      </c>
      <c r="AG50" s="15">
        <v>3050.6190476190477</v>
      </c>
      <c r="AH50" s="15">
        <v>2977.318181818182</v>
      </c>
      <c r="AI50" s="15">
        <v>3112.3</v>
      </c>
      <c r="AJ50" s="15">
        <v>2979.8695652173915</v>
      </c>
      <c r="AK50" s="15">
        <v>2798.6666666666665</v>
      </c>
      <c r="AL50" s="15">
        <v>2636.9047619047619</v>
      </c>
      <c r="AM50" s="15">
        <v>2422.0952380952381</v>
      </c>
      <c r="AN50" s="15">
        <v>2090.3809523809523</v>
      </c>
      <c r="AO50" s="15">
        <v>2267.0500000000002</v>
      </c>
      <c r="AP50" s="15">
        <v>2325.4</v>
      </c>
      <c r="AQ50" s="15">
        <v>2330.090909090909</v>
      </c>
      <c r="AR50" s="15">
        <v>2223.3000000000002</v>
      </c>
      <c r="AS50" s="15">
        <v>2256.4545454545455</v>
      </c>
      <c r="AT50" s="15">
        <v>2184.1904761904761</v>
      </c>
      <c r="AU50" s="15">
        <v>2265.5238095238096</v>
      </c>
      <c r="AV50" s="15">
        <v>2470.086956521739</v>
      </c>
      <c r="AW50" s="15">
        <v>2589.4210526315787</v>
      </c>
      <c r="AX50" s="15">
        <v>2409.3478260869565</v>
      </c>
      <c r="AY50" s="15">
        <v>2464.8571428571427</v>
      </c>
      <c r="AZ50" s="15">
        <v>2389.65</v>
      </c>
      <c r="BA50" s="15">
        <v>2232.3333333333335</v>
      </c>
      <c r="BB50" s="15">
        <v>2169.4736842105262</v>
      </c>
      <c r="BC50" s="15">
        <v>2119.15</v>
      </c>
      <c r="BD50" s="15">
        <v>2259.9545454545455</v>
      </c>
      <c r="BE50" s="15">
        <v>2314.2272727272725</v>
      </c>
      <c r="BF50" s="15">
        <v>2252.65</v>
      </c>
      <c r="BG50" s="15">
        <v>2268.9545454545455</v>
      </c>
      <c r="BH50" s="15">
        <v>2424.818181818182</v>
      </c>
      <c r="BI50" s="15">
        <v>2574.35</v>
      </c>
      <c r="BJ50" s="15">
        <v>2698.1304347826085</v>
      </c>
      <c r="BK50" s="15">
        <v>2722.7</v>
      </c>
      <c r="BL50" s="15">
        <v>2782.7619047619046</v>
      </c>
      <c r="BM50" s="15">
        <v>2758.6666666666665</v>
      </c>
      <c r="BN50" s="15">
        <v>2917.8421052631579</v>
      </c>
      <c r="BO50" s="15">
        <v>2968.5714285714284</v>
      </c>
      <c r="BP50" s="15">
        <v>2966.0952380952381</v>
      </c>
      <c r="BQ50" s="15">
        <v>2944.1904761904761</v>
      </c>
      <c r="BR50" s="15">
        <v>3100.7142857142858</v>
      </c>
      <c r="BS50" s="15">
        <v>3141.818181818182</v>
      </c>
      <c r="BT50" s="15">
        <v>3216.5714285714284</v>
      </c>
      <c r="BU50" s="15">
        <v>3184.7619047619046</v>
      </c>
      <c r="BV50" s="15">
        <v>3061.1304347826085</v>
      </c>
      <c r="BW50" s="15">
        <v>2870.6315789473683</v>
      </c>
      <c r="BX50" s="15">
        <v>2936.9545454545455</v>
      </c>
      <c r="BY50" s="15">
        <v>2872.1</v>
      </c>
      <c r="BZ50" s="15">
        <v>2922.1052631578946</v>
      </c>
      <c r="CA50" s="15">
        <v>2875.3636363636365</v>
      </c>
      <c r="CB50" s="15">
        <v>2828.8571428571427</v>
      </c>
      <c r="CC50" s="15">
        <v>3038.3</v>
      </c>
      <c r="CD50" s="15">
        <v>3200.090909090909</v>
      </c>
      <c r="CE50" s="15">
        <v>3279</v>
      </c>
      <c r="CF50" s="15">
        <v>3094.7619047619046</v>
      </c>
      <c r="CG50" s="15">
        <v>3236.6190476190477</v>
      </c>
      <c r="CH50" s="15">
        <v>3134.0454545454545</v>
      </c>
      <c r="CI50" s="15">
        <v>3305.95</v>
      </c>
      <c r="CJ50" s="15">
        <v>3290.818181818182</v>
      </c>
      <c r="CK50" s="15">
        <v>2894.4736842105262</v>
      </c>
      <c r="CL50" s="15">
        <v>2846.5</v>
      </c>
      <c r="CM50" s="15">
        <v>3001.5454545454545</v>
      </c>
      <c r="CN50" s="15">
        <v>3001.4285714285716</v>
      </c>
      <c r="CO50" s="15">
        <v>3011.7142857142858</v>
      </c>
      <c r="CP50" s="15">
        <v>3104.8636363636365</v>
      </c>
      <c r="CQ50" s="15">
        <v>3018.2</v>
      </c>
      <c r="CR50" s="15">
        <v>3001.391304347826</v>
      </c>
      <c r="CS50" s="15">
        <v>2857.4761904761904</v>
      </c>
      <c r="CT50" s="15">
        <v>2732.4285714285716</v>
      </c>
      <c r="CU50" s="15">
        <v>2477.5714285714284</v>
      </c>
      <c r="CV50" s="15">
        <v>2263</v>
      </c>
      <c r="CW50" s="15">
        <v>2181.25</v>
      </c>
      <c r="CX50" s="15">
        <v>2014.7894736842106</v>
      </c>
      <c r="CY50" s="15">
        <v>2050.8695652173915</v>
      </c>
      <c r="CZ50" s="15">
        <v>1940.578947368421</v>
      </c>
      <c r="DA50" s="15">
        <v>1961.409090909091</v>
      </c>
      <c r="DB50" s="15">
        <v>1930.7727272727273</v>
      </c>
      <c r="DC50" s="15">
        <v>1912.8</v>
      </c>
      <c r="DD50" s="15">
        <v>1963.0869565217392</v>
      </c>
      <c r="DE50" s="15">
        <v>1989.6190476190477</v>
      </c>
      <c r="DF50" s="15">
        <v>2086</v>
      </c>
      <c r="DG50" s="15">
        <v>2122.3809523809523</v>
      </c>
      <c r="DH50" s="17">
        <v>1905.85</v>
      </c>
      <c r="DI50" s="17">
        <v>1940.5238095238096</v>
      </c>
      <c r="DJ50" s="17">
        <v>2101.0526315789475</v>
      </c>
      <c r="DK50" s="17">
        <v>2506.0476190476193</v>
      </c>
      <c r="DL50" s="17">
        <v>2666.7619047619046</v>
      </c>
      <c r="DM50" s="17">
        <v>2698.2272727272725</v>
      </c>
      <c r="DN50" s="17">
        <v>2422.0476190476193</v>
      </c>
      <c r="DO50" s="17">
        <v>2368.3809523809523</v>
      </c>
      <c r="DP50" s="17">
        <v>2185.1739130434785</v>
      </c>
      <c r="DQ50" s="17">
        <v>2238.9473684210525</v>
      </c>
      <c r="DR50" s="17">
        <v>2138.913043478261</v>
      </c>
      <c r="DS50" s="17">
        <v>2188.3809523809523</v>
      </c>
      <c r="DT50" s="17">
        <v>2231.6999999999998</v>
      </c>
      <c r="DU50" s="17">
        <v>2303.9523809523807</v>
      </c>
      <c r="DV50" s="17">
        <v>2249.7894736842104</v>
      </c>
      <c r="DW50" s="17">
        <v>2201.1904761904761</v>
      </c>
      <c r="DX50" s="17">
        <v>2376</v>
      </c>
      <c r="DY50" s="17">
        <v>2371.4545454545455</v>
      </c>
      <c r="DZ50" s="17">
        <v>2483.85</v>
      </c>
      <c r="EA50" s="17">
        <v>2469.3636363636365</v>
      </c>
      <c r="EB50" s="17">
        <v>2196.7272727272725</v>
      </c>
      <c r="EC50" s="17">
        <v>2346.9</v>
      </c>
      <c r="ED50" s="17">
        <v>2465.8695652173915</v>
      </c>
      <c r="EE50" s="17">
        <v>2614.9</v>
      </c>
      <c r="EF50" s="17">
        <v>2552.3809523809523</v>
      </c>
      <c r="EG50" s="17">
        <v>2667.3809523809523</v>
      </c>
      <c r="EH50" s="17">
        <v>2871.6842105263158</v>
      </c>
      <c r="EI50" s="17">
        <v>2459.8636363636365</v>
      </c>
      <c r="EJ50" s="17">
        <v>2323</v>
      </c>
      <c r="EK50" s="17">
        <v>2411</v>
      </c>
      <c r="EL50" s="17">
        <v>2400.7727272727275</v>
      </c>
      <c r="EM50" s="17">
        <v>2252.590909090909</v>
      </c>
      <c r="EN50" s="17">
        <v>2506.0952380952381</v>
      </c>
      <c r="EO50" s="17">
        <v>2629.6666666666665</v>
      </c>
      <c r="EP50" s="17">
        <v>2423.0454545454545</v>
      </c>
      <c r="EQ50" s="17">
        <v>2624.8</v>
      </c>
      <c r="ER50" s="17">
        <v>2670</v>
      </c>
      <c r="ES50" s="17">
        <v>2523.9473684210525</v>
      </c>
      <c r="ET50" s="17">
        <v>2570.7894736842104</v>
      </c>
      <c r="EU50" s="17">
        <v>2577.3478260869565</v>
      </c>
      <c r="EV50" s="17">
        <v>2399.7142857142858</v>
      </c>
      <c r="EW50" s="17">
        <v>2425.65</v>
      </c>
      <c r="EX50" s="17">
        <v>2358.409090909091</v>
      </c>
      <c r="EY50" s="17">
        <v>2331</v>
      </c>
      <c r="EZ50" s="17">
        <v>2530.2727272727275</v>
      </c>
      <c r="FA50" s="17">
        <v>2642.4761904761904</v>
      </c>
      <c r="FB50" s="17">
        <v>2632.6190476190477</v>
      </c>
      <c r="FC50" s="17">
        <v>2452.6666666666665</v>
      </c>
      <c r="FD50" s="17">
        <v>2480.7727272727275</v>
      </c>
      <c r="FE50" s="17">
        <v>2540.1999999999998</v>
      </c>
      <c r="FF50" s="17">
        <v>2638.5263157894738</v>
      </c>
      <c r="FG50" s="17">
        <v>2569.1304347826085</v>
      </c>
      <c r="FH50" s="17">
        <v>2559.6999999999998</v>
      </c>
      <c r="FI50" s="17">
        <v>2493.6190476190477</v>
      </c>
      <c r="FJ50" s="17">
        <v>2396.0476190476193</v>
      </c>
      <c r="FK50" s="17">
        <v>2311.5</v>
      </c>
      <c r="FL50" s="17">
        <v>2369.2608695652175</v>
      </c>
      <c r="FM50" s="17">
        <v>2340</v>
      </c>
      <c r="FN50" s="17">
        <v>2337.7142857142858</v>
      </c>
      <c r="FO50" s="17">
        <v>2450</v>
      </c>
      <c r="FP50" s="17">
        <v>2515.1904761904761</v>
      </c>
      <c r="FQ50" s="17">
        <v>2612.4</v>
      </c>
      <c r="FR50" s="17">
        <v>2649.8947368421054</v>
      </c>
      <c r="FS50" s="17">
        <v>2775.478260869565</v>
      </c>
      <c r="FT50" s="434">
        <v>2933</v>
      </c>
      <c r="FU50" s="431">
        <v>2894</v>
      </c>
      <c r="FV50" s="431">
        <v>2894</v>
      </c>
      <c r="FW50" s="440">
        <v>2876</v>
      </c>
      <c r="FX50" s="440">
        <v>2876</v>
      </c>
      <c r="FY50" s="432">
        <v>2841</v>
      </c>
      <c r="FZ50" s="432">
        <v>2841</v>
      </c>
      <c r="GA50" s="432">
        <v>2841</v>
      </c>
      <c r="GB50" s="439">
        <v>2787</v>
      </c>
    </row>
    <row r="51" spans="1:184" s="16" customFormat="1" x14ac:dyDescent="0.3">
      <c r="A51" s="14" t="s">
        <v>175</v>
      </c>
      <c r="B51" s="14" t="s">
        <v>26</v>
      </c>
      <c r="C51" s="14" t="s">
        <v>28</v>
      </c>
      <c r="D51" s="22" t="s">
        <v>12</v>
      </c>
      <c r="E51" s="15">
        <v>116.57000000000001</v>
      </c>
      <c r="F51" s="15">
        <v>113.83421052631576</v>
      </c>
      <c r="G51" s="15">
        <v>110.36818181818184</v>
      </c>
      <c r="H51" s="15">
        <v>115.87380952380954</v>
      </c>
      <c r="I51" s="15">
        <v>129.36750000000001</v>
      </c>
      <c r="J51" s="15">
        <v>125.77727272727275</v>
      </c>
      <c r="K51" s="15">
        <v>118.24999999999999</v>
      </c>
      <c r="L51" s="15">
        <v>128.04285714285717</v>
      </c>
      <c r="M51" s="15">
        <v>128.28333333333336</v>
      </c>
      <c r="N51" s="15">
        <v>137.02045454545453</v>
      </c>
      <c r="O51" s="15">
        <v>137.22250000000003</v>
      </c>
      <c r="P51" s="15">
        <v>142.59318181818182</v>
      </c>
      <c r="Q51" s="15">
        <v>140.15789473684211</v>
      </c>
      <c r="R51" s="15">
        <v>131.63684210526316</v>
      </c>
      <c r="S51" s="15">
        <v>132.09347826086957</v>
      </c>
      <c r="T51" s="15">
        <v>133.20476190476191</v>
      </c>
      <c r="U51" s="15">
        <v>134.55749999999998</v>
      </c>
      <c r="V51" s="15">
        <v>150.45681818181816</v>
      </c>
      <c r="W51" s="15">
        <v>163.41190476190476</v>
      </c>
      <c r="X51" s="15">
        <v>173.22954545454547</v>
      </c>
      <c r="Y51" s="15">
        <v>186.07857142857142</v>
      </c>
      <c r="Z51" s="15">
        <v>188.66428571428574</v>
      </c>
      <c r="AA51" s="15">
        <v>204.66904761904757</v>
      </c>
      <c r="AB51" s="15">
        <v>220.68181818181819</v>
      </c>
      <c r="AC51" s="15">
        <v>236.18250000000003</v>
      </c>
      <c r="AD51" s="15">
        <v>258.90789473684208</v>
      </c>
      <c r="AE51" s="15">
        <v>272.0695652173913</v>
      </c>
      <c r="AF51" s="15">
        <v>281.71999999999997</v>
      </c>
      <c r="AG51" s="15">
        <v>274.53095238095239</v>
      </c>
      <c r="AH51" s="15">
        <v>257.96590909090907</v>
      </c>
      <c r="AI51" s="15">
        <v>252.1225</v>
      </c>
      <c r="AJ51" s="15">
        <v>256.42608695652171</v>
      </c>
      <c r="AK51" s="15">
        <v>260.05952380952374</v>
      </c>
      <c r="AL51" s="15">
        <v>232.79523809523812</v>
      </c>
      <c r="AM51" s="15">
        <v>230.66666666666666</v>
      </c>
      <c r="AN51" s="15">
        <v>222.90238095238098</v>
      </c>
      <c r="AO51" s="15">
        <v>223.24499999999998</v>
      </c>
      <c r="AP51" s="15">
        <v>208.87000000000003</v>
      </c>
      <c r="AQ51" s="15">
        <v>186.04545454545448</v>
      </c>
      <c r="AR51" s="15">
        <v>178.68999999999997</v>
      </c>
      <c r="AS51" s="15">
        <v>173.69772727272732</v>
      </c>
      <c r="AT51" s="15">
        <v>156.80238095238096</v>
      </c>
      <c r="AU51" s="15">
        <v>180.02619047619046</v>
      </c>
      <c r="AV51" s="15">
        <v>165.7391304347826</v>
      </c>
      <c r="AW51" s="15">
        <v>171.84210526315792</v>
      </c>
      <c r="AX51" s="15">
        <v>164.7391304347826</v>
      </c>
      <c r="AY51" s="15">
        <v>147.61428571428573</v>
      </c>
      <c r="AZ51" s="15">
        <v>141.55000000000001</v>
      </c>
      <c r="BA51" s="15">
        <v>150.02857142857141</v>
      </c>
      <c r="BB51" s="15">
        <v>141.43157894736842</v>
      </c>
      <c r="BC51" s="15">
        <v>138.58750000000001</v>
      </c>
      <c r="BD51" s="15">
        <v>137.18636363636364</v>
      </c>
      <c r="BE51" s="15">
        <v>135.84318181818182</v>
      </c>
      <c r="BF51" s="15">
        <v>123.67249999999999</v>
      </c>
      <c r="BG51" s="15">
        <v>122.99545454545456</v>
      </c>
      <c r="BH51" s="15">
        <v>117.61136363636363</v>
      </c>
      <c r="BI51" s="15">
        <v>114.45499999999997</v>
      </c>
      <c r="BJ51" s="15">
        <v>112.79130434782608</v>
      </c>
      <c r="BK51" s="15">
        <v>105.60249999999999</v>
      </c>
      <c r="BL51" s="15">
        <v>111.79047619047617</v>
      </c>
      <c r="BM51" s="15">
        <v>117.62380952380951</v>
      </c>
      <c r="BN51" s="15">
        <v>154.17894736842109</v>
      </c>
      <c r="BO51" s="15">
        <v>188.49047619047619</v>
      </c>
      <c r="BP51" s="15">
        <v>197.02380952380949</v>
      </c>
      <c r="BQ51" s="15">
        <v>187.08333333333331</v>
      </c>
      <c r="BR51" s="15">
        <v>171.60238095238094</v>
      </c>
      <c r="BS51" s="15">
        <v>171.14318181818183</v>
      </c>
      <c r="BT51" s="15">
        <v>187.57142857142858</v>
      </c>
      <c r="BU51" s="15">
        <v>185.80000000000004</v>
      </c>
      <c r="BV51" s="15">
        <v>205.054347826087</v>
      </c>
      <c r="BW51" s="15">
        <v>188.17894736842106</v>
      </c>
      <c r="BX51" s="15">
        <v>174.96818181818182</v>
      </c>
      <c r="BY51" s="15">
        <v>169.24249999999998</v>
      </c>
      <c r="BZ51" s="15">
        <v>154.89736842105265</v>
      </c>
      <c r="CA51" s="15">
        <v>134.71590909090909</v>
      </c>
      <c r="CB51" s="15">
        <v>138.41666666666666</v>
      </c>
      <c r="CC51" s="15">
        <v>131.87500000000003</v>
      </c>
      <c r="CD51" s="15">
        <v>131.79545454545453</v>
      </c>
      <c r="CE51" s="15">
        <v>125.09318181818183</v>
      </c>
      <c r="CF51" s="15">
        <v>127.14047619047621</v>
      </c>
      <c r="CG51" s="15">
        <v>116.67142857142855</v>
      </c>
      <c r="CH51" s="15">
        <v>125.12500000000001</v>
      </c>
      <c r="CI51" s="15">
        <v>118.14250000000001</v>
      </c>
      <c r="CJ51" s="15">
        <v>120.27272727272727</v>
      </c>
      <c r="CK51" s="15">
        <v>117.01052631578949</v>
      </c>
      <c r="CL51" s="15">
        <v>116.44500000000001</v>
      </c>
      <c r="CM51" s="15">
        <v>124.69090909090909</v>
      </c>
      <c r="CN51" s="15">
        <v>122.97380952380954</v>
      </c>
      <c r="CO51" s="15">
        <v>124.30000000000003</v>
      </c>
      <c r="CP51" s="15">
        <v>135.73636363636362</v>
      </c>
      <c r="CQ51" s="15">
        <v>144.53749999999997</v>
      </c>
      <c r="CR51" s="15">
        <v>141.08913043478265</v>
      </c>
      <c r="CS51" s="15">
        <v>151.52142857142857</v>
      </c>
      <c r="CT51" s="15">
        <v>155.60476190476189</v>
      </c>
      <c r="CU51" s="15">
        <v>160.46904761904764</v>
      </c>
      <c r="CV51" s="15">
        <v>138.61666666666665</v>
      </c>
      <c r="CW51" s="15">
        <v>148.69250000000002</v>
      </c>
      <c r="CX51" s="15">
        <v>145.32105263157891</v>
      </c>
      <c r="CY51" s="15">
        <v>140.27391304347827</v>
      </c>
      <c r="CZ51" s="15">
        <v>135.63947368421054</v>
      </c>
      <c r="DA51" s="15">
        <v>131.73181818181817</v>
      </c>
      <c r="DB51" s="15">
        <v>124.08863636363635</v>
      </c>
      <c r="DC51" s="15">
        <v>131.08750000000001</v>
      </c>
      <c r="DD51" s="15">
        <v>133.4304347826087</v>
      </c>
      <c r="DE51" s="15">
        <v>132.18</v>
      </c>
      <c r="DF51" s="15">
        <v>126.12045454545454</v>
      </c>
      <c r="DG51" s="15">
        <v>125.72142857142858</v>
      </c>
      <c r="DH51" s="17">
        <v>122.07250000000002</v>
      </c>
      <c r="DI51" s="17">
        <v>124.09047619047617</v>
      </c>
      <c r="DJ51" s="17">
        <v>120.77894736842106</v>
      </c>
      <c r="DK51" s="17">
        <v>118.93333333333332</v>
      </c>
      <c r="DL51" s="17">
        <v>117.0547619047619</v>
      </c>
      <c r="DM51" s="17">
        <v>118.26590909090909</v>
      </c>
      <c r="DN51" s="17">
        <v>115.81666666666669</v>
      </c>
      <c r="DO51" s="17">
        <v>109.11190476190478</v>
      </c>
      <c r="DP51" s="17">
        <v>102.85000000000001</v>
      </c>
      <c r="DQ51" s="17">
        <v>97.626315789473708</v>
      </c>
      <c r="DR51" s="17">
        <v>114.85</v>
      </c>
      <c r="DS51" s="17">
        <v>111.79761904761905</v>
      </c>
      <c r="DT51" s="17">
        <v>100.00749999999999</v>
      </c>
      <c r="DU51" s="17">
        <v>103.35000000000002</v>
      </c>
      <c r="DV51" s="17">
        <v>99.476315789473688</v>
      </c>
      <c r="DW51" s="17">
        <v>94.488095238095241</v>
      </c>
      <c r="DX51" s="17">
        <v>91.869047619047606</v>
      </c>
      <c r="DY51" s="17">
        <v>91.734090909090895</v>
      </c>
      <c r="DZ51" s="17">
        <v>100.705</v>
      </c>
      <c r="EA51" s="17">
        <v>104.85227272727273</v>
      </c>
      <c r="EB51" s="17">
        <v>94.584090909090904</v>
      </c>
      <c r="EC51" s="17">
        <v>97.92</v>
      </c>
      <c r="ED51" s="17">
        <v>97.367391304347834</v>
      </c>
      <c r="EE51" s="17">
        <v>109.54500000000003</v>
      </c>
      <c r="EF51" s="17">
        <v>128.81428571428575</v>
      </c>
      <c r="EG51" s="17">
        <v>113.56904761904764</v>
      </c>
      <c r="EH51" s="17">
        <v>103.76315789473684</v>
      </c>
      <c r="EI51" s="17">
        <v>114.84545454545456</v>
      </c>
      <c r="EJ51" s="17">
        <v>113.60714285714286</v>
      </c>
      <c r="EK51" s="17">
        <v>105.16500000000001</v>
      </c>
      <c r="EL51" s="17">
        <v>96.709090909090932</v>
      </c>
      <c r="EM51" s="17">
        <v>103.27045454545454</v>
      </c>
      <c r="EN51" s="17">
        <v>118.94761904761906</v>
      </c>
      <c r="EO51" s="17">
        <v>121.14761904761905</v>
      </c>
      <c r="EP51" s="17">
        <v>107.40227272727272</v>
      </c>
      <c r="EQ51" s="17">
        <v>111.85</v>
      </c>
      <c r="ER51" s="17">
        <v>121.54318181818181</v>
      </c>
      <c r="ES51" s="17">
        <v>124.40000000000002</v>
      </c>
      <c r="ET51" s="17">
        <v>127.31052631578946</v>
      </c>
      <c r="EU51" s="17">
        <v>129.15652173913043</v>
      </c>
      <c r="EV51" s="17">
        <v>132.47142857142859</v>
      </c>
      <c r="EW51" s="17">
        <v>149.23999999999998</v>
      </c>
      <c r="EX51" s="17">
        <v>156.29318181818181</v>
      </c>
      <c r="EY51" s="17">
        <v>169.31666666666666</v>
      </c>
      <c r="EZ51" s="17">
        <v>181.92272727272726</v>
      </c>
      <c r="FA51" s="17">
        <v>189.10714285714286</v>
      </c>
      <c r="FB51" s="17">
        <v>202.76904761904765</v>
      </c>
      <c r="FC51" s="17">
        <v>221.3880952380953</v>
      </c>
      <c r="FD51" s="17">
        <v>234.80000000000007</v>
      </c>
      <c r="FE51" s="17">
        <v>236.24</v>
      </c>
      <c r="FF51" s="17">
        <v>246.19736842105263</v>
      </c>
      <c r="FG51" s="17">
        <v>223.50869565217394</v>
      </c>
      <c r="FH51" s="17">
        <v>225.61000000000004</v>
      </c>
      <c r="FI51" s="17">
        <v>218.33333333333334</v>
      </c>
      <c r="FJ51" s="17">
        <v>231.3571428571428</v>
      </c>
      <c r="FK51" s="17">
        <v>215.95749999999998</v>
      </c>
      <c r="FL51" s="17">
        <v>224.22173913043477</v>
      </c>
      <c r="FM51" s="17">
        <v>225.48571428571432</v>
      </c>
      <c r="FN51" s="17">
        <v>199.36190476190481</v>
      </c>
      <c r="FO51" s="17">
        <v>165.15952380952382</v>
      </c>
      <c r="FP51" s="17">
        <v>165.45000000000005</v>
      </c>
      <c r="FQ51" s="17">
        <v>159.29749999999999</v>
      </c>
      <c r="FR51" s="17">
        <v>182.6368421052631</v>
      </c>
      <c r="FS51" s="17">
        <v>179.6217391304348</v>
      </c>
      <c r="FT51" s="434">
        <v>170.5</v>
      </c>
      <c r="FU51" s="431">
        <v>169.7</v>
      </c>
      <c r="FV51" s="431">
        <v>169.7</v>
      </c>
      <c r="FW51" s="440">
        <v>168.45</v>
      </c>
      <c r="FX51" s="440">
        <v>168.45</v>
      </c>
      <c r="FY51" s="432">
        <v>167.25</v>
      </c>
      <c r="FZ51" s="432">
        <v>167.25</v>
      </c>
      <c r="GA51" s="432">
        <v>167.25</v>
      </c>
      <c r="GB51" s="439">
        <v>167.3</v>
      </c>
    </row>
    <row r="52" spans="1:184" s="16" customFormat="1" x14ac:dyDescent="0.3">
      <c r="A52" s="14" t="s">
        <v>101</v>
      </c>
      <c r="B52" s="14" t="s">
        <v>102</v>
      </c>
      <c r="C52" s="14" t="s">
        <v>28</v>
      </c>
      <c r="D52" s="22" t="s">
        <v>11</v>
      </c>
      <c r="E52" s="15">
        <v>2033.0952380952381</v>
      </c>
      <c r="F52" s="15">
        <v>1596.65</v>
      </c>
      <c r="G52" s="15">
        <v>1518.4545454545455</v>
      </c>
      <c r="H52" s="15">
        <v>1509.5</v>
      </c>
      <c r="I52" s="15">
        <v>1491.8947368421052</v>
      </c>
      <c r="J52" s="15">
        <v>1447</v>
      </c>
      <c r="K52" s="15">
        <v>1396.391304347826</v>
      </c>
      <c r="L52" s="15">
        <v>1414.8571428571429</v>
      </c>
      <c r="M52" s="15">
        <v>1444.3181818181818</v>
      </c>
      <c r="N52" s="15">
        <v>1420.6818181818182</v>
      </c>
      <c r="O52" s="15">
        <v>1342.2380952380952</v>
      </c>
      <c r="P52" s="15">
        <v>1332.2727272727273</v>
      </c>
      <c r="Q52" s="15">
        <v>1327.35</v>
      </c>
      <c r="R52" s="15">
        <v>1283.2</v>
      </c>
      <c r="S52" s="15">
        <v>1242.391304347826</v>
      </c>
      <c r="T52" s="15">
        <v>1318.6</v>
      </c>
      <c r="U52" s="15">
        <v>1314.2380952380952</v>
      </c>
      <c r="V52" s="15">
        <v>1508.590909090909</v>
      </c>
      <c r="W52" s="15">
        <v>1697.8181818181818</v>
      </c>
      <c r="X52" s="15">
        <v>1691.0454545454545</v>
      </c>
      <c r="Y52" s="15">
        <v>1645.5</v>
      </c>
      <c r="Z52" s="15">
        <v>1735.1428571428571</v>
      </c>
      <c r="AA52" s="15">
        <v>1890.3636363636363</v>
      </c>
      <c r="AB52" s="15">
        <v>1942.2608695652175</v>
      </c>
      <c r="AC52" s="15">
        <v>2092.5714285714284</v>
      </c>
      <c r="AD52" s="15">
        <v>2257.9</v>
      </c>
      <c r="AE52" s="15">
        <v>2451.2608695652175</v>
      </c>
      <c r="AF52" s="15">
        <v>2459.2105263157896</v>
      </c>
      <c r="AG52" s="15">
        <v>2545.909090909091</v>
      </c>
      <c r="AH52" s="15">
        <v>2382.8636363636365</v>
      </c>
      <c r="AI52" s="15">
        <v>2220.4285714285716</v>
      </c>
      <c r="AJ52" s="15">
        <v>2232.7391304347825</v>
      </c>
      <c r="AK52" s="15">
        <v>2070.5454545454545</v>
      </c>
      <c r="AL52" s="15">
        <v>1909.2857142857142</v>
      </c>
      <c r="AM52" s="15">
        <v>1839.3181818181818</v>
      </c>
      <c r="AN52" s="15">
        <v>1871.9047619047619</v>
      </c>
      <c r="AO52" s="15">
        <v>1825.1818181818182</v>
      </c>
      <c r="AP52" s="15">
        <v>1979</v>
      </c>
      <c r="AQ52" s="15">
        <v>2018.2727272727273</v>
      </c>
      <c r="AR52" s="15">
        <v>2001.7368421052631</v>
      </c>
      <c r="AS52" s="15">
        <v>2110.8260869565215</v>
      </c>
      <c r="AT52" s="15">
        <v>2085.9523809523807</v>
      </c>
      <c r="AU52" s="15">
        <v>2110.5454545454545</v>
      </c>
      <c r="AV52" s="15">
        <v>2101.391304347826</v>
      </c>
      <c r="AW52" s="15">
        <v>2069.1</v>
      </c>
      <c r="AX52" s="15">
        <v>2060.608695652174</v>
      </c>
      <c r="AY52" s="15">
        <v>1903.909090909091</v>
      </c>
      <c r="AZ52" s="15">
        <v>1907.2631578947369</v>
      </c>
      <c r="BA52" s="15">
        <v>1998.7727272727273</v>
      </c>
      <c r="BB52" s="15">
        <v>2050.75</v>
      </c>
      <c r="BC52" s="15">
        <v>2102.9499999999998</v>
      </c>
      <c r="BD52" s="15">
        <v>2005.952380952381</v>
      </c>
      <c r="BE52" s="15">
        <v>1956.8695652173913</v>
      </c>
      <c r="BF52" s="15">
        <v>1776.05</v>
      </c>
      <c r="BG52" s="15">
        <v>1861.0434782608695</v>
      </c>
      <c r="BH52" s="15">
        <v>1856.3181818181818</v>
      </c>
      <c r="BI52" s="15">
        <v>1690.952380952381</v>
      </c>
      <c r="BJ52" s="15">
        <v>1633.1739130434783</v>
      </c>
      <c r="BK52" s="15">
        <v>1522.2380952380952</v>
      </c>
      <c r="BL52" s="15">
        <v>1730.65</v>
      </c>
      <c r="BM52" s="15">
        <v>1730.909090909091</v>
      </c>
      <c r="BN52" s="15">
        <v>1908.9</v>
      </c>
      <c r="BO52" s="15">
        <v>2166.8095238095239</v>
      </c>
      <c r="BP52" s="15">
        <v>2116.25</v>
      </c>
      <c r="BQ52" s="15">
        <v>2065.0952380952381</v>
      </c>
      <c r="BR52" s="15">
        <v>1951.4761904761904</v>
      </c>
      <c r="BS52" s="15">
        <v>2028.9565217391305</v>
      </c>
      <c r="BT52" s="15">
        <v>1987.952380952381</v>
      </c>
      <c r="BU52" s="15">
        <v>1991.4545454545455</v>
      </c>
      <c r="BV52" s="15">
        <v>2090.608695652174</v>
      </c>
      <c r="BW52" s="15">
        <v>2062.65</v>
      </c>
      <c r="BX52" s="15">
        <v>1943.090909090909</v>
      </c>
      <c r="BY52" s="15">
        <v>1930.7142857142858</v>
      </c>
      <c r="BZ52" s="15">
        <v>1934.6</v>
      </c>
      <c r="CA52" s="15">
        <v>1790.2272727272727</v>
      </c>
      <c r="CB52" s="15">
        <v>1784.2857142857142</v>
      </c>
      <c r="CC52" s="15">
        <v>1666.2857142857142</v>
      </c>
      <c r="CD52" s="15">
        <v>1796.5</v>
      </c>
      <c r="CE52" s="15">
        <v>1819.3478260869565</v>
      </c>
      <c r="CF52" s="15">
        <v>1649.7619047619048</v>
      </c>
      <c r="CG52" s="15">
        <v>1565.3809523809523</v>
      </c>
      <c r="CH52" s="15">
        <v>1582</v>
      </c>
      <c r="CI52" s="15">
        <v>1544.65</v>
      </c>
      <c r="CJ52" s="15">
        <v>1498.409090909091</v>
      </c>
      <c r="CK52" s="15">
        <v>1389.85</v>
      </c>
      <c r="CL52" s="15">
        <v>1387.5238095238096</v>
      </c>
      <c r="CM52" s="15">
        <v>1415.409090909091</v>
      </c>
      <c r="CN52" s="15">
        <v>1521.8571428571429</v>
      </c>
      <c r="CO52" s="15">
        <v>1619.5</v>
      </c>
      <c r="CP52" s="15">
        <v>1658.1363636363637</v>
      </c>
      <c r="CQ52" s="15">
        <v>1792.3333333333333</v>
      </c>
      <c r="CR52" s="15">
        <v>1798.8181818181818</v>
      </c>
      <c r="CS52" s="15">
        <v>1934.5</v>
      </c>
      <c r="CT52" s="15">
        <v>2078.2857142857142</v>
      </c>
      <c r="CU52" s="15">
        <v>2148.818181818182</v>
      </c>
      <c r="CV52" s="15">
        <v>2075.0476190476193</v>
      </c>
      <c r="CW52" s="15">
        <v>2217.590909090909</v>
      </c>
      <c r="CX52" s="15">
        <v>2135.6999999999998</v>
      </c>
      <c r="CY52" s="15">
        <v>2150.086956521739</v>
      </c>
      <c r="CZ52" s="15">
        <v>2069.1111111111113</v>
      </c>
      <c r="DA52" s="15">
        <v>1956.1904761904761</v>
      </c>
      <c r="DB52" s="15">
        <v>2044.409090909091</v>
      </c>
      <c r="DC52" s="15">
        <v>2148.2857142857142</v>
      </c>
      <c r="DD52" s="15">
        <v>2120.3636363636365</v>
      </c>
      <c r="DE52" s="15">
        <v>2005.7619047619048</v>
      </c>
      <c r="DF52" s="15">
        <v>1996.090909090909</v>
      </c>
      <c r="DG52" s="15">
        <v>1843.4545454545455</v>
      </c>
      <c r="DH52" s="17">
        <v>1724.1</v>
      </c>
      <c r="DI52" s="17">
        <v>1757.2272727272727</v>
      </c>
      <c r="DJ52" s="17">
        <v>1791.8</v>
      </c>
      <c r="DK52" s="17">
        <v>1796.047619047619</v>
      </c>
      <c r="DL52" s="17">
        <v>1727.35</v>
      </c>
      <c r="DM52" s="17">
        <v>1749.3636363636363</v>
      </c>
      <c r="DN52" s="17">
        <v>1720.952380952381</v>
      </c>
      <c r="DO52" s="17">
        <v>1740.6363636363637</v>
      </c>
      <c r="DP52" s="17">
        <v>1645.409090909091</v>
      </c>
      <c r="DQ52" s="17">
        <v>1548</v>
      </c>
      <c r="DR52" s="17">
        <v>1680.5652173913043</v>
      </c>
      <c r="DS52" s="17">
        <v>1630.2727272727273</v>
      </c>
      <c r="DT52" s="17">
        <v>1500.65</v>
      </c>
      <c r="DU52" s="17">
        <v>1520.590909090909</v>
      </c>
      <c r="DV52" s="17">
        <v>1526.1</v>
      </c>
      <c r="DW52" s="17">
        <v>1494.5238095238096</v>
      </c>
      <c r="DX52" s="17">
        <v>1401.8095238095239</v>
      </c>
      <c r="DY52" s="17">
        <v>1344.6363636363637</v>
      </c>
      <c r="DZ52" s="17">
        <v>1400.85</v>
      </c>
      <c r="EA52" s="17">
        <v>1382.2173913043478</v>
      </c>
      <c r="EB52" s="17">
        <v>1302.4285714285713</v>
      </c>
      <c r="EC52" s="17">
        <v>1298.2857142857142</v>
      </c>
      <c r="ED52" s="17">
        <v>1248.391304347826</v>
      </c>
      <c r="EE52" s="17">
        <v>1346.1904761904761</v>
      </c>
      <c r="EF52" s="17">
        <v>1381.75</v>
      </c>
      <c r="EG52" s="17">
        <v>1312</v>
      </c>
      <c r="EH52" s="17">
        <v>1267.45</v>
      </c>
      <c r="EI52" s="17">
        <v>1229.2272727272727</v>
      </c>
      <c r="EJ52" s="17">
        <v>1157.1500000000001</v>
      </c>
      <c r="EK52" s="17">
        <v>1166.9047619047619</v>
      </c>
      <c r="EL52" s="17">
        <v>1173.4545454545455</v>
      </c>
      <c r="EM52" s="17">
        <v>1244.2173913043478</v>
      </c>
      <c r="EN52" s="17">
        <v>1439.7</v>
      </c>
      <c r="EO52" s="17">
        <v>1457.7727272727273</v>
      </c>
      <c r="EP52" s="17">
        <v>1274.1818181818182</v>
      </c>
      <c r="EQ52" s="17">
        <v>1365.5714285714287</v>
      </c>
      <c r="ER52" s="17">
        <v>1350.9047619047619</v>
      </c>
      <c r="ES52" s="17">
        <v>1323.95</v>
      </c>
      <c r="ET52" s="17">
        <v>1362.2</v>
      </c>
      <c r="EU52" s="17">
        <v>1380.695652173913</v>
      </c>
      <c r="EV52" s="17">
        <v>1371.45</v>
      </c>
      <c r="EW52" s="17">
        <v>1476.5263157894738</v>
      </c>
      <c r="EX52" s="17">
        <v>1612.909090909091</v>
      </c>
      <c r="EY52" s="17">
        <v>1789.409090909091</v>
      </c>
      <c r="EZ52" s="17">
        <v>1860.9047619047619</v>
      </c>
      <c r="FA52" s="17">
        <v>2107</v>
      </c>
      <c r="FB52" s="17">
        <v>2155.1428571428573</v>
      </c>
      <c r="FC52" s="17">
        <v>2277.5454545454545</v>
      </c>
      <c r="FD52" s="17">
        <v>2420.409090909091</v>
      </c>
      <c r="FE52" s="17">
        <v>2334.15</v>
      </c>
      <c r="FF52" s="17">
        <v>2266.8000000000002</v>
      </c>
      <c r="FG52" s="17">
        <v>2220.913043478261</v>
      </c>
      <c r="FH52" s="17">
        <v>2087.7368421052633</v>
      </c>
      <c r="FI52" s="17">
        <v>2073.4285714285716</v>
      </c>
      <c r="FJ52" s="17">
        <v>2069.1</v>
      </c>
      <c r="FK52" s="17">
        <v>1969.3333333333333</v>
      </c>
      <c r="FL52" s="17">
        <v>2182.9545454545455</v>
      </c>
      <c r="FM52" s="17">
        <v>2221.5714285714284</v>
      </c>
      <c r="FN52" s="17">
        <v>2051.3333333333335</v>
      </c>
      <c r="FO52" s="17">
        <v>1851.2727272727273</v>
      </c>
      <c r="FP52" s="17">
        <v>1918.6</v>
      </c>
      <c r="FQ52" s="17">
        <v>1962.8571428571429</v>
      </c>
      <c r="FR52" s="17">
        <v>2080</v>
      </c>
      <c r="FS52" s="17">
        <v>2129.521739130435</v>
      </c>
      <c r="FT52" s="425">
        <v>2206</v>
      </c>
      <c r="FU52" s="426">
        <v>2173</v>
      </c>
      <c r="FV52" s="426">
        <v>2173</v>
      </c>
      <c r="FW52" s="424">
        <v>2138</v>
      </c>
      <c r="FX52" s="424">
        <v>2138</v>
      </c>
      <c r="FY52" s="427">
        <v>2100</v>
      </c>
      <c r="FZ52" s="427">
        <v>2100</v>
      </c>
      <c r="GA52" s="430">
        <v>2079</v>
      </c>
      <c r="GB52" s="430">
        <v>2079</v>
      </c>
    </row>
    <row r="53" spans="1:184" s="16" customFormat="1" x14ac:dyDescent="0.3">
      <c r="A53" s="14"/>
      <c r="B53" s="14"/>
      <c r="C53" s="14"/>
      <c r="D53" s="22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</row>
    <row r="54" spans="1:184" s="16" customFormat="1" x14ac:dyDescent="0.3">
      <c r="A54" s="16" t="s">
        <v>37</v>
      </c>
      <c r="D54" s="22"/>
      <c r="E54" s="17">
        <v>2252.9815000000003</v>
      </c>
      <c r="F54" s="17">
        <v>2513.7445000000007</v>
      </c>
      <c r="G54" s="17">
        <v>2477.2114285714283</v>
      </c>
      <c r="H54" s="17">
        <v>2379.3645000000001</v>
      </c>
      <c r="I54" s="17">
        <v>2229.9499999999998</v>
      </c>
      <c r="J54" s="17">
        <v>2090.0421052631582</v>
      </c>
      <c r="K54" s="17">
        <v>2052.6840909090906</v>
      </c>
      <c r="L54" s="17">
        <v>2018.9652631578945</v>
      </c>
      <c r="M54" s="17">
        <v>1978.0329999999994</v>
      </c>
      <c r="N54" s="17">
        <v>1901.4003225806453</v>
      </c>
      <c r="O54" s="17">
        <v>1976.8793333333335</v>
      </c>
      <c r="P54" s="17">
        <v>2018.0125806451613</v>
      </c>
      <c r="Q54" s="17">
        <v>1983.4267</v>
      </c>
      <c r="R54" s="17">
        <v>1951.7239285714293</v>
      </c>
      <c r="S54" s="17">
        <v>1908.991935483871</v>
      </c>
      <c r="T54" s="17">
        <v>1937.4490000000003</v>
      </c>
      <c r="U54" s="17">
        <v>1983.5932258064518</v>
      </c>
      <c r="V54" s="17">
        <v>1926.8460000000002</v>
      </c>
      <c r="W54" s="17">
        <v>1874.4112903225807</v>
      </c>
      <c r="X54" s="17">
        <v>1821.2006451612901</v>
      </c>
      <c r="Y54" s="17">
        <v>1805.7723000000001</v>
      </c>
      <c r="Z54" s="17">
        <v>1808.6070999999999</v>
      </c>
      <c r="AA54" s="17">
        <v>1862.9940000000001</v>
      </c>
      <c r="AB54" s="17">
        <v>1922.3312903225806</v>
      </c>
      <c r="AC54" s="17">
        <v>1867.0767741935488</v>
      </c>
      <c r="AD54" s="17">
        <v>1882.3714285714284</v>
      </c>
      <c r="AE54" s="17">
        <v>1881.8148387096778</v>
      </c>
      <c r="AF54" s="17">
        <v>1809.8339999999994</v>
      </c>
      <c r="AG54" s="17">
        <v>1800.5087096774189</v>
      </c>
      <c r="AH54" s="17">
        <v>1783.159333333334</v>
      </c>
      <c r="AI54" s="17">
        <v>1761.5938709677416</v>
      </c>
      <c r="AJ54" s="17">
        <v>1785.56</v>
      </c>
      <c r="AK54" s="17">
        <v>1833.3196666666665</v>
      </c>
      <c r="AL54" s="17">
        <v>1907.609032258064</v>
      </c>
      <c r="AM54" s="17">
        <v>1919.4749999999999</v>
      </c>
      <c r="AN54" s="17">
        <v>1933.31064516129</v>
      </c>
      <c r="AO54" s="17">
        <v>1853.2822580645166</v>
      </c>
      <c r="AP54" s="17">
        <v>1782.7548275862066</v>
      </c>
      <c r="AQ54" s="17">
        <v>1766.3316129032257</v>
      </c>
      <c r="AR54" s="17">
        <v>1774.2469999999992</v>
      </c>
      <c r="AS54" s="17">
        <v>1793.2767741935484</v>
      </c>
      <c r="AT54" s="17">
        <v>1792.5466666666664</v>
      </c>
      <c r="AU54" s="17">
        <v>1783.8203225806458</v>
      </c>
      <c r="AV54" s="17">
        <v>1805.5232258064516</v>
      </c>
      <c r="AW54" s="17">
        <v>1802.7463333333337</v>
      </c>
      <c r="AX54" s="17">
        <v>1804.4009677419353</v>
      </c>
      <c r="AY54" s="17">
        <v>1821.0136666666672</v>
      </c>
      <c r="AZ54" s="17">
        <v>1792.6996774193553</v>
      </c>
      <c r="BA54" s="17">
        <v>1769.6725806451611</v>
      </c>
      <c r="BB54" s="17">
        <v>1790.5478571428569</v>
      </c>
      <c r="BC54" s="17">
        <v>1813.7487096774191</v>
      </c>
      <c r="BD54" s="17">
        <v>1830.2313333333329</v>
      </c>
      <c r="BE54" s="17">
        <v>1847.9212903225805</v>
      </c>
      <c r="BF54" s="17">
        <v>1909.8493333333331</v>
      </c>
      <c r="BG54" s="17">
        <v>1901.5425806451615</v>
      </c>
      <c r="BH54" s="17">
        <v>1902.1041935483875</v>
      </c>
      <c r="BI54" s="17">
        <v>1919.5123333333338</v>
      </c>
      <c r="BJ54" s="17">
        <v>1885.1312903225801</v>
      </c>
      <c r="BK54" s="17">
        <v>1921.7529999999997</v>
      </c>
      <c r="BL54" s="17">
        <v>1932.9561290322579</v>
      </c>
      <c r="BM54" s="17">
        <v>1957.2870967741942</v>
      </c>
      <c r="BN54" s="17">
        <v>2038.4925000000001</v>
      </c>
      <c r="BO54" s="17">
        <v>2022.19</v>
      </c>
      <c r="BP54" s="17">
        <v>1939.27</v>
      </c>
      <c r="BQ54" s="17">
        <v>1915.46</v>
      </c>
      <c r="BR54" s="17">
        <v>1888.1</v>
      </c>
      <c r="BS54" s="17">
        <v>1858.4</v>
      </c>
      <c r="BT54" s="17">
        <v>1899.07</v>
      </c>
      <c r="BU54" s="17">
        <v>1971.34</v>
      </c>
      <c r="BV54" s="17">
        <v>2047.03</v>
      </c>
      <c r="BW54" s="17">
        <v>2127.2456000000002</v>
      </c>
      <c r="BX54" s="17">
        <v>2344.23</v>
      </c>
      <c r="BY54" s="17">
        <v>2397.69</v>
      </c>
      <c r="BZ54" s="17">
        <v>2420.38</v>
      </c>
      <c r="CA54" s="17">
        <v>2586.58</v>
      </c>
      <c r="CB54" s="17">
        <v>2495.36</v>
      </c>
      <c r="CC54" s="17">
        <v>2439.0863157894701</v>
      </c>
      <c r="CD54" s="17">
        <v>2554.94</v>
      </c>
      <c r="CE54" s="17">
        <v>2731.9</v>
      </c>
      <c r="CF54" s="17">
        <v>3023.29</v>
      </c>
      <c r="CG54" s="17">
        <v>3073.1154545454542</v>
      </c>
      <c r="CH54" s="17">
        <v>2937.85</v>
      </c>
      <c r="CI54" s="17">
        <v>2996.67</v>
      </c>
      <c r="CJ54" s="17">
        <v>3244.51</v>
      </c>
      <c r="CK54" s="17">
        <v>3284.03</v>
      </c>
      <c r="CL54" s="17">
        <v>3357.5</v>
      </c>
      <c r="CM54" s="17">
        <v>3145.26</v>
      </c>
      <c r="CN54" s="17">
        <v>2998.71</v>
      </c>
      <c r="CO54" s="17">
        <v>2988.38</v>
      </c>
      <c r="CP54" s="17">
        <v>2991.68</v>
      </c>
      <c r="CQ54" s="17">
        <v>2963.99</v>
      </c>
      <c r="CR54" s="17">
        <v>2963.82</v>
      </c>
      <c r="CS54" s="17">
        <v>2921.15</v>
      </c>
      <c r="CT54" s="17">
        <v>2932.61</v>
      </c>
      <c r="CU54" s="17">
        <v>3106.4</v>
      </c>
      <c r="CV54" s="17">
        <v>3009.53</v>
      </c>
      <c r="CW54" s="17">
        <v>2944.65</v>
      </c>
      <c r="CX54" s="17">
        <v>2881.68</v>
      </c>
      <c r="CY54" s="17">
        <v>2943.4945454545455</v>
      </c>
      <c r="CZ54" s="17">
        <v>2873.5461111111113</v>
      </c>
      <c r="DA54" s="17">
        <v>2924</v>
      </c>
      <c r="DB54" s="17">
        <v>2958.36</v>
      </c>
      <c r="DC54" s="17">
        <v>3038.76</v>
      </c>
      <c r="DD54" s="17">
        <v>2972.62</v>
      </c>
      <c r="DE54" s="17">
        <v>2918.49</v>
      </c>
      <c r="DF54" s="17">
        <v>2955.06</v>
      </c>
      <c r="DG54" s="17">
        <v>3013.17</v>
      </c>
      <c r="DH54" s="17">
        <v>2991.42</v>
      </c>
      <c r="DI54" s="17">
        <v>2867.68</v>
      </c>
      <c r="DJ54" s="17">
        <v>2859.9960000000001</v>
      </c>
      <c r="DK54" s="17">
        <v>2852.46</v>
      </c>
      <c r="DL54" s="17">
        <v>2765.96</v>
      </c>
      <c r="DM54" s="17">
        <v>2862.95</v>
      </c>
      <c r="DN54" s="17">
        <v>2893.22</v>
      </c>
      <c r="DO54" s="17">
        <v>2885.55</v>
      </c>
      <c r="DP54" s="17">
        <v>2959.57</v>
      </c>
      <c r="DQ54" s="17">
        <v>3037.8</v>
      </c>
      <c r="DR54" s="17">
        <v>3080.48</v>
      </c>
      <c r="DS54" s="17">
        <v>3198.13</v>
      </c>
      <c r="DT54" s="17">
        <v>3212.48</v>
      </c>
      <c r="DU54" s="17">
        <v>3161.9114285714286</v>
      </c>
      <c r="DV54" s="17">
        <v>3115.15</v>
      </c>
      <c r="DW54" s="17">
        <v>3125.34</v>
      </c>
      <c r="DX54" s="17">
        <v>3155.22</v>
      </c>
      <c r="DY54" s="17">
        <v>3310.49</v>
      </c>
      <c r="DZ54" s="17">
        <v>3256.0188888888897</v>
      </c>
      <c r="EA54" s="17">
        <v>3208.1081818181829</v>
      </c>
      <c r="EB54" s="17">
        <v>3412.6474999999991</v>
      </c>
      <c r="EC54" s="17">
        <v>3399.6219047619038</v>
      </c>
      <c r="ED54" s="17">
        <v>3437.7254545454548</v>
      </c>
      <c r="EE54" s="17">
        <v>3411.4236842105256</v>
      </c>
      <c r="EF54" s="17">
        <v>3383.0004761904761</v>
      </c>
      <c r="EG54" s="17">
        <v>3317.3704761904755</v>
      </c>
      <c r="EH54" s="17">
        <v>3408.2404999999999</v>
      </c>
      <c r="EI54" s="17">
        <v>3870.0076190476193</v>
      </c>
      <c r="EJ54" s="17">
        <v>3986.5610000000001</v>
      </c>
      <c r="EK54" s="17">
        <v>3863.3421052631579</v>
      </c>
      <c r="EL54" s="17">
        <v>3693.0010526315782</v>
      </c>
      <c r="EM54" s="17">
        <v>3660.599090909091</v>
      </c>
      <c r="EN54" s="17">
        <v>3788.0989473684212</v>
      </c>
      <c r="EO54" s="17">
        <v>3749.8572727272726</v>
      </c>
      <c r="EP54" s="17">
        <v>3833.0595238095243</v>
      </c>
      <c r="EQ54" s="17">
        <v>3680.6721052631583</v>
      </c>
      <c r="ER54" s="17">
        <v>3468.5038095238101</v>
      </c>
      <c r="ES54" s="17">
        <v>3494.532631578948</v>
      </c>
      <c r="ET54" s="17">
        <v>3552.4340000000002</v>
      </c>
      <c r="EU54" s="17">
        <v>3616.9990909090916</v>
      </c>
      <c r="EV54" s="17">
        <v>3651.8530000000005</v>
      </c>
      <c r="EW54" s="17">
        <v>3741.96</v>
      </c>
      <c r="EX54" s="17">
        <v>3693</v>
      </c>
      <c r="EY54" s="17">
        <v>3832.2439999999997</v>
      </c>
      <c r="EZ54" s="17">
        <v>3887.6780952380955</v>
      </c>
      <c r="FA54" s="17">
        <v>3820.28</v>
      </c>
      <c r="FB54" s="17">
        <v>3771.68</v>
      </c>
      <c r="FC54" s="17">
        <v>3900.51</v>
      </c>
      <c r="FD54" s="17">
        <v>3967.77</v>
      </c>
      <c r="FE54" s="17">
        <v>4000.72</v>
      </c>
      <c r="FF54" s="17">
        <v>3938.36</v>
      </c>
      <c r="FG54" s="17">
        <v>3805.5213636363628</v>
      </c>
      <c r="FH54" s="17">
        <v>3796.39</v>
      </c>
      <c r="FI54" s="17">
        <v>4027.6</v>
      </c>
      <c r="FJ54" s="17">
        <v>3922.5</v>
      </c>
      <c r="FK54" s="17">
        <v>4394.01</v>
      </c>
      <c r="FL54" s="17">
        <v>4326.7700000000004</v>
      </c>
      <c r="FM54" s="17">
        <v>4437.3100000000004</v>
      </c>
      <c r="FN54" s="17">
        <v>4714.96</v>
      </c>
      <c r="FO54" s="17">
        <v>4922.3</v>
      </c>
      <c r="FP54" s="17">
        <v>4787.8900000000003</v>
      </c>
      <c r="FQ54" s="17">
        <v>4712.18</v>
      </c>
      <c r="FR54" s="17">
        <v>4802.75</v>
      </c>
      <c r="FS54" s="17">
        <v>4760.96</v>
      </c>
      <c r="FT54" s="17">
        <v>4765</v>
      </c>
      <c r="FU54" s="17">
        <v>4765</v>
      </c>
      <c r="FV54" s="17">
        <v>4765</v>
      </c>
      <c r="FW54" s="17">
        <v>4765</v>
      </c>
      <c r="FX54" s="17">
        <v>4765</v>
      </c>
      <c r="FY54" s="17">
        <v>4765</v>
      </c>
      <c r="FZ54" s="17">
        <v>4765</v>
      </c>
      <c r="GA54" s="17">
        <v>4765</v>
      </c>
      <c r="GB54" s="17">
        <v>4765</v>
      </c>
    </row>
    <row r="55" spans="1:184" s="16" customFormat="1" x14ac:dyDescent="0.3">
      <c r="D55" s="22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</row>
    <row r="56" spans="1:184" s="16" customFormat="1" x14ac:dyDescent="0.3">
      <c r="A56" s="351" t="s">
        <v>474</v>
      </c>
      <c r="D56" s="22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</row>
    <row r="57" spans="1:184" s="16" customFormat="1" x14ac:dyDescent="0.3">
      <c r="A57" s="350" t="s">
        <v>63</v>
      </c>
      <c r="D57" s="22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H57" s="349">
        <v>2.5473818730437747E-2</v>
      </c>
      <c r="EI57" s="349">
        <v>1.6112026007548463E-2</v>
      </c>
      <c r="EJ57" s="349">
        <v>1.4673875860543362E-2</v>
      </c>
      <c r="EK57" s="349">
        <v>2.0765710011026339E-2</v>
      </c>
      <c r="EL57" s="349">
        <v>-5.2485165328911565E-3</v>
      </c>
      <c r="EM57" s="349">
        <v>-7.8535786897437898E-4</v>
      </c>
      <c r="EN57" s="349">
        <v>-7.5549148045993553E-3</v>
      </c>
      <c r="EO57" s="349">
        <v>6.3197480903547376E-3</v>
      </c>
      <c r="EP57" s="349">
        <v>-6.6509318400254092E-3</v>
      </c>
      <c r="EQ57" s="349">
        <v>1.9942761015341315E-3</v>
      </c>
      <c r="ER57" s="349">
        <v>5.7938666081043255E-3</v>
      </c>
      <c r="ES57" s="349">
        <v>5.7938666081043255E-3</v>
      </c>
      <c r="ET57" s="349">
        <v>2.0526717448289489E-2</v>
      </c>
      <c r="EU57" s="349">
        <v>2.0575292029309189E-2</v>
      </c>
      <c r="EV57" s="349">
        <v>1.8299153314561556E-2</v>
      </c>
      <c r="EW57" s="349">
        <v>2.1300678798915174E-2</v>
      </c>
      <c r="EX57" s="349">
        <v>8.7460208839429399E-5</v>
      </c>
      <c r="EY57" s="349">
        <v>-8.9608198273205542E-4</v>
      </c>
      <c r="EZ57" s="349">
        <v>-7.3388630725613746E-3</v>
      </c>
      <c r="FA57" s="349">
        <v>-1.2128420975955123E-2</v>
      </c>
      <c r="FB57" s="349">
        <v>-1.2463635451718691E-2</v>
      </c>
      <c r="FC57" s="349">
        <v>-5.6424994281212282E-4</v>
      </c>
      <c r="FD57" s="349">
        <v>8.3737948355677716E-4</v>
      </c>
      <c r="FE57" s="349">
        <v>5.872879285527155E-3</v>
      </c>
      <c r="FF57" s="349">
        <v>1.7262875755293505E-2</v>
      </c>
      <c r="FG57" s="349">
        <v>1.6992873299784605E-2</v>
      </c>
      <c r="FH57" s="349">
        <v>2.4439110023333876E-2</v>
      </c>
      <c r="FI57" s="349">
        <v>4.4870153977000005E-2</v>
      </c>
      <c r="FJ57" s="349">
        <v>-1.6543225156753549E-2</v>
      </c>
      <c r="FK57" s="349">
        <v>-2.66782346486788E-2</v>
      </c>
      <c r="FL57" s="349">
        <v>-1.8143716307684965E-2</v>
      </c>
      <c r="FM57" s="349">
        <v>-1.0344561358867299E-2</v>
      </c>
      <c r="FN57" s="349">
        <v>-1.0970652540285508E-2</v>
      </c>
      <c r="FO57" s="349">
        <v>-6.0331553782936309E-3</v>
      </c>
      <c r="FP57" s="349">
        <v>-4.8573393674328225E-3</v>
      </c>
      <c r="FQ57" s="349">
        <v>5.872879285527155E-3</v>
      </c>
      <c r="FR57" s="349">
        <v>2.3447501525081682E-2</v>
      </c>
      <c r="FS57" s="349">
        <v>1.4089841849666662E-2</v>
      </c>
      <c r="FT57" s="349">
        <v>2.3504146094404543E-2</v>
      </c>
      <c r="FU57" s="349">
        <v>2.3538497463539088E-2</v>
      </c>
      <c r="FV57" s="349">
        <v>2.828652947778787E-2</v>
      </c>
      <c r="FW57" s="349">
        <v>-1.3184598468605535E-2</v>
      </c>
      <c r="FX57" s="349">
        <v>0</v>
      </c>
      <c r="FY57" s="349">
        <v>0</v>
      </c>
      <c r="FZ57" s="349">
        <v>0</v>
      </c>
      <c r="GA57" s="349">
        <v>0</v>
      </c>
      <c r="GB57" s="349">
        <v>0</v>
      </c>
    </row>
    <row r="58" spans="1:184" s="16" customFormat="1" x14ac:dyDescent="0.3">
      <c r="A58" s="350" t="s">
        <v>65</v>
      </c>
      <c r="D58" s="22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H58" s="349">
        <v>2.2555411434155292E-2</v>
      </c>
      <c r="EI58" s="349">
        <v>5.8698447903116069E-3</v>
      </c>
      <c r="EJ58" s="349">
        <v>5.1342168596779647E-3</v>
      </c>
      <c r="EK58" s="349">
        <v>-2.8077068146687978E-3</v>
      </c>
      <c r="EL58" s="349">
        <v>3.2131770589913788E-3</v>
      </c>
      <c r="EM58" s="349">
        <v>9.6171921438359398E-4</v>
      </c>
      <c r="EN58" s="349">
        <v>7.2361956237236846E-3</v>
      </c>
      <c r="EO58" s="349">
        <v>3.2553988880121842E-3</v>
      </c>
      <c r="EP58" s="349">
        <v>2.56071477486155E-2</v>
      </c>
      <c r="EQ58" s="349">
        <v>2.7251623055046803E-2</v>
      </c>
      <c r="ER58" s="349">
        <v>-2.8321712357528006E-2</v>
      </c>
      <c r="ES58" s="349">
        <v>-2.8321712357528006E-2</v>
      </c>
      <c r="ET58" s="349">
        <v>2.3620293752461441E-2</v>
      </c>
      <c r="EU58" s="349">
        <v>-9.3097783561502112E-4</v>
      </c>
      <c r="EV58" s="349">
        <v>5.1617883755294969E-5</v>
      </c>
      <c r="EW58" s="349">
        <v>1.131559285003636E-3</v>
      </c>
      <c r="EX58" s="349">
        <v>-3.143786292639783E-4</v>
      </c>
      <c r="EY58" s="349">
        <v>3.3082507164079678E-2</v>
      </c>
      <c r="EZ58" s="349">
        <v>3.2148628333300344E-2</v>
      </c>
      <c r="FA58" s="349">
        <v>-1.4704472659659018E-3</v>
      </c>
      <c r="FB58" s="349">
        <v>2.3054929876574981E-2</v>
      </c>
      <c r="FC58" s="349">
        <v>1.2338545124997102E-2</v>
      </c>
      <c r="FD58" s="349">
        <v>-2.8399281845884583E-2</v>
      </c>
      <c r="FE58" s="349">
        <v>7.2309682877373049E-2</v>
      </c>
      <c r="FF58" s="349">
        <v>3.9002129510949946E-3</v>
      </c>
      <c r="FG58" s="349">
        <v>7.0988422494429049E-3</v>
      </c>
      <c r="FH58" s="349">
        <v>-7.3451119936749354E-3</v>
      </c>
      <c r="FI58" s="349">
        <v>-1.359841109640203E-2</v>
      </c>
      <c r="FJ58" s="349">
        <v>-1.334755121261133E-3</v>
      </c>
      <c r="FK58" s="349">
        <v>1.3313469702347369E-4</v>
      </c>
      <c r="FL58" s="349">
        <v>8.4032492915924184E-3</v>
      </c>
      <c r="FM58" s="349">
        <v>6.710602936484733E-3</v>
      </c>
      <c r="FN58" s="349">
        <v>2.9366357934205167E-2</v>
      </c>
      <c r="FO58" s="349">
        <v>1.4575781172044611E-2</v>
      </c>
      <c r="FP58" s="349">
        <v>-2.9283066709359873E-2</v>
      </c>
      <c r="FQ58" s="349">
        <v>7.2309682877373049E-2</v>
      </c>
      <c r="FR58" s="349">
        <v>3.3398830454748341E-2</v>
      </c>
      <c r="FS58" s="349">
        <v>3.0728204246392554E-2</v>
      </c>
      <c r="FT58" s="349">
        <v>2.7068096003311393E-2</v>
      </c>
      <c r="FU58" s="349">
        <v>7.0613649474584594E-3</v>
      </c>
      <c r="FV58" s="349">
        <v>1.5304318243301029E-3</v>
      </c>
      <c r="FW58" s="349">
        <v>-1.3940955790049614E-2</v>
      </c>
      <c r="FX58" s="349">
        <v>7.1160929234013182E-3</v>
      </c>
      <c r="FY58" s="349">
        <v>-1.789063585484918E-3</v>
      </c>
      <c r="FZ58" s="349">
        <v>-9.3793077334831665E-3</v>
      </c>
      <c r="GA58" s="349">
        <v>2.6597279392759354E-3</v>
      </c>
      <c r="GB58" s="349">
        <v>5.3308107604497224E-3</v>
      </c>
    </row>
    <row r="59" spans="1:184" s="16" customFormat="1" x14ac:dyDescent="0.3">
      <c r="A59" s="350" t="s">
        <v>53</v>
      </c>
      <c r="D59" s="22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H59" s="349">
        <v>3.476538086397718E-2</v>
      </c>
      <c r="EI59" s="349">
        <v>9.326770301072429E-3</v>
      </c>
      <c r="EJ59" s="349">
        <v>1.6768120505012973E-3</v>
      </c>
      <c r="EK59" s="349">
        <v>-8.7874479697792607E-3</v>
      </c>
      <c r="EL59" s="349">
        <v>1.0790855905949304E-2</v>
      </c>
      <c r="EM59" s="349">
        <v>5.5179055679124289E-3</v>
      </c>
      <c r="EN59" s="349">
        <v>8.07651046329938E-3</v>
      </c>
      <c r="EO59" s="349">
        <v>-2.6881497668691523E-3</v>
      </c>
      <c r="EP59" s="349">
        <v>-1.1226724834050739E-2</v>
      </c>
      <c r="EQ59" s="349">
        <v>8.4503735800358859E-2</v>
      </c>
      <c r="ER59" s="349">
        <v>-8.5670182476236589E-2</v>
      </c>
      <c r="ES59" s="349">
        <v>-8.5670182476236589E-2</v>
      </c>
      <c r="ET59" s="349">
        <v>7.8312095177990315E-3</v>
      </c>
      <c r="EU59" s="349">
        <v>1.7077939257659658E-2</v>
      </c>
      <c r="EV59" s="349">
        <v>2.7957974788890949E-2</v>
      </c>
      <c r="EW59" s="349">
        <v>-1.4744338890820829E-3</v>
      </c>
      <c r="EX59" s="349">
        <v>9.5102794162524873E-3</v>
      </c>
      <c r="EY59" s="349">
        <v>-5.8344245025357955E-3</v>
      </c>
      <c r="EZ59" s="349">
        <v>3.8811423696443192E-3</v>
      </c>
      <c r="FA59" s="349">
        <v>-4.8587239070265742E-3</v>
      </c>
      <c r="FB59" s="349">
        <v>-5.9173299583518135E-3</v>
      </c>
      <c r="FC59" s="349">
        <v>4.9577498058108738E-2</v>
      </c>
      <c r="FD59" s="349">
        <v>-4.4474195384247239E-2</v>
      </c>
      <c r="FE59" s="349">
        <v>3.1319246932007605E-2</v>
      </c>
      <c r="FF59" s="349">
        <v>1.0384583437998973E-3</v>
      </c>
      <c r="FG59" s="349">
        <v>-5.1187468563053118E-3</v>
      </c>
      <c r="FH59" s="349">
        <v>-6.9828999999999919E-2</v>
      </c>
      <c r="FI59" s="349">
        <v>4.4999999999997264E-3</v>
      </c>
      <c r="FJ59" s="349">
        <v>1.0000000000000009E-2</v>
      </c>
      <c r="FK59" s="349">
        <v>1.0000000000000009E-2</v>
      </c>
      <c r="FL59" s="349">
        <v>9.9999999999966782E-4</v>
      </c>
      <c r="FM59" s="349">
        <v>-1.4999999999999902E-2</v>
      </c>
      <c r="FN59" s="349">
        <v>-1.900000000000035E-2</v>
      </c>
      <c r="FO59" s="349">
        <v>6.9775100388653755E-2</v>
      </c>
      <c r="FP59" s="349">
        <v>-4.4067113145114689E-2</v>
      </c>
      <c r="FQ59" s="349">
        <v>3.1319246932007605E-2</v>
      </c>
      <c r="FR59" s="349">
        <v>6.7562648488544985E-2</v>
      </c>
      <c r="FS59" s="349">
        <v>4.9180826872666783E-2</v>
      </c>
      <c r="FT59" s="349">
        <v>0</v>
      </c>
      <c r="FU59" s="349">
        <v>0</v>
      </c>
      <c r="FV59" s="349">
        <v>0</v>
      </c>
      <c r="FW59" s="349">
        <v>0</v>
      </c>
      <c r="FX59" s="349">
        <v>0</v>
      </c>
      <c r="FY59" s="349">
        <v>0</v>
      </c>
      <c r="FZ59" s="349">
        <v>0</v>
      </c>
      <c r="GA59" s="349">
        <v>5.0000000000000044E-2</v>
      </c>
      <c r="GB59" s="349">
        <v>-5.9999999999999942E-2</v>
      </c>
    </row>
    <row r="60" spans="1:184" x14ac:dyDescent="0.3">
      <c r="D60" s="25"/>
    </row>
    <row r="61" spans="1:184" x14ac:dyDescent="0.3">
      <c r="A61" s="18" t="s">
        <v>229</v>
      </c>
      <c r="B61" s="18" t="s">
        <v>13</v>
      </c>
      <c r="C61" s="18" t="s">
        <v>169</v>
      </c>
      <c r="D61" s="21" t="s">
        <v>284</v>
      </c>
      <c r="E61" s="19">
        <v>39814</v>
      </c>
      <c r="F61" s="19">
        <v>39845</v>
      </c>
      <c r="G61" s="19">
        <v>39873</v>
      </c>
      <c r="H61" s="19">
        <v>39904</v>
      </c>
      <c r="I61" s="19">
        <v>39934</v>
      </c>
      <c r="J61" s="19">
        <v>39965</v>
      </c>
      <c r="K61" s="19">
        <v>39995</v>
      </c>
      <c r="L61" s="19">
        <v>40026</v>
      </c>
      <c r="M61" s="19">
        <v>40057</v>
      </c>
      <c r="N61" s="19">
        <v>40087</v>
      </c>
      <c r="O61" s="19">
        <v>40118</v>
      </c>
      <c r="P61" s="19">
        <v>40148</v>
      </c>
      <c r="Q61" s="19">
        <v>40179</v>
      </c>
      <c r="R61" s="19">
        <v>40210</v>
      </c>
      <c r="S61" s="19">
        <v>40238</v>
      </c>
      <c r="T61" s="19">
        <v>40269</v>
      </c>
      <c r="U61" s="19">
        <v>40299</v>
      </c>
      <c r="V61" s="19">
        <v>40330</v>
      </c>
      <c r="W61" s="19">
        <v>40360</v>
      </c>
      <c r="X61" s="19">
        <v>40391</v>
      </c>
      <c r="Y61" s="19">
        <v>40422</v>
      </c>
      <c r="Z61" s="19">
        <v>40452</v>
      </c>
      <c r="AA61" s="19">
        <v>40483</v>
      </c>
      <c r="AB61" s="19">
        <v>40513</v>
      </c>
      <c r="AC61" s="19">
        <v>40544</v>
      </c>
      <c r="AD61" s="19">
        <v>40575</v>
      </c>
      <c r="AE61" s="19">
        <v>40603</v>
      </c>
      <c r="AF61" s="19">
        <v>40634</v>
      </c>
      <c r="AG61" s="19">
        <v>40664</v>
      </c>
      <c r="AH61" s="19">
        <v>40695</v>
      </c>
      <c r="AI61" s="19">
        <v>40725</v>
      </c>
      <c r="AJ61" s="19">
        <v>40756</v>
      </c>
      <c r="AK61" s="19">
        <v>40787</v>
      </c>
      <c r="AL61" s="19">
        <v>40817</v>
      </c>
      <c r="AM61" s="19">
        <v>40848</v>
      </c>
      <c r="AN61" s="19">
        <v>40878</v>
      </c>
      <c r="AO61" s="19">
        <v>40909</v>
      </c>
      <c r="AP61" s="19">
        <v>40940</v>
      </c>
      <c r="AQ61" s="19">
        <v>40969</v>
      </c>
      <c r="AR61" s="19">
        <v>41000</v>
      </c>
      <c r="AS61" s="19">
        <v>41030</v>
      </c>
      <c r="AT61" s="19">
        <v>41061</v>
      </c>
      <c r="AU61" s="19">
        <v>41091</v>
      </c>
      <c r="AV61" s="19">
        <v>41122</v>
      </c>
      <c r="AW61" s="19">
        <v>41153</v>
      </c>
      <c r="AX61" s="19">
        <v>41183</v>
      </c>
      <c r="AY61" s="19">
        <v>41214</v>
      </c>
      <c r="AZ61" s="19">
        <v>41244</v>
      </c>
      <c r="BA61" s="19">
        <v>41275</v>
      </c>
      <c r="BB61" s="19">
        <v>41306</v>
      </c>
      <c r="BC61" s="19">
        <v>41334</v>
      </c>
      <c r="BD61" s="19">
        <v>41365</v>
      </c>
      <c r="BE61" s="19">
        <v>41395</v>
      </c>
      <c r="BF61" s="19">
        <v>41426</v>
      </c>
      <c r="BG61" s="19">
        <v>41456</v>
      </c>
      <c r="BH61" s="19">
        <v>41487</v>
      </c>
      <c r="BI61" s="19">
        <v>41518</v>
      </c>
      <c r="BJ61" s="19">
        <v>41548</v>
      </c>
      <c r="BK61" s="19">
        <v>41579</v>
      </c>
      <c r="BL61" s="19">
        <v>41609</v>
      </c>
      <c r="BM61" s="19">
        <v>41640</v>
      </c>
      <c r="BN61" s="19">
        <v>41671</v>
      </c>
      <c r="BO61" s="19">
        <v>41699</v>
      </c>
      <c r="BP61" s="19">
        <v>41730</v>
      </c>
      <c r="BQ61" s="19">
        <v>41760</v>
      </c>
      <c r="BR61" s="19">
        <v>41791</v>
      </c>
      <c r="BS61" s="19">
        <v>41821</v>
      </c>
      <c r="BT61" s="19">
        <v>41852</v>
      </c>
      <c r="BU61" s="19">
        <v>41883</v>
      </c>
      <c r="BV61" s="19">
        <v>41913</v>
      </c>
      <c r="BW61" s="19">
        <v>41944</v>
      </c>
      <c r="BX61" s="19">
        <v>41974</v>
      </c>
      <c r="BY61" s="19">
        <v>42005</v>
      </c>
      <c r="BZ61" s="19">
        <v>42036</v>
      </c>
      <c r="CA61" s="19">
        <v>42064</v>
      </c>
      <c r="CB61" s="19">
        <v>42095</v>
      </c>
      <c r="CC61" s="19">
        <v>42125</v>
      </c>
      <c r="CD61" s="19">
        <v>42156</v>
      </c>
      <c r="CE61" s="19">
        <v>42186</v>
      </c>
      <c r="CF61" s="19">
        <v>42217</v>
      </c>
      <c r="CG61" s="19">
        <v>42248</v>
      </c>
      <c r="CH61" s="19">
        <v>42278</v>
      </c>
      <c r="CI61" s="19">
        <v>42309</v>
      </c>
      <c r="CJ61" s="19">
        <v>42339</v>
      </c>
      <c r="CK61" s="19">
        <v>42370</v>
      </c>
      <c r="CL61" s="19">
        <v>42401</v>
      </c>
      <c r="CM61" s="19">
        <v>42430</v>
      </c>
      <c r="CN61" s="19">
        <v>42461</v>
      </c>
      <c r="CO61" s="19">
        <v>42491</v>
      </c>
      <c r="CP61" s="19">
        <v>42522</v>
      </c>
      <c r="CQ61" s="19">
        <v>42552</v>
      </c>
      <c r="CR61" s="19">
        <v>42583</v>
      </c>
      <c r="CS61" s="19">
        <v>42614</v>
      </c>
      <c r="CT61" s="19">
        <v>42644</v>
      </c>
      <c r="CU61" s="19">
        <v>42675</v>
      </c>
      <c r="CV61" s="19">
        <v>42705</v>
      </c>
      <c r="CW61" s="19">
        <v>42736</v>
      </c>
      <c r="CX61" s="19">
        <v>42767</v>
      </c>
      <c r="CY61" s="19">
        <v>42795</v>
      </c>
      <c r="CZ61" s="19">
        <v>42826</v>
      </c>
      <c r="DA61" s="19">
        <v>42856</v>
      </c>
      <c r="DB61" s="19">
        <v>42887</v>
      </c>
      <c r="DC61" s="19">
        <v>42917</v>
      </c>
      <c r="DD61" s="19">
        <v>42948</v>
      </c>
      <c r="DE61" s="19">
        <v>42979</v>
      </c>
      <c r="DF61" s="19">
        <v>43009</v>
      </c>
      <c r="DG61" s="19">
        <v>43040</v>
      </c>
      <c r="DH61" s="19">
        <v>43070</v>
      </c>
      <c r="DI61" s="19">
        <v>43101</v>
      </c>
      <c r="DJ61" s="19">
        <v>43132</v>
      </c>
      <c r="DK61" s="19">
        <v>43160</v>
      </c>
      <c r="DL61" s="19">
        <v>43191</v>
      </c>
      <c r="DM61" s="19">
        <v>43221</v>
      </c>
      <c r="DN61" s="19">
        <v>43252</v>
      </c>
      <c r="DO61" s="19">
        <v>43282</v>
      </c>
      <c r="DP61" s="19">
        <v>43313</v>
      </c>
      <c r="DQ61" s="19">
        <v>43344</v>
      </c>
      <c r="DR61" s="19">
        <v>43374</v>
      </c>
      <c r="DS61" s="19">
        <v>43405</v>
      </c>
      <c r="DT61" s="19">
        <v>43435</v>
      </c>
      <c r="DU61" s="19">
        <v>43466</v>
      </c>
      <c r="DV61" s="19">
        <v>43497</v>
      </c>
      <c r="DW61" s="19">
        <v>43525</v>
      </c>
      <c r="DX61" s="19">
        <v>43556</v>
      </c>
      <c r="DY61" s="19">
        <v>43586</v>
      </c>
      <c r="DZ61" s="19">
        <v>43617</v>
      </c>
      <c r="EA61" s="19">
        <v>43647</v>
      </c>
      <c r="EB61" s="19">
        <v>43678</v>
      </c>
      <c r="EC61" s="19">
        <v>43709</v>
      </c>
      <c r="ED61" s="19">
        <v>43739</v>
      </c>
      <c r="EE61" s="19">
        <v>43770</v>
      </c>
      <c r="EF61" s="19">
        <v>43800</v>
      </c>
      <c r="EG61" s="19">
        <v>43831</v>
      </c>
      <c r="EH61" s="19">
        <v>43862</v>
      </c>
      <c r="EI61" s="19">
        <v>43891</v>
      </c>
      <c r="EJ61" s="19">
        <v>43922</v>
      </c>
      <c r="EK61" s="19">
        <v>43952</v>
      </c>
      <c r="EL61" s="19">
        <v>43983</v>
      </c>
      <c r="EM61" s="19">
        <v>44013</v>
      </c>
      <c r="EN61" s="19">
        <v>44044</v>
      </c>
      <c r="EO61" s="19">
        <v>44075</v>
      </c>
      <c r="EP61" s="19">
        <v>44105</v>
      </c>
      <c r="EQ61" s="19">
        <v>44136</v>
      </c>
      <c r="ER61" s="19">
        <v>44166</v>
      </c>
      <c r="ES61" s="19">
        <v>44197</v>
      </c>
      <c r="ET61" s="19">
        <v>44228</v>
      </c>
      <c r="EU61" s="19">
        <v>44256</v>
      </c>
      <c r="EV61" s="19">
        <v>44287</v>
      </c>
      <c r="EW61" s="19">
        <v>44317</v>
      </c>
      <c r="EX61" s="19">
        <v>44348</v>
      </c>
      <c r="EY61" s="19">
        <v>44378</v>
      </c>
      <c r="EZ61" s="19">
        <v>44409</v>
      </c>
      <c r="FA61" s="19">
        <v>44440</v>
      </c>
      <c r="FB61" s="19">
        <v>44470</v>
      </c>
      <c r="FC61" s="19">
        <v>44501</v>
      </c>
      <c r="FD61" s="19">
        <v>44531</v>
      </c>
      <c r="FE61" s="19">
        <v>44562</v>
      </c>
      <c r="FF61" s="19">
        <v>44593</v>
      </c>
      <c r="FG61" s="19">
        <v>44621</v>
      </c>
      <c r="FH61" s="19">
        <v>44652</v>
      </c>
      <c r="FI61" s="19">
        <v>44682</v>
      </c>
      <c r="FJ61" s="19">
        <v>44713</v>
      </c>
      <c r="FK61" s="19">
        <v>44743</v>
      </c>
      <c r="FL61" s="19">
        <v>44774</v>
      </c>
      <c r="FM61" s="19">
        <v>44805</v>
      </c>
      <c r="FN61" s="19">
        <v>44835</v>
      </c>
      <c r="FO61" s="19">
        <v>44866</v>
      </c>
      <c r="FP61" s="19">
        <v>44896</v>
      </c>
      <c r="FQ61" s="19">
        <v>44927</v>
      </c>
      <c r="FR61" s="19">
        <v>44958</v>
      </c>
      <c r="FS61" s="19">
        <v>44986</v>
      </c>
      <c r="FT61" s="359">
        <v>45017</v>
      </c>
      <c r="FU61" s="359">
        <v>45047</v>
      </c>
      <c r="FV61" s="359">
        <v>45078</v>
      </c>
      <c r="FW61" s="359">
        <v>45108</v>
      </c>
      <c r="FX61" s="359">
        <v>45139</v>
      </c>
      <c r="FY61" s="359">
        <v>45170</v>
      </c>
      <c r="FZ61" s="359">
        <v>45200</v>
      </c>
      <c r="GA61" s="359">
        <v>45231</v>
      </c>
      <c r="GB61" s="359">
        <v>45261</v>
      </c>
    </row>
    <row r="62" spans="1:184" x14ac:dyDescent="0.3">
      <c r="A62" s="83"/>
      <c r="B62" s="83"/>
      <c r="C62" s="83"/>
      <c r="D62" s="84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  <c r="AW62" s="85"/>
      <c r="AX62" s="85"/>
      <c r="AY62" s="85"/>
      <c r="AZ62" s="85"/>
      <c r="BA62" s="85"/>
      <c r="BB62" s="85"/>
      <c r="BC62" s="85"/>
      <c r="BD62" s="85"/>
      <c r="BE62" s="85"/>
      <c r="BF62" s="85"/>
      <c r="BG62" s="85"/>
      <c r="BH62" s="85"/>
      <c r="BI62" s="85"/>
      <c r="BJ62" s="85"/>
      <c r="BK62" s="85"/>
      <c r="BL62" s="85"/>
    </row>
    <row r="63" spans="1:184" x14ac:dyDescent="0.3">
      <c r="A63" s="18" t="s">
        <v>103</v>
      </c>
      <c r="D63" s="25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</row>
    <row r="64" spans="1:184" s="154" customFormat="1" x14ac:dyDescent="0.3">
      <c r="A64" s="154" t="s">
        <v>46</v>
      </c>
      <c r="C64" s="155" t="s">
        <v>285</v>
      </c>
      <c r="D64" s="161"/>
      <c r="E64" s="157">
        <v>1708.8466993626</v>
      </c>
      <c r="F64" s="157">
        <v>1551.4703264393015</v>
      </c>
      <c r="G64" s="157">
        <v>1542.0565059329385</v>
      </c>
      <c r="H64" s="157">
        <v>1639.0931275977262</v>
      </c>
      <c r="I64" s="157">
        <v>1757.8869481378508</v>
      </c>
      <c r="J64" s="157">
        <v>1803.7914119080954</v>
      </c>
      <c r="K64" s="157">
        <v>1729.4429355799116</v>
      </c>
      <c r="L64" s="157">
        <v>1738.5143093100846</v>
      </c>
      <c r="M64" s="157">
        <v>1693.6016739862282</v>
      </c>
      <c r="N64" s="157">
        <v>1656.6737486005645</v>
      </c>
      <c r="O64" s="157">
        <v>1517.5433064705683</v>
      </c>
      <c r="P64" s="157">
        <v>1585.7185582940995</v>
      </c>
      <c r="Q64" s="157">
        <v>1588.1605304597342</v>
      </c>
      <c r="R64" s="157">
        <v>1588.3393929945078</v>
      </c>
      <c r="S64" s="157">
        <v>1964.3875546543313</v>
      </c>
      <c r="T64" s="157">
        <v>1909.7276883159245</v>
      </c>
      <c r="U64" s="157">
        <v>1764.4746687300449</v>
      </c>
      <c r="V64" s="157">
        <v>1764.5416395498132</v>
      </c>
      <c r="W64" s="157">
        <v>1819.237868233897</v>
      </c>
      <c r="X64" s="157">
        <v>1866.9002830815973</v>
      </c>
      <c r="Y64" s="157">
        <v>1838.5485257471278</v>
      </c>
      <c r="Z64" s="157">
        <v>1824.6085620254394</v>
      </c>
      <c r="AA64" s="157">
        <v>1782.0776663800311</v>
      </c>
      <c r="AB64" s="157">
        <v>1836.3119914713773</v>
      </c>
      <c r="AC64" s="157">
        <v>1928.147813608231</v>
      </c>
      <c r="AD64" s="157">
        <v>1965.6056949440676</v>
      </c>
      <c r="AE64" s="157">
        <v>1859.9066858245624</v>
      </c>
      <c r="AF64" s="157">
        <v>1906.2521756138967</v>
      </c>
      <c r="AG64" s="157">
        <v>1893.909194480342</v>
      </c>
      <c r="AH64" s="157">
        <v>1962.8083338224769</v>
      </c>
      <c r="AI64" s="157">
        <v>1941.4236484151727</v>
      </c>
      <c r="AJ64" s="157">
        <v>1960.169358632586</v>
      </c>
      <c r="AK64" s="157">
        <v>1865.4684516739126</v>
      </c>
      <c r="AL64" s="157">
        <v>1808.5466894210424</v>
      </c>
      <c r="AM64" s="157">
        <v>1823.4152567759413</v>
      </c>
      <c r="AN64" s="157">
        <v>1887.9531901069586</v>
      </c>
      <c r="AO64" s="157">
        <v>1915.5204149568981</v>
      </c>
      <c r="AP64" s="157">
        <v>1963.2536935765243</v>
      </c>
      <c r="AQ64" s="157">
        <v>2083.4139937921277</v>
      </c>
      <c r="AR64" s="157">
        <v>2141.7536566216554</v>
      </c>
      <c r="AS64" s="157">
        <v>2230.5536198107698</v>
      </c>
      <c r="AT64" s="157">
        <v>2175.6755751593637</v>
      </c>
      <c r="AU64" s="157">
        <v>2186.318852090375</v>
      </c>
      <c r="AV64" s="157">
        <v>2104.6530699170034</v>
      </c>
      <c r="AW64" s="157">
        <v>2080.1595491619355</v>
      </c>
      <c r="AX64" s="157">
        <v>2094.8780606842447</v>
      </c>
      <c r="AY64" s="157">
        <v>2031.8353825277895</v>
      </c>
      <c r="AZ64" s="157">
        <v>2036.0353973256044</v>
      </c>
      <c r="BA64" s="157">
        <v>2065.3538061077456</v>
      </c>
      <c r="BB64" s="157">
        <v>2049.6520019610921</v>
      </c>
      <c r="BC64" s="157">
        <v>2051.0007699256275</v>
      </c>
      <c r="BD64" s="157">
        <v>2122.6824878603693</v>
      </c>
      <c r="BE64" s="157">
        <v>2108.3149051872756</v>
      </c>
      <c r="BF64" s="157">
        <v>2070.8439828063229</v>
      </c>
      <c r="BG64" s="157">
        <v>2050.9664309893055</v>
      </c>
      <c r="BH64" s="157">
        <v>1875.8173248879041</v>
      </c>
      <c r="BI64" s="157">
        <v>1861.0195610447579</v>
      </c>
      <c r="BJ64" s="157">
        <v>1887.6669324135382</v>
      </c>
      <c r="BK64" s="157">
        <v>1874.8507222312132</v>
      </c>
      <c r="BL64" s="157">
        <v>1828.6757505301928</v>
      </c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  <c r="DZ64" s="157"/>
      <c r="EA64" s="157"/>
      <c r="EB64" s="157"/>
      <c r="EC64" s="157"/>
      <c r="ED64" s="157"/>
      <c r="EE64" s="157"/>
      <c r="EF64" s="157"/>
    </row>
    <row r="65" spans="1:136" s="154" customFormat="1" x14ac:dyDescent="0.3">
      <c r="A65" s="155" t="s">
        <v>157</v>
      </c>
      <c r="B65" s="154" t="s">
        <v>18</v>
      </c>
      <c r="C65" s="154" t="s">
        <v>19</v>
      </c>
      <c r="D65" s="162">
        <v>22.046219999999998</v>
      </c>
      <c r="E65" s="157">
        <v>1328.477659425</v>
      </c>
      <c r="F65" s="157">
        <v>1286.7450352105266</v>
      </c>
      <c r="G65" s="157">
        <v>1356.0178976590905</v>
      </c>
      <c r="H65" s="157">
        <v>1397.7303479999996</v>
      </c>
      <c r="I65" s="157">
        <v>1381.4161452000001</v>
      </c>
      <c r="J65" s="157">
        <v>1289.3030296363638</v>
      </c>
      <c r="K65" s="157">
        <v>1321.3452062045453</v>
      </c>
      <c r="L65" s="157">
        <v>1071.183837</v>
      </c>
      <c r="M65" s="157">
        <v>1120.2366764999997</v>
      </c>
      <c r="N65" s="157">
        <v>1159.35559425</v>
      </c>
      <c r="O65" s="157">
        <v>1253.5480691999999</v>
      </c>
      <c r="P65" s="157">
        <v>1407.4507268181817</v>
      </c>
      <c r="Q65" s="157">
        <v>1499.1429600000001</v>
      </c>
      <c r="R65" s="157">
        <v>1507.5553334210522</v>
      </c>
      <c r="S65" s="157">
        <v>1594.3490818043474</v>
      </c>
      <c r="T65" s="157">
        <v>1814.5351334999998</v>
      </c>
      <c r="U65" s="157">
        <v>1876.7395930500002</v>
      </c>
      <c r="V65" s="157">
        <v>1757.6849945454546</v>
      </c>
      <c r="W65" s="157">
        <v>1777.8176789999995</v>
      </c>
      <c r="X65" s="157">
        <v>1756.3822633636362</v>
      </c>
      <c r="Y65" s="157">
        <v>1713.2012580000003</v>
      </c>
      <c r="Z65" s="157">
        <v>1572.0792045000001</v>
      </c>
      <c r="AA65" s="157">
        <v>1507.698993</v>
      </c>
      <c r="AB65" s="157">
        <v>1623.7041029999996</v>
      </c>
      <c r="AC65" s="157">
        <v>1782.05107815</v>
      </c>
      <c r="AD65" s="157">
        <v>1939.3131472105263</v>
      </c>
      <c r="AE65" s="157">
        <v>1968.7753725652174</v>
      </c>
      <c r="AF65" s="157">
        <v>2137.0227779249999</v>
      </c>
      <c r="AG65" s="157">
        <v>2016.1005734999997</v>
      </c>
      <c r="AH65" s="157">
        <v>2060.2693640454545</v>
      </c>
      <c r="AI65" s="157">
        <v>2161.5216398999996</v>
      </c>
      <c r="AJ65" s="157">
        <v>2100.5734269130435</v>
      </c>
      <c r="AK65" s="157">
        <v>1936.4979720000001</v>
      </c>
      <c r="AL65" s="157">
        <v>2004.4475714999996</v>
      </c>
      <c r="AM65" s="157">
        <v>1916.3676734999997</v>
      </c>
      <c r="AN65" s="157">
        <v>1878.6528899999994</v>
      </c>
      <c r="AO65" s="157">
        <v>1881.727550325</v>
      </c>
      <c r="AP65" s="157">
        <v>1946.2403015999998</v>
      </c>
      <c r="AQ65" s="157">
        <v>1905.1691958409094</v>
      </c>
      <c r="AR65" s="157">
        <v>1882.5542835749995</v>
      </c>
      <c r="AS65" s="157">
        <v>1845.7195594090906</v>
      </c>
      <c r="AT65" s="157">
        <v>2069.6413934999996</v>
      </c>
      <c r="AU65" s="157">
        <v>2093.6822714999998</v>
      </c>
      <c r="AV65" s="157">
        <v>1799.9780098695655</v>
      </c>
      <c r="AW65" s="157">
        <v>1640.8769480526314</v>
      </c>
      <c r="AX65" s="157">
        <v>1755.9814229999999</v>
      </c>
      <c r="AY65" s="157">
        <v>1780.7834204999999</v>
      </c>
      <c r="AZ65" s="157">
        <v>1866.9290251499999</v>
      </c>
      <c r="BA65" s="157">
        <v>1895.8699379999996</v>
      </c>
      <c r="BB65" s="157">
        <v>1872.1011843947372</v>
      </c>
      <c r="BC65" s="157">
        <v>1761.6032090999995</v>
      </c>
      <c r="BD65" s="157">
        <v>1873.978805045454</v>
      </c>
      <c r="BE65" s="157">
        <v>2045.3130079772729</v>
      </c>
      <c r="BF65" s="157">
        <v>2198.2175730899999</v>
      </c>
      <c r="BG65" s="157">
        <v>2196.1692788318182</v>
      </c>
      <c r="BH65" s="157">
        <v>2061.4067485772725</v>
      </c>
      <c r="BI65" s="157">
        <v>2006.7020599499997</v>
      </c>
      <c r="BJ65" s="157">
        <v>1986.4075559086957</v>
      </c>
      <c r="BK65" s="157">
        <v>1910.2222896749995</v>
      </c>
      <c r="BL65" s="157">
        <v>1857.2365619999996</v>
      </c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  <c r="DZ65" s="157"/>
      <c r="EA65" s="157"/>
      <c r="EB65" s="157"/>
      <c r="EC65" s="157"/>
      <c r="ED65" s="157"/>
      <c r="EE65" s="157"/>
      <c r="EF65" s="157"/>
    </row>
    <row r="66" spans="1:136" s="154" customFormat="1" x14ac:dyDescent="0.3">
      <c r="A66" s="155" t="s">
        <v>168</v>
      </c>
      <c r="B66" s="154" t="s">
        <v>4</v>
      </c>
      <c r="C66" s="154" t="s">
        <v>20</v>
      </c>
      <c r="D66" s="163">
        <v>1.102311</v>
      </c>
      <c r="E66" s="157">
        <v>338.49766188000007</v>
      </c>
      <c r="F66" s="157">
        <v>321.86901036315788</v>
      </c>
      <c r="G66" s="157">
        <v>314.50435981363637</v>
      </c>
      <c r="H66" s="157">
        <v>349.56906359999999</v>
      </c>
      <c r="I66" s="157">
        <v>408.16371707999997</v>
      </c>
      <c r="J66" s="157">
        <v>441.71605971818178</v>
      </c>
      <c r="K66" s="157">
        <v>385.85394454090908</v>
      </c>
      <c r="L66" s="157">
        <v>397.29912989999997</v>
      </c>
      <c r="M66" s="157">
        <v>342.18357989999998</v>
      </c>
      <c r="N66" s="157">
        <v>328.53878304545464</v>
      </c>
      <c r="O66" s="157">
        <v>337.63234774499995</v>
      </c>
      <c r="P66" s="157">
        <v>345.58451950909085</v>
      </c>
      <c r="Q66" s="157">
        <v>325.84893323684213</v>
      </c>
      <c r="R66" s="157">
        <v>303.66347395263159</v>
      </c>
      <c r="S66" s="157">
        <v>292.60126596521729</v>
      </c>
      <c r="T66" s="157">
        <v>308.04868260000006</v>
      </c>
      <c r="U66" s="157">
        <v>305.73697896000004</v>
      </c>
      <c r="V66" s="157">
        <v>314.31897114545461</v>
      </c>
      <c r="W66" s="157">
        <v>335.09204579999994</v>
      </c>
      <c r="X66" s="157">
        <v>339.13600015909094</v>
      </c>
      <c r="Y66" s="157">
        <v>334.05797309999997</v>
      </c>
      <c r="Z66" s="157">
        <v>353.74734719999992</v>
      </c>
      <c r="AA66" s="157">
        <v>376.04027490000004</v>
      </c>
      <c r="AB66" s="157">
        <v>387.50741104090912</v>
      </c>
      <c r="AC66" s="157">
        <v>412.07140957500002</v>
      </c>
      <c r="AD66" s="157">
        <v>410.15831982631573</v>
      </c>
      <c r="AE66" s="157">
        <v>393.9276101478261</v>
      </c>
      <c r="AF66" s="157">
        <v>388.22291108999997</v>
      </c>
      <c r="AG66" s="157">
        <v>388.25493060000002</v>
      </c>
      <c r="AH66" s="157">
        <v>391.53585669545453</v>
      </c>
      <c r="AI66" s="157">
        <v>389.28664120500002</v>
      </c>
      <c r="AJ66" s="157">
        <v>393.79820842173916</v>
      </c>
      <c r="AK66" s="157">
        <v>381.84577949999994</v>
      </c>
      <c r="AL66" s="157">
        <v>347.45367630000004</v>
      </c>
      <c r="AM66" s="157">
        <v>329.09232450000002</v>
      </c>
      <c r="AN66" s="157">
        <v>320.68326630000001</v>
      </c>
      <c r="AO66" s="157">
        <v>347.60275074000003</v>
      </c>
      <c r="AP66" s="157">
        <v>364.49015525999999</v>
      </c>
      <c r="AQ66" s="157">
        <v>405.23457612272728</v>
      </c>
      <c r="AR66" s="157">
        <v>440.61575292000003</v>
      </c>
      <c r="AS66" s="157">
        <v>459.41817227727279</v>
      </c>
      <c r="AT66" s="157">
        <v>464.01519089999999</v>
      </c>
      <c r="AU66" s="157">
        <v>552.53601330000004</v>
      </c>
      <c r="AV66" s="157">
        <v>585.75368743043487</v>
      </c>
      <c r="AW66" s="157">
        <v>559.55627014736854</v>
      </c>
      <c r="AX66" s="157">
        <v>519.90737947826096</v>
      </c>
      <c r="AY66" s="157">
        <v>490.59663330000006</v>
      </c>
      <c r="AZ66" s="157">
        <v>489.68512708500003</v>
      </c>
      <c r="BA66" s="157">
        <v>456.81342569999993</v>
      </c>
      <c r="BB66" s="157">
        <v>469.15516487368427</v>
      </c>
      <c r="BC66" s="157">
        <v>467.9530657200001</v>
      </c>
      <c r="BD66" s="157">
        <v>446.36079743181807</v>
      </c>
      <c r="BE66" s="157">
        <v>476.74449699545454</v>
      </c>
      <c r="BF66" s="157">
        <v>503.56322257500011</v>
      </c>
      <c r="BG66" s="157">
        <v>528.33766229999992</v>
      </c>
      <c r="BH66" s="157">
        <v>470.98742727272725</v>
      </c>
      <c r="BI66" s="157">
        <v>490.1921901450001</v>
      </c>
      <c r="BJ66" s="157">
        <v>460.82830253478261</v>
      </c>
      <c r="BK66" s="157">
        <v>461.65335835499997</v>
      </c>
      <c r="BL66" s="157">
        <v>495.00062820000005</v>
      </c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  <c r="DZ66" s="157"/>
      <c r="EA66" s="157"/>
      <c r="EB66" s="157"/>
      <c r="EC66" s="157"/>
      <c r="ED66" s="157"/>
      <c r="EE66" s="157"/>
      <c r="EF66" s="157"/>
    </row>
    <row r="67" spans="1:136" s="154" customFormat="1" x14ac:dyDescent="0.3">
      <c r="A67" s="155" t="s">
        <v>159</v>
      </c>
      <c r="B67" s="154" t="s">
        <v>17</v>
      </c>
      <c r="C67" s="154" t="s">
        <v>21</v>
      </c>
      <c r="D67" s="163">
        <v>39.368250000000003</v>
      </c>
      <c r="E67" s="157">
        <v>153.91509440625001</v>
      </c>
      <c r="F67" s="157">
        <v>142.46644470394733</v>
      </c>
      <c r="G67" s="157">
        <v>148.22146125</v>
      </c>
      <c r="H67" s="157">
        <v>152.4441747321429</v>
      </c>
      <c r="I67" s="157">
        <v>164.54944293750003</v>
      </c>
      <c r="J67" s="157">
        <v>162.37613659090917</v>
      </c>
      <c r="K67" s="157">
        <v>130.68916900568183</v>
      </c>
      <c r="L67" s="157">
        <v>128.7904178571429</v>
      </c>
      <c r="M67" s="157">
        <v>126.92042598214287</v>
      </c>
      <c r="N67" s="157">
        <v>146.4543636647727</v>
      </c>
      <c r="O67" s="157">
        <v>153.51156984375004</v>
      </c>
      <c r="P67" s="157">
        <v>155.70142874999999</v>
      </c>
      <c r="Q67" s="157">
        <v>151.90964467105269</v>
      </c>
      <c r="R67" s="157">
        <v>142.81868694078949</v>
      </c>
      <c r="S67" s="157">
        <v>143.14210116847826</v>
      </c>
      <c r="T67" s="157">
        <v>139.37297839285716</v>
      </c>
      <c r="U67" s="157">
        <v>143.47758712500004</v>
      </c>
      <c r="V67" s="157">
        <v>136.52282786931821</v>
      </c>
      <c r="W67" s="157">
        <v>147.56532374999998</v>
      </c>
      <c r="X67" s="157">
        <v>160.86403789772729</v>
      </c>
      <c r="Y67" s="157">
        <v>190.07366035714284</v>
      </c>
      <c r="Z67" s="157">
        <v>214.77255053571423</v>
      </c>
      <c r="AA67" s="157">
        <v>217.41116062500006</v>
      </c>
      <c r="AB67" s="157">
        <v>230.53241940340911</v>
      </c>
      <c r="AC67" s="157">
        <v>250.08188709375</v>
      </c>
      <c r="AD67" s="157">
        <v>271.8170461184211</v>
      </c>
      <c r="AE67" s="157">
        <v>269.15045527173925</v>
      </c>
      <c r="AF67" s="157">
        <v>296.48229075000006</v>
      </c>
      <c r="AG67" s="157">
        <v>284.19658473214292</v>
      </c>
      <c r="AH67" s="157">
        <v>282.31956281249995</v>
      </c>
      <c r="AI67" s="157">
        <v>263.04388340625002</v>
      </c>
      <c r="AJ67" s="157">
        <v>280.84967217391301</v>
      </c>
      <c r="AK67" s="157">
        <v>271.50969750000007</v>
      </c>
      <c r="AL67" s="157">
        <v>248.85420696428574</v>
      </c>
      <c r="AM67" s="157">
        <v>246.85298758928576</v>
      </c>
      <c r="AN67" s="157">
        <v>237.00155169642855</v>
      </c>
      <c r="AO67" s="157">
        <v>248.35952615624998</v>
      </c>
      <c r="AP67" s="157">
        <v>252.10935196874999</v>
      </c>
      <c r="AQ67" s="157">
        <v>256.20678153409091</v>
      </c>
      <c r="AR67" s="157">
        <v>249.57502087500004</v>
      </c>
      <c r="AS67" s="157">
        <v>242.90657616477279</v>
      </c>
      <c r="AT67" s="157">
        <v>237.46553464285719</v>
      </c>
      <c r="AU67" s="157">
        <v>306.03190339285715</v>
      </c>
      <c r="AV67" s="157">
        <v>316.34100538043486</v>
      </c>
      <c r="AW67" s="157">
        <v>300.4833481578948</v>
      </c>
      <c r="AX67" s="157">
        <v>295.30894573369562</v>
      </c>
      <c r="AY67" s="157">
        <v>291.36723026785717</v>
      </c>
      <c r="AZ67" s="157">
        <v>282.64435087499999</v>
      </c>
      <c r="BA67" s="157">
        <v>281.34707330357145</v>
      </c>
      <c r="BB67" s="157">
        <v>278.33870753289477</v>
      </c>
      <c r="BC67" s="157">
        <v>285.90699459374997</v>
      </c>
      <c r="BD67" s="157">
        <v>255.30310125000011</v>
      </c>
      <c r="BE67" s="157">
        <v>264.41148272727281</v>
      </c>
      <c r="BF67" s="157">
        <v>260.72115665625</v>
      </c>
      <c r="BG67" s="157">
        <v>231.97293946022725</v>
      </c>
      <c r="BH67" s="157">
        <v>190.21575247159095</v>
      </c>
      <c r="BI67" s="157">
        <v>183.45604500000002</v>
      </c>
      <c r="BJ67" s="157">
        <v>172.89080486413047</v>
      </c>
      <c r="BK67" s="157">
        <v>166.52769750000004</v>
      </c>
      <c r="BL67" s="157">
        <v>167.84934589285717</v>
      </c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  <c r="DZ67" s="157"/>
      <c r="EA67" s="157"/>
      <c r="EB67" s="157"/>
      <c r="EC67" s="157"/>
      <c r="ED67" s="157"/>
      <c r="EE67" s="157"/>
      <c r="EF67" s="157"/>
    </row>
    <row r="68" spans="1:136" s="154" customFormat="1" x14ac:dyDescent="0.3">
      <c r="A68" s="155" t="s">
        <v>14</v>
      </c>
      <c r="B68" s="154" t="s">
        <v>16</v>
      </c>
      <c r="C68" s="154" t="s">
        <v>22</v>
      </c>
      <c r="D68" s="163">
        <v>36.743699999999997</v>
      </c>
      <c r="E68" s="157">
        <v>216.3836493</v>
      </c>
      <c r="F68" s="157">
        <v>196.39991119736845</v>
      </c>
      <c r="G68" s="157">
        <v>191.48060662499995</v>
      </c>
      <c r="H68" s="157">
        <v>193.41183800000002</v>
      </c>
      <c r="I68" s="157">
        <v>215.20325793750001</v>
      </c>
      <c r="J68" s="157">
        <v>213.26377513636362</v>
      </c>
      <c r="K68" s="157">
        <v>189.10061696590901</v>
      </c>
      <c r="L68" s="157">
        <v>178.74942198799999</v>
      </c>
      <c r="M68" s="157">
        <v>165.80157200000002</v>
      </c>
      <c r="N68" s="157">
        <v>181.84791163636359</v>
      </c>
      <c r="O68" s="157">
        <v>197.22180974999998</v>
      </c>
      <c r="P68" s="157">
        <v>195.75623717045454</v>
      </c>
      <c r="Q68" s="157">
        <v>191.84562627631576</v>
      </c>
      <c r="R68" s="157">
        <v>179.59933784210523</v>
      </c>
      <c r="S68" s="157">
        <v>176.18604149999996</v>
      </c>
      <c r="T68" s="157">
        <v>175.15809275000004</v>
      </c>
      <c r="U68" s="157">
        <v>175.17099678749997</v>
      </c>
      <c r="V68" s="157">
        <v>165.12535271590906</v>
      </c>
      <c r="W68" s="157">
        <v>207.44005774999999</v>
      </c>
      <c r="X68" s="157">
        <v>252.46262236363646</v>
      </c>
      <c r="Y68" s="157">
        <v>258.33883075</v>
      </c>
      <c r="Z68" s="157">
        <v>252.27174599999998</v>
      </c>
      <c r="AA68" s="157">
        <v>248.03309774999997</v>
      </c>
      <c r="AB68" s="157">
        <v>278.1456335795454</v>
      </c>
      <c r="AC68" s="157">
        <v>295.44231281250001</v>
      </c>
      <c r="AD68" s="157">
        <v>305.82361673684204</v>
      </c>
      <c r="AE68" s="157">
        <v>269.21549846739128</v>
      </c>
      <c r="AF68" s="157">
        <v>285.77871971249999</v>
      </c>
      <c r="AG68" s="157">
        <v>281.56819788999996</v>
      </c>
      <c r="AH68" s="157">
        <v>255.70274863636354</v>
      </c>
      <c r="AI68" s="157">
        <v>245.70052893749994</v>
      </c>
      <c r="AJ68" s="157">
        <v>263.60010257608695</v>
      </c>
      <c r="AK68" s="157">
        <v>249.48534874999999</v>
      </c>
      <c r="AL68" s="157">
        <v>230.23864874999992</v>
      </c>
      <c r="AM68" s="157">
        <v>225.04641400000006</v>
      </c>
      <c r="AN68" s="157">
        <v>222.65807350000003</v>
      </c>
      <c r="AO68" s="157">
        <v>231.6690285</v>
      </c>
      <c r="AP68" s="157">
        <v>238.33341708749998</v>
      </c>
      <c r="AQ68" s="157">
        <v>238.52506888636358</v>
      </c>
      <c r="AR68" s="157">
        <v>231.80222441250001</v>
      </c>
      <c r="AS68" s="157">
        <v>233.77344040909088</v>
      </c>
      <c r="AT68" s="157">
        <v>241.00367799999995</v>
      </c>
      <c r="AU68" s="157">
        <v>316.32826299999999</v>
      </c>
      <c r="AV68" s="157">
        <v>322.21429183695659</v>
      </c>
      <c r="AW68" s="157">
        <v>321.90865488157891</v>
      </c>
      <c r="AX68" s="157">
        <v>318.4440687065217</v>
      </c>
      <c r="AY68" s="157">
        <v>316.55134974999993</v>
      </c>
      <c r="AZ68" s="157">
        <v>296.59973936249997</v>
      </c>
      <c r="BA68" s="157">
        <v>282.28784949999994</v>
      </c>
      <c r="BB68" s="157">
        <v>270.0952031842105</v>
      </c>
      <c r="BC68" s="157">
        <v>261.06398849999994</v>
      </c>
      <c r="BD68" s="157">
        <v>256.88021720454537</v>
      </c>
      <c r="BE68" s="157">
        <v>256.64221823863636</v>
      </c>
      <c r="BF68" s="157">
        <v>252.72776156250004</v>
      </c>
      <c r="BG68" s="157">
        <v>242.80069943181817</v>
      </c>
      <c r="BH68" s="157">
        <v>235.6732567159091</v>
      </c>
      <c r="BI68" s="157">
        <v>238.02568859999997</v>
      </c>
      <c r="BJ68" s="157">
        <v>253.14412359782611</v>
      </c>
      <c r="BK68" s="157">
        <v>239.05451219999998</v>
      </c>
      <c r="BL68" s="157">
        <v>228.86950849999997</v>
      </c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  <c r="DZ68" s="157"/>
      <c r="EA68" s="157"/>
      <c r="EB68" s="157"/>
      <c r="EC68" s="157"/>
      <c r="ED68" s="157"/>
      <c r="EE68" s="157"/>
      <c r="EF68" s="157"/>
    </row>
    <row r="69" spans="1:136" s="154" customFormat="1" x14ac:dyDescent="0.3">
      <c r="A69" s="155" t="s">
        <v>174</v>
      </c>
      <c r="B69" s="154" t="s">
        <v>15</v>
      </c>
      <c r="C69" s="154" t="s">
        <v>23</v>
      </c>
      <c r="D69" s="163">
        <v>36.743699999999997</v>
      </c>
      <c r="E69" s="157">
        <v>226.39630755000002</v>
      </c>
      <c r="F69" s="157">
        <v>209.19735513157892</v>
      </c>
      <c r="G69" s="157">
        <v>210.33680539772726</v>
      </c>
      <c r="H69" s="157">
        <v>211.398754</v>
      </c>
      <c r="I69" s="157">
        <v>234.18137898750001</v>
      </c>
      <c r="J69" s="157">
        <v>233.47698555681814</v>
      </c>
      <c r="K69" s="157">
        <v>203.3680286590909</v>
      </c>
      <c r="L69" s="157">
        <v>190.20551274999994</v>
      </c>
      <c r="M69" s="157">
        <v>174.02078774999995</v>
      </c>
      <c r="N69" s="157">
        <v>186.44922497727268</v>
      </c>
      <c r="O69" s="157">
        <v>198.3011559375</v>
      </c>
      <c r="P69" s="157">
        <v>194.50778645454542</v>
      </c>
      <c r="Q69" s="157">
        <v>192.06318765789473</v>
      </c>
      <c r="R69" s="157">
        <v>182.86275856578945</v>
      </c>
      <c r="S69" s="157">
        <v>179.62876643478259</v>
      </c>
      <c r="T69" s="157">
        <v>180.79650100000001</v>
      </c>
      <c r="U69" s="157">
        <v>182.44624938749999</v>
      </c>
      <c r="V69" s="157">
        <v>176.048252625</v>
      </c>
      <c r="W69" s="157">
        <v>214.10204049999999</v>
      </c>
      <c r="X69" s="157">
        <v>259.66522264772721</v>
      </c>
      <c r="Y69" s="157">
        <v>272.29268824999991</v>
      </c>
      <c r="Z69" s="157">
        <v>268.13277649999998</v>
      </c>
      <c r="AA69" s="157">
        <v>271.47470350000003</v>
      </c>
      <c r="AB69" s="157">
        <v>303.29836639772714</v>
      </c>
      <c r="AC69" s="157">
        <v>323.80844921250002</v>
      </c>
      <c r="AD69" s="157">
        <v>343.44723165789469</v>
      </c>
      <c r="AE69" s="157">
        <v>313.94296545652179</v>
      </c>
      <c r="AF69" s="157">
        <v>335.98439279999997</v>
      </c>
      <c r="AG69" s="157">
        <v>332.1193055</v>
      </c>
      <c r="AH69" s="157">
        <v>303.51966368181809</v>
      </c>
      <c r="AI69" s="157">
        <v>278.2875978749999</v>
      </c>
      <c r="AJ69" s="157">
        <v>299.14963232608699</v>
      </c>
      <c r="AK69" s="157">
        <v>286.37339900000001</v>
      </c>
      <c r="AL69" s="157">
        <v>261.93883849999992</v>
      </c>
      <c r="AM69" s="157">
        <v>252.55607224999997</v>
      </c>
      <c r="AN69" s="157">
        <v>244.5949372499999</v>
      </c>
      <c r="AO69" s="157">
        <v>252.84717858750003</v>
      </c>
      <c r="AP69" s="157">
        <v>254.75785098749998</v>
      </c>
      <c r="AQ69" s="157">
        <v>252.54613077272722</v>
      </c>
      <c r="AR69" s="157">
        <v>237.72714603749998</v>
      </c>
      <c r="AS69" s="157">
        <v>239.48541559090904</v>
      </c>
      <c r="AT69" s="157">
        <v>248.14245399999996</v>
      </c>
      <c r="AU69" s="157">
        <v>317.67990624999993</v>
      </c>
      <c r="AV69" s="157">
        <v>325.25762872826084</v>
      </c>
      <c r="AW69" s="157">
        <v>330.41288755263156</v>
      </c>
      <c r="AX69" s="157">
        <v>330.39375896739131</v>
      </c>
      <c r="AY69" s="157">
        <v>330.83327600000001</v>
      </c>
      <c r="AZ69" s="157">
        <v>315.85343816249991</v>
      </c>
      <c r="BA69" s="157">
        <v>302.46626474999994</v>
      </c>
      <c r="BB69" s="157">
        <v>285.34383868421048</v>
      </c>
      <c r="BC69" s="157">
        <v>274.59026306250001</v>
      </c>
      <c r="BD69" s="157">
        <v>272.96393679545446</v>
      </c>
      <c r="BE69" s="157">
        <v>279.39408429545455</v>
      </c>
      <c r="BF69" s="157">
        <v>265.37678028750003</v>
      </c>
      <c r="BG69" s="157">
        <v>256.12446610227266</v>
      </c>
      <c r="BH69" s="157">
        <v>257.51488111363631</v>
      </c>
      <c r="BI69" s="157">
        <v>259.16250202499998</v>
      </c>
      <c r="BJ69" s="157">
        <v>277.79435364130438</v>
      </c>
      <c r="BK69" s="157">
        <v>260.03057193749993</v>
      </c>
      <c r="BL69" s="157">
        <v>246.82580474999995</v>
      </c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  <c r="DZ69" s="157"/>
      <c r="EA69" s="157"/>
      <c r="EB69" s="157"/>
      <c r="EC69" s="157"/>
      <c r="ED69" s="157"/>
      <c r="EE69" s="157"/>
      <c r="EF69" s="157"/>
    </row>
    <row r="70" spans="1:136" s="154" customFormat="1" x14ac:dyDescent="0.3">
      <c r="A70" s="155" t="s">
        <v>5</v>
      </c>
      <c r="B70" s="154" t="s">
        <v>30</v>
      </c>
      <c r="C70" s="154" t="s">
        <v>31</v>
      </c>
      <c r="D70" s="163">
        <v>22.046219999999998</v>
      </c>
      <c r="E70" s="157">
        <v>754.73029547999977</v>
      </c>
      <c r="F70" s="157">
        <v>703.61091293684206</v>
      </c>
      <c r="G70" s="157">
        <v>693.11311478181813</v>
      </c>
      <c r="H70" s="157">
        <v>787.30201079999995</v>
      </c>
      <c r="I70" s="157">
        <v>845.19695924999974</v>
      </c>
      <c r="J70" s="157">
        <v>831.71369151818158</v>
      </c>
      <c r="K70" s="157">
        <v>750.45332879999978</v>
      </c>
      <c r="L70" s="157">
        <v>811.04893920000018</v>
      </c>
      <c r="M70" s="157">
        <v>749.40350880000005</v>
      </c>
      <c r="N70" s="157">
        <v>797.62221859090903</v>
      </c>
      <c r="O70" s="157">
        <v>854.23590945000001</v>
      </c>
      <c r="P70" s="157">
        <v>867.39850489090895</v>
      </c>
      <c r="Q70" s="157">
        <v>838.37133350526312</v>
      </c>
      <c r="R70" s="157">
        <v>840.40190639999992</v>
      </c>
      <c r="S70" s="157">
        <v>869.29203991304348</v>
      </c>
      <c r="T70" s="157">
        <v>868.01217240000005</v>
      </c>
      <c r="U70" s="157">
        <v>832.66368317999991</v>
      </c>
      <c r="V70" s="157">
        <v>820.99121179090855</v>
      </c>
      <c r="W70" s="157">
        <v>836.73803459999999</v>
      </c>
      <c r="X70" s="157">
        <v>895.27695218181827</v>
      </c>
      <c r="Y70" s="157">
        <v>929.64710459999981</v>
      </c>
      <c r="Z70" s="157">
        <v>1034.8495667999998</v>
      </c>
      <c r="AA70" s="157">
        <v>1123.2969017999999</v>
      </c>
      <c r="AB70" s="157">
        <v>1208.3332761818183</v>
      </c>
      <c r="AC70" s="157">
        <v>1257.1416030600001</v>
      </c>
      <c r="AD70" s="157">
        <v>1268.3538464210524</v>
      </c>
      <c r="AE70" s="157">
        <v>1245.2088468521738</v>
      </c>
      <c r="AF70" s="157">
        <v>1279.1437306199998</v>
      </c>
      <c r="AG70" s="157">
        <v>1255.6687055999998</v>
      </c>
      <c r="AH70" s="157">
        <v>1251.9547287545452</v>
      </c>
      <c r="AI70" s="157">
        <v>1243.1202071400003</v>
      </c>
      <c r="AJ70" s="157">
        <v>1225.2713957217388</v>
      </c>
      <c r="AK70" s="157">
        <v>1218.8620164000001</v>
      </c>
      <c r="AL70" s="157">
        <v>1126.771806</v>
      </c>
      <c r="AM70" s="157">
        <v>1118.320755</v>
      </c>
      <c r="AN70" s="157">
        <v>1104.2951597999997</v>
      </c>
      <c r="AO70" s="157">
        <v>1131.77577303</v>
      </c>
      <c r="AP70" s="157">
        <v>1170.2243807100001</v>
      </c>
      <c r="AQ70" s="157">
        <v>1196.5285274727269</v>
      </c>
      <c r="AR70" s="157">
        <v>1231.7774269499998</v>
      </c>
      <c r="AS70" s="157">
        <v>1134.5786492727273</v>
      </c>
      <c r="AT70" s="157">
        <v>1097.7967739999997</v>
      </c>
      <c r="AU70" s="157">
        <v>1175.2734899999996</v>
      </c>
      <c r="AV70" s="157">
        <v>1188.5117201999999</v>
      </c>
      <c r="AW70" s="157">
        <v>1213.2963127894736</v>
      </c>
      <c r="AX70" s="157">
        <v>1119.8041963043479</v>
      </c>
      <c r="AY70" s="157">
        <v>1071.7612379999998</v>
      </c>
      <c r="AZ70" s="157">
        <v>1088.78564403</v>
      </c>
      <c r="BA70" s="157">
        <v>1122.8349809999997</v>
      </c>
      <c r="BB70" s="157">
        <v>1131.9805708105266</v>
      </c>
      <c r="BC70" s="157">
        <v>1102.89522483</v>
      </c>
      <c r="BD70" s="157">
        <v>1086.7483728818181</v>
      </c>
      <c r="BE70" s="157">
        <v>1082.7800532818183</v>
      </c>
      <c r="BF70" s="157">
        <v>1058.5933457399999</v>
      </c>
      <c r="BG70" s="157">
        <v>1000.8382619454546</v>
      </c>
      <c r="BH70" s="157">
        <v>944.26966562727239</v>
      </c>
      <c r="BI70" s="157">
        <v>934.96916709000016</v>
      </c>
      <c r="BJ70" s="157">
        <v>897.66456652173906</v>
      </c>
      <c r="BK70" s="157">
        <v>897.31422333</v>
      </c>
      <c r="BL70" s="157">
        <v>872.47390740000014</v>
      </c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  <c r="DZ70" s="157"/>
      <c r="EA70" s="157"/>
      <c r="EB70" s="157"/>
      <c r="EC70" s="157"/>
      <c r="ED70" s="157"/>
      <c r="EE70" s="157"/>
      <c r="EF70" s="157"/>
    </row>
    <row r="71" spans="1:136" s="154" customFormat="1" x14ac:dyDescent="0.3">
      <c r="A71" s="155" t="s">
        <v>6</v>
      </c>
      <c r="B71" s="154" t="s">
        <v>32</v>
      </c>
      <c r="C71" s="154" t="s">
        <v>34</v>
      </c>
      <c r="D71" s="163"/>
      <c r="E71" s="157">
        <v>556</v>
      </c>
      <c r="F71" s="157">
        <v>569.0526315789474</v>
      </c>
      <c r="G71" s="157">
        <v>594.18421052631584</v>
      </c>
      <c r="H71" s="157">
        <v>686.84210526315792</v>
      </c>
      <c r="I71" s="157">
        <v>787.38095238095241</v>
      </c>
      <c r="J71" s="157">
        <v>724.72500000000002</v>
      </c>
      <c r="K71" s="157">
        <v>637.71739130434787</v>
      </c>
      <c r="L71" s="157">
        <v>713.69047619047615</v>
      </c>
      <c r="M71" s="157">
        <v>672.84090909090912</v>
      </c>
      <c r="N71" s="157">
        <v>678.63636363636363</v>
      </c>
      <c r="O71" s="157">
        <v>723.21428571428567</v>
      </c>
      <c r="P71" s="157">
        <v>773.06818181818187</v>
      </c>
      <c r="Q71" s="157">
        <v>787.75</v>
      </c>
      <c r="R71" s="157">
        <v>793.125</v>
      </c>
      <c r="S71" s="157">
        <v>828.36956521739125</v>
      </c>
      <c r="T71" s="157">
        <v>823.28947368421052</v>
      </c>
      <c r="U71" s="157">
        <v>814.47368421052636</v>
      </c>
      <c r="V71" s="157">
        <v>801.13636363636363</v>
      </c>
      <c r="W71" s="157">
        <v>804.2045454545455</v>
      </c>
      <c r="X71" s="157">
        <v>906.66666666666663</v>
      </c>
      <c r="Y71" s="157">
        <v>918.09523809523807</v>
      </c>
      <c r="Z71" s="157">
        <v>990</v>
      </c>
      <c r="AA71" s="157">
        <v>1113.409090909091</v>
      </c>
      <c r="AB71" s="157">
        <v>1225.2272727272727</v>
      </c>
      <c r="AC71" s="157">
        <v>1267.1428571428571</v>
      </c>
      <c r="AD71" s="157">
        <v>1278.875</v>
      </c>
      <c r="AE71" s="157">
        <v>1173.4782608695652</v>
      </c>
      <c r="AF71" s="157">
        <v>1145</v>
      </c>
      <c r="AG71" s="157">
        <v>1153.8636363636363</v>
      </c>
      <c r="AH71" s="157">
        <v>1127.125</v>
      </c>
      <c r="AI71" s="157">
        <v>1082.375</v>
      </c>
      <c r="AJ71" s="157">
        <v>1084.3478260869565</v>
      </c>
      <c r="AK71" s="157">
        <v>1065.2272727272727</v>
      </c>
      <c r="AL71" s="157">
        <v>997.02380952380952</v>
      </c>
      <c r="AM71" s="157">
        <v>1048.840909090909</v>
      </c>
      <c r="AN71" s="157">
        <v>1021.9047619047619</v>
      </c>
      <c r="AO71" s="157">
        <v>1057.6190476190477</v>
      </c>
      <c r="AP71" s="157">
        <v>1103.452380952381</v>
      </c>
      <c r="AQ71" s="157">
        <v>1147.7045454545455</v>
      </c>
      <c r="AR71" s="157">
        <v>1176.4473684210527</v>
      </c>
      <c r="AS71" s="157">
        <v>1085.8333333333333</v>
      </c>
      <c r="AT71" s="157">
        <v>995.95238095238096</v>
      </c>
      <c r="AU71" s="157">
        <v>1013.8157894736842</v>
      </c>
      <c r="AV71" s="157">
        <v>994.56521739130437</v>
      </c>
      <c r="AW71" s="157">
        <v>965</v>
      </c>
      <c r="AX71" s="157">
        <v>836.95652173913038</v>
      </c>
      <c r="AY71" s="157">
        <v>818.86363636363637</v>
      </c>
      <c r="AZ71" s="157">
        <v>788.19444444444446</v>
      </c>
      <c r="BA71" s="157">
        <v>841.59090909090912</v>
      </c>
      <c r="BB71" s="157">
        <v>858.875</v>
      </c>
      <c r="BC71" s="157">
        <v>851.375</v>
      </c>
      <c r="BD71" s="157">
        <v>836.78571428571433</v>
      </c>
      <c r="BE71" s="157">
        <v>838.375</v>
      </c>
      <c r="BF71" s="157">
        <v>850.125</v>
      </c>
      <c r="BG71" s="157">
        <v>794.66304347826087</v>
      </c>
      <c r="BH71" s="157">
        <v>788.17499999999995</v>
      </c>
      <c r="BI71" s="157">
        <v>802.71249999999998</v>
      </c>
      <c r="BJ71" s="157">
        <v>839.18181818181813</v>
      </c>
      <c r="BK71" s="157">
        <v>892.03750000000002</v>
      </c>
      <c r="BL71" s="157">
        <v>886.97619047619048</v>
      </c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  <c r="DZ71" s="157"/>
      <c r="EA71" s="157"/>
      <c r="EB71" s="157"/>
      <c r="EC71" s="157"/>
      <c r="ED71" s="157"/>
      <c r="EE71" s="157"/>
      <c r="EF71" s="157"/>
    </row>
    <row r="72" spans="1:136" s="154" customFormat="1" x14ac:dyDescent="0.3">
      <c r="A72" s="155" t="s">
        <v>7</v>
      </c>
      <c r="B72" s="154" t="s">
        <v>24</v>
      </c>
      <c r="C72" s="154" t="s">
        <v>27</v>
      </c>
      <c r="D72" s="163">
        <v>22.046219999999998</v>
      </c>
      <c r="E72" s="157">
        <v>269.93391767999992</v>
      </c>
      <c r="F72" s="157">
        <v>286.91414838947367</v>
      </c>
      <c r="G72" s="157">
        <v>285.01754056363637</v>
      </c>
      <c r="H72" s="157">
        <v>289.20441359999995</v>
      </c>
      <c r="I72" s="157">
        <v>341.01093095999983</v>
      </c>
      <c r="J72" s="157">
        <v>342.56819577272728</v>
      </c>
      <c r="K72" s="157">
        <v>392.7834723272727</v>
      </c>
      <c r="L72" s="157">
        <v>478.84389839999994</v>
      </c>
      <c r="M72" s="157">
        <v>490.51789680000002</v>
      </c>
      <c r="N72" s="157">
        <v>510.61049721818176</v>
      </c>
      <c r="O72" s="157">
        <v>501.97038317999994</v>
      </c>
      <c r="P72" s="157">
        <v>549.01100405454542</v>
      </c>
      <c r="Q72" s="157">
        <v>625.67172359999995</v>
      </c>
      <c r="R72" s="157">
        <v>586.49907164210526</v>
      </c>
      <c r="S72" s="157">
        <v>424.69646501739112</v>
      </c>
      <c r="T72" s="157">
        <v>355.416561</v>
      </c>
      <c r="U72" s="157">
        <v>321.91890444000001</v>
      </c>
      <c r="V72" s="157">
        <v>348.56075920909092</v>
      </c>
      <c r="W72" s="157">
        <v>388.50688739999998</v>
      </c>
      <c r="X72" s="157">
        <v>423.62813830909079</v>
      </c>
      <c r="Y72" s="157">
        <v>522.89434559999984</v>
      </c>
      <c r="Z72" s="157">
        <v>594.00915239999983</v>
      </c>
      <c r="AA72" s="157">
        <v>637.08326699999986</v>
      </c>
      <c r="AB72" s="157">
        <v>685.32679071818177</v>
      </c>
      <c r="AC72" s="157">
        <v>707.52933845999985</v>
      </c>
      <c r="AD72" s="157">
        <v>700.33878975789457</v>
      </c>
      <c r="AE72" s="157">
        <v>620.60109299999988</v>
      </c>
      <c r="AF72" s="157">
        <v>560.5361666099999</v>
      </c>
      <c r="AG72" s="157">
        <v>481.70990699999999</v>
      </c>
      <c r="AH72" s="157">
        <v>574.64474530909092</v>
      </c>
      <c r="AI72" s="157">
        <v>649.72414961999982</v>
      </c>
      <c r="AJ72" s="157">
        <v>636.57022453043464</v>
      </c>
      <c r="AK72" s="157">
        <v>610.69079219999992</v>
      </c>
      <c r="AL72" s="157">
        <v>579.78409139999997</v>
      </c>
      <c r="AM72" s="157">
        <v>540.52082339999981</v>
      </c>
      <c r="AN72" s="157">
        <v>516.21749039999997</v>
      </c>
      <c r="AO72" s="157">
        <v>530.1674985599999</v>
      </c>
      <c r="AP72" s="157">
        <v>548.58711536999988</v>
      </c>
      <c r="AQ72" s="157">
        <v>545.26314665454549</v>
      </c>
      <c r="AR72" s="157">
        <v>506.58906626999999</v>
      </c>
      <c r="AS72" s="157">
        <v>446.41591298181811</v>
      </c>
      <c r="AT72" s="157">
        <v>450.70872239999994</v>
      </c>
      <c r="AU72" s="157">
        <v>501.70897799999995</v>
      </c>
      <c r="AV72" s="157">
        <v>452.59931128695644</v>
      </c>
      <c r="AW72" s="157">
        <v>429.25150667368428</v>
      </c>
      <c r="AX72" s="157">
        <v>449.49366986086966</v>
      </c>
      <c r="AY72" s="157">
        <v>425.78599559999986</v>
      </c>
      <c r="AZ72" s="157">
        <v>423.33151644000003</v>
      </c>
      <c r="BA72" s="157">
        <v>412.4427834</v>
      </c>
      <c r="BB72" s="157">
        <v>401.83297095789464</v>
      </c>
      <c r="BC72" s="157">
        <v>404.20642058999994</v>
      </c>
      <c r="BD72" s="157">
        <v>390.35838812727269</v>
      </c>
      <c r="BE72" s="157">
        <v>376.51937457272714</v>
      </c>
      <c r="BF72" s="157">
        <v>365.65860492000002</v>
      </c>
      <c r="BG72" s="157">
        <v>361.00685249999998</v>
      </c>
      <c r="BH72" s="157">
        <v>368.16185299090898</v>
      </c>
      <c r="BI72" s="157">
        <v>375.7778199</v>
      </c>
      <c r="BJ72" s="157">
        <v>414.74691007826073</v>
      </c>
      <c r="BK72" s="157">
        <v>391.0778965799999</v>
      </c>
      <c r="BL72" s="157">
        <v>361.83096120000005</v>
      </c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  <c r="DZ72" s="157"/>
      <c r="EA72" s="157"/>
      <c r="EB72" s="157"/>
      <c r="EC72" s="157"/>
      <c r="ED72" s="157"/>
      <c r="EE72" s="157"/>
      <c r="EF72" s="157"/>
    </row>
    <row r="73" spans="1:136" s="154" customFormat="1" x14ac:dyDescent="0.3">
      <c r="A73" s="155" t="s">
        <v>8</v>
      </c>
      <c r="B73" s="154" t="s">
        <v>25</v>
      </c>
      <c r="C73" s="154" t="s">
        <v>29</v>
      </c>
      <c r="D73" s="163"/>
      <c r="E73" s="157">
        <v>2588.4</v>
      </c>
      <c r="F73" s="157">
        <v>2645.3157894736842</v>
      </c>
      <c r="G73" s="157">
        <v>2441.1363636363635</v>
      </c>
      <c r="H73" s="157">
        <v>2480.3333333333335</v>
      </c>
      <c r="I73" s="157">
        <v>2391.4499999999998</v>
      </c>
      <c r="J73" s="157">
        <v>2614.6363636363635</v>
      </c>
      <c r="K73" s="157">
        <v>2711.7727272727275</v>
      </c>
      <c r="L73" s="157">
        <v>2862.2380952380954</v>
      </c>
      <c r="M73" s="157">
        <v>3030.5238095238096</v>
      </c>
      <c r="N73" s="157">
        <v>3253.909090909091</v>
      </c>
      <c r="O73" s="157">
        <v>3184.15</v>
      </c>
      <c r="P73" s="157">
        <v>3333.5</v>
      </c>
      <c r="Q73" s="157">
        <v>3345.2631578947367</v>
      </c>
      <c r="R73" s="157">
        <v>3047.4210526315787</v>
      </c>
      <c r="S73" s="157">
        <v>2861.6521739130435</v>
      </c>
      <c r="T73" s="157">
        <v>3015.4285714285716</v>
      </c>
      <c r="U73" s="157">
        <v>2967.6</v>
      </c>
      <c r="V73" s="157">
        <v>2976.9545454545455</v>
      </c>
      <c r="W73" s="157">
        <v>2995.2380952380954</v>
      </c>
      <c r="X73" s="157">
        <v>2867.3636363636365</v>
      </c>
      <c r="Y73" s="157">
        <v>2724.9523809523807</v>
      </c>
      <c r="Z73" s="157">
        <v>2814.4285714285716</v>
      </c>
      <c r="AA73" s="157">
        <v>2783.5714285714284</v>
      </c>
      <c r="AB73" s="157">
        <v>2965.0454545454545</v>
      </c>
      <c r="AC73" s="157">
        <v>3086.4</v>
      </c>
      <c r="AD73" s="157">
        <v>3448.0526315789475</v>
      </c>
      <c r="AE73" s="157">
        <v>3371.7391304347825</v>
      </c>
      <c r="AF73" s="157">
        <v>3108.05</v>
      </c>
      <c r="AG73" s="157">
        <v>3050.6190476190477</v>
      </c>
      <c r="AH73" s="157">
        <v>2977.318181818182</v>
      </c>
      <c r="AI73" s="157">
        <v>3112.3</v>
      </c>
      <c r="AJ73" s="157">
        <v>2979.8695652173915</v>
      </c>
      <c r="AK73" s="157">
        <v>2798.6666666666665</v>
      </c>
      <c r="AL73" s="157">
        <v>2636.9047619047619</v>
      </c>
      <c r="AM73" s="157">
        <v>2422.0952380952381</v>
      </c>
      <c r="AN73" s="157">
        <v>2090.3809523809523</v>
      </c>
      <c r="AO73" s="157">
        <v>2267.0500000000002</v>
      </c>
      <c r="AP73" s="157">
        <v>2325.4</v>
      </c>
      <c r="AQ73" s="157">
        <v>2330.090909090909</v>
      </c>
      <c r="AR73" s="157">
        <v>2223.3000000000002</v>
      </c>
      <c r="AS73" s="157">
        <v>2256.4545454545455</v>
      </c>
      <c r="AT73" s="157">
        <v>2184.1904761904761</v>
      </c>
      <c r="AU73" s="157">
        <v>2265.5238095238096</v>
      </c>
      <c r="AV73" s="157">
        <v>2470.086956521739</v>
      </c>
      <c r="AW73" s="157">
        <v>2589.4210526315787</v>
      </c>
      <c r="AX73" s="157">
        <v>2409.3478260869565</v>
      </c>
      <c r="AY73" s="157">
        <v>2464.8571428571427</v>
      </c>
      <c r="AZ73" s="157">
        <v>2389.65</v>
      </c>
      <c r="BA73" s="157">
        <v>2232.3333333333335</v>
      </c>
      <c r="BB73" s="157">
        <v>2169.4736842105262</v>
      </c>
      <c r="BC73" s="157">
        <v>2119.15</v>
      </c>
      <c r="BD73" s="157">
        <v>2259.9545454545455</v>
      </c>
      <c r="BE73" s="157">
        <v>2314.2272727272725</v>
      </c>
      <c r="BF73" s="157">
        <v>2252.65</v>
      </c>
      <c r="BG73" s="157">
        <v>2268.9545454545455</v>
      </c>
      <c r="BH73" s="157">
        <v>2424.818181818182</v>
      </c>
      <c r="BI73" s="157">
        <v>2574.35</v>
      </c>
      <c r="BJ73" s="157">
        <v>2698.1304347826085</v>
      </c>
      <c r="BK73" s="157">
        <v>2722.7</v>
      </c>
      <c r="BL73" s="157">
        <v>2782.7619047619046</v>
      </c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  <c r="DZ73" s="157"/>
      <c r="EA73" s="157"/>
      <c r="EB73" s="157"/>
      <c r="EC73" s="157"/>
      <c r="ED73" s="157"/>
      <c r="EE73" s="157"/>
      <c r="EF73" s="157"/>
    </row>
    <row r="74" spans="1:136" s="154" customFormat="1" x14ac:dyDescent="0.3">
      <c r="A74" s="155" t="s">
        <v>45</v>
      </c>
      <c r="B74" s="154" t="s">
        <v>26</v>
      </c>
      <c r="C74" s="154" t="s">
        <v>28</v>
      </c>
      <c r="D74" s="163">
        <v>22.046219999999998</v>
      </c>
      <c r="E74" s="157">
        <v>2569.9278654</v>
      </c>
      <c r="F74" s="157">
        <v>2509.6140487894727</v>
      </c>
      <c r="G74" s="157">
        <v>2433.2012173636367</v>
      </c>
      <c r="H74" s="157">
        <v>2554.5794970000002</v>
      </c>
      <c r="I74" s="157">
        <v>2852.0643658499998</v>
      </c>
      <c r="J74" s="157">
        <v>2772.9134255454546</v>
      </c>
      <c r="K74" s="157">
        <v>2606.9655149999994</v>
      </c>
      <c r="L74" s="157">
        <v>2822.8609980000006</v>
      </c>
      <c r="M74" s="157">
        <v>2828.1625890000005</v>
      </c>
      <c r="N74" s="157">
        <v>3020.7830854090903</v>
      </c>
      <c r="O74" s="157">
        <v>3025.2374239500004</v>
      </c>
      <c r="P74" s="157">
        <v>3143.6406568636362</v>
      </c>
      <c r="Q74" s="157">
        <v>3089.9517821052632</v>
      </c>
      <c r="R74" s="157">
        <v>2902.0947811578944</v>
      </c>
      <c r="S74" s="157">
        <v>2912.1618823043477</v>
      </c>
      <c r="T74" s="157">
        <v>2936.661486</v>
      </c>
      <c r="U74" s="157">
        <v>2966.4842476499994</v>
      </c>
      <c r="V74" s="157">
        <v>3317.0041141363631</v>
      </c>
      <c r="W74" s="157">
        <v>3602.6148029999999</v>
      </c>
      <c r="X74" s="157">
        <v>3819.0566695909092</v>
      </c>
      <c r="Y74" s="157">
        <v>4102.3291229999995</v>
      </c>
      <c r="Z74" s="157">
        <v>4159.3343490000007</v>
      </c>
      <c r="AA74" s="157">
        <v>4512.1788509999988</v>
      </c>
      <c r="AB74" s="157">
        <v>4865.1999136363629</v>
      </c>
      <c r="AC74" s="157">
        <v>5206.9313551499999</v>
      </c>
      <c r="AD74" s="157">
        <v>5707.9404071052622</v>
      </c>
      <c r="AE74" s="157">
        <v>5998.1054900869558</v>
      </c>
      <c r="AF74" s="157">
        <v>6210.8610983999988</v>
      </c>
      <c r="AG74" s="157">
        <v>6052.3697729999994</v>
      </c>
      <c r="AH74" s="157">
        <v>5687.1731843181806</v>
      </c>
      <c r="AI74" s="157">
        <v>5558.3481019499995</v>
      </c>
      <c r="AJ74" s="157">
        <v>5653.2259267826075</v>
      </c>
      <c r="AK74" s="157">
        <v>5733.3294749999977</v>
      </c>
      <c r="AL74" s="157">
        <v>5132.2550339999998</v>
      </c>
      <c r="AM74" s="157">
        <v>5085.3280799999993</v>
      </c>
      <c r="AN74" s="157">
        <v>4914.1549290000003</v>
      </c>
      <c r="AO74" s="157">
        <v>4921.7083838999988</v>
      </c>
      <c r="AP74" s="157">
        <v>4604.7939714000004</v>
      </c>
      <c r="AQ74" s="157">
        <v>4101.5990209090887</v>
      </c>
      <c r="AR74" s="157">
        <v>3939.4390517999991</v>
      </c>
      <c r="AS74" s="157">
        <v>3829.3783089545464</v>
      </c>
      <c r="AT74" s="157">
        <v>3456.8997869999998</v>
      </c>
      <c r="AU74" s="157">
        <v>3968.8970009999994</v>
      </c>
      <c r="AV74" s="157">
        <v>3653.9213321739126</v>
      </c>
      <c r="AW74" s="157">
        <v>3788.4688578947371</v>
      </c>
      <c r="AX74" s="157">
        <v>3631.8751121739124</v>
      </c>
      <c r="AY74" s="157">
        <v>3254.3370180000002</v>
      </c>
      <c r="AZ74" s="157">
        <v>3120.642441</v>
      </c>
      <c r="BA74" s="157">
        <v>3307.5628919999995</v>
      </c>
      <c r="BB74" s="157">
        <v>3118.0317044210524</v>
      </c>
      <c r="BC74" s="157">
        <v>3055.3305142499999</v>
      </c>
      <c r="BD74" s="157">
        <v>3024.4407537272723</v>
      </c>
      <c r="BE74" s="157">
        <v>2994.8286718636359</v>
      </c>
      <c r="BF74" s="157">
        <v>2726.5111429499993</v>
      </c>
      <c r="BG74" s="157">
        <v>2711.5848499090912</v>
      </c>
      <c r="BH74" s="157">
        <v>2592.8859972272726</v>
      </c>
      <c r="BI74" s="157">
        <v>2523.3001100999991</v>
      </c>
      <c r="BJ74" s="157">
        <v>2486.6219097391304</v>
      </c>
      <c r="BK74" s="157">
        <v>2328.1359475499999</v>
      </c>
      <c r="BL74" s="157">
        <v>2464.5574319999992</v>
      </c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  <c r="DZ74" s="157"/>
      <c r="EA74" s="157"/>
      <c r="EB74" s="157"/>
      <c r="EC74" s="157"/>
      <c r="ED74" s="157"/>
      <c r="EE74" s="157"/>
      <c r="EF74" s="157"/>
    </row>
    <row r="75" spans="1:136" x14ac:dyDescent="0.3">
      <c r="A75" s="14"/>
      <c r="D75" s="2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136" s="16" customFormat="1" x14ac:dyDescent="0.3">
      <c r="A76" s="18" t="s">
        <v>104</v>
      </c>
      <c r="B76" s="14"/>
      <c r="C76" s="14"/>
      <c r="D76" s="22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136" s="275" customFormat="1" x14ac:dyDescent="0.3">
      <c r="A77" s="275" t="s">
        <v>90</v>
      </c>
      <c r="C77" s="275" t="s">
        <v>285</v>
      </c>
      <c r="D77" s="277"/>
      <c r="E77" s="278">
        <v>1464.7257423107999</v>
      </c>
      <c r="F77" s="278">
        <v>1332.6732291209385</v>
      </c>
      <c r="G77" s="278">
        <v>1372.5110262230344</v>
      </c>
      <c r="H77" s="278">
        <v>1449.9669974902963</v>
      </c>
      <c r="I77" s="278">
        <v>1547.1198905805063</v>
      </c>
      <c r="J77" s="278">
        <v>1626.7614855404572</v>
      </c>
      <c r="K77" s="278">
        <v>1607.6511795531574</v>
      </c>
      <c r="L77" s="278">
        <v>1634.5006326846949</v>
      </c>
      <c r="M77" s="278">
        <v>1501.4916333549545</v>
      </c>
      <c r="N77" s="278">
        <v>1367.4132528131645</v>
      </c>
      <c r="O77" s="278">
        <v>1406.2567973293933</v>
      </c>
      <c r="P77" s="278">
        <v>1347.8607745499844</v>
      </c>
      <c r="Q77" s="278">
        <v>1462.6202218614885</v>
      </c>
      <c r="R77" s="278">
        <v>1418.7457352263846</v>
      </c>
      <c r="S77" s="278">
        <v>1689.3732970027249</v>
      </c>
      <c r="T77" s="278">
        <v>1647.0110955178689</v>
      </c>
      <c r="U77" s="278">
        <v>1604.6636773050664</v>
      </c>
      <c r="V77" s="278">
        <v>1585.4925614190233</v>
      </c>
      <c r="W77" s="278">
        <v>1667.1901285134686</v>
      </c>
      <c r="X77" s="278">
        <v>1727.9809384875841</v>
      </c>
      <c r="Y77" s="278">
        <v>1661.3390292895731</v>
      </c>
      <c r="Z77" s="278">
        <v>1631.0894721136503</v>
      </c>
      <c r="AA77" s="278">
        <v>1610.3111443193052</v>
      </c>
      <c r="AB77" s="278">
        <v>1693.256524713692</v>
      </c>
      <c r="AC77" s="278">
        <v>1740.6889983963197</v>
      </c>
      <c r="AD77" s="278">
        <v>1673.4210646145443</v>
      </c>
      <c r="AE77" s="278">
        <v>1647.3459217303266</v>
      </c>
      <c r="AF77" s="278">
        <v>1723.9150109899588</v>
      </c>
      <c r="AG77" s="278">
        <v>1666.1957722700956</v>
      </c>
      <c r="AH77" s="278">
        <v>1738.4873813856225</v>
      </c>
      <c r="AI77" s="278">
        <v>1703.0032003641866</v>
      </c>
      <c r="AJ77" s="278">
        <v>1680.1451645422164</v>
      </c>
      <c r="AK77" s="278">
        <v>1636.3758348016777</v>
      </c>
      <c r="AL77" s="278">
        <v>1577.891459465895</v>
      </c>
      <c r="AM77" s="278">
        <v>1588.9761523333204</v>
      </c>
      <c r="AN77" s="278">
        <v>1577.6047205003354</v>
      </c>
      <c r="AO77" s="278">
        <v>1672.7079679905307</v>
      </c>
      <c r="AP77" s="278">
        <v>1694.0074727431725</v>
      </c>
      <c r="AQ77" s="278">
        <v>1845.6330488484609</v>
      </c>
      <c r="AR77" s="278">
        <v>1775.4010574626877</v>
      </c>
      <c r="AS77" s="278">
        <v>1923.8524970867891</v>
      </c>
      <c r="AT77" s="278">
        <v>1729.3831494856481</v>
      </c>
      <c r="AU77" s="278">
        <v>1906.0215633608398</v>
      </c>
      <c r="AV77" s="278">
        <v>1772.3394272985295</v>
      </c>
      <c r="AW77" s="278">
        <v>1802.8049426070111</v>
      </c>
      <c r="AX77" s="278">
        <v>1856.5718262677831</v>
      </c>
      <c r="AY77" s="278">
        <v>1823.1603972952055</v>
      </c>
      <c r="AZ77" s="278">
        <v>1868.6900222029519</v>
      </c>
      <c r="BA77" s="278">
        <v>1599.7309507772989</v>
      </c>
      <c r="BB77" s="278">
        <v>1577.9388351609866</v>
      </c>
      <c r="BC77" s="278">
        <v>1639.6427929252216</v>
      </c>
      <c r="BD77" s="278">
        <v>1621.9807550739492</v>
      </c>
      <c r="BE77" s="278">
        <v>1665.2332629723792</v>
      </c>
      <c r="BF77" s="278">
        <v>1624.6962238557041</v>
      </c>
      <c r="BG77" s="278">
        <v>1677.4801850178683</v>
      </c>
      <c r="BH77" s="278">
        <v>1601.0479396077992</v>
      </c>
      <c r="BI77" s="278">
        <v>1630.309920731602</v>
      </c>
      <c r="BJ77" s="278">
        <v>1673.623485110219</v>
      </c>
      <c r="BK77" s="278">
        <v>1653.0011921407174</v>
      </c>
      <c r="BL77" s="278">
        <v>1586.5595467680794</v>
      </c>
      <c r="BM77" s="278">
        <v>1589.751449916688</v>
      </c>
      <c r="BN77" s="278">
        <v>1551.1462514578786</v>
      </c>
      <c r="BO77" s="278">
        <v>1581.2065137301638</v>
      </c>
      <c r="BP77" s="278">
        <v>1647.9396886457275</v>
      </c>
      <c r="BQ77" s="278">
        <v>1687.8452173368278</v>
      </c>
      <c r="BR77" s="278">
        <v>1720.2478682273186</v>
      </c>
      <c r="BS77" s="278">
        <v>1757.4257425742574</v>
      </c>
      <c r="BT77" s="278">
        <v>1679.7695714218012</v>
      </c>
      <c r="BU77" s="278">
        <v>1584.7088782249639</v>
      </c>
      <c r="BV77" s="278">
        <v>1541.257333795792</v>
      </c>
      <c r="BW77" s="278">
        <v>1500.531955501518</v>
      </c>
      <c r="BX77" s="278">
        <v>1332.2071639728183</v>
      </c>
      <c r="BY77" s="278">
        <v>1322.5229283185065</v>
      </c>
      <c r="BZ77" s="278">
        <v>1301.0353746105982</v>
      </c>
      <c r="CA77" s="278">
        <v>1244.5004600669611</v>
      </c>
      <c r="CB77" s="278">
        <v>1269.5562964862786</v>
      </c>
      <c r="CC77" s="278">
        <v>1357.0655448200641</v>
      </c>
      <c r="CD77" s="278">
        <v>1309.6197953767994</v>
      </c>
      <c r="CE77" s="278">
        <v>1207.2184194150591</v>
      </c>
      <c r="CF77" s="278">
        <v>1095.8260702744362</v>
      </c>
      <c r="CG77" s="278">
        <v>1093.6784021663536</v>
      </c>
      <c r="CH77" s="278">
        <v>1144.3742873189578</v>
      </c>
      <c r="CI77" s="278">
        <v>1141.6005098993217</v>
      </c>
      <c r="CJ77" s="278">
        <v>1061.7936144440916</v>
      </c>
      <c r="CK77" s="278">
        <v>1077.6393638304155</v>
      </c>
      <c r="CL77" s="278">
        <v>1043.9314966492925</v>
      </c>
      <c r="CM77" s="278">
        <v>1116.600853347577</v>
      </c>
      <c r="CN77" s="278">
        <v>1242.2008130162635</v>
      </c>
      <c r="CO77" s="278">
        <v>1300.7047296528553</v>
      </c>
      <c r="CP77" s="278">
        <v>1407.5703283773666</v>
      </c>
      <c r="CQ77" s="278">
        <v>1595.8218482518498</v>
      </c>
      <c r="CR77" s="278">
        <v>1511.5627804657502</v>
      </c>
      <c r="CS77" s="278">
        <v>1531.9309176180614</v>
      </c>
      <c r="CT77" s="278">
        <v>1591.7561489594591</v>
      </c>
      <c r="CU77" s="278">
        <v>1444.7592067988669</v>
      </c>
      <c r="CV77" s="278">
        <v>1494.5855332892511</v>
      </c>
      <c r="CW77" s="278"/>
      <c r="CX77" s="278"/>
      <c r="CY77" s="278"/>
      <c r="CZ77" s="278"/>
      <c r="DA77" s="278"/>
      <c r="DB77" s="278"/>
      <c r="DC77" s="278"/>
      <c r="DD77" s="278"/>
      <c r="DE77" s="278"/>
      <c r="DF77" s="278"/>
      <c r="DG77" s="278"/>
      <c r="DH77" s="278"/>
      <c r="DI77" s="278"/>
      <c r="DJ77" s="278"/>
      <c r="DK77" s="278"/>
      <c r="DL77" s="278"/>
      <c r="DM77" s="278"/>
      <c r="DN77" s="278"/>
      <c r="DO77" s="278"/>
      <c r="DP77" s="278"/>
      <c r="DQ77" s="278"/>
      <c r="DR77" s="278"/>
      <c r="DS77" s="278"/>
      <c r="DT77" s="278"/>
      <c r="DU77" s="278"/>
      <c r="DV77" s="278"/>
      <c r="DW77" s="278"/>
      <c r="DX77" s="278"/>
      <c r="DY77" s="278"/>
      <c r="DZ77" s="278"/>
      <c r="EA77" s="278"/>
      <c r="EB77" s="278"/>
      <c r="EC77" s="278"/>
      <c r="ED77" s="278"/>
      <c r="EE77" s="278"/>
      <c r="EF77" s="278"/>
    </row>
    <row r="78" spans="1:136" s="275" customFormat="1" x14ac:dyDescent="0.3">
      <c r="A78" s="275" t="s">
        <v>91</v>
      </c>
      <c r="B78" s="288"/>
      <c r="C78" s="275" t="s">
        <v>92</v>
      </c>
      <c r="D78" s="277">
        <v>22.046219999999998</v>
      </c>
      <c r="E78" s="278">
        <v>1284.3345131189999</v>
      </c>
      <c r="F78" s="278">
        <v>1278.419686342105</v>
      </c>
      <c r="G78" s="278">
        <v>1307.1544552309094</v>
      </c>
      <c r="H78" s="278">
        <v>1324.21040358</v>
      </c>
      <c r="I78" s="278">
        <v>1335.9910112009998</v>
      </c>
      <c r="J78" s="278">
        <v>1274.6132324099997</v>
      </c>
      <c r="K78" s="278">
        <v>1356.7875111572725</v>
      </c>
      <c r="L78" s="278">
        <v>1244.4839233199998</v>
      </c>
      <c r="M78" s="278">
        <v>1247.4790597799995</v>
      </c>
      <c r="N78" s="278">
        <v>1252.4627939154548</v>
      </c>
      <c r="O78" s="278">
        <v>1314.4253987970001</v>
      </c>
      <c r="P78" s="278">
        <v>1495.1275416572723</v>
      </c>
      <c r="Q78" s="278">
        <v>1602.9864578368422</v>
      </c>
      <c r="R78" s="278">
        <v>1553.7792947968419</v>
      </c>
      <c r="S78" s="278">
        <v>1614.4945342278259</v>
      </c>
      <c r="T78" s="278">
        <v>1798.6639547399998</v>
      </c>
      <c r="U78" s="278">
        <v>1946.0540110410006</v>
      </c>
      <c r="V78" s="278">
        <v>1815.0472547836364</v>
      </c>
      <c r="W78" s="278">
        <v>1841.9375351399997</v>
      </c>
      <c r="X78" s="278">
        <v>2035.8181018636362</v>
      </c>
      <c r="Y78" s="278">
        <v>2000.2409427599996</v>
      </c>
      <c r="Z78" s="278">
        <v>1790.1457152599996</v>
      </c>
      <c r="AA78" s="278">
        <v>1724.9917864200002</v>
      </c>
      <c r="AB78" s="278">
        <v>1730.4368687263634</v>
      </c>
      <c r="AC78" s="278">
        <v>1824.0392064509997</v>
      </c>
      <c r="AD78" s="278">
        <v>1964.2068105726312</v>
      </c>
      <c r="AE78" s="278">
        <v>2037.5509521834781</v>
      </c>
      <c r="AF78" s="278">
        <v>2080.8776694510007</v>
      </c>
      <c r="AG78" s="278">
        <v>2036.7179884799998</v>
      </c>
      <c r="AH78" s="278">
        <v>2019.9839053990906</v>
      </c>
      <c r="AI78" s="278">
        <v>2145.1931070569999</v>
      </c>
      <c r="AJ78" s="278">
        <v>2276.180195994782</v>
      </c>
      <c r="AK78" s="278">
        <v>2050.8422667599998</v>
      </c>
      <c r="AL78" s="278">
        <v>2125.73012664</v>
      </c>
      <c r="AM78" s="278">
        <v>1982.6039667600003</v>
      </c>
      <c r="AN78" s="278">
        <v>1942.7769454199993</v>
      </c>
      <c r="AO78" s="278">
        <v>1867.901263452</v>
      </c>
      <c r="AP78" s="278">
        <v>1892.6338153589998</v>
      </c>
      <c r="AQ78" s="278">
        <v>1820.3824400236358</v>
      </c>
      <c r="AR78" s="278">
        <v>1703.0109702059997</v>
      </c>
      <c r="AS78" s="278">
        <v>1741.854806484545</v>
      </c>
      <c r="AT78" s="278">
        <v>1992.2339656200004</v>
      </c>
      <c r="AU78" s="278">
        <v>1995.9104352599995</v>
      </c>
      <c r="AV78" s="278">
        <v>1963.0385627086951</v>
      </c>
      <c r="AW78" s="278">
        <v>1733.7298250557897</v>
      </c>
      <c r="AX78" s="278">
        <v>1887.5590151478264</v>
      </c>
      <c r="AY78" s="278">
        <v>1864.9317426000005</v>
      </c>
      <c r="AZ78" s="278">
        <v>1852.772044977</v>
      </c>
      <c r="BA78" s="278">
        <v>1836.7703210999998</v>
      </c>
      <c r="BB78" s="278">
        <v>1825.0510699326314</v>
      </c>
      <c r="BC78" s="278">
        <v>1717.8150069359999</v>
      </c>
      <c r="BD78" s="278">
        <v>1763.9952239699996</v>
      </c>
      <c r="BE78" s="278">
        <v>1926.5730691581816</v>
      </c>
      <c r="BF78" s="278">
        <v>2152.6965380339998</v>
      </c>
      <c r="BG78" s="278">
        <v>2174.195210097273</v>
      </c>
      <c r="BH78" s="278">
        <v>2160.9965390236366</v>
      </c>
      <c r="BI78" s="278">
        <v>2068.2264461039999</v>
      </c>
      <c r="BJ78" s="278">
        <v>2050.29846</v>
      </c>
      <c r="BK78" s="278">
        <v>1969.0416046349999</v>
      </c>
      <c r="BL78" s="278">
        <v>1889.3495059800002</v>
      </c>
      <c r="BM78" s="278">
        <v>1834.4791939319998</v>
      </c>
      <c r="BN78" s="278">
        <v>2011.2986968199998</v>
      </c>
      <c r="BO78" s="278">
        <v>2572.5072731400001</v>
      </c>
      <c r="BP78" s="278">
        <v>2640.8285089199994</v>
      </c>
      <c r="BQ78" s="278">
        <v>2415.6925102799996</v>
      </c>
      <c r="BR78" s="278">
        <v>2611.5952211999997</v>
      </c>
      <c r="BS78" s="278">
        <v>2853.8611327799995</v>
      </c>
      <c r="BT78" s="278">
        <v>2551.9822423199994</v>
      </c>
      <c r="BU78" s="278">
        <v>2322.2826761399997</v>
      </c>
      <c r="BV78" s="278">
        <v>2407.9322408399998</v>
      </c>
      <c r="BW78" s="278">
        <v>2016.7000207199999</v>
      </c>
      <c r="BX78" s="278">
        <v>1903.2501725999998</v>
      </c>
      <c r="BY78" s="278">
        <v>1775.5143739199998</v>
      </c>
      <c r="BZ78" s="278">
        <v>1559.7700649999999</v>
      </c>
      <c r="CA78" s="278">
        <v>1507.961448</v>
      </c>
      <c r="CB78" s="278">
        <v>1482.1673705999999</v>
      </c>
      <c r="CC78" s="278">
        <v>1621.0585566</v>
      </c>
      <c r="CD78" s="278">
        <v>1844.3867651999997</v>
      </c>
      <c r="CE78" s="278">
        <v>1681.4651994000001</v>
      </c>
      <c r="CF78" s="278">
        <v>1936.0990403999997</v>
      </c>
      <c r="CG78" s="278">
        <v>1857.3940349999998</v>
      </c>
      <c r="CH78" s="278">
        <v>1904.1320214</v>
      </c>
      <c r="CI78" s="278">
        <v>1633.8453641999999</v>
      </c>
      <c r="CJ78" s="278">
        <v>1569.9113261999996</v>
      </c>
      <c r="CK78" s="278">
        <v>1596.3667901999997</v>
      </c>
      <c r="CL78" s="278">
        <v>1638.4750703999998</v>
      </c>
      <c r="CM78" s="278">
        <v>1651.9232645999998</v>
      </c>
      <c r="CN78" s="278">
        <v>1712.7708317999998</v>
      </c>
      <c r="CO78" s="278">
        <v>1798.0897031999998</v>
      </c>
      <c r="CP78" s="278">
        <v>1903.6910970000001</v>
      </c>
      <c r="CQ78" s="278">
        <v>1973.1366899999998</v>
      </c>
      <c r="CR78" s="278">
        <v>1682.5675103999997</v>
      </c>
      <c r="CS78" s="278">
        <v>1770.5319281999998</v>
      </c>
      <c r="CT78" s="278">
        <v>1638.2546081999999</v>
      </c>
      <c r="CU78" s="278">
        <v>1625.9087249999998</v>
      </c>
      <c r="CV78" s="278">
        <v>1789.4916773999998</v>
      </c>
      <c r="CW78" s="278"/>
      <c r="CX78" s="278"/>
      <c r="CY78" s="278"/>
      <c r="CZ78" s="278"/>
      <c r="DA78" s="278"/>
      <c r="DB78" s="278"/>
      <c r="DC78" s="278"/>
      <c r="DD78" s="278"/>
      <c r="DE78" s="278"/>
      <c r="DF78" s="278"/>
      <c r="DG78" s="278"/>
      <c r="DH78" s="278"/>
      <c r="DI78" s="278"/>
      <c r="DJ78" s="278"/>
      <c r="DK78" s="278"/>
      <c r="DL78" s="278"/>
      <c r="DM78" s="278"/>
      <c r="DN78" s="278"/>
      <c r="DO78" s="278"/>
      <c r="DP78" s="278"/>
      <c r="DQ78" s="278"/>
      <c r="DR78" s="278"/>
      <c r="DS78" s="278"/>
      <c r="DT78" s="278"/>
      <c r="DU78" s="278"/>
      <c r="DV78" s="278"/>
      <c r="DW78" s="278"/>
      <c r="DX78" s="278"/>
      <c r="DY78" s="278"/>
      <c r="DZ78" s="278"/>
      <c r="EA78" s="278"/>
      <c r="EB78" s="278"/>
      <c r="EC78" s="278"/>
      <c r="ED78" s="278"/>
      <c r="EE78" s="278"/>
      <c r="EF78" s="278"/>
    </row>
    <row r="79" spans="1:136" s="275" customFormat="1" x14ac:dyDescent="0.3">
      <c r="A79" s="275" t="s">
        <v>93</v>
      </c>
      <c r="B79" s="288"/>
      <c r="C79" s="275" t="s">
        <v>286</v>
      </c>
      <c r="D79" s="277"/>
      <c r="E79" s="278">
        <v>2325.3630799897824</v>
      </c>
      <c r="F79" s="278">
        <v>1981.4066226698849</v>
      </c>
      <c r="G79" s="278">
        <v>1877.918027643987</v>
      </c>
      <c r="H79" s="278">
        <v>1770.0524656898933</v>
      </c>
      <c r="I79" s="278">
        <v>1537.0299782506336</v>
      </c>
      <c r="J79" s="278">
        <v>1575.5663446719782</v>
      </c>
      <c r="K79" s="278">
        <v>1861.3677657080921</v>
      </c>
      <c r="L79" s="278">
        <v>2069.0053842067096</v>
      </c>
      <c r="M79" s="278">
        <v>2095.7688774656444</v>
      </c>
      <c r="N79" s="278">
        <v>2204.9012773438117</v>
      </c>
      <c r="O79" s="278">
        <v>2194.9999308674714</v>
      </c>
      <c r="P79" s="278">
        <v>2332.6167761030938</v>
      </c>
      <c r="Q79" s="278">
        <v>2456.6574605454289</v>
      </c>
      <c r="R79" s="278">
        <v>2440.1504384310788</v>
      </c>
      <c r="S79" s="278">
        <v>2429.8164459370973</v>
      </c>
      <c r="T79" s="278">
        <v>2232.2135963320839</v>
      </c>
      <c r="U79" s="278">
        <v>1995.1167147140436</v>
      </c>
      <c r="V79" s="278">
        <v>1966.4259624277186</v>
      </c>
      <c r="W79" s="278">
        <v>1783.2809785438005</v>
      </c>
      <c r="X79" s="278">
        <v>2359.0206885850916</v>
      </c>
      <c r="Y79" s="278">
        <v>2316.5988314252022</v>
      </c>
      <c r="Z79" s="278">
        <v>2327.5370311219062</v>
      </c>
      <c r="AA79" s="278">
        <v>2311.7358402657223</v>
      </c>
      <c r="AB79" s="278">
        <v>2512.834298810903</v>
      </c>
      <c r="AC79" s="278">
        <v>2588.7526784150064</v>
      </c>
      <c r="AD79" s="278">
        <v>2417.1637599987862</v>
      </c>
      <c r="AE79" s="278">
        <v>2312.3954123901663</v>
      </c>
      <c r="AF79" s="278">
        <v>2314.7979317440172</v>
      </c>
      <c r="AG79" s="278">
        <v>2275.0514773871264</v>
      </c>
      <c r="AH79" s="278">
        <v>2228.3482612696034</v>
      </c>
      <c r="AI79" s="278">
        <v>2320.171560176168</v>
      </c>
      <c r="AJ79" s="278">
        <v>2466.7331257420642</v>
      </c>
      <c r="AK79" s="278">
        <v>2425.1089871760864</v>
      </c>
      <c r="AL79" s="278">
        <v>2338.8440317451955</v>
      </c>
      <c r="AM79" s="278">
        <v>2446.502298805663</v>
      </c>
      <c r="AN79" s="278">
        <v>2534.7711255120962</v>
      </c>
      <c r="AO79" s="278">
        <v>2509.493618558181</v>
      </c>
      <c r="AP79" s="278">
        <v>2360.2516368990341</v>
      </c>
      <c r="AQ79" s="278">
        <v>2222.2610812860189</v>
      </c>
      <c r="AR79" s="278">
        <v>2178.3889165375522</v>
      </c>
      <c r="AS79" s="278">
        <v>2156.2483023508235</v>
      </c>
      <c r="AT79" s="278">
        <v>2197.4323309109573</v>
      </c>
      <c r="AU79" s="278">
        <v>2379.1633867362953</v>
      </c>
      <c r="AV79" s="278">
        <v>2432.3973999494738</v>
      </c>
      <c r="AW79" s="278">
        <v>2450.2892716094825</v>
      </c>
      <c r="AX79" s="278">
        <v>2463.5322633210594</v>
      </c>
      <c r="AY79" s="278">
        <v>2461.6783948720131</v>
      </c>
      <c r="AZ79" s="278">
        <v>2544.3469742606612</v>
      </c>
      <c r="BA79" s="278">
        <v>2544.5384921759724</v>
      </c>
      <c r="BB79" s="278">
        <v>2452.7409208753752</v>
      </c>
      <c r="BC79" s="278">
        <v>2466.3008586209176</v>
      </c>
      <c r="BD79" s="278">
        <v>2443.2976960653796</v>
      </c>
      <c r="BE79" s="278">
        <v>2414.6050069162284</v>
      </c>
      <c r="BF79" s="278">
        <v>2371.7839522419572</v>
      </c>
      <c r="BG79" s="278">
        <v>2458.7406285762559</v>
      </c>
      <c r="BH79" s="278">
        <v>2448.6040332582434</v>
      </c>
      <c r="BI79" s="278">
        <v>2508.7101116134177</v>
      </c>
      <c r="BJ79" s="278">
        <v>2594.1959719755982</v>
      </c>
      <c r="BK79" s="278">
        <v>2549.2349953401922</v>
      </c>
      <c r="BL79" s="278">
        <v>2600.6798211797945</v>
      </c>
      <c r="BM79" s="278">
        <v>2610.7564947532701</v>
      </c>
      <c r="BN79" s="278">
        <v>2490.5659451776251</v>
      </c>
      <c r="BO79" s="278">
        <v>2531.4139620906049</v>
      </c>
      <c r="BP79" s="278">
        <v>2644.2939869126012</v>
      </c>
      <c r="BQ79" s="278">
        <v>2687.6050661459908</v>
      </c>
      <c r="BR79" s="278">
        <v>2732.3764631110639</v>
      </c>
      <c r="BS79" s="278">
        <v>2771.2010331467927</v>
      </c>
      <c r="BT79" s="278">
        <v>2715.0131380096573</v>
      </c>
      <c r="BU79" s="278">
        <v>2586.0582142096241</v>
      </c>
      <c r="BV79" s="278">
        <v>2452.3333805562206</v>
      </c>
      <c r="BW79" s="278">
        <v>2347.6367749920364</v>
      </c>
      <c r="BX79" s="278">
        <v>2128.6307230945768</v>
      </c>
      <c r="BY79" s="278">
        <v>2131.2179639569749</v>
      </c>
      <c r="BZ79" s="278">
        <v>2099.2571414406002</v>
      </c>
      <c r="CA79" s="278">
        <v>1929.9615708773747</v>
      </c>
      <c r="CB79" s="278">
        <v>1898.7240318030263</v>
      </c>
      <c r="CC79" s="278">
        <v>1831.4235011212163</v>
      </c>
      <c r="CD79" s="278">
        <v>1616.8677150931137</v>
      </c>
      <c r="CE79" s="278">
        <v>1464.1824371316666</v>
      </c>
      <c r="CF79" s="278">
        <v>1327.0311481862473</v>
      </c>
      <c r="CG79" s="278">
        <v>1329.9207466985681</v>
      </c>
      <c r="CH79" s="278">
        <v>1441.5303708494307</v>
      </c>
      <c r="CI79" s="278">
        <v>1469.2975869882237</v>
      </c>
      <c r="CJ79" s="278">
        <v>1427.3341737273115</v>
      </c>
      <c r="CK79" s="278">
        <v>1424.7738297153192</v>
      </c>
      <c r="CL79" s="278">
        <v>1366.7907669396873</v>
      </c>
      <c r="CM79" s="278">
        <v>1435.4934091299288</v>
      </c>
      <c r="CN79" s="278">
        <v>1467.6310813649868</v>
      </c>
      <c r="CO79" s="278">
        <v>1410.1285646403737</v>
      </c>
      <c r="CP79" s="278">
        <v>1392.8628730345492</v>
      </c>
      <c r="CQ79" s="278">
        <v>1464.5798400129556</v>
      </c>
      <c r="CR79" s="278">
        <v>1579.7180665492506</v>
      </c>
      <c r="CS79" s="278">
        <v>1782.1748284066205</v>
      </c>
      <c r="CT79" s="278">
        <v>1896.945042129707</v>
      </c>
      <c r="CU79" s="278">
        <v>1838.4625289724438</v>
      </c>
      <c r="CV79" s="278">
        <v>1992.6699517864913</v>
      </c>
      <c r="CW79" s="278"/>
      <c r="CX79" s="278"/>
      <c r="CY79" s="278"/>
      <c r="CZ79" s="278"/>
      <c r="DA79" s="278"/>
      <c r="DB79" s="278"/>
      <c r="DC79" s="278"/>
      <c r="DD79" s="278"/>
      <c r="DE79" s="278"/>
      <c r="DF79" s="278"/>
      <c r="DG79" s="278"/>
      <c r="DH79" s="278"/>
      <c r="DI79" s="278"/>
      <c r="DJ79" s="278"/>
      <c r="DK79" s="278"/>
      <c r="DL79" s="278"/>
      <c r="DM79" s="278"/>
      <c r="DN79" s="278"/>
      <c r="DO79" s="278"/>
      <c r="DP79" s="278"/>
      <c r="DQ79" s="278"/>
      <c r="DR79" s="278"/>
      <c r="DS79" s="278"/>
      <c r="DT79" s="278"/>
      <c r="DU79" s="278"/>
      <c r="DV79" s="278"/>
      <c r="DW79" s="278"/>
      <c r="DX79" s="278"/>
      <c r="DY79" s="278"/>
      <c r="DZ79" s="278"/>
      <c r="EA79" s="278"/>
      <c r="EB79" s="278"/>
      <c r="EC79" s="278"/>
      <c r="ED79" s="278"/>
      <c r="EE79" s="278"/>
      <c r="EF79" s="278"/>
    </row>
    <row r="80" spans="1:136" s="275" customFormat="1" x14ac:dyDescent="0.3">
      <c r="A80" s="275" t="s">
        <v>53</v>
      </c>
      <c r="C80" s="275" t="s">
        <v>95</v>
      </c>
      <c r="D80" s="277">
        <v>22.046219999999998</v>
      </c>
      <c r="E80" s="278">
        <v>610.680294</v>
      </c>
      <c r="F80" s="278">
        <v>661.16613779999989</v>
      </c>
      <c r="G80" s="278">
        <v>666.23676839999996</v>
      </c>
      <c r="H80" s="278">
        <v>669.54370139999992</v>
      </c>
      <c r="I80" s="278">
        <v>672.85063439999999</v>
      </c>
      <c r="J80" s="278">
        <v>643.30869959999995</v>
      </c>
      <c r="K80" s="278">
        <v>567.46970280000005</v>
      </c>
      <c r="L80" s="278">
        <v>452.38843439999994</v>
      </c>
      <c r="M80" s="278">
        <v>416.23263359999993</v>
      </c>
      <c r="N80" s="278">
        <v>415.35078479999999</v>
      </c>
      <c r="O80" s="278">
        <v>433.42868519999996</v>
      </c>
      <c r="P80" s="278">
        <v>438.27885359999993</v>
      </c>
      <c r="Q80" s="278">
        <v>462.0887712</v>
      </c>
      <c r="R80" s="278">
        <v>500.89011840000001</v>
      </c>
      <c r="S80" s="278">
        <v>544.3211718</v>
      </c>
      <c r="T80" s="278">
        <v>628.75819439999998</v>
      </c>
      <c r="U80" s="278">
        <v>664.25260860000003</v>
      </c>
      <c r="V80" s="278">
        <v>605.3892012</v>
      </c>
      <c r="W80" s="278">
        <v>551.81688659999998</v>
      </c>
      <c r="X80" s="278">
        <v>496.48087439999995</v>
      </c>
      <c r="Y80" s="278">
        <v>452.82935879999997</v>
      </c>
      <c r="Z80" s="278">
        <v>442.68809759999999</v>
      </c>
      <c r="AA80" s="278">
        <v>436.95608039999996</v>
      </c>
      <c r="AB80" s="278">
        <v>455.03398079999999</v>
      </c>
      <c r="AC80" s="278">
        <v>470.6867969999999</v>
      </c>
      <c r="AD80" s="278">
        <v>494.27625239999998</v>
      </c>
      <c r="AE80" s="278">
        <v>520.95217860000002</v>
      </c>
      <c r="AF80" s="278">
        <v>555.60883644</v>
      </c>
      <c r="AG80" s="278">
        <v>575.84726639999985</v>
      </c>
      <c r="AH80" s="278">
        <v>585.98852759999988</v>
      </c>
      <c r="AI80" s="278">
        <v>581.13835919999997</v>
      </c>
      <c r="AJ80" s="278">
        <v>592.16146919999994</v>
      </c>
      <c r="AK80" s="278">
        <v>681.22819799999991</v>
      </c>
      <c r="AL80" s="278">
        <v>761.47643879999987</v>
      </c>
      <c r="AM80" s="278">
        <v>802.26194579999992</v>
      </c>
      <c r="AN80" s="278">
        <v>806.23026539999989</v>
      </c>
      <c r="AO80" s="278">
        <v>819.89892179999993</v>
      </c>
      <c r="AP80" s="278">
        <v>786.82959179999989</v>
      </c>
      <c r="AQ80" s="278">
        <v>774.92463299999986</v>
      </c>
      <c r="AR80" s="278">
        <v>749.35101779999979</v>
      </c>
      <c r="AS80" s="278">
        <v>741.63484080000001</v>
      </c>
      <c r="AT80" s="278">
        <v>699.08563619999995</v>
      </c>
      <c r="AU80" s="278">
        <v>657.41828039999996</v>
      </c>
      <c r="AV80" s="278">
        <v>600.75949500000002</v>
      </c>
      <c r="AW80" s="278">
        <v>627.87634559999992</v>
      </c>
      <c r="AX80" s="278">
        <v>628.09680779999997</v>
      </c>
      <c r="AY80" s="278">
        <v>650.14302779999991</v>
      </c>
      <c r="AZ80" s="278">
        <v>665.79584399999987</v>
      </c>
      <c r="BA80" s="278">
        <v>673.512021</v>
      </c>
      <c r="BB80" s="278">
        <v>705.9199643999998</v>
      </c>
      <c r="BC80" s="278">
        <v>733.03681499999993</v>
      </c>
      <c r="BD80" s="278">
        <v>755.96488379999994</v>
      </c>
      <c r="BE80" s="278">
        <v>771.39723779999997</v>
      </c>
      <c r="BF80" s="278">
        <v>774.26324640000007</v>
      </c>
      <c r="BG80" s="278">
        <v>769.41307799999993</v>
      </c>
      <c r="BH80" s="278">
        <v>739.20975659999999</v>
      </c>
      <c r="BI80" s="278">
        <v>702.39256919999991</v>
      </c>
      <c r="BJ80" s="278">
        <v>658.96151579999992</v>
      </c>
      <c r="BK80" s="278">
        <v>602.08226820000004</v>
      </c>
      <c r="BL80" s="278">
        <v>637.35622020000005</v>
      </c>
      <c r="BM80" s="278">
        <v>630.81250126363636</v>
      </c>
      <c r="BN80" s="278">
        <v>621.07508673000007</v>
      </c>
      <c r="BO80" s="278">
        <v>643.63414379999983</v>
      </c>
      <c r="BP80" s="278">
        <v>680.7242844000001</v>
      </c>
      <c r="BQ80" s="278">
        <v>731.66155079999987</v>
      </c>
      <c r="BR80" s="278">
        <v>779.55433919999996</v>
      </c>
      <c r="BS80" s="278">
        <v>802.04148359999999</v>
      </c>
      <c r="BT80" s="278">
        <v>811.30089599999985</v>
      </c>
      <c r="BU80" s="278">
        <v>707.68366200000003</v>
      </c>
      <c r="BV80" s="278">
        <v>637.1357579999999</v>
      </c>
      <c r="BW80" s="278">
        <v>617.29416000000003</v>
      </c>
      <c r="BX80" s="278">
        <v>601.861806</v>
      </c>
      <c r="BY80" s="278">
        <v>610.680294</v>
      </c>
      <c r="BZ80" s="278">
        <v>626.11264799999992</v>
      </c>
      <c r="CA80" s="278">
        <v>661.38659999999993</v>
      </c>
      <c r="CB80" s="278">
        <v>674.61433199999988</v>
      </c>
      <c r="CC80" s="278">
        <v>679.02357599999993</v>
      </c>
      <c r="CD80" s="278">
        <v>683.43281999999999</v>
      </c>
      <c r="CE80" s="278">
        <v>663.5912219999999</v>
      </c>
      <c r="CF80" s="278">
        <v>632.72651399999995</v>
      </c>
      <c r="CG80" s="278">
        <v>601.14530384999989</v>
      </c>
      <c r="CH80" s="278">
        <v>531.03832424999996</v>
      </c>
      <c r="CI80" s="278">
        <v>532.58155964999992</v>
      </c>
      <c r="CJ80" s="278">
        <v>562.83999659999995</v>
      </c>
      <c r="CK80" s="278">
        <v>563.66672985000002</v>
      </c>
      <c r="CL80" s="278">
        <v>558.48586814999999</v>
      </c>
      <c r="CM80" s="278">
        <v>570.88686689999986</v>
      </c>
      <c r="CN80" s="278">
        <v>570.55617359999997</v>
      </c>
      <c r="CO80" s="278">
        <v>568.35155159999988</v>
      </c>
      <c r="CP80" s="278">
        <v>562.61953439999991</v>
      </c>
      <c r="CQ80" s="278">
        <v>570.17036474999998</v>
      </c>
      <c r="CR80" s="278">
        <v>532.52644409999994</v>
      </c>
      <c r="CS80" s="278">
        <v>516.65316569999993</v>
      </c>
      <c r="CT80" s="278">
        <v>515.77131689999999</v>
      </c>
      <c r="CU80" s="278">
        <v>519.51917430000003</v>
      </c>
      <c r="CV80" s="278">
        <v>505.79540234999996</v>
      </c>
      <c r="CW80" s="278"/>
      <c r="CX80" s="278"/>
      <c r="CY80" s="278"/>
      <c r="CZ80" s="278"/>
      <c r="DA80" s="278"/>
      <c r="DB80" s="278"/>
      <c r="DC80" s="278"/>
      <c r="DD80" s="278"/>
      <c r="DE80" s="278"/>
      <c r="DF80" s="278"/>
      <c r="DG80" s="278"/>
      <c r="DH80" s="278"/>
      <c r="DI80" s="278"/>
      <c r="DJ80" s="278"/>
      <c r="DK80" s="278"/>
      <c r="DL80" s="278"/>
      <c r="DM80" s="278"/>
      <c r="DN80" s="278"/>
      <c r="DO80" s="278"/>
      <c r="DP80" s="278"/>
      <c r="DQ80" s="278"/>
      <c r="DR80" s="278"/>
      <c r="DS80" s="278"/>
      <c r="DT80" s="278"/>
      <c r="DU80" s="278"/>
      <c r="DV80" s="278"/>
      <c r="DW80" s="278"/>
      <c r="DX80" s="278"/>
      <c r="DY80" s="278"/>
      <c r="DZ80" s="278"/>
      <c r="EA80" s="278"/>
      <c r="EB80" s="278"/>
      <c r="EC80" s="278"/>
      <c r="ED80" s="278"/>
      <c r="EE80" s="278"/>
      <c r="EF80" s="278"/>
    </row>
    <row r="81" spans="1:184" s="155" customFormat="1" x14ac:dyDescent="0.3">
      <c r="A81" s="155" t="s">
        <v>168</v>
      </c>
      <c r="B81" s="155" t="s">
        <v>4</v>
      </c>
      <c r="C81" s="155" t="s">
        <v>20</v>
      </c>
      <c r="D81" s="156">
        <v>1.102311</v>
      </c>
      <c r="E81" s="157">
        <v>338.49766188000007</v>
      </c>
      <c r="F81" s="157">
        <v>321.86901036315788</v>
      </c>
      <c r="G81" s="157">
        <v>314.50435981363637</v>
      </c>
      <c r="H81" s="157">
        <v>349.56906359999999</v>
      </c>
      <c r="I81" s="157">
        <v>408.16371707999997</v>
      </c>
      <c r="J81" s="157">
        <v>441.71605971818178</v>
      </c>
      <c r="K81" s="157">
        <v>385.85394454090908</v>
      </c>
      <c r="L81" s="157">
        <v>397.29912989999997</v>
      </c>
      <c r="M81" s="157">
        <v>342.18357989999998</v>
      </c>
      <c r="N81" s="157">
        <v>328.53878304545464</v>
      </c>
      <c r="O81" s="157">
        <v>337.63234774499995</v>
      </c>
      <c r="P81" s="157">
        <v>345.58451950909085</v>
      </c>
      <c r="Q81" s="157">
        <v>325.84893323684213</v>
      </c>
      <c r="R81" s="157">
        <v>303.66347395263159</v>
      </c>
      <c r="S81" s="157">
        <v>292.60126596521729</v>
      </c>
      <c r="T81" s="157">
        <v>308.04868260000006</v>
      </c>
      <c r="U81" s="157">
        <v>305.73697896000004</v>
      </c>
      <c r="V81" s="157">
        <v>314.31897114545461</v>
      </c>
      <c r="W81" s="157">
        <v>335.09204579999994</v>
      </c>
      <c r="X81" s="157">
        <v>339.13600015909094</v>
      </c>
      <c r="Y81" s="157">
        <v>334.05797309999997</v>
      </c>
      <c r="Z81" s="157">
        <v>353.74734719999992</v>
      </c>
      <c r="AA81" s="157">
        <v>376.04027490000004</v>
      </c>
      <c r="AB81" s="157">
        <v>387.50741104090912</v>
      </c>
      <c r="AC81" s="157">
        <v>412.07140957500002</v>
      </c>
      <c r="AD81" s="157">
        <v>410.15831982631573</v>
      </c>
      <c r="AE81" s="157">
        <v>393.9276101478261</v>
      </c>
      <c r="AF81" s="157">
        <v>388.22291108999997</v>
      </c>
      <c r="AG81" s="157">
        <v>388.25493060000002</v>
      </c>
      <c r="AH81" s="157">
        <v>391.53585669545453</v>
      </c>
      <c r="AI81" s="157">
        <v>389.28664120500002</v>
      </c>
      <c r="AJ81" s="157">
        <v>393.79820842173916</v>
      </c>
      <c r="AK81" s="157">
        <v>381.84577949999994</v>
      </c>
      <c r="AL81" s="157">
        <v>347.45367630000004</v>
      </c>
      <c r="AM81" s="157">
        <v>329.09232450000002</v>
      </c>
      <c r="AN81" s="157">
        <v>320.68326630000001</v>
      </c>
      <c r="AO81" s="157">
        <v>347.60275074000003</v>
      </c>
      <c r="AP81" s="157">
        <v>364.49015525999999</v>
      </c>
      <c r="AQ81" s="157">
        <v>405.23457612272728</v>
      </c>
      <c r="AR81" s="157">
        <v>440.61575292000003</v>
      </c>
      <c r="AS81" s="157">
        <v>459.41817227727279</v>
      </c>
      <c r="AT81" s="157">
        <v>464.01519089999999</v>
      </c>
      <c r="AU81" s="157">
        <v>552.53601330000004</v>
      </c>
      <c r="AV81" s="157">
        <v>585.75368743043487</v>
      </c>
      <c r="AW81" s="157">
        <v>559.55627014736854</v>
      </c>
      <c r="AX81" s="157">
        <v>519.90737947826096</v>
      </c>
      <c r="AY81" s="157">
        <v>490.59663330000006</v>
      </c>
      <c r="AZ81" s="157">
        <v>489.68512708500003</v>
      </c>
      <c r="BA81" s="157">
        <v>456.81342569999993</v>
      </c>
      <c r="BB81" s="157">
        <v>469.15516487368427</v>
      </c>
      <c r="BC81" s="157">
        <v>467.9530657200001</v>
      </c>
      <c r="BD81" s="157">
        <v>446.36079743181807</v>
      </c>
      <c r="BE81" s="157">
        <v>476.74449699545454</v>
      </c>
      <c r="BF81" s="157">
        <v>503.56322257500011</v>
      </c>
      <c r="BG81" s="157">
        <v>528.33766229999992</v>
      </c>
      <c r="BH81" s="157">
        <v>470.98742727272725</v>
      </c>
      <c r="BI81" s="157">
        <v>490.1921901450001</v>
      </c>
      <c r="BJ81" s="157">
        <v>460.82830253478261</v>
      </c>
      <c r="BK81" s="157">
        <v>461.65335835499997</v>
      </c>
      <c r="BL81" s="157">
        <v>495.00062820000005</v>
      </c>
      <c r="BM81" s="157">
        <v>473.74702229999997</v>
      </c>
      <c r="BN81" s="157">
        <v>499.35848627368421</v>
      </c>
      <c r="BO81" s="157">
        <v>506.6903739</v>
      </c>
      <c r="BP81" s="157">
        <v>533.63400419999994</v>
      </c>
      <c r="BQ81" s="157">
        <v>542.77793640000004</v>
      </c>
      <c r="BR81" s="157">
        <v>519.27246659999992</v>
      </c>
      <c r="BS81" s="157">
        <v>451.02056665909095</v>
      </c>
      <c r="BT81" s="157">
        <v>447.82171740000007</v>
      </c>
      <c r="BU81" s="157">
        <v>409.10435580000001</v>
      </c>
      <c r="BV81" s="157">
        <v>378.82115679130436</v>
      </c>
      <c r="BW81" s="157">
        <v>423.2526141789474</v>
      </c>
      <c r="BX81" s="157">
        <v>418.08652028181814</v>
      </c>
      <c r="BY81" s="157">
        <v>379.04066045999997</v>
      </c>
      <c r="BZ81" s="157">
        <v>374.25198941052633</v>
      </c>
      <c r="CA81" s="157">
        <v>364.85993049545459</v>
      </c>
      <c r="CB81" s="157">
        <v>349.71078930000004</v>
      </c>
      <c r="CC81" s="157">
        <v>340.47079857</v>
      </c>
      <c r="CD81" s="157">
        <v>353.90195705454545</v>
      </c>
      <c r="CE81" s="157">
        <v>394.64236951363637</v>
      </c>
      <c r="CF81" s="157">
        <v>370.40799059999989</v>
      </c>
      <c r="CG81" s="157">
        <v>342.95519759999996</v>
      </c>
      <c r="CH81" s="157">
        <v>338.21406732272726</v>
      </c>
      <c r="CI81" s="157">
        <v>320.34259971</v>
      </c>
      <c r="CJ81" s="157">
        <v>303.86204815909093</v>
      </c>
      <c r="CK81" s="157">
        <v>297.17724396315788</v>
      </c>
      <c r="CL81" s="157">
        <v>291.36835507500001</v>
      </c>
      <c r="CM81" s="157">
        <v>296.18094469090909</v>
      </c>
      <c r="CN81" s="157">
        <v>327.70131300000003</v>
      </c>
      <c r="CO81" s="157">
        <v>407.49813120000005</v>
      </c>
      <c r="CP81" s="157">
        <v>443.41462075909084</v>
      </c>
      <c r="CQ81" s="157">
        <v>403.28047934999995</v>
      </c>
      <c r="CR81" s="157">
        <v>364.48152847826077</v>
      </c>
      <c r="CS81" s="157">
        <v>342.24656909999999</v>
      </c>
      <c r="CT81" s="157">
        <v>337.12344750000011</v>
      </c>
      <c r="CU81" s="157">
        <v>345.70047689999996</v>
      </c>
      <c r="CV81" s="157">
        <v>345.83695349999999</v>
      </c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  <c r="DZ81" s="157"/>
      <c r="EA81" s="157"/>
      <c r="EB81" s="157"/>
      <c r="EC81" s="157"/>
      <c r="ED81" s="157"/>
      <c r="EE81" s="157"/>
      <c r="EF81" s="157"/>
    </row>
    <row r="82" spans="1:184" s="155" customFormat="1" x14ac:dyDescent="0.3">
      <c r="A82" s="155" t="s">
        <v>159</v>
      </c>
      <c r="B82" s="155" t="s">
        <v>17</v>
      </c>
      <c r="C82" s="155" t="s">
        <v>21</v>
      </c>
      <c r="D82" s="156">
        <v>39.368250000000003</v>
      </c>
      <c r="E82" s="157">
        <v>153.91509440625001</v>
      </c>
      <c r="F82" s="157">
        <v>142.46644470394733</v>
      </c>
      <c r="G82" s="157">
        <v>148.22146125</v>
      </c>
      <c r="H82" s="157">
        <v>152.4441747321429</v>
      </c>
      <c r="I82" s="157">
        <v>164.54944293750003</v>
      </c>
      <c r="J82" s="157">
        <v>162.37613659090917</v>
      </c>
      <c r="K82" s="157">
        <v>130.68916900568183</v>
      </c>
      <c r="L82" s="157">
        <v>128.7904178571429</v>
      </c>
      <c r="M82" s="157">
        <v>126.92042598214287</v>
      </c>
      <c r="N82" s="157">
        <v>146.4543636647727</v>
      </c>
      <c r="O82" s="157">
        <v>153.51156984375004</v>
      </c>
      <c r="P82" s="157">
        <v>155.70142874999999</v>
      </c>
      <c r="Q82" s="157">
        <v>151.90964467105269</v>
      </c>
      <c r="R82" s="157">
        <v>142.81868694078949</v>
      </c>
      <c r="S82" s="157">
        <v>143.14210116847826</v>
      </c>
      <c r="T82" s="157">
        <v>139.37297839285716</v>
      </c>
      <c r="U82" s="157">
        <v>143.47758712500004</v>
      </c>
      <c r="V82" s="157">
        <v>136.52282786931821</v>
      </c>
      <c r="W82" s="157">
        <v>147.56532374999998</v>
      </c>
      <c r="X82" s="157">
        <v>160.86403789772729</v>
      </c>
      <c r="Y82" s="157">
        <v>190.07366035714284</v>
      </c>
      <c r="Z82" s="157">
        <v>214.77255053571423</v>
      </c>
      <c r="AA82" s="157">
        <v>217.41116062500006</v>
      </c>
      <c r="AB82" s="157">
        <v>230.53241940340911</v>
      </c>
      <c r="AC82" s="157">
        <v>250.08188709375</v>
      </c>
      <c r="AD82" s="157">
        <v>271.8170461184211</v>
      </c>
      <c r="AE82" s="157">
        <v>269.15045527173925</v>
      </c>
      <c r="AF82" s="157">
        <v>296.48229075000006</v>
      </c>
      <c r="AG82" s="157">
        <v>284.19658473214292</v>
      </c>
      <c r="AH82" s="157">
        <v>282.31956281249995</v>
      </c>
      <c r="AI82" s="157">
        <v>263.04388340625002</v>
      </c>
      <c r="AJ82" s="157">
        <v>280.84967217391301</v>
      </c>
      <c r="AK82" s="157">
        <v>271.50969750000007</v>
      </c>
      <c r="AL82" s="157">
        <v>248.85420696428574</v>
      </c>
      <c r="AM82" s="157">
        <v>246.85298758928576</v>
      </c>
      <c r="AN82" s="157">
        <v>237.00155169642855</v>
      </c>
      <c r="AO82" s="157">
        <v>248.35952615624998</v>
      </c>
      <c r="AP82" s="157">
        <v>252.10935196874999</v>
      </c>
      <c r="AQ82" s="157">
        <v>256.20678153409091</v>
      </c>
      <c r="AR82" s="157">
        <v>249.57502087500004</v>
      </c>
      <c r="AS82" s="157">
        <v>242.90657616477279</v>
      </c>
      <c r="AT82" s="157">
        <v>237.46553464285719</v>
      </c>
      <c r="AU82" s="157">
        <v>306.03190339285715</v>
      </c>
      <c r="AV82" s="157">
        <v>316.34100538043486</v>
      </c>
      <c r="AW82" s="157">
        <v>300.4833481578948</v>
      </c>
      <c r="AX82" s="157">
        <v>295.30894573369562</v>
      </c>
      <c r="AY82" s="157">
        <v>291.36723026785717</v>
      </c>
      <c r="AZ82" s="157">
        <v>282.64435087499999</v>
      </c>
      <c r="BA82" s="157">
        <v>281.34707330357145</v>
      </c>
      <c r="BB82" s="157">
        <v>278.33870753289477</v>
      </c>
      <c r="BC82" s="157">
        <v>285.90699459374997</v>
      </c>
      <c r="BD82" s="157">
        <v>255.30310125000011</v>
      </c>
      <c r="BE82" s="157">
        <v>264.41148272727281</v>
      </c>
      <c r="BF82" s="157">
        <v>260.72115665625</v>
      </c>
      <c r="BG82" s="157">
        <v>231.97293946022725</v>
      </c>
      <c r="BH82" s="157">
        <v>190.21575247159095</v>
      </c>
      <c r="BI82" s="157">
        <v>183.45604500000002</v>
      </c>
      <c r="BJ82" s="157">
        <v>172.89080486413047</v>
      </c>
      <c r="BK82" s="157">
        <v>166.52769750000004</v>
      </c>
      <c r="BL82" s="157">
        <v>167.84934589285717</v>
      </c>
      <c r="BM82" s="157">
        <v>168.19147473214292</v>
      </c>
      <c r="BN82" s="157">
        <v>176.09003822368425</v>
      </c>
      <c r="BO82" s="157">
        <v>189.92368607142859</v>
      </c>
      <c r="BP82" s="157">
        <v>197.70828883928573</v>
      </c>
      <c r="BQ82" s="157">
        <v>192.39357508928572</v>
      </c>
      <c r="BR82" s="157">
        <v>175.84484999999998</v>
      </c>
      <c r="BS82" s="157">
        <v>150.89671278409091</v>
      </c>
      <c r="BT82" s="157">
        <v>141.46793169642862</v>
      </c>
      <c r="BU82" s="157">
        <v>132.03829848214284</v>
      </c>
      <c r="BV82" s="157">
        <v>137.55780048913041</v>
      </c>
      <c r="BW82" s="157">
        <v>146.91091292763156</v>
      </c>
      <c r="BX82" s="157">
        <v>155.81774403409091</v>
      </c>
      <c r="BY82" s="157">
        <v>152.78817825000002</v>
      </c>
      <c r="BZ82" s="157">
        <v>151.0497592105263</v>
      </c>
      <c r="CA82" s="157">
        <v>150.75802917613638</v>
      </c>
      <c r="CB82" s="157">
        <v>147.22319491071434</v>
      </c>
      <c r="CC82" s="157">
        <v>141.42551709374999</v>
      </c>
      <c r="CD82" s="157">
        <v>143.45700826704544</v>
      </c>
      <c r="CE82" s="157">
        <v>159.97377860795453</v>
      </c>
      <c r="CF82" s="157">
        <v>144.76267928571434</v>
      </c>
      <c r="CG82" s="157">
        <v>147.1575811607143</v>
      </c>
      <c r="CH82" s="157">
        <v>150.80276582386367</v>
      </c>
      <c r="CI82" s="157">
        <v>144.21082078125002</v>
      </c>
      <c r="CJ82" s="157">
        <v>145.39410511363641</v>
      </c>
      <c r="CK82" s="157">
        <v>142.45090460526316</v>
      </c>
      <c r="CL82" s="157">
        <v>143.01501018750002</v>
      </c>
      <c r="CM82" s="157">
        <v>143.09911508522728</v>
      </c>
      <c r="CN82" s="157">
        <v>146.71703169642862</v>
      </c>
      <c r="CO82" s="157">
        <v>153.30652687499997</v>
      </c>
      <c r="CP82" s="157">
        <v>161.51271928977278</v>
      </c>
      <c r="CQ82" s="157">
        <v>135.15120225000001</v>
      </c>
      <c r="CR82" s="157">
        <v>127.17656413043484</v>
      </c>
      <c r="CS82" s="157">
        <v>129.48404892857147</v>
      </c>
      <c r="CT82" s="157">
        <v>137.58734705357142</v>
      </c>
      <c r="CU82" s="157">
        <v>135.81108910714289</v>
      </c>
      <c r="CV82" s="157">
        <v>137.66233419642853</v>
      </c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  <c r="DZ82" s="157"/>
      <c r="EA82" s="157"/>
      <c r="EB82" s="157"/>
      <c r="EC82" s="157"/>
      <c r="ED82" s="157"/>
      <c r="EE82" s="157"/>
      <c r="EF82" s="157"/>
    </row>
    <row r="83" spans="1:184" s="155" customFormat="1" x14ac:dyDescent="0.3">
      <c r="A83" s="155" t="s">
        <v>14</v>
      </c>
      <c r="B83" s="155" t="s">
        <v>16</v>
      </c>
      <c r="C83" s="155" t="s">
        <v>22</v>
      </c>
      <c r="D83" s="156">
        <v>36.743699999999997</v>
      </c>
      <c r="E83" s="157">
        <v>216.3836493</v>
      </c>
      <c r="F83" s="157">
        <v>196.39991119736845</v>
      </c>
      <c r="G83" s="157">
        <v>191.48060662499995</v>
      </c>
      <c r="H83" s="157">
        <v>193.41183800000002</v>
      </c>
      <c r="I83" s="157">
        <v>215.20325793750001</v>
      </c>
      <c r="J83" s="157">
        <v>213.26377513636362</v>
      </c>
      <c r="K83" s="157">
        <v>189.10061696590901</v>
      </c>
      <c r="L83" s="157">
        <v>178.74942198799999</v>
      </c>
      <c r="M83" s="157">
        <v>165.80157200000002</v>
      </c>
      <c r="N83" s="157">
        <v>181.84791163636359</v>
      </c>
      <c r="O83" s="157">
        <v>197.22180974999998</v>
      </c>
      <c r="P83" s="157">
        <v>195.75623717045454</v>
      </c>
      <c r="Q83" s="157">
        <v>191.84562627631576</v>
      </c>
      <c r="R83" s="157">
        <v>179.59933784210523</v>
      </c>
      <c r="S83" s="157">
        <v>176.18604149999996</v>
      </c>
      <c r="T83" s="157">
        <v>175.15809275000004</v>
      </c>
      <c r="U83" s="157">
        <v>175.17099678749997</v>
      </c>
      <c r="V83" s="157">
        <v>165.12535271590906</v>
      </c>
      <c r="W83" s="157">
        <v>207.44005774999999</v>
      </c>
      <c r="X83" s="157">
        <v>252.46262236363646</v>
      </c>
      <c r="Y83" s="157">
        <v>258.33883075</v>
      </c>
      <c r="Z83" s="157">
        <v>252.27174599999998</v>
      </c>
      <c r="AA83" s="157">
        <v>248.03309774999997</v>
      </c>
      <c r="AB83" s="157">
        <v>278.1456335795454</v>
      </c>
      <c r="AC83" s="157">
        <v>295.44231281250001</v>
      </c>
      <c r="AD83" s="157">
        <v>305.82361673684204</v>
      </c>
      <c r="AE83" s="157">
        <v>269.21549846739128</v>
      </c>
      <c r="AF83" s="157">
        <v>285.77871971249999</v>
      </c>
      <c r="AG83" s="157">
        <v>281.56819788999996</v>
      </c>
      <c r="AH83" s="157">
        <v>255.70274863636354</v>
      </c>
      <c r="AI83" s="157">
        <v>245.70052893749994</v>
      </c>
      <c r="AJ83" s="157">
        <v>263.60010257608695</v>
      </c>
      <c r="AK83" s="157">
        <v>249.48534874999999</v>
      </c>
      <c r="AL83" s="157">
        <v>230.23864874999992</v>
      </c>
      <c r="AM83" s="157">
        <v>225.04641400000006</v>
      </c>
      <c r="AN83" s="157">
        <v>222.65807350000003</v>
      </c>
      <c r="AO83" s="157">
        <v>231.6690285</v>
      </c>
      <c r="AP83" s="157">
        <v>238.33341708749998</v>
      </c>
      <c r="AQ83" s="157">
        <v>238.52506888636358</v>
      </c>
      <c r="AR83" s="157">
        <v>231.80222441250001</v>
      </c>
      <c r="AS83" s="157">
        <v>233.77344040909088</v>
      </c>
      <c r="AT83" s="157">
        <v>241.00367799999995</v>
      </c>
      <c r="AU83" s="157">
        <v>316.32826299999999</v>
      </c>
      <c r="AV83" s="157">
        <v>322.21429183695659</v>
      </c>
      <c r="AW83" s="157">
        <v>321.90865488157891</v>
      </c>
      <c r="AX83" s="157">
        <v>318.4440687065217</v>
      </c>
      <c r="AY83" s="157">
        <v>316.55134974999993</v>
      </c>
      <c r="AZ83" s="157">
        <v>296.59973936249997</v>
      </c>
      <c r="BA83" s="157">
        <v>282.28784949999994</v>
      </c>
      <c r="BB83" s="157">
        <v>270.0952031842105</v>
      </c>
      <c r="BC83" s="157">
        <v>261.06398849999994</v>
      </c>
      <c r="BD83" s="157">
        <v>256.88021720454537</v>
      </c>
      <c r="BE83" s="157">
        <v>256.64221823863636</v>
      </c>
      <c r="BF83" s="157">
        <v>252.72776156250004</v>
      </c>
      <c r="BG83" s="157">
        <v>242.80069943181817</v>
      </c>
      <c r="BH83" s="157">
        <v>235.6732567159091</v>
      </c>
      <c r="BI83" s="157">
        <v>238.02568859999997</v>
      </c>
      <c r="BJ83" s="157">
        <v>253.14412359782611</v>
      </c>
      <c r="BK83" s="157">
        <v>239.05451219999998</v>
      </c>
      <c r="BL83" s="157">
        <v>228.86950849999997</v>
      </c>
      <c r="BM83" s="157">
        <v>210.99194875000001</v>
      </c>
      <c r="BN83" s="157">
        <v>218.95860911842104</v>
      </c>
      <c r="BO83" s="157">
        <v>249.49847149999997</v>
      </c>
      <c r="BP83" s="157">
        <v>250.854489</v>
      </c>
      <c r="BQ83" s="157">
        <v>250.72326149999998</v>
      </c>
      <c r="BR83" s="157">
        <v>217.54020099999997</v>
      </c>
      <c r="BS83" s="157">
        <v>197.80636861363632</v>
      </c>
      <c r="BT83" s="157">
        <v>200.77370074999996</v>
      </c>
      <c r="BU83" s="157">
        <v>183.79286225000001</v>
      </c>
      <c r="BV83" s="157">
        <v>187.84018460869564</v>
      </c>
      <c r="BW83" s="157">
        <v>199.0686641447368</v>
      </c>
      <c r="BX83" s="157">
        <v>225.94452705681817</v>
      </c>
      <c r="BY83" s="157">
        <v>199.73416023749999</v>
      </c>
      <c r="BZ83" s="157">
        <v>190.1438128026316</v>
      </c>
      <c r="CA83" s="157">
        <v>186.87094244318183</v>
      </c>
      <c r="CB83" s="157">
        <v>184.36588900000001</v>
      </c>
      <c r="CC83" s="157">
        <v>180.03953703749997</v>
      </c>
      <c r="CD83" s="157">
        <v>190.65804879545456</v>
      </c>
      <c r="CE83" s="157">
        <v>200.97551273863641</v>
      </c>
      <c r="CF83" s="157">
        <v>183.28544924999997</v>
      </c>
      <c r="CG83" s="157">
        <v>178.57000774999997</v>
      </c>
      <c r="CH83" s="157">
        <v>186.28638357954546</v>
      </c>
      <c r="CI83" s="157">
        <v>182.05584757499994</v>
      </c>
      <c r="CJ83" s="157">
        <v>174.31545313636363</v>
      </c>
      <c r="CK83" s="157">
        <v>173.87022146052627</v>
      </c>
      <c r="CL83" s="157">
        <v>169.06694962499995</v>
      </c>
      <c r="CM83" s="157">
        <v>170.40308417045449</v>
      </c>
      <c r="CN83" s="157">
        <v>173.04970424999993</v>
      </c>
      <c r="CO83" s="157">
        <v>170.89757324999997</v>
      </c>
      <c r="CP83" s="157">
        <v>174.62860967045458</v>
      </c>
      <c r="CQ83" s="157">
        <v>153.910173375</v>
      </c>
      <c r="CR83" s="157">
        <v>149.58280392391302</v>
      </c>
      <c r="CS83" s="157">
        <v>143.65911849999998</v>
      </c>
      <c r="CT83" s="157">
        <v>150.19862225</v>
      </c>
      <c r="CU83" s="157">
        <v>148.16022175000001</v>
      </c>
      <c r="CV83" s="157">
        <v>146.03433624999997</v>
      </c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  <c r="DZ83" s="157"/>
      <c r="EA83" s="157"/>
      <c r="EB83" s="157"/>
      <c r="EC83" s="157"/>
      <c r="ED83" s="157"/>
      <c r="EE83" s="157"/>
      <c r="EF83" s="157"/>
    </row>
    <row r="84" spans="1:184" s="275" customFormat="1" x14ac:dyDescent="0.3">
      <c r="A84" s="275" t="s">
        <v>174</v>
      </c>
      <c r="B84" s="275" t="s">
        <v>15</v>
      </c>
      <c r="C84" s="275" t="s">
        <v>23</v>
      </c>
      <c r="D84" s="277">
        <v>36.743699999999997</v>
      </c>
      <c r="E84" s="278">
        <v>226.39630755000002</v>
      </c>
      <c r="F84" s="278">
        <v>209.19735513157892</v>
      </c>
      <c r="G84" s="278">
        <v>210.33680539772726</v>
      </c>
      <c r="H84" s="278">
        <v>211.398754</v>
      </c>
      <c r="I84" s="278">
        <v>234.18137898750001</v>
      </c>
      <c r="J84" s="278">
        <v>233.47698555681814</v>
      </c>
      <c r="K84" s="278">
        <v>203.3680286590909</v>
      </c>
      <c r="L84" s="278">
        <v>190.20551274999994</v>
      </c>
      <c r="M84" s="278">
        <v>174.02078774999995</v>
      </c>
      <c r="N84" s="278">
        <v>186.44922497727268</v>
      </c>
      <c r="O84" s="278">
        <v>198.3011559375</v>
      </c>
      <c r="P84" s="278">
        <v>194.50778645454542</v>
      </c>
      <c r="Q84" s="278">
        <v>192.06318765789473</v>
      </c>
      <c r="R84" s="278">
        <v>182.86275856578945</v>
      </c>
      <c r="S84" s="278">
        <v>179.62876643478259</v>
      </c>
      <c r="T84" s="278">
        <v>180.79650100000001</v>
      </c>
      <c r="U84" s="278">
        <v>182.44624938749999</v>
      </c>
      <c r="V84" s="278">
        <v>176.048252625</v>
      </c>
      <c r="W84" s="278">
        <v>214.10204049999999</v>
      </c>
      <c r="X84" s="278">
        <v>259.66522264772721</v>
      </c>
      <c r="Y84" s="278">
        <v>272.29268824999991</v>
      </c>
      <c r="Z84" s="278">
        <v>268.13277649999998</v>
      </c>
      <c r="AA84" s="278">
        <v>271.47470350000003</v>
      </c>
      <c r="AB84" s="278">
        <v>303.29836639772714</v>
      </c>
      <c r="AC84" s="278">
        <v>323.80844921250002</v>
      </c>
      <c r="AD84" s="278">
        <v>343.44723165789469</v>
      </c>
      <c r="AE84" s="278">
        <v>313.94296545652179</v>
      </c>
      <c r="AF84" s="278">
        <v>335.98439279999997</v>
      </c>
      <c r="AG84" s="278">
        <v>332.1193055</v>
      </c>
      <c r="AH84" s="278">
        <v>303.51966368181809</v>
      </c>
      <c r="AI84" s="278">
        <v>278.2875978749999</v>
      </c>
      <c r="AJ84" s="278">
        <v>299.14963232608699</v>
      </c>
      <c r="AK84" s="278">
        <v>286.37339900000001</v>
      </c>
      <c r="AL84" s="278">
        <v>261.93883849999992</v>
      </c>
      <c r="AM84" s="278">
        <v>252.55607224999997</v>
      </c>
      <c r="AN84" s="278">
        <v>244.5949372499999</v>
      </c>
      <c r="AO84" s="278">
        <v>252.84717858750003</v>
      </c>
      <c r="AP84" s="278">
        <v>254.75785098749998</v>
      </c>
      <c r="AQ84" s="278">
        <v>252.54613077272722</v>
      </c>
      <c r="AR84" s="278">
        <v>237.72714603749998</v>
      </c>
      <c r="AS84" s="278">
        <v>239.48541559090904</v>
      </c>
      <c r="AT84" s="278">
        <v>248.14245399999996</v>
      </c>
      <c r="AU84" s="278">
        <v>317.67990624999993</v>
      </c>
      <c r="AV84" s="278">
        <v>325.25762872826084</v>
      </c>
      <c r="AW84" s="278">
        <v>330.41288755263156</v>
      </c>
      <c r="AX84" s="278">
        <v>330.39375896739131</v>
      </c>
      <c r="AY84" s="278">
        <v>330.83327600000001</v>
      </c>
      <c r="AZ84" s="278">
        <v>315.85343816249991</v>
      </c>
      <c r="BA84" s="278">
        <v>302.46626474999994</v>
      </c>
      <c r="BB84" s="278">
        <v>285.34383868421048</v>
      </c>
      <c r="BC84" s="278">
        <v>274.59026306250001</v>
      </c>
      <c r="BD84" s="278">
        <v>272.96393679545446</v>
      </c>
      <c r="BE84" s="278">
        <v>279.39408429545455</v>
      </c>
      <c r="BF84" s="278">
        <v>265.37678028750003</v>
      </c>
      <c r="BG84" s="278">
        <v>256.12446610227266</v>
      </c>
      <c r="BH84" s="278">
        <v>257.51488111363631</v>
      </c>
      <c r="BI84" s="278">
        <v>259.16250202499998</v>
      </c>
      <c r="BJ84" s="278">
        <v>277.79435364130438</v>
      </c>
      <c r="BK84" s="278">
        <v>260.03057193749993</v>
      </c>
      <c r="BL84" s="278">
        <v>246.82580474999995</v>
      </c>
      <c r="BM84" s="278">
        <v>230.52297499999997</v>
      </c>
      <c r="BN84" s="278">
        <v>245.77667542105263</v>
      </c>
      <c r="BO84" s="278">
        <v>274.51918149999989</v>
      </c>
      <c r="BP84" s="278">
        <v>276.32574675000001</v>
      </c>
      <c r="BQ84" s="278">
        <v>289.27790099999993</v>
      </c>
      <c r="BR84" s="278">
        <v>263.53543974999991</v>
      </c>
      <c r="BS84" s="278">
        <v>237.15970639772721</v>
      </c>
      <c r="BT84" s="278">
        <v>230.33050799999995</v>
      </c>
      <c r="BU84" s="278">
        <v>214.83254025000002</v>
      </c>
      <c r="BV84" s="278">
        <v>216.74789119565213</v>
      </c>
      <c r="BW84" s="278">
        <v>219.37922778947365</v>
      </c>
      <c r="BX84" s="278">
        <v>236.78809397727267</v>
      </c>
      <c r="BY84" s="278">
        <v>213.15020369999999</v>
      </c>
      <c r="BZ84" s="278">
        <v>201.32646781578941</v>
      </c>
      <c r="CA84" s="278">
        <v>200.50369022727273</v>
      </c>
      <c r="CB84" s="278">
        <v>193.90612824999999</v>
      </c>
      <c r="CC84" s="278">
        <v>190.66305930000004</v>
      </c>
      <c r="CD84" s="278">
        <v>195.01301232954549</v>
      </c>
      <c r="CE84" s="278">
        <v>197.39717740909092</v>
      </c>
      <c r="CF84" s="278">
        <v>176.15542174999993</v>
      </c>
      <c r="CG84" s="278">
        <v>174.70754499999995</v>
      </c>
      <c r="CH84" s="278">
        <v>181.29258071590905</v>
      </c>
      <c r="CI84" s="278">
        <v>172.0110385875</v>
      </c>
      <c r="CJ84" s="278">
        <v>172.30290047727269</v>
      </c>
      <c r="CK84" s="278">
        <v>172.29894481578941</v>
      </c>
      <c r="CL84" s="278">
        <v>165.88402661250001</v>
      </c>
      <c r="CM84" s="278">
        <v>172.18598870454542</v>
      </c>
      <c r="CN84" s="278">
        <v>170.84508225000002</v>
      </c>
      <c r="CO84" s="278">
        <v>164.34057249999998</v>
      </c>
      <c r="CP84" s="278">
        <v>165.16710692045456</v>
      </c>
      <c r="CQ84" s="278">
        <v>150.00615525000001</v>
      </c>
      <c r="CR84" s="278">
        <v>148.9517708152174</v>
      </c>
      <c r="CS84" s="278">
        <v>149.21004174999999</v>
      </c>
      <c r="CT84" s="278">
        <v>151.80397199999999</v>
      </c>
      <c r="CU84" s="278">
        <v>150.54418799999999</v>
      </c>
      <c r="CV84" s="278">
        <v>147.89776674999999</v>
      </c>
      <c r="CW84" s="278"/>
      <c r="CX84" s="278"/>
      <c r="CY84" s="278"/>
      <c r="CZ84" s="278"/>
      <c r="DA84" s="278"/>
      <c r="DB84" s="278"/>
      <c r="DC84" s="278"/>
      <c r="DD84" s="278"/>
      <c r="DE84" s="278"/>
      <c r="DF84" s="278"/>
      <c r="DG84" s="278"/>
      <c r="DH84" s="278"/>
      <c r="DI84" s="278"/>
      <c r="DJ84" s="278"/>
      <c r="DK84" s="278"/>
      <c r="DL84" s="278"/>
      <c r="DM84" s="278"/>
      <c r="DN84" s="278"/>
      <c r="DO84" s="278"/>
      <c r="DP84" s="278"/>
      <c r="DQ84" s="278"/>
      <c r="DR84" s="278"/>
      <c r="DS84" s="278"/>
      <c r="DT84" s="278"/>
      <c r="DU84" s="278"/>
      <c r="DV84" s="278"/>
      <c r="DW84" s="278"/>
      <c r="DX84" s="278"/>
      <c r="DY84" s="278"/>
      <c r="DZ84" s="278"/>
      <c r="EA84" s="278"/>
      <c r="EB84" s="278"/>
      <c r="EC84" s="278"/>
      <c r="ED84" s="278"/>
      <c r="EE84" s="278"/>
      <c r="EF84" s="278"/>
    </row>
    <row r="85" spans="1:184" s="155" customFormat="1" x14ac:dyDescent="0.3">
      <c r="A85" s="155" t="s">
        <v>5</v>
      </c>
      <c r="B85" s="155" t="s">
        <v>30</v>
      </c>
      <c r="C85" s="155" t="s">
        <v>31</v>
      </c>
      <c r="D85" s="156">
        <v>22.046219999999998</v>
      </c>
      <c r="E85" s="157">
        <v>754.73029547999977</v>
      </c>
      <c r="F85" s="157">
        <v>703.61091293684206</v>
      </c>
      <c r="G85" s="157">
        <v>693.11311478181813</v>
      </c>
      <c r="H85" s="157">
        <v>787.30201079999995</v>
      </c>
      <c r="I85" s="157">
        <v>845.19695924999974</v>
      </c>
      <c r="J85" s="157">
        <v>831.71369151818158</v>
      </c>
      <c r="K85" s="157">
        <v>750.45332879999978</v>
      </c>
      <c r="L85" s="157">
        <v>811.04893920000018</v>
      </c>
      <c r="M85" s="157">
        <v>749.40350880000005</v>
      </c>
      <c r="N85" s="157">
        <v>797.62221859090903</v>
      </c>
      <c r="O85" s="157">
        <v>854.23590945000001</v>
      </c>
      <c r="P85" s="157">
        <v>867.39850489090895</v>
      </c>
      <c r="Q85" s="157">
        <v>838.37133350526312</v>
      </c>
      <c r="R85" s="157">
        <v>840.40190639999992</v>
      </c>
      <c r="S85" s="157">
        <v>869.29203991304348</v>
      </c>
      <c r="T85" s="157">
        <v>868.01217240000005</v>
      </c>
      <c r="U85" s="157">
        <v>832.66368317999991</v>
      </c>
      <c r="V85" s="157">
        <v>820.99121179090855</v>
      </c>
      <c r="W85" s="157">
        <v>836.73803459999999</v>
      </c>
      <c r="X85" s="157">
        <v>895.27695218181827</v>
      </c>
      <c r="Y85" s="157">
        <v>929.64710459999981</v>
      </c>
      <c r="Z85" s="157">
        <v>1034.8495667999998</v>
      </c>
      <c r="AA85" s="157">
        <v>1123.2969017999999</v>
      </c>
      <c r="AB85" s="157">
        <v>1208.3332761818183</v>
      </c>
      <c r="AC85" s="157">
        <v>1257.1416030600001</v>
      </c>
      <c r="AD85" s="157">
        <v>1268.3538464210524</v>
      </c>
      <c r="AE85" s="157">
        <v>1245.2088468521738</v>
      </c>
      <c r="AF85" s="157">
        <v>1279.1437306199998</v>
      </c>
      <c r="AG85" s="157">
        <v>1255.6687055999998</v>
      </c>
      <c r="AH85" s="157">
        <v>1251.9547287545452</v>
      </c>
      <c r="AI85" s="157">
        <v>1243.1202071400003</v>
      </c>
      <c r="AJ85" s="157">
        <v>1225.2713957217388</v>
      </c>
      <c r="AK85" s="157">
        <v>1218.8620164000001</v>
      </c>
      <c r="AL85" s="157">
        <v>1126.771806</v>
      </c>
      <c r="AM85" s="157">
        <v>1118.320755</v>
      </c>
      <c r="AN85" s="157">
        <v>1104.2951597999997</v>
      </c>
      <c r="AO85" s="157">
        <v>1131.77577303</v>
      </c>
      <c r="AP85" s="157">
        <v>1170.2243807100001</v>
      </c>
      <c r="AQ85" s="157">
        <v>1196.5285274727269</v>
      </c>
      <c r="AR85" s="157">
        <v>1231.7774269499998</v>
      </c>
      <c r="AS85" s="157">
        <v>1134.5786492727273</v>
      </c>
      <c r="AT85" s="157">
        <v>1097.7967739999997</v>
      </c>
      <c r="AU85" s="157">
        <v>1175.2734899999996</v>
      </c>
      <c r="AV85" s="157">
        <v>1188.5117201999999</v>
      </c>
      <c r="AW85" s="157">
        <v>1213.2963127894736</v>
      </c>
      <c r="AX85" s="157">
        <v>1119.8041963043479</v>
      </c>
      <c r="AY85" s="157">
        <v>1071.7612379999998</v>
      </c>
      <c r="AZ85" s="157">
        <v>1088.78564403</v>
      </c>
      <c r="BA85" s="157">
        <v>1122.8349809999997</v>
      </c>
      <c r="BB85" s="157">
        <v>1131.9805708105266</v>
      </c>
      <c r="BC85" s="157">
        <v>1102.89522483</v>
      </c>
      <c r="BD85" s="157">
        <v>1086.7483728818181</v>
      </c>
      <c r="BE85" s="157">
        <v>1082.7800532818183</v>
      </c>
      <c r="BF85" s="157">
        <v>1058.5933457399999</v>
      </c>
      <c r="BG85" s="157">
        <v>1000.8382619454546</v>
      </c>
      <c r="BH85" s="157">
        <v>944.26966562727239</v>
      </c>
      <c r="BI85" s="157">
        <v>934.96916709000016</v>
      </c>
      <c r="BJ85" s="157">
        <v>897.66456652173906</v>
      </c>
      <c r="BK85" s="157">
        <v>897.31422333</v>
      </c>
      <c r="BL85" s="157">
        <v>872.47390740000014</v>
      </c>
      <c r="BM85" s="157">
        <v>831.35245800000007</v>
      </c>
      <c r="BN85" s="157">
        <v>873.65688877894729</v>
      </c>
      <c r="BO85" s="157">
        <v>928.54479359999993</v>
      </c>
      <c r="BP85" s="157">
        <v>934.09834139999987</v>
      </c>
      <c r="BQ85" s="157">
        <v>893.53329660000009</v>
      </c>
      <c r="BR85" s="157">
        <v>871.57106219999991</v>
      </c>
      <c r="BS85" s="157">
        <v>813.85625331818176</v>
      </c>
      <c r="BT85" s="157">
        <v>745.84461899999985</v>
      </c>
      <c r="BU85" s="157">
        <v>711.73596719999978</v>
      </c>
      <c r="BV85" s="157">
        <v>721.38107433913035</v>
      </c>
      <c r="BW85" s="157">
        <v>721.39873149473669</v>
      </c>
      <c r="BX85" s="157">
        <v>705.55920807272719</v>
      </c>
      <c r="BY85" s="157">
        <v>707.88207797999985</v>
      </c>
      <c r="BZ85" s="157">
        <v>697.93691210526299</v>
      </c>
      <c r="CA85" s="157">
        <v>683.43281999999988</v>
      </c>
      <c r="CB85" s="157">
        <v>691.67390699999987</v>
      </c>
      <c r="CC85" s="157">
        <v>716.49112689000003</v>
      </c>
      <c r="CD85" s="157">
        <v>738.03729853636355</v>
      </c>
      <c r="CE85" s="157">
        <v>695.7887242090909</v>
      </c>
      <c r="CF85" s="157">
        <v>628.74769619999995</v>
      </c>
      <c r="CG85" s="157">
        <v>590.25079679999999</v>
      </c>
      <c r="CH85" s="157">
        <v>623.807815909091</v>
      </c>
      <c r="CI85" s="157">
        <v>614.73679848000006</v>
      </c>
      <c r="CJ85" s="157">
        <v>677.19975234545439</v>
      </c>
      <c r="CK85" s="157">
        <v>659.90138096842099</v>
      </c>
      <c r="CL85" s="157">
        <v>686.90509964999978</v>
      </c>
      <c r="CM85" s="157">
        <v>713.85660359999986</v>
      </c>
      <c r="CN85" s="157">
        <v>748.53215819999969</v>
      </c>
      <c r="CO85" s="157">
        <v>707.03277359999993</v>
      </c>
      <c r="CP85" s="157">
        <v>703.60511129999998</v>
      </c>
      <c r="CQ85" s="157">
        <v>669.86337158999982</v>
      </c>
      <c r="CR85" s="157">
        <v>711.73824941739122</v>
      </c>
      <c r="CS85" s="157">
        <v>722.61210239999991</v>
      </c>
      <c r="CT85" s="157">
        <v>757.25616239999965</v>
      </c>
      <c r="CU85" s="157">
        <v>772.41556319999995</v>
      </c>
      <c r="CV85" s="157">
        <v>800.25678959999993</v>
      </c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  <c r="DZ85" s="157"/>
      <c r="EA85" s="157"/>
      <c r="EB85" s="157"/>
      <c r="EC85" s="157"/>
      <c r="ED85" s="157"/>
      <c r="EE85" s="157"/>
      <c r="EF85" s="157"/>
    </row>
    <row r="86" spans="1:184" s="275" customFormat="1" x14ac:dyDescent="0.3">
      <c r="A86" s="275" t="s">
        <v>6</v>
      </c>
      <c r="B86" s="275" t="s">
        <v>155</v>
      </c>
      <c r="C86" s="275" t="s">
        <v>96</v>
      </c>
      <c r="D86" s="277"/>
      <c r="E86" s="278">
        <v>522.15</v>
      </c>
      <c r="F86" s="278">
        <v>529.4</v>
      </c>
      <c r="G86" s="278">
        <v>557.21</v>
      </c>
      <c r="H86" s="278">
        <v>693.21</v>
      </c>
      <c r="I86" s="278">
        <v>772.39</v>
      </c>
      <c r="J86" s="278">
        <v>690.82</v>
      </c>
      <c r="K86" s="278">
        <v>601.95000000000005</v>
      </c>
      <c r="L86" s="278">
        <v>686.79</v>
      </c>
      <c r="M86" s="278">
        <v>636.41999999999996</v>
      </c>
      <c r="N86" s="278">
        <v>636.55999999999995</v>
      </c>
      <c r="O86" s="278">
        <v>674.33</v>
      </c>
      <c r="P86" s="278">
        <v>727.6</v>
      </c>
      <c r="Q86" s="278">
        <v>742</v>
      </c>
      <c r="R86" s="278">
        <v>754.32</v>
      </c>
      <c r="S86" s="278">
        <v>793.9</v>
      </c>
      <c r="T86" s="278">
        <v>798.53</v>
      </c>
      <c r="U86" s="278">
        <v>775.57</v>
      </c>
      <c r="V86" s="278">
        <v>764.91</v>
      </c>
      <c r="W86" s="278">
        <v>774.5</v>
      </c>
      <c r="X86" s="278">
        <v>865.23</v>
      </c>
      <c r="Y86" s="278">
        <v>884.89</v>
      </c>
      <c r="Z86" s="278">
        <v>935.22</v>
      </c>
      <c r="AA86" s="278">
        <v>1059.01</v>
      </c>
      <c r="AB86" s="278">
        <v>1171.22</v>
      </c>
      <c r="AC86" s="278">
        <v>1238.57</v>
      </c>
      <c r="AD86" s="278">
        <v>1248.55</v>
      </c>
      <c r="AE86" s="278">
        <v>1142.23</v>
      </c>
      <c r="AF86" s="278">
        <v>1123.79</v>
      </c>
      <c r="AG86" s="278">
        <v>1143.44</v>
      </c>
      <c r="AH86" s="278">
        <v>1075.9100000000001</v>
      </c>
      <c r="AI86" s="278">
        <v>1033.57</v>
      </c>
      <c r="AJ86" s="278">
        <v>1047.51</v>
      </c>
      <c r="AK86" s="278">
        <v>995.18</v>
      </c>
      <c r="AL86" s="278">
        <v>914.44</v>
      </c>
      <c r="AM86" s="278">
        <v>985.77</v>
      </c>
      <c r="AN86" s="278">
        <v>969.07</v>
      </c>
      <c r="AO86" s="278">
        <v>1020.54</v>
      </c>
      <c r="AP86" s="278">
        <v>1047.69</v>
      </c>
      <c r="AQ86" s="278">
        <v>1105.74</v>
      </c>
      <c r="AR86" s="278">
        <v>1157.45</v>
      </c>
      <c r="AS86" s="278">
        <v>1031.1199999999999</v>
      </c>
      <c r="AT86" s="278">
        <v>927.63</v>
      </c>
      <c r="AU86" s="278">
        <v>952.54</v>
      </c>
      <c r="AV86" s="278">
        <v>930.61</v>
      </c>
      <c r="AW86" s="278">
        <v>879.53</v>
      </c>
      <c r="AX86" s="278">
        <v>768.09</v>
      </c>
      <c r="AY86" s="278">
        <v>743.13</v>
      </c>
      <c r="AZ86" s="278">
        <v>713.94</v>
      </c>
      <c r="BA86" s="278">
        <v>776.54</v>
      </c>
      <c r="BB86" s="278">
        <v>792.38</v>
      </c>
      <c r="BC86" s="278">
        <v>771.87</v>
      </c>
      <c r="BD86" s="278">
        <v>756.46</v>
      </c>
      <c r="BE86" s="278">
        <v>763.38</v>
      </c>
      <c r="BF86" s="278">
        <v>770.125</v>
      </c>
      <c r="BG86" s="278">
        <v>714.66304347826087</v>
      </c>
      <c r="BH86" s="278">
        <v>708.17499999999995</v>
      </c>
      <c r="BI86" s="278">
        <v>722.71249999999998</v>
      </c>
      <c r="BJ86" s="278">
        <v>759.18181818181813</v>
      </c>
      <c r="BK86" s="278">
        <v>812.03750000000002</v>
      </c>
      <c r="BL86" s="278">
        <v>806.97619047619048</v>
      </c>
      <c r="BM86" s="278">
        <v>777.28947368421052</v>
      </c>
      <c r="BN86" s="278">
        <v>806.78947368421052</v>
      </c>
      <c r="BO86" s="278">
        <v>837.59523809523807</v>
      </c>
      <c r="BP86" s="278">
        <v>825.5</v>
      </c>
      <c r="BQ86" s="278">
        <v>800.08749999999998</v>
      </c>
      <c r="BR86" s="278">
        <v>758.36904761904759</v>
      </c>
      <c r="BS86" s="278">
        <v>754.27499999999998</v>
      </c>
      <c r="BT86" s="278">
        <v>678.33333333333337</v>
      </c>
      <c r="BU86" s="278">
        <v>655.91250000000002</v>
      </c>
      <c r="BV86" s="278">
        <v>673.35714285714289</v>
      </c>
      <c r="BW86" s="278">
        <v>661.92499999999995</v>
      </c>
      <c r="BX86" s="278">
        <v>624.85227272727275</v>
      </c>
      <c r="BY86" s="278">
        <v>641.03571428571433</v>
      </c>
      <c r="BZ86" s="278">
        <v>634.9375</v>
      </c>
      <c r="CA86" s="278">
        <v>607.80681818181813</v>
      </c>
      <c r="CB86" s="278">
        <v>591.88636363636363</v>
      </c>
      <c r="CC86" s="278">
        <v>600.64473684210532</v>
      </c>
      <c r="CD86" s="278">
        <v>606.59090909090912</v>
      </c>
      <c r="CE86" s="278">
        <v>575.43181818181813</v>
      </c>
      <c r="CF86" s="278">
        <v>485.1875</v>
      </c>
      <c r="CG86" s="278">
        <v>483.4375</v>
      </c>
      <c r="CH86" s="278">
        <v>530.59523809523807</v>
      </c>
      <c r="CI86" s="278">
        <v>503.47500000000002</v>
      </c>
      <c r="CJ86" s="278">
        <v>520.86904761904759</v>
      </c>
      <c r="CK86" s="278">
        <v>532.34210526315792</v>
      </c>
      <c r="CL86" s="278">
        <v>595.44444444444446</v>
      </c>
      <c r="CM86" s="278">
        <v>634.33695652173913</v>
      </c>
      <c r="CN86" s="278">
        <v>681.04761904761904</v>
      </c>
      <c r="CO86" s="278">
        <v>644.40476190476193</v>
      </c>
      <c r="CP86" s="278">
        <v>621.04761904761904</v>
      </c>
      <c r="CQ86" s="278">
        <v>584.06578947368416</v>
      </c>
      <c r="CR86" s="278">
        <v>664.5454545454545</v>
      </c>
      <c r="CS86" s="278">
        <v>693.32500000000005</v>
      </c>
      <c r="CT86" s="278">
        <v>651.5</v>
      </c>
      <c r="CU86" s="278">
        <v>670.28409090909088</v>
      </c>
      <c r="CV86" s="278">
        <v>711.66250000000002</v>
      </c>
      <c r="CW86" s="278"/>
      <c r="CX86" s="278"/>
      <c r="CY86" s="278"/>
      <c r="CZ86" s="278"/>
      <c r="DA86" s="278"/>
      <c r="DB86" s="278"/>
      <c r="DC86" s="278"/>
      <c r="DD86" s="278"/>
      <c r="DE86" s="278"/>
      <c r="DF86" s="278"/>
      <c r="DG86" s="278"/>
      <c r="DH86" s="278"/>
      <c r="DI86" s="278"/>
      <c r="DJ86" s="278"/>
      <c r="DK86" s="278"/>
      <c r="DL86" s="278"/>
      <c r="DM86" s="278"/>
      <c r="DN86" s="278"/>
      <c r="DO86" s="278"/>
      <c r="DP86" s="278"/>
      <c r="DQ86" s="278"/>
      <c r="DR86" s="278"/>
      <c r="DS86" s="278"/>
      <c r="DT86" s="278"/>
      <c r="DU86" s="278"/>
      <c r="DV86" s="278"/>
      <c r="DW86" s="278"/>
      <c r="DX86" s="278"/>
      <c r="DY86" s="278"/>
      <c r="DZ86" s="278"/>
      <c r="EA86" s="278"/>
      <c r="EB86" s="278"/>
      <c r="EC86" s="278"/>
      <c r="ED86" s="278"/>
      <c r="EE86" s="278"/>
      <c r="EF86" s="278"/>
    </row>
    <row r="87" spans="1:184" s="155" customFormat="1" x14ac:dyDescent="0.3">
      <c r="A87" s="155" t="s">
        <v>97</v>
      </c>
      <c r="B87" s="155" t="s">
        <v>24</v>
      </c>
      <c r="C87" s="155" t="s">
        <v>27</v>
      </c>
      <c r="D87" s="156">
        <v>22.046219999999998</v>
      </c>
      <c r="E87" s="157">
        <v>269.93391767999992</v>
      </c>
      <c r="F87" s="157">
        <v>286.91414838947367</v>
      </c>
      <c r="G87" s="157">
        <v>285.01754056363637</v>
      </c>
      <c r="H87" s="157">
        <v>289.20441359999995</v>
      </c>
      <c r="I87" s="157">
        <v>341.01093095999983</v>
      </c>
      <c r="J87" s="157">
        <v>342.56819577272728</v>
      </c>
      <c r="K87" s="157">
        <v>392.7834723272727</v>
      </c>
      <c r="L87" s="157">
        <v>478.84389839999994</v>
      </c>
      <c r="M87" s="157">
        <v>490.51789680000002</v>
      </c>
      <c r="N87" s="157">
        <v>510.61049721818176</v>
      </c>
      <c r="O87" s="157">
        <v>501.97038317999994</v>
      </c>
      <c r="P87" s="157">
        <v>549.01100405454542</v>
      </c>
      <c r="Q87" s="157">
        <v>625.67172359999995</v>
      </c>
      <c r="R87" s="157">
        <v>586.49907164210526</v>
      </c>
      <c r="S87" s="157">
        <v>424.69646501739112</v>
      </c>
      <c r="T87" s="157">
        <v>355.416561</v>
      </c>
      <c r="U87" s="157">
        <v>321.91890444000001</v>
      </c>
      <c r="V87" s="157">
        <v>348.56075920909092</v>
      </c>
      <c r="W87" s="157">
        <v>388.50688739999998</v>
      </c>
      <c r="X87" s="157">
        <v>423.62813830909079</v>
      </c>
      <c r="Y87" s="157">
        <v>522.89434559999984</v>
      </c>
      <c r="Z87" s="157">
        <v>594.00915239999983</v>
      </c>
      <c r="AA87" s="157">
        <v>637.08326699999986</v>
      </c>
      <c r="AB87" s="157">
        <v>685.32679071818177</v>
      </c>
      <c r="AC87" s="157">
        <v>707.52933845999985</v>
      </c>
      <c r="AD87" s="157">
        <v>700.33878975789457</v>
      </c>
      <c r="AE87" s="157">
        <v>620.60109299999988</v>
      </c>
      <c r="AF87" s="157">
        <v>560.5361666099999</v>
      </c>
      <c r="AG87" s="157">
        <v>481.70990699999999</v>
      </c>
      <c r="AH87" s="157">
        <v>574.64474530909092</v>
      </c>
      <c r="AI87" s="157">
        <v>649.72414961999982</v>
      </c>
      <c r="AJ87" s="157">
        <v>636.57022453043464</v>
      </c>
      <c r="AK87" s="157">
        <v>610.69079219999992</v>
      </c>
      <c r="AL87" s="157">
        <v>579.78409139999997</v>
      </c>
      <c r="AM87" s="157">
        <v>540.52082339999981</v>
      </c>
      <c r="AN87" s="157">
        <v>516.21749039999997</v>
      </c>
      <c r="AO87" s="157">
        <v>530.1674985599999</v>
      </c>
      <c r="AP87" s="157">
        <v>548.58711536999988</v>
      </c>
      <c r="AQ87" s="157">
        <v>545.26314665454549</v>
      </c>
      <c r="AR87" s="157">
        <v>506.58906626999999</v>
      </c>
      <c r="AS87" s="157">
        <v>446.41591298181811</v>
      </c>
      <c r="AT87" s="157">
        <v>450.70872239999994</v>
      </c>
      <c r="AU87" s="157">
        <v>501.70897799999995</v>
      </c>
      <c r="AV87" s="157">
        <v>452.59931128695644</v>
      </c>
      <c r="AW87" s="157">
        <v>429.25150667368428</v>
      </c>
      <c r="AX87" s="157">
        <v>449.49366986086966</v>
      </c>
      <c r="AY87" s="157">
        <v>425.78599559999986</v>
      </c>
      <c r="AZ87" s="157">
        <v>423.33151644000003</v>
      </c>
      <c r="BA87" s="157">
        <v>412.4427834</v>
      </c>
      <c r="BB87" s="157">
        <v>401.83297095789464</v>
      </c>
      <c r="BC87" s="157">
        <v>404.20642058999994</v>
      </c>
      <c r="BD87" s="157">
        <v>390.35838812727269</v>
      </c>
      <c r="BE87" s="157">
        <v>376.51937457272714</v>
      </c>
      <c r="BF87" s="157">
        <v>365.65860492000002</v>
      </c>
      <c r="BG87" s="157">
        <v>361.00685249999998</v>
      </c>
      <c r="BH87" s="157">
        <v>368.16185299090898</v>
      </c>
      <c r="BI87" s="157">
        <v>375.7778199</v>
      </c>
      <c r="BJ87" s="157">
        <v>414.74691007826073</v>
      </c>
      <c r="BK87" s="157">
        <v>391.0778965799999</v>
      </c>
      <c r="BL87" s="157">
        <v>361.83096120000005</v>
      </c>
      <c r="BM87" s="157">
        <v>339.92121779999997</v>
      </c>
      <c r="BN87" s="157">
        <v>358.88925505263148</v>
      </c>
      <c r="BO87" s="157">
        <v>387.66703139999993</v>
      </c>
      <c r="BP87" s="157">
        <v>375.01670039999993</v>
      </c>
      <c r="BQ87" s="157">
        <v>385.91383200000001</v>
      </c>
      <c r="BR87" s="157">
        <v>379.64640660000003</v>
      </c>
      <c r="BS87" s="157">
        <v>378.84424868181816</v>
      </c>
      <c r="BT87" s="157">
        <v>350.25144659999995</v>
      </c>
      <c r="BU87" s="157">
        <v>321.81182280000007</v>
      </c>
      <c r="BV87" s="157">
        <v>363.22585246956527</v>
      </c>
      <c r="BW87" s="157">
        <v>350.07076705263154</v>
      </c>
      <c r="BX87" s="157">
        <v>330.52294284545451</v>
      </c>
      <c r="BY87" s="157">
        <v>332.07118875000003</v>
      </c>
      <c r="BZ87" s="157">
        <v>320.01828821052629</v>
      </c>
      <c r="CA87" s="157">
        <v>283.09350681818182</v>
      </c>
      <c r="CB87" s="157">
        <v>284.99463539999999</v>
      </c>
      <c r="CC87" s="157">
        <v>280.06415577000001</v>
      </c>
      <c r="CD87" s="157">
        <v>258.95289591818175</v>
      </c>
      <c r="CE87" s="157">
        <v>261.87903057272729</v>
      </c>
      <c r="CF87" s="157">
        <v>235.33814939999999</v>
      </c>
      <c r="CG87" s="157">
        <v>249.52121759999997</v>
      </c>
      <c r="CH87" s="157">
        <v>311.77363483636361</v>
      </c>
      <c r="CI87" s="157">
        <v>328.22412336000002</v>
      </c>
      <c r="CJ87" s="157">
        <v>330.69329999999991</v>
      </c>
      <c r="CK87" s="157">
        <v>315.06369034736838</v>
      </c>
      <c r="CL87" s="157">
        <v>293.52337308</v>
      </c>
      <c r="CM87" s="157">
        <v>340.18319560909089</v>
      </c>
      <c r="CN87" s="157">
        <v>330.65130719999996</v>
      </c>
      <c r="CO87" s="157">
        <v>367.82543339999995</v>
      </c>
      <c r="CP87" s="157">
        <v>426.31376874545458</v>
      </c>
      <c r="CQ87" s="157">
        <v>434.02393314</v>
      </c>
      <c r="CR87" s="157">
        <v>441.24071533043468</v>
      </c>
      <c r="CS87" s="157">
        <v>470.73928799999993</v>
      </c>
      <c r="CT87" s="157">
        <v>505.22587499999992</v>
      </c>
      <c r="CU87" s="157">
        <v>460.07311679999987</v>
      </c>
      <c r="CV87" s="157">
        <v>415.1303226</v>
      </c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  <c r="DZ87" s="157"/>
      <c r="EA87" s="157"/>
      <c r="EB87" s="157"/>
      <c r="EC87" s="157"/>
      <c r="ED87" s="157"/>
      <c r="EE87" s="157"/>
      <c r="EF87" s="157"/>
    </row>
    <row r="88" spans="1:184" s="275" customFormat="1" x14ac:dyDescent="0.3">
      <c r="A88" s="275" t="s">
        <v>98</v>
      </c>
      <c r="B88" s="275" t="s">
        <v>99</v>
      </c>
      <c r="C88" s="275" t="s">
        <v>27</v>
      </c>
      <c r="D88" s="277"/>
      <c r="E88" s="278">
        <v>345.43333333333328</v>
      </c>
      <c r="F88" s="278">
        <v>390.62</v>
      </c>
      <c r="G88" s="278">
        <v>393.16363636363627</v>
      </c>
      <c r="H88" s="278">
        <v>405.64</v>
      </c>
      <c r="I88" s="278">
        <v>443.06842105263155</v>
      </c>
      <c r="J88" s="278">
        <v>440.37727272727278</v>
      </c>
      <c r="K88" s="278">
        <v>459.98695652173899</v>
      </c>
      <c r="L88" s="278">
        <v>548.68571428571431</v>
      </c>
      <c r="M88" s="278">
        <v>565.13181818181829</v>
      </c>
      <c r="N88" s="278">
        <v>584.28181818181827</v>
      </c>
      <c r="O88" s="278">
        <v>597.7285714285714</v>
      </c>
      <c r="P88" s="278">
        <v>654.88181818181818</v>
      </c>
      <c r="Q88" s="278">
        <v>734.64499999999998</v>
      </c>
      <c r="R88" s="278">
        <v>717.31500000000005</v>
      </c>
      <c r="S88" s="278">
        <v>540.70000000000005</v>
      </c>
      <c r="T88" s="278">
        <v>492.7600000000001</v>
      </c>
      <c r="U88" s="278">
        <v>471.64285714285717</v>
      </c>
      <c r="V88" s="278">
        <v>508.7681818181818</v>
      </c>
      <c r="W88" s="278">
        <v>571.91818181818189</v>
      </c>
      <c r="X88" s="278">
        <v>558.17272727272712</v>
      </c>
      <c r="Y88" s="278">
        <v>614.2409090909091</v>
      </c>
      <c r="Z88" s="278">
        <v>688.11904761904748</v>
      </c>
      <c r="AA88" s="278">
        <v>729.95454545454561</v>
      </c>
      <c r="AB88" s="278">
        <v>771.39565217391294</v>
      </c>
      <c r="AC88" s="278">
        <v>784.00476190476206</v>
      </c>
      <c r="AD88" s="278">
        <v>757.72</v>
      </c>
      <c r="AE88" s="278">
        <v>716.22173913043491</v>
      </c>
      <c r="AF88" s="278">
        <v>671.97368421052636</v>
      </c>
      <c r="AG88" s="278">
        <v>618.0090909090909</v>
      </c>
      <c r="AH88" s="278">
        <v>719.80909090909097</v>
      </c>
      <c r="AI88" s="278">
        <v>799.26666666666665</v>
      </c>
      <c r="AJ88" s="278">
        <v>757.8</v>
      </c>
      <c r="AK88" s="278">
        <v>707.45909090909083</v>
      </c>
      <c r="AL88" s="278">
        <v>688.35238095238094</v>
      </c>
      <c r="AM88" s="278">
        <v>643.89545454545464</v>
      </c>
      <c r="AN88" s="278">
        <v>608.07619047619062</v>
      </c>
      <c r="AO88" s="278">
        <v>628.44090909090926</v>
      </c>
      <c r="AP88" s="278">
        <v>644.24761904761908</v>
      </c>
      <c r="AQ88" s="278">
        <v>647.01363636363646</v>
      </c>
      <c r="AR88" s="278">
        <v>604.54736842105251</v>
      </c>
      <c r="AS88" s="278">
        <v>561.79130434782633</v>
      </c>
      <c r="AT88" s="278">
        <v>584.63809523809527</v>
      </c>
      <c r="AU88" s="278">
        <v>636.32727272727277</v>
      </c>
      <c r="AV88" s="278">
        <v>573.07826086956516</v>
      </c>
      <c r="AW88" s="278">
        <v>563.22</v>
      </c>
      <c r="AX88" s="278">
        <v>564.54347826086962</v>
      </c>
      <c r="AY88" s="278">
        <v>524.93181818181813</v>
      </c>
      <c r="AZ88" s="278">
        <v>515.65789473684208</v>
      </c>
      <c r="BA88" s="278">
        <v>500.82272727272721</v>
      </c>
      <c r="BB88" s="278">
        <v>498.15999999999997</v>
      </c>
      <c r="BC88" s="278">
        <v>525.05499999999995</v>
      </c>
      <c r="BD88" s="278">
        <v>506.60952380952386</v>
      </c>
      <c r="BE88" s="278">
        <v>482.80434782608688</v>
      </c>
      <c r="BF88" s="278">
        <v>490.05999999999983</v>
      </c>
      <c r="BG88" s="278">
        <v>483.55217391304359</v>
      </c>
      <c r="BH88" s="278">
        <v>489.84090909090907</v>
      </c>
      <c r="BI88" s="278">
        <v>487.23809523809524</v>
      </c>
      <c r="BJ88" s="278">
        <v>500.03913043478258</v>
      </c>
      <c r="BK88" s="278">
        <v>467.70476190476188</v>
      </c>
      <c r="BL88" s="278">
        <v>445.91499999999996</v>
      </c>
      <c r="BM88" s="278">
        <v>419.78181818181815</v>
      </c>
      <c r="BN88" s="278">
        <v>453.55999999999995</v>
      </c>
      <c r="BO88" s="278">
        <v>466.72857142857157</v>
      </c>
      <c r="BP88" s="278">
        <v>461.005</v>
      </c>
      <c r="BQ88" s="278">
        <v>475.17619047619041</v>
      </c>
      <c r="BR88" s="278">
        <v>472.62857142857149</v>
      </c>
      <c r="BS88" s="278">
        <v>452.99565217391296</v>
      </c>
      <c r="BT88" s="278">
        <v>429.71904761904756</v>
      </c>
      <c r="BU88" s="278">
        <v>414.1</v>
      </c>
      <c r="BV88" s="278">
        <v>425.87391304347835</v>
      </c>
      <c r="BW88" s="278">
        <v>419.37</v>
      </c>
      <c r="BX88" s="278">
        <v>392.80454545454546</v>
      </c>
      <c r="BY88" s="278">
        <v>393.60476190476192</v>
      </c>
      <c r="BZ88" s="278">
        <v>381.33000000000004</v>
      </c>
      <c r="CA88" s="278">
        <v>366.59545454545446</v>
      </c>
      <c r="CB88" s="278">
        <v>368.62380952380943</v>
      </c>
      <c r="CC88" s="278">
        <v>365.18095238095236</v>
      </c>
      <c r="CD88" s="278">
        <v>352.75454545454545</v>
      </c>
      <c r="CE88" s="278">
        <v>361.31304347826091</v>
      </c>
      <c r="CF88" s="278">
        <v>343.28095238095239</v>
      </c>
      <c r="CG88" s="278">
        <v>348.90476190476193</v>
      </c>
      <c r="CH88" s="278">
        <v>387.88636363636363</v>
      </c>
      <c r="CI88" s="278">
        <v>397.97999999999996</v>
      </c>
      <c r="CJ88" s="278">
        <v>410.01428571428579</v>
      </c>
      <c r="CK88" s="278">
        <v>420.02</v>
      </c>
      <c r="CL88" s="278">
        <v>391.28571428571422</v>
      </c>
      <c r="CM88" s="278">
        <v>438.87619047619046</v>
      </c>
      <c r="CN88" s="278">
        <v>439.02857142857147</v>
      </c>
      <c r="CO88" s="278">
        <v>475.51904761904763</v>
      </c>
      <c r="CP88" s="278">
        <v>528.26363636363646</v>
      </c>
      <c r="CQ88" s="278">
        <v>541.00476190476195</v>
      </c>
      <c r="CR88" s="278">
        <v>536.53181818181827</v>
      </c>
      <c r="CS88" s="278">
        <v>569.54545454545462</v>
      </c>
      <c r="CT88" s="278">
        <v>594.9904761904761</v>
      </c>
      <c r="CU88" s="278">
        <v>551.60454545454536</v>
      </c>
      <c r="CV88" s="278">
        <v>504.21428571428578</v>
      </c>
      <c r="CW88" s="278"/>
      <c r="CX88" s="278"/>
      <c r="CY88" s="278"/>
      <c r="CZ88" s="278"/>
      <c r="DA88" s="278"/>
      <c r="DB88" s="278"/>
      <c r="DC88" s="278"/>
      <c r="DD88" s="278"/>
      <c r="DE88" s="278"/>
      <c r="DF88" s="278"/>
      <c r="DG88" s="278"/>
      <c r="DH88" s="278"/>
      <c r="DI88" s="278"/>
      <c r="DJ88" s="278"/>
      <c r="DK88" s="278"/>
      <c r="DL88" s="278"/>
      <c r="DM88" s="278"/>
      <c r="DN88" s="278"/>
      <c r="DO88" s="278"/>
      <c r="DP88" s="278"/>
      <c r="DQ88" s="278"/>
      <c r="DR88" s="278"/>
      <c r="DS88" s="278"/>
      <c r="DT88" s="278"/>
      <c r="DU88" s="278"/>
      <c r="DV88" s="278"/>
      <c r="DW88" s="278"/>
      <c r="DX88" s="278"/>
      <c r="DY88" s="278"/>
      <c r="DZ88" s="278"/>
      <c r="EA88" s="278"/>
      <c r="EB88" s="278"/>
      <c r="EC88" s="278"/>
      <c r="ED88" s="278"/>
      <c r="EE88" s="278"/>
      <c r="EF88" s="278"/>
    </row>
    <row r="89" spans="1:184" s="155" customFormat="1" x14ac:dyDescent="0.3">
      <c r="A89" s="155" t="s">
        <v>8</v>
      </c>
      <c r="B89" s="155" t="s">
        <v>25</v>
      </c>
      <c r="C89" s="155" t="s">
        <v>29</v>
      </c>
      <c r="D89" s="156"/>
      <c r="E89" s="157">
        <v>2588.4</v>
      </c>
      <c r="F89" s="157">
        <v>2645.3157894736842</v>
      </c>
      <c r="G89" s="157">
        <v>2441.1363636363635</v>
      </c>
      <c r="H89" s="157">
        <v>2480.3333333333335</v>
      </c>
      <c r="I89" s="157">
        <v>2391.4499999999998</v>
      </c>
      <c r="J89" s="157">
        <v>2614.6363636363635</v>
      </c>
      <c r="K89" s="157">
        <v>2711.7727272727275</v>
      </c>
      <c r="L89" s="157">
        <v>2862.2380952380954</v>
      </c>
      <c r="M89" s="157">
        <v>3030.5238095238096</v>
      </c>
      <c r="N89" s="157">
        <v>3253.909090909091</v>
      </c>
      <c r="O89" s="157">
        <v>3184.15</v>
      </c>
      <c r="P89" s="157">
        <v>3333.5</v>
      </c>
      <c r="Q89" s="157">
        <v>3345.2631578947367</v>
      </c>
      <c r="R89" s="157">
        <v>3047.4210526315787</v>
      </c>
      <c r="S89" s="157">
        <v>2861.6521739130435</v>
      </c>
      <c r="T89" s="157">
        <v>3015.4285714285716</v>
      </c>
      <c r="U89" s="157">
        <v>2967.6</v>
      </c>
      <c r="V89" s="157">
        <v>2976.9545454545455</v>
      </c>
      <c r="W89" s="157">
        <v>2995.2380952380954</v>
      </c>
      <c r="X89" s="157">
        <v>2867.3636363636365</v>
      </c>
      <c r="Y89" s="157">
        <v>2724.9523809523807</v>
      </c>
      <c r="Z89" s="157">
        <v>2814.4285714285716</v>
      </c>
      <c r="AA89" s="157">
        <v>2783.5714285714284</v>
      </c>
      <c r="AB89" s="157">
        <v>2965.0454545454545</v>
      </c>
      <c r="AC89" s="157">
        <v>3086.4</v>
      </c>
      <c r="AD89" s="157">
        <v>3448.0526315789475</v>
      </c>
      <c r="AE89" s="157">
        <v>3371.7391304347825</v>
      </c>
      <c r="AF89" s="157">
        <v>3108.05</v>
      </c>
      <c r="AG89" s="157">
        <v>3050.6190476190477</v>
      </c>
      <c r="AH89" s="157">
        <v>2977.318181818182</v>
      </c>
      <c r="AI89" s="157">
        <v>3112.3</v>
      </c>
      <c r="AJ89" s="157">
        <v>2979.8695652173915</v>
      </c>
      <c r="AK89" s="157">
        <v>2798.6666666666665</v>
      </c>
      <c r="AL89" s="157">
        <v>2636.9047619047619</v>
      </c>
      <c r="AM89" s="157">
        <v>2422.0952380952381</v>
      </c>
      <c r="AN89" s="157">
        <v>2090.3809523809523</v>
      </c>
      <c r="AO89" s="157">
        <v>2267.0500000000002</v>
      </c>
      <c r="AP89" s="157">
        <v>2325.4</v>
      </c>
      <c r="AQ89" s="157">
        <v>2330.090909090909</v>
      </c>
      <c r="AR89" s="157">
        <v>2223.3000000000002</v>
      </c>
      <c r="AS89" s="157">
        <v>2256.4545454545455</v>
      </c>
      <c r="AT89" s="157">
        <v>2184.1904761904761</v>
      </c>
      <c r="AU89" s="157">
        <v>2265.5238095238096</v>
      </c>
      <c r="AV89" s="157">
        <v>2470.086956521739</v>
      </c>
      <c r="AW89" s="157">
        <v>2589.4210526315787</v>
      </c>
      <c r="AX89" s="157">
        <v>2409.3478260869565</v>
      </c>
      <c r="AY89" s="157">
        <v>2464.8571428571427</v>
      </c>
      <c r="AZ89" s="157">
        <v>2389.65</v>
      </c>
      <c r="BA89" s="157">
        <v>2232.3333333333335</v>
      </c>
      <c r="BB89" s="157">
        <v>2169.4736842105262</v>
      </c>
      <c r="BC89" s="157">
        <v>2119.15</v>
      </c>
      <c r="BD89" s="157">
        <v>2259.9545454545455</v>
      </c>
      <c r="BE89" s="157">
        <v>2314.2272727272725</v>
      </c>
      <c r="BF89" s="157">
        <v>2252.65</v>
      </c>
      <c r="BG89" s="157">
        <v>2268.9545454545455</v>
      </c>
      <c r="BH89" s="157">
        <v>2424.818181818182</v>
      </c>
      <c r="BI89" s="157">
        <v>2574.35</v>
      </c>
      <c r="BJ89" s="157">
        <v>2698.1304347826085</v>
      </c>
      <c r="BK89" s="157">
        <v>2722.7</v>
      </c>
      <c r="BL89" s="157">
        <v>2782.7619047619046</v>
      </c>
      <c r="BM89" s="157">
        <v>2758.6666666666665</v>
      </c>
      <c r="BN89" s="157">
        <v>2917.8421052631579</v>
      </c>
      <c r="BO89" s="157">
        <v>2968.5714285714284</v>
      </c>
      <c r="BP89" s="157">
        <v>2966.0952380952381</v>
      </c>
      <c r="BQ89" s="157">
        <v>2944.1904761904761</v>
      </c>
      <c r="BR89" s="157">
        <v>3100.7142857142858</v>
      </c>
      <c r="BS89" s="157">
        <v>3141.818181818182</v>
      </c>
      <c r="BT89" s="157">
        <v>3216.5714285714284</v>
      </c>
      <c r="BU89" s="157">
        <v>3184.7619047619046</v>
      </c>
      <c r="BV89" s="157">
        <v>3061.1304347826085</v>
      </c>
      <c r="BW89" s="157">
        <v>2870.6315789473683</v>
      </c>
      <c r="BX89" s="157">
        <v>2936.9545454545455</v>
      </c>
      <c r="BY89" s="157">
        <v>2872.1</v>
      </c>
      <c r="BZ89" s="157">
        <v>2922.1052631578946</v>
      </c>
      <c r="CA89" s="157">
        <v>2875.3636363636365</v>
      </c>
      <c r="CB89" s="157">
        <v>2828.8571428571427</v>
      </c>
      <c r="CC89" s="157">
        <v>3038.3</v>
      </c>
      <c r="CD89" s="157">
        <v>3200.090909090909</v>
      </c>
      <c r="CE89" s="157">
        <v>3279</v>
      </c>
      <c r="CF89" s="157">
        <v>3094.7619047619046</v>
      </c>
      <c r="CG89" s="157">
        <v>3236.6190476190477</v>
      </c>
      <c r="CH89" s="157">
        <v>3134.0454545454545</v>
      </c>
      <c r="CI89" s="157">
        <v>3305.95</v>
      </c>
      <c r="CJ89" s="157">
        <v>3290.818181818182</v>
      </c>
      <c r="CK89" s="157">
        <v>2894.4736842105262</v>
      </c>
      <c r="CL89" s="157">
        <v>2846.5</v>
      </c>
      <c r="CM89" s="157">
        <v>3001.5454545454545</v>
      </c>
      <c r="CN89" s="157">
        <v>3001.4285714285716</v>
      </c>
      <c r="CO89" s="157">
        <v>3011.7142857142858</v>
      </c>
      <c r="CP89" s="157">
        <v>3104.8636363636365</v>
      </c>
      <c r="CQ89" s="157">
        <v>3018.2</v>
      </c>
      <c r="CR89" s="157">
        <v>3001.391304347826</v>
      </c>
      <c r="CS89" s="157">
        <v>2857.4761904761904</v>
      </c>
      <c r="CT89" s="157">
        <v>2732.4285714285716</v>
      </c>
      <c r="CU89" s="157">
        <v>2477.5714285714284</v>
      </c>
      <c r="CV89" s="157">
        <v>2263</v>
      </c>
      <c r="CW89" s="157"/>
      <c r="CX89" s="157"/>
      <c r="CY89" s="157"/>
      <c r="CZ89" s="157"/>
      <c r="DA89" s="157"/>
      <c r="DB89" s="157"/>
      <c r="DC89" s="157"/>
      <c r="DD89" s="157"/>
      <c r="DE89" s="157"/>
      <c r="DF89" s="157"/>
      <c r="DG89" s="157"/>
      <c r="DH89" s="157"/>
      <c r="DI89" s="157"/>
      <c r="DJ89" s="157"/>
      <c r="DK89" s="157"/>
      <c r="DL89" s="157"/>
      <c r="DM89" s="157"/>
      <c r="DN89" s="157"/>
      <c r="DO89" s="157"/>
      <c r="DP89" s="157"/>
      <c r="DQ89" s="157"/>
      <c r="DR89" s="157"/>
      <c r="DS89" s="157"/>
      <c r="DT89" s="157"/>
      <c r="DU89" s="157"/>
      <c r="DV89" s="157"/>
      <c r="DW89" s="157"/>
      <c r="DX89" s="157"/>
      <c r="DY89" s="157"/>
      <c r="DZ89" s="157"/>
      <c r="EA89" s="157"/>
      <c r="EB89" s="157"/>
      <c r="EC89" s="157"/>
      <c r="ED89" s="157"/>
      <c r="EE89" s="157"/>
      <c r="EF89" s="157"/>
    </row>
    <row r="90" spans="1:184" s="155" customFormat="1" x14ac:dyDescent="0.3">
      <c r="A90" s="155" t="s">
        <v>175</v>
      </c>
      <c r="B90" s="155" t="s">
        <v>26</v>
      </c>
      <c r="C90" s="155" t="s">
        <v>28</v>
      </c>
      <c r="D90" s="156">
        <v>22.046219999999998</v>
      </c>
      <c r="E90" s="157">
        <v>2569.9278654</v>
      </c>
      <c r="F90" s="157">
        <v>2509.6140487894727</v>
      </c>
      <c r="G90" s="157">
        <v>2433.2012173636367</v>
      </c>
      <c r="H90" s="157">
        <v>2554.5794970000002</v>
      </c>
      <c r="I90" s="157">
        <v>2852.0643658499998</v>
      </c>
      <c r="J90" s="157">
        <v>2772.9134255454546</v>
      </c>
      <c r="K90" s="157">
        <v>2606.9655149999994</v>
      </c>
      <c r="L90" s="157">
        <v>2822.8609980000006</v>
      </c>
      <c r="M90" s="157">
        <v>2828.1625890000005</v>
      </c>
      <c r="N90" s="157">
        <v>3020.7830854090903</v>
      </c>
      <c r="O90" s="157">
        <v>3025.2374239500004</v>
      </c>
      <c r="P90" s="157">
        <v>3143.6406568636362</v>
      </c>
      <c r="Q90" s="157">
        <v>3089.9517821052632</v>
      </c>
      <c r="R90" s="157">
        <v>2902.0947811578944</v>
      </c>
      <c r="S90" s="157">
        <v>2912.1618823043477</v>
      </c>
      <c r="T90" s="157">
        <v>2936.661486</v>
      </c>
      <c r="U90" s="157">
        <v>2966.4842476499994</v>
      </c>
      <c r="V90" s="157">
        <v>3317.0041141363631</v>
      </c>
      <c r="W90" s="157">
        <v>3602.6148029999999</v>
      </c>
      <c r="X90" s="157">
        <v>3819.0566695909092</v>
      </c>
      <c r="Y90" s="157">
        <v>4102.3291229999995</v>
      </c>
      <c r="Z90" s="157">
        <v>4159.3343490000007</v>
      </c>
      <c r="AA90" s="157">
        <v>4512.1788509999988</v>
      </c>
      <c r="AB90" s="157">
        <v>4865.1999136363629</v>
      </c>
      <c r="AC90" s="157">
        <v>5206.9313551499999</v>
      </c>
      <c r="AD90" s="157">
        <v>5707.9404071052622</v>
      </c>
      <c r="AE90" s="157">
        <v>5998.1054900869558</v>
      </c>
      <c r="AF90" s="157">
        <v>6210.8610983999988</v>
      </c>
      <c r="AG90" s="157">
        <v>6052.3697729999994</v>
      </c>
      <c r="AH90" s="157">
        <v>5687.1731843181806</v>
      </c>
      <c r="AI90" s="157">
        <v>5558.3481019499995</v>
      </c>
      <c r="AJ90" s="157">
        <v>5653.2259267826075</v>
      </c>
      <c r="AK90" s="157">
        <v>5733.3294749999977</v>
      </c>
      <c r="AL90" s="157">
        <v>5132.2550339999998</v>
      </c>
      <c r="AM90" s="157">
        <v>5085.3280799999993</v>
      </c>
      <c r="AN90" s="157">
        <v>4914.1549290000003</v>
      </c>
      <c r="AO90" s="157">
        <v>4921.7083838999988</v>
      </c>
      <c r="AP90" s="157">
        <v>4604.7939714000004</v>
      </c>
      <c r="AQ90" s="157">
        <v>4101.5990209090887</v>
      </c>
      <c r="AR90" s="157">
        <v>3939.4390517999991</v>
      </c>
      <c r="AS90" s="157">
        <v>3829.3783089545464</v>
      </c>
      <c r="AT90" s="157">
        <v>3456.8997869999998</v>
      </c>
      <c r="AU90" s="157">
        <v>3968.8970009999994</v>
      </c>
      <c r="AV90" s="157">
        <v>3653.9213321739126</v>
      </c>
      <c r="AW90" s="157">
        <v>3788.4688578947371</v>
      </c>
      <c r="AX90" s="157">
        <v>3631.8751121739124</v>
      </c>
      <c r="AY90" s="157">
        <v>3254.3370180000002</v>
      </c>
      <c r="AZ90" s="157">
        <v>3120.642441</v>
      </c>
      <c r="BA90" s="157">
        <v>3307.5628919999995</v>
      </c>
      <c r="BB90" s="157">
        <v>3118.0317044210524</v>
      </c>
      <c r="BC90" s="157">
        <v>3055.3305142499999</v>
      </c>
      <c r="BD90" s="157">
        <v>3024.4407537272723</v>
      </c>
      <c r="BE90" s="157">
        <v>2994.8286718636359</v>
      </c>
      <c r="BF90" s="157">
        <v>2726.5111429499993</v>
      </c>
      <c r="BG90" s="157">
        <v>2711.5848499090912</v>
      </c>
      <c r="BH90" s="157">
        <v>2592.8859972272726</v>
      </c>
      <c r="BI90" s="157">
        <v>2523.3001100999991</v>
      </c>
      <c r="BJ90" s="157">
        <v>2486.6219097391304</v>
      </c>
      <c r="BK90" s="157">
        <v>2328.1359475499999</v>
      </c>
      <c r="BL90" s="157">
        <v>2464.5574319999992</v>
      </c>
      <c r="BM90" s="157">
        <v>2593.1603819999996</v>
      </c>
      <c r="BN90" s="157">
        <v>3399.062993052632</v>
      </c>
      <c r="BO90" s="157">
        <v>4155.5025059999998</v>
      </c>
      <c r="BP90" s="157">
        <v>4343.6302499999993</v>
      </c>
      <c r="BQ90" s="157">
        <v>4124.4803249999995</v>
      </c>
      <c r="BR90" s="157">
        <v>3783.1838429999993</v>
      </c>
      <c r="BS90" s="157">
        <v>3773.0602378636363</v>
      </c>
      <c r="BT90" s="157">
        <v>4135.2409799999996</v>
      </c>
      <c r="BU90" s="157">
        <v>4096.1876760000005</v>
      </c>
      <c r="BV90" s="157">
        <v>4520.6732641304352</v>
      </c>
      <c r="BW90" s="157">
        <v>4148.6344730526316</v>
      </c>
      <c r="BX90" s="157">
        <v>3857.387029363636</v>
      </c>
      <c r="BY90" s="157">
        <v>3731.1573883499991</v>
      </c>
      <c r="BZ90" s="157">
        <v>3414.901461631579</v>
      </c>
      <c r="CA90" s="157">
        <v>2969.9765693181816</v>
      </c>
      <c r="CB90" s="157">
        <v>3051.5642849999995</v>
      </c>
      <c r="CC90" s="157">
        <v>2907.3452625000004</v>
      </c>
      <c r="CD90" s="157">
        <v>2905.5915859090906</v>
      </c>
      <c r="CE90" s="157">
        <v>2757.8318068636363</v>
      </c>
      <c r="CF90" s="157">
        <v>2802.9669090000002</v>
      </c>
      <c r="CG90" s="157">
        <v>2572.1639819999991</v>
      </c>
      <c r="CH90" s="157">
        <v>2758.5332775000002</v>
      </c>
      <c r="CI90" s="157">
        <v>2604.5955463499999</v>
      </c>
      <c r="CJ90" s="157">
        <v>2651.5590054545451</v>
      </c>
      <c r="CK90" s="157">
        <v>2579.6398054736842</v>
      </c>
      <c r="CL90" s="157">
        <v>2567.1720879</v>
      </c>
      <c r="CM90" s="157">
        <v>2748.9632138181814</v>
      </c>
      <c r="CN90" s="157">
        <v>2711.1076590000002</v>
      </c>
      <c r="CO90" s="157">
        <v>2740.3451460000001</v>
      </c>
      <c r="CP90" s="157">
        <v>2992.4737347272721</v>
      </c>
      <c r="CQ90" s="157">
        <v>3186.505523249999</v>
      </c>
      <c r="CR90" s="157">
        <v>3110.4820091739134</v>
      </c>
      <c r="CS90" s="157">
        <v>3340.4747489999995</v>
      </c>
      <c r="CT90" s="157">
        <v>3430.4968139999992</v>
      </c>
      <c r="CU90" s="157">
        <v>3537.7359270000002</v>
      </c>
      <c r="CV90" s="157">
        <v>3055.9735289999994</v>
      </c>
      <c r="CW90" s="157"/>
      <c r="CX90" s="157"/>
      <c r="CY90" s="157"/>
      <c r="CZ90" s="157"/>
      <c r="DA90" s="157"/>
      <c r="DB90" s="157"/>
      <c r="DC90" s="157"/>
      <c r="DD90" s="157"/>
      <c r="DE90" s="157"/>
      <c r="DF90" s="157"/>
      <c r="DG90" s="157"/>
      <c r="DH90" s="157"/>
      <c r="DI90" s="157"/>
      <c r="DJ90" s="157"/>
      <c r="DK90" s="157"/>
      <c r="DL90" s="157"/>
      <c r="DM90" s="157"/>
      <c r="DN90" s="157"/>
      <c r="DO90" s="157"/>
      <c r="DP90" s="157"/>
      <c r="DQ90" s="157"/>
      <c r="DR90" s="157"/>
      <c r="DS90" s="157"/>
      <c r="DT90" s="157"/>
      <c r="DU90" s="157"/>
      <c r="DV90" s="157"/>
      <c r="DW90" s="157"/>
      <c r="DX90" s="157"/>
      <c r="DY90" s="157"/>
      <c r="DZ90" s="157"/>
      <c r="EA90" s="157"/>
      <c r="EB90" s="157"/>
      <c r="EC90" s="157"/>
      <c r="ED90" s="157"/>
      <c r="EE90" s="157"/>
      <c r="EF90" s="157"/>
    </row>
    <row r="91" spans="1:184" s="275" customFormat="1" x14ac:dyDescent="0.3">
      <c r="A91" s="275" t="s">
        <v>101</v>
      </c>
      <c r="B91" s="275" t="s">
        <v>102</v>
      </c>
      <c r="C91" s="275" t="s">
        <v>28</v>
      </c>
      <c r="D91" s="277"/>
      <c r="E91" s="278">
        <v>2033.0952380952381</v>
      </c>
      <c r="F91" s="278">
        <v>1596.65</v>
      </c>
      <c r="G91" s="278">
        <v>1518.4545454545455</v>
      </c>
      <c r="H91" s="278">
        <v>1509.5</v>
      </c>
      <c r="I91" s="278">
        <v>1491.8947368421052</v>
      </c>
      <c r="J91" s="278">
        <v>1447</v>
      </c>
      <c r="K91" s="278">
        <v>1396.391304347826</v>
      </c>
      <c r="L91" s="278">
        <v>1414.8571428571429</v>
      </c>
      <c r="M91" s="278">
        <v>1444.3181818181818</v>
      </c>
      <c r="N91" s="278">
        <v>1420.6818181818182</v>
      </c>
      <c r="O91" s="278">
        <v>1342.2380952380952</v>
      </c>
      <c r="P91" s="278">
        <v>1332.2727272727273</v>
      </c>
      <c r="Q91" s="278">
        <v>1327.35</v>
      </c>
      <c r="R91" s="278">
        <v>1283.2</v>
      </c>
      <c r="S91" s="278">
        <v>1242.391304347826</v>
      </c>
      <c r="T91" s="278">
        <v>1318.6</v>
      </c>
      <c r="U91" s="278">
        <v>1314.2380952380952</v>
      </c>
      <c r="V91" s="278">
        <v>1508.590909090909</v>
      </c>
      <c r="W91" s="278">
        <v>1697.8181818181818</v>
      </c>
      <c r="X91" s="278">
        <v>1691.0454545454545</v>
      </c>
      <c r="Y91" s="278">
        <v>1645.5</v>
      </c>
      <c r="Z91" s="278">
        <v>1735.1428571428571</v>
      </c>
      <c r="AA91" s="278">
        <v>1890.3636363636363</v>
      </c>
      <c r="AB91" s="278">
        <v>1942.2608695652175</v>
      </c>
      <c r="AC91" s="278">
        <v>2092.5714285714284</v>
      </c>
      <c r="AD91" s="278">
        <v>2257.9</v>
      </c>
      <c r="AE91" s="278">
        <v>2451.2608695652175</v>
      </c>
      <c r="AF91" s="278">
        <v>2459.2105263157896</v>
      </c>
      <c r="AG91" s="278">
        <v>2545.909090909091</v>
      </c>
      <c r="AH91" s="278">
        <v>2382.8636363636365</v>
      </c>
      <c r="AI91" s="278">
        <v>2220.4285714285716</v>
      </c>
      <c r="AJ91" s="278">
        <v>2232.7391304347825</v>
      </c>
      <c r="AK91" s="278">
        <v>2070.5454545454545</v>
      </c>
      <c r="AL91" s="278">
        <v>1909.2857142857142</v>
      </c>
      <c r="AM91" s="278">
        <v>1839.3181818181818</v>
      </c>
      <c r="AN91" s="278">
        <v>1871.9047619047619</v>
      </c>
      <c r="AO91" s="278">
        <v>1825.1818181818182</v>
      </c>
      <c r="AP91" s="278">
        <v>1979</v>
      </c>
      <c r="AQ91" s="278">
        <v>2018.2727272727273</v>
      </c>
      <c r="AR91" s="278">
        <v>2001.7368421052631</v>
      </c>
      <c r="AS91" s="278">
        <v>2110.8260869565215</v>
      </c>
      <c r="AT91" s="278">
        <v>2085.9523809523807</v>
      </c>
      <c r="AU91" s="278">
        <v>2110.5454545454545</v>
      </c>
      <c r="AV91" s="278">
        <v>2101.391304347826</v>
      </c>
      <c r="AW91" s="278">
        <v>2069.1</v>
      </c>
      <c r="AX91" s="278">
        <v>2060.608695652174</v>
      </c>
      <c r="AY91" s="278">
        <v>1903.909090909091</v>
      </c>
      <c r="AZ91" s="278">
        <v>1907.2631578947369</v>
      </c>
      <c r="BA91" s="278">
        <v>1998.7727272727273</v>
      </c>
      <c r="BB91" s="278">
        <v>2050.75</v>
      </c>
      <c r="BC91" s="278">
        <v>2102.9499999999998</v>
      </c>
      <c r="BD91" s="278">
        <v>2005.952380952381</v>
      </c>
      <c r="BE91" s="278">
        <v>1956.8695652173913</v>
      </c>
      <c r="BF91" s="278">
        <v>1776.05</v>
      </c>
      <c r="BG91" s="278">
        <v>1861.0434782608695</v>
      </c>
      <c r="BH91" s="278">
        <v>1856.3181818181818</v>
      </c>
      <c r="BI91" s="278">
        <v>1690.952380952381</v>
      </c>
      <c r="BJ91" s="278">
        <v>1633.1739130434783</v>
      </c>
      <c r="BK91" s="278">
        <v>1522.2380952380952</v>
      </c>
      <c r="BL91" s="278">
        <v>1730.65</v>
      </c>
      <c r="BM91" s="278">
        <v>1730.909090909091</v>
      </c>
      <c r="BN91" s="278">
        <v>1908.9</v>
      </c>
      <c r="BO91" s="278">
        <v>2166.8095238095239</v>
      </c>
      <c r="BP91" s="278">
        <v>2116.25</v>
      </c>
      <c r="BQ91" s="278">
        <v>2065.0952380952381</v>
      </c>
      <c r="BR91" s="278">
        <v>1951.4761904761904</v>
      </c>
      <c r="BS91" s="278">
        <v>2028.9565217391305</v>
      </c>
      <c r="BT91" s="278">
        <v>1987.952380952381</v>
      </c>
      <c r="BU91" s="278">
        <v>1991.4545454545455</v>
      </c>
      <c r="BV91" s="278">
        <v>2090.608695652174</v>
      </c>
      <c r="BW91" s="278">
        <v>2062.65</v>
      </c>
      <c r="BX91" s="278">
        <v>1943.090909090909</v>
      </c>
      <c r="BY91" s="278">
        <v>1930.7142857142858</v>
      </c>
      <c r="BZ91" s="278">
        <v>1934.6</v>
      </c>
      <c r="CA91" s="278">
        <v>1790.2272727272727</v>
      </c>
      <c r="CB91" s="278">
        <v>1784.2857142857142</v>
      </c>
      <c r="CC91" s="278">
        <v>1666.2857142857142</v>
      </c>
      <c r="CD91" s="278">
        <v>1796.5</v>
      </c>
      <c r="CE91" s="278">
        <v>1819.3478260869565</v>
      </c>
      <c r="CF91" s="278">
        <v>1649.7619047619048</v>
      </c>
      <c r="CG91" s="278">
        <v>1565.3809523809523</v>
      </c>
      <c r="CH91" s="278">
        <v>1582</v>
      </c>
      <c r="CI91" s="278">
        <v>1544.65</v>
      </c>
      <c r="CJ91" s="278">
        <v>1498.409090909091</v>
      </c>
      <c r="CK91" s="278">
        <v>1389.85</v>
      </c>
      <c r="CL91" s="278">
        <v>1387.5238095238096</v>
      </c>
      <c r="CM91" s="278">
        <v>1415.409090909091</v>
      </c>
      <c r="CN91" s="278">
        <v>1521.8571428571429</v>
      </c>
      <c r="CO91" s="278">
        <v>1619.5</v>
      </c>
      <c r="CP91" s="278">
        <v>1658.1363636363637</v>
      </c>
      <c r="CQ91" s="278">
        <v>1792.3333333333333</v>
      </c>
      <c r="CR91" s="278">
        <v>1798.8181818181818</v>
      </c>
      <c r="CS91" s="278">
        <v>1934.5</v>
      </c>
      <c r="CT91" s="278">
        <v>2078.2857142857142</v>
      </c>
      <c r="CU91" s="278">
        <v>2148.818181818182</v>
      </c>
      <c r="CV91" s="278">
        <v>2075.0476190476193</v>
      </c>
      <c r="CW91" s="278"/>
      <c r="CX91" s="278"/>
      <c r="CY91" s="278"/>
      <c r="CZ91" s="278"/>
      <c r="DA91" s="278"/>
      <c r="DB91" s="278"/>
      <c r="DC91" s="278"/>
      <c r="DD91" s="278"/>
      <c r="DE91" s="278"/>
      <c r="DF91" s="278"/>
      <c r="DG91" s="278"/>
      <c r="DH91" s="278"/>
      <c r="DI91" s="278"/>
      <c r="DJ91" s="278"/>
      <c r="DK91" s="278"/>
      <c r="DL91" s="278"/>
      <c r="DM91" s="278"/>
      <c r="DN91" s="278"/>
      <c r="DO91" s="278"/>
      <c r="DP91" s="278"/>
      <c r="DQ91" s="278"/>
      <c r="DR91" s="278"/>
      <c r="DS91" s="278"/>
      <c r="DT91" s="278"/>
      <c r="DU91" s="278"/>
      <c r="DV91" s="278"/>
      <c r="DW91" s="278"/>
      <c r="DX91" s="278"/>
      <c r="DY91" s="278"/>
      <c r="DZ91" s="278"/>
      <c r="EA91" s="278"/>
      <c r="EB91" s="278"/>
      <c r="EC91" s="278"/>
      <c r="ED91" s="278"/>
      <c r="EE91" s="278"/>
      <c r="EF91" s="278"/>
    </row>
    <row r="92" spans="1:184" x14ac:dyDescent="0.3">
      <c r="A92" s="14"/>
      <c r="D92" s="2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184" s="16" customFormat="1" x14ac:dyDescent="0.3">
      <c r="A93" s="18" t="s">
        <v>282</v>
      </c>
      <c r="B93" s="14"/>
      <c r="C93" s="14"/>
      <c r="D93" s="22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184" s="82" customFormat="1" x14ac:dyDescent="0.3">
      <c r="A94" s="80" t="s">
        <v>283</v>
      </c>
      <c r="B94" s="80"/>
      <c r="C94" s="80" t="s">
        <v>285</v>
      </c>
      <c r="D94" s="153"/>
      <c r="E94" s="252">
        <v>1708.8466993626</v>
      </c>
      <c r="F94" s="252">
        <v>1551.4703264393015</v>
      </c>
      <c r="G94" s="252">
        <v>1542.0565059329385</v>
      </c>
      <c r="H94" s="252">
        <v>1639.0931275977262</v>
      </c>
      <c r="I94" s="252">
        <v>1757.8869481378508</v>
      </c>
      <c r="J94" s="252">
        <v>1803.7914119080954</v>
      </c>
      <c r="K94" s="252">
        <v>1729.4429355799116</v>
      </c>
      <c r="L94" s="252">
        <v>1738.5143093100846</v>
      </c>
      <c r="M94" s="252">
        <v>1693.6016739862282</v>
      </c>
      <c r="N94" s="252">
        <v>1656.6737486005645</v>
      </c>
      <c r="O94" s="252">
        <v>1517.5433064705683</v>
      </c>
      <c r="P94" s="252">
        <v>1585.7185582940995</v>
      </c>
      <c r="Q94" s="252">
        <v>1588.1605304597342</v>
      </c>
      <c r="R94" s="252">
        <v>1588.3393929945078</v>
      </c>
      <c r="S94" s="252">
        <v>1964.3875546543313</v>
      </c>
      <c r="T94" s="252">
        <v>1909.7276883159245</v>
      </c>
      <c r="U94" s="252">
        <v>1764.4746687300449</v>
      </c>
      <c r="V94" s="252">
        <v>1764.5416395498132</v>
      </c>
      <c r="W94" s="252">
        <v>1819.237868233897</v>
      </c>
      <c r="X94" s="252">
        <v>1866.9002830815973</v>
      </c>
      <c r="Y94" s="252">
        <v>1838.5485257471278</v>
      </c>
      <c r="Z94" s="252">
        <v>1824.6085620254394</v>
      </c>
      <c r="AA94" s="252">
        <v>1782.0776663800311</v>
      </c>
      <c r="AB94" s="252">
        <v>1836.3119914713773</v>
      </c>
      <c r="AC94" s="252">
        <v>1928.147813608231</v>
      </c>
      <c r="AD94" s="252">
        <v>1965.6056949440676</v>
      </c>
      <c r="AE94" s="252">
        <v>1859.9066858245624</v>
      </c>
      <c r="AF94" s="252">
        <v>1906.2521756138967</v>
      </c>
      <c r="AG94" s="252">
        <v>1893.909194480342</v>
      </c>
      <c r="AH94" s="252">
        <v>1962.8083338224769</v>
      </c>
      <c r="AI94" s="252">
        <v>1941.4236484151727</v>
      </c>
      <c r="AJ94" s="252">
        <v>1960.169358632586</v>
      </c>
      <c r="AK94" s="252">
        <v>1865.4684516739126</v>
      </c>
      <c r="AL94" s="252">
        <v>1808.5466894210424</v>
      </c>
      <c r="AM94" s="252">
        <v>1823.4152567759413</v>
      </c>
      <c r="AN94" s="252">
        <v>1887.9531901069586</v>
      </c>
      <c r="AO94" s="252">
        <v>1915.5204149568981</v>
      </c>
      <c r="AP94" s="252">
        <v>1963.2536935765243</v>
      </c>
      <c r="AQ94" s="252">
        <v>2083.4139937921277</v>
      </c>
      <c r="AR94" s="252">
        <v>2141.7536566216554</v>
      </c>
      <c r="AS94" s="252">
        <v>2230.5536198107698</v>
      </c>
      <c r="AT94" s="252">
        <v>2175.6755751593637</v>
      </c>
      <c r="AU94" s="252">
        <v>2186.318852090375</v>
      </c>
      <c r="AV94" s="252">
        <v>2104.6530699170034</v>
      </c>
      <c r="AW94" s="252">
        <v>2080.1595491619355</v>
      </c>
      <c r="AX94" s="252">
        <v>2094.8780606842447</v>
      </c>
      <c r="AY94" s="252">
        <v>2031.8353825277895</v>
      </c>
      <c r="AZ94" s="252">
        <v>2036.0353973256044</v>
      </c>
      <c r="BA94" s="252">
        <v>2065.3538061077456</v>
      </c>
      <c r="BB94" s="252">
        <v>2049.6520019610921</v>
      </c>
      <c r="BC94" s="252">
        <v>2051.0007699256275</v>
      </c>
      <c r="BD94" s="252">
        <v>2122.6824878603693</v>
      </c>
      <c r="BE94" s="252">
        <v>2108.3149051872756</v>
      </c>
      <c r="BF94" s="252">
        <v>2070.8439828063229</v>
      </c>
      <c r="BG94" s="252">
        <v>2050.9664309893055</v>
      </c>
      <c r="BH94" s="252">
        <v>1875.8173248879041</v>
      </c>
      <c r="BI94" s="252">
        <v>1861.0195610447579</v>
      </c>
      <c r="BJ94" s="252">
        <v>1887.6669324135382</v>
      </c>
      <c r="BK94" s="252">
        <v>1874.8507222312132</v>
      </c>
      <c r="BL94" s="252">
        <v>1828.6757505301928</v>
      </c>
      <c r="BM94" s="252">
        <v>1827.0186350758697</v>
      </c>
      <c r="BN94" s="252">
        <v>1746.8791275906092</v>
      </c>
      <c r="BO94" s="252">
        <v>1773.8194729476456</v>
      </c>
      <c r="BP94" s="252">
        <v>1910.5127187034298</v>
      </c>
      <c r="BQ94" s="252">
        <v>1948.87912042016</v>
      </c>
      <c r="BR94" s="252">
        <v>2032.2016842328264</v>
      </c>
      <c r="BS94" s="252">
        <v>2006.5647869134739</v>
      </c>
      <c r="BT94" s="252">
        <v>1921.9933967678917</v>
      </c>
      <c r="BU94" s="252">
        <v>1803.8491584404517</v>
      </c>
      <c r="BV94" s="252">
        <v>1764.9961163246264</v>
      </c>
      <c r="BW94" s="252">
        <v>1703.6114682761595</v>
      </c>
      <c r="BX94" s="252">
        <v>1538.2449674306702</v>
      </c>
      <c r="BY94" s="252">
        <v>1494.7720514328373</v>
      </c>
      <c r="BZ94" s="252">
        <v>1513.3987225146464</v>
      </c>
      <c r="CA94" s="252">
        <v>1464.0954464969186</v>
      </c>
      <c r="CB94" s="252">
        <v>1497.980251346499</v>
      </c>
      <c r="CC94" s="252">
        <v>1566.5702256064849</v>
      </c>
      <c r="CD94" s="252">
        <v>1501.0137224357518</v>
      </c>
      <c r="CE94" s="252">
        <v>1404.8830484278342</v>
      </c>
      <c r="CF94" s="252">
        <v>1278.7393865623212</v>
      </c>
      <c r="CG94" s="252">
        <v>1256.0543386974487</v>
      </c>
      <c r="CH94" s="252">
        <v>1334.3091035961675</v>
      </c>
      <c r="CI94" s="252">
        <v>1307.1175671662211</v>
      </c>
      <c r="CJ94" s="252">
        <v>1224.8382652542293</v>
      </c>
      <c r="CK94" s="252">
        <v>1216.4931501843769</v>
      </c>
      <c r="CL94" s="252">
        <v>1189.5755770662695</v>
      </c>
      <c r="CM94" s="252">
        <v>1290.8312826284632</v>
      </c>
      <c r="CN94" s="252">
        <v>1449.9568147636817</v>
      </c>
      <c r="CO94" s="252">
        <v>1587.147551516206</v>
      </c>
      <c r="CP94" s="252">
        <v>1619.4913894534175</v>
      </c>
      <c r="CQ94" s="252">
        <v>1855.6068002928484</v>
      </c>
      <c r="CR94" s="252">
        <v>1747.7444649135236</v>
      </c>
      <c r="CS94" s="252">
        <v>1729.1135340533694</v>
      </c>
      <c r="CT94" s="252">
        <v>1734.9732831846034</v>
      </c>
      <c r="CU94" s="252">
        <v>1623.4226113829513</v>
      </c>
      <c r="CV94" s="252">
        <v>1684.6484334763234</v>
      </c>
      <c r="CW94" s="252">
        <v>1733.6525563309731</v>
      </c>
      <c r="CX94" s="252">
        <v>1743.7744648954779</v>
      </c>
      <c r="CY94" s="252">
        <v>1741.1277380874435</v>
      </c>
      <c r="CZ94" s="252">
        <v>1845.8029886804593</v>
      </c>
      <c r="DA94" s="252">
        <v>1808.4815321477427</v>
      </c>
      <c r="DB94" s="252">
        <v>1796.941548695899</v>
      </c>
      <c r="DC94" s="252">
        <v>1713.8569679737786</v>
      </c>
      <c r="DD94" s="252">
        <v>1758.0450915354133</v>
      </c>
      <c r="DE94" s="252">
        <v>1760.4994363523606</v>
      </c>
      <c r="DF94" s="252">
        <v>1736.005360297253</v>
      </c>
      <c r="DG94" s="252">
        <v>1704.1852932293896</v>
      </c>
      <c r="DH94" s="252">
        <v>1719.5846788481724</v>
      </c>
      <c r="DI94" s="252">
        <v>1823.0764938905318</v>
      </c>
      <c r="DJ94" s="252">
        <v>1818.1843610970086</v>
      </c>
      <c r="DK94" s="252">
        <v>1834.5568386585614</v>
      </c>
      <c r="DL94" s="252">
        <v>1947.9674326454467</v>
      </c>
      <c r="DM94" s="252">
        <v>1889.6592675387276</v>
      </c>
      <c r="DN94" s="252">
        <v>1899.267943675213</v>
      </c>
      <c r="DO94" s="252">
        <v>1873.1264403666544</v>
      </c>
      <c r="DP94" s="252">
        <v>1763.7697368198758</v>
      </c>
      <c r="DQ94" s="252">
        <v>1703.535453288564</v>
      </c>
      <c r="DR94" s="252">
        <v>1663.7017607645562</v>
      </c>
      <c r="DS94" s="252">
        <v>1577.4843424125972</v>
      </c>
      <c r="DT94" s="252">
        <v>1614.329116445861</v>
      </c>
      <c r="DU94" s="252">
        <v>1605.3580609920402</v>
      </c>
      <c r="DV94" s="252">
        <v>1637.1603293581368</v>
      </c>
      <c r="DW94" s="252">
        <v>1702.2147990298654</v>
      </c>
      <c r="DX94" s="252">
        <v>1766.9132421827956</v>
      </c>
      <c r="DY94" s="252">
        <v>1677.6972593181072</v>
      </c>
      <c r="DZ94" s="252">
        <v>1753.0610831154743</v>
      </c>
      <c r="EA94" s="252">
        <v>1765.2147867378078</v>
      </c>
      <c r="EB94" s="252">
        <v>1605.791398027485</v>
      </c>
      <c r="EC94" s="252">
        <v>1588.4119326434904</v>
      </c>
      <c r="ED94" s="252">
        <v>1564.9882665546829</v>
      </c>
      <c r="EE94" s="252">
        <v>1566.7945393997416</v>
      </c>
      <c r="EF94" s="252">
        <v>1574.0464825462773</v>
      </c>
      <c r="EG94" s="252">
        <v>1604.5841241442236</v>
      </c>
      <c r="EH94" s="252">
        <v>1580.8743543772807</v>
      </c>
      <c r="EI94" s="252">
        <v>1408.2659613319329</v>
      </c>
      <c r="EJ94" s="252">
        <v>1382.8961854590962</v>
      </c>
      <c r="EK94" s="252">
        <v>1465.0527563399564</v>
      </c>
      <c r="EL94" s="252">
        <v>1555.645372997172</v>
      </c>
      <c r="EM94" s="252">
        <v>1548.92679017518</v>
      </c>
      <c r="EN94" s="252">
        <v>1494.9451106429165</v>
      </c>
      <c r="EO94" s="252">
        <v>1513.3909339094846</v>
      </c>
      <c r="EP94" s="252">
        <v>1468.8005665000915</v>
      </c>
      <c r="EQ94" s="252">
        <v>1536.4041778982871</v>
      </c>
      <c r="ER94" s="252">
        <v>1657.7753163227508</v>
      </c>
      <c r="ES94" s="252">
        <v>1677.7637006499774</v>
      </c>
      <c r="ET94" s="252">
        <v>1671.5299988683814</v>
      </c>
      <c r="EU94" s="252">
        <v>1821.9523517612163</v>
      </c>
      <c r="EV94" s="252">
        <v>1998.9851727328562</v>
      </c>
      <c r="EW94" s="252">
        <v>2089.8138943227609</v>
      </c>
      <c r="EX94" s="252">
        <v>2125.6431085838071</v>
      </c>
      <c r="EY94" s="252">
        <v>2045.276866504325</v>
      </c>
      <c r="EZ94" s="252">
        <v>2019.200100341445</v>
      </c>
      <c r="FA94" s="252">
        <v>2062.676034217387</v>
      </c>
      <c r="FB94" s="252">
        <v>2147.5841004539093</v>
      </c>
      <c r="FC94" s="252">
        <v>2118.4409218281712</v>
      </c>
      <c r="FD94" s="252">
        <v>2119.5785037943228</v>
      </c>
      <c r="FE94" s="252">
        <v>2160.2361574916517</v>
      </c>
      <c r="FF94" s="252">
        <v>2193.1717770848777</v>
      </c>
      <c r="FG94" s="252">
        <v>2374.4446914274208</v>
      </c>
      <c r="FH94" s="252">
        <v>2551.7662832322285</v>
      </c>
      <c r="FI94" s="252">
        <v>2560.5819843082731</v>
      </c>
      <c r="FJ94" s="252">
        <v>2587.6354365838115</v>
      </c>
      <c r="FK94" s="252">
        <v>2230.3089888279724</v>
      </c>
      <c r="FL94" s="252">
        <v>2178.2992856102815</v>
      </c>
      <c r="FM94" s="252">
        <v>2161.2192972769535</v>
      </c>
      <c r="FN94" s="252">
        <v>2094.3974074011235</v>
      </c>
      <c r="FO94" s="252">
        <v>2077.2809458992747</v>
      </c>
      <c r="FP94" s="252">
        <v>2132.4633606870666</v>
      </c>
      <c r="FQ94" s="252">
        <v>2151.4458276211858</v>
      </c>
      <c r="FR94" s="252">
        <v>2110.8739784498462</v>
      </c>
      <c r="FS94" s="252">
        <v>2136.1238069633014</v>
      </c>
      <c r="FT94" s="252">
        <v>2184.4778941826012</v>
      </c>
      <c r="FU94" s="252">
        <v>2235.8972215539757</v>
      </c>
      <c r="FV94" s="252">
        <v>2299.142994220766</v>
      </c>
      <c r="FW94" s="252">
        <v>2268.8297170200576</v>
      </c>
      <c r="FX94" s="252">
        <v>2268.8297170200576</v>
      </c>
      <c r="FY94" s="252">
        <v>2268.8297170200576</v>
      </c>
      <c r="FZ94" s="252">
        <v>2268.8297170200576</v>
      </c>
      <c r="GA94" s="252">
        <v>2268.8297170200576</v>
      </c>
      <c r="GB94" s="252">
        <v>2268.8297170200576</v>
      </c>
    </row>
    <row r="95" spans="1:184" s="16" customFormat="1" x14ac:dyDescent="0.3">
      <c r="A95" s="14" t="s">
        <v>91</v>
      </c>
      <c r="B95" s="286"/>
      <c r="C95" s="14" t="s">
        <v>92</v>
      </c>
      <c r="D95" s="22">
        <v>22.046219999999998</v>
      </c>
      <c r="E95" s="91">
        <v>1284.3345131189999</v>
      </c>
      <c r="F95" s="91">
        <v>1278.419686342105</v>
      </c>
      <c r="G95" s="91">
        <v>1307.1544552309094</v>
      </c>
      <c r="H95" s="91">
        <v>1324.21040358</v>
      </c>
      <c r="I95" s="91">
        <v>1335.9910112009998</v>
      </c>
      <c r="J95" s="91">
        <v>1274.6132324099997</v>
      </c>
      <c r="K95" s="91">
        <v>1356.7875111572725</v>
      </c>
      <c r="L95" s="91">
        <v>1244.4839233199998</v>
      </c>
      <c r="M95" s="91">
        <v>1247.4790597799995</v>
      </c>
      <c r="N95" s="91">
        <v>1252.4627939154548</v>
      </c>
      <c r="O95" s="91">
        <v>1314.4253987970001</v>
      </c>
      <c r="P95" s="91">
        <v>1495.1275416572723</v>
      </c>
      <c r="Q95" s="91">
        <v>1602.9864578368422</v>
      </c>
      <c r="R95" s="91">
        <v>1553.7792947968419</v>
      </c>
      <c r="S95" s="91">
        <v>1614.4945342278259</v>
      </c>
      <c r="T95" s="91">
        <v>1798.6639547399998</v>
      </c>
      <c r="U95" s="91">
        <v>1946.0540110410006</v>
      </c>
      <c r="V95" s="91">
        <v>1815.0472547836364</v>
      </c>
      <c r="W95" s="91">
        <v>1841.9375351399997</v>
      </c>
      <c r="X95" s="91">
        <v>2035.8181018636362</v>
      </c>
      <c r="Y95" s="91">
        <v>2000.2409427599996</v>
      </c>
      <c r="Z95" s="91">
        <v>1790.1457152599996</v>
      </c>
      <c r="AA95" s="91">
        <v>1724.9917864200002</v>
      </c>
      <c r="AB95" s="91">
        <v>1730.4368687263634</v>
      </c>
      <c r="AC95" s="91">
        <v>1824.0392064509997</v>
      </c>
      <c r="AD95" s="91">
        <v>1964.2068105726312</v>
      </c>
      <c r="AE95" s="91">
        <v>2037.5509521834781</v>
      </c>
      <c r="AF95" s="91">
        <v>2080.8776694510007</v>
      </c>
      <c r="AG95" s="91">
        <v>2036.7179884799998</v>
      </c>
      <c r="AH95" s="91">
        <v>2019.9839053990906</v>
      </c>
      <c r="AI95" s="91">
        <v>2145.1931070569999</v>
      </c>
      <c r="AJ95" s="91">
        <v>2276.180195994782</v>
      </c>
      <c r="AK95" s="91">
        <v>2050.8422667599998</v>
      </c>
      <c r="AL95" s="91">
        <v>2125.73012664</v>
      </c>
      <c r="AM95" s="91">
        <v>1982.6039667600003</v>
      </c>
      <c r="AN95" s="91">
        <v>1942.7769454199993</v>
      </c>
      <c r="AO95" s="91">
        <v>1867.901263452</v>
      </c>
      <c r="AP95" s="91">
        <v>1892.6338153589998</v>
      </c>
      <c r="AQ95" s="91">
        <v>1820.3824400236358</v>
      </c>
      <c r="AR95" s="91">
        <v>1703.0109702059997</v>
      </c>
      <c r="AS95" s="91">
        <v>1741.854806484545</v>
      </c>
      <c r="AT95" s="91">
        <v>1992.2339656200004</v>
      </c>
      <c r="AU95" s="91">
        <v>1995.9104352599995</v>
      </c>
      <c r="AV95" s="91">
        <v>1963.0385627086951</v>
      </c>
      <c r="AW95" s="91">
        <v>1733.7298250557897</v>
      </c>
      <c r="AX95" s="91">
        <v>1887.5590151478264</v>
      </c>
      <c r="AY95" s="91">
        <v>1864.9317426000005</v>
      </c>
      <c r="AZ95" s="91">
        <v>1852.772044977</v>
      </c>
      <c r="BA95" s="91">
        <v>1836.7703210999998</v>
      </c>
      <c r="BB95" s="91">
        <v>1825.0510699326314</v>
      </c>
      <c r="BC95" s="91">
        <v>1717.8150069359999</v>
      </c>
      <c r="BD95" s="91">
        <v>1763.9952239699996</v>
      </c>
      <c r="BE95" s="91">
        <v>1926.5730691581816</v>
      </c>
      <c r="BF95" s="91">
        <v>2152.6965380339998</v>
      </c>
      <c r="BG95" s="91">
        <v>2174.195210097273</v>
      </c>
      <c r="BH95" s="91">
        <v>2160.9965390236366</v>
      </c>
      <c r="BI95" s="91">
        <v>2068.2264461039999</v>
      </c>
      <c r="BJ95" s="91">
        <v>2050.29846</v>
      </c>
      <c r="BK95" s="91">
        <v>1969.0416046349999</v>
      </c>
      <c r="BL95" s="91">
        <v>1889.3495059800002</v>
      </c>
      <c r="BM95" s="91">
        <v>1834.4791939319998</v>
      </c>
      <c r="BN95" s="91">
        <v>2011.2986968199998</v>
      </c>
      <c r="BO95" s="91">
        <v>2572.5072731400001</v>
      </c>
      <c r="BP95" s="91">
        <v>2640.8285089199994</v>
      </c>
      <c r="BQ95" s="91">
        <v>2415.6925102799996</v>
      </c>
      <c r="BR95" s="91">
        <v>2611.5952211999997</v>
      </c>
      <c r="BS95" s="91">
        <v>2853.8611327799995</v>
      </c>
      <c r="BT95" s="91">
        <v>2551.9822423199994</v>
      </c>
      <c r="BU95" s="91">
        <v>2322.2826761399997</v>
      </c>
      <c r="BV95" s="91">
        <v>2407.9322408399998</v>
      </c>
      <c r="BW95" s="91">
        <v>2016.7000207199999</v>
      </c>
      <c r="BX95" s="91">
        <v>1903.2501725999998</v>
      </c>
      <c r="BY95" s="91">
        <v>1775.5143739199998</v>
      </c>
      <c r="BZ95" s="91">
        <v>1559.7700649999999</v>
      </c>
      <c r="CA95" s="91">
        <v>1507.961448</v>
      </c>
      <c r="CB95" s="91">
        <v>1482.1673705999999</v>
      </c>
      <c r="CC95" s="91">
        <v>1621.0585566</v>
      </c>
      <c r="CD95" s="91">
        <v>1844.3867651999997</v>
      </c>
      <c r="CE95" s="91">
        <v>1681.4651994000001</v>
      </c>
      <c r="CF95" s="91">
        <v>1936.0990403999997</v>
      </c>
      <c r="CG95" s="91">
        <v>1857.3940349999998</v>
      </c>
      <c r="CH95" s="91">
        <v>1904.1320214</v>
      </c>
      <c r="CI95" s="91">
        <v>1633.8453641999999</v>
      </c>
      <c r="CJ95" s="91">
        <v>1569.9113261999996</v>
      </c>
      <c r="CK95" s="91">
        <v>1596.3667901999997</v>
      </c>
      <c r="CL95" s="91">
        <v>1638.4750703999998</v>
      </c>
      <c r="CM95" s="91">
        <v>1651.9232645999998</v>
      </c>
      <c r="CN95" s="91">
        <v>1712.7708317999998</v>
      </c>
      <c r="CO95" s="91">
        <v>1798.0897031999998</v>
      </c>
      <c r="CP95" s="91">
        <v>1903.6910970000001</v>
      </c>
      <c r="CQ95" s="91">
        <v>1973.1366899999998</v>
      </c>
      <c r="CR95" s="91">
        <v>1682.5675103999997</v>
      </c>
      <c r="CS95" s="91">
        <v>1770.5319281999998</v>
      </c>
      <c r="CT95" s="91">
        <v>1638.2546081999999</v>
      </c>
      <c r="CU95" s="91">
        <v>1625.9087249999998</v>
      </c>
      <c r="CV95" s="91">
        <v>1789.4916773999998</v>
      </c>
      <c r="CW95" s="91">
        <v>1815.9471414</v>
      </c>
      <c r="CX95" s="91">
        <v>1778.2481051999998</v>
      </c>
      <c r="CY95" s="91">
        <v>1696.0157045999997</v>
      </c>
      <c r="CZ95" s="91">
        <v>1635.829524</v>
      </c>
      <c r="DA95" s="91">
        <v>1973.7980765999998</v>
      </c>
      <c r="DB95" s="91">
        <v>1983.7188755999998</v>
      </c>
      <c r="DC95" s="91">
        <v>2162.5137197999998</v>
      </c>
      <c r="DD95" s="91">
        <v>1854.7484886</v>
      </c>
      <c r="DE95" s="91">
        <v>1616.2083881999999</v>
      </c>
      <c r="DF95" s="91">
        <v>1690.0632251999998</v>
      </c>
      <c r="DG95" s="91">
        <v>1811.5378973999998</v>
      </c>
      <c r="DH95" s="91">
        <v>1681.0242749999998</v>
      </c>
      <c r="DI95" s="91">
        <v>1819.9154609999998</v>
      </c>
      <c r="DJ95" s="91">
        <v>1733.7147407999998</v>
      </c>
      <c r="DK95" s="91">
        <v>1563.9588467999997</v>
      </c>
      <c r="DL95" s="91">
        <v>1542.7944755999999</v>
      </c>
      <c r="DM95" s="91">
        <v>1675.0717955999999</v>
      </c>
      <c r="DN95" s="91">
        <v>1895.0930711999999</v>
      </c>
      <c r="DO95" s="91">
        <v>1892.2270625999997</v>
      </c>
      <c r="DP95" s="91">
        <v>1477.3172021999999</v>
      </c>
      <c r="DQ95" s="91">
        <v>1511.4888432</v>
      </c>
      <c r="DR95" s="91">
        <v>1704.1728059999998</v>
      </c>
      <c r="DS95" s="91">
        <v>1506.4182125999998</v>
      </c>
      <c r="DT95" s="91">
        <v>1588.8710753999997</v>
      </c>
      <c r="DU95" s="91">
        <v>1582.6981337999996</v>
      </c>
      <c r="DV95" s="91">
        <v>1429.9178291999999</v>
      </c>
      <c r="DW95" s="91">
        <v>1580.713974</v>
      </c>
      <c r="DX95" s="91">
        <v>1887.8178185999998</v>
      </c>
      <c r="DY95" s="91">
        <v>1910.9663496000001</v>
      </c>
      <c r="DZ95" s="91">
        <v>1839.5365967999999</v>
      </c>
      <c r="EA95" s="91">
        <v>1723.1325551999998</v>
      </c>
      <c r="EB95" s="91">
        <v>1876.7947085999997</v>
      </c>
      <c r="EC95" s="91">
        <v>1597.2486389999999</v>
      </c>
      <c r="ED95" s="91">
        <v>1714.0936049999998</v>
      </c>
      <c r="EE95" s="91">
        <v>1871.9445401999997</v>
      </c>
      <c r="EF95" s="91">
        <v>1785.7438199999999</v>
      </c>
      <c r="EG95" s="91">
        <v>1698.4407887999996</v>
      </c>
      <c r="EH95" s="91">
        <v>1485.4743035999998</v>
      </c>
      <c r="EI95" s="91">
        <v>1636.9318349999999</v>
      </c>
      <c r="EJ95" s="91">
        <v>1507.3000614</v>
      </c>
      <c r="EK95" s="91">
        <v>2500.9231967999999</v>
      </c>
      <c r="EL95" s="91">
        <v>1683.2288969999997</v>
      </c>
      <c r="EM95" s="91">
        <v>1577.6275031999999</v>
      </c>
      <c r="EN95" s="91">
        <v>1671.1034759999998</v>
      </c>
      <c r="EO95" s="91">
        <v>1898.6204663999997</v>
      </c>
      <c r="EP95" s="91">
        <v>2130.3262386000001</v>
      </c>
      <c r="EQ95" s="91">
        <v>1845.4890761999998</v>
      </c>
      <c r="ER95" s="91">
        <v>1702.1886462</v>
      </c>
      <c r="ES95" s="91">
        <v>1840.4184456</v>
      </c>
      <c r="ET95" s="91">
        <v>1977.9868583999998</v>
      </c>
      <c r="EU95" s="91">
        <v>2246.9507424000003</v>
      </c>
      <c r="EV95" s="91">
        <v>2464.7673960000002</v>
      </c>
      <c r="EW95" s="91">
        <v>2586.0216060000002</v>
      </c>
      <c r="EX95" s="91">
        <v>2784.4375859999996</v>
      </c>
      <c r="EY95" s="91">
        <v>2631.8777435999996</v>
      </c>
      <c r="EZ95" s="91">
        <v>2711.9055221999997</v>
      </c>
      <c r="FA95" s="91">
        <v>2389.5897858000003</v>
      </c>
      <c r="FB95" s="91">
        <v>2349.4656654</v>
      </c>
      <c r="FC95" s="91">
        <v>2095.7136731999999</v>
      </c>
      <c r="FD95" s="91">
        <v>1961.8931178</v>
      </c>
      <c r="FE95" s="91">
        <v>2078.0766972000001</v>
      </c>
      <c r="FF95" s="91">
        <v>2369.0868011999996</v>
      </c>
      <c r="FG95" s="91">
        <v>2358.0636912</v>
      </c>
      <c r="FH95" s="91">
        <v>2345.4973457999999</v>
      </c>
      <c r="FI95" s="91">
        <v>2295.4524263999997</v>
      </c>
      <c r="FJ95" s="91">
        <v>2411.1950813999997</v>
      </c>
      <c r="FK95" s="91">
        <v>2604.0995063999999</v>
      </c>
      <c r="FL95" s="91">
        <v>2576.1008069999998</v>
      </c>
      <c r="FM95" s="91">
        <v>2271.8629709999996</v>
      </c>
      <c r="FN95" s="91">
        <v>2225.7863711999998</v>
      </c>
      <c r="FO95" s="91">
        <v>2114.6734223999997</v>
      </c>
      <c r="FP95" s="91">
        <v>1922.8713083999999</v>
      </c>
      <c r="FQ95" s="91">
        <v>1826.5293269999997</v>
      </c>
      <c r="FR95" s="91">
        <v>1814.6243681999999</v>
      </c>
      <c r="FS95" s="91">
        <v>1856.2917239999999</v>
      </c>
      <c r="FT95" s="91">
        <v>1906.5380065953843</v>
      </c>
      <c r="FU95" s="91">
        <v>1920.0007672461543</v>
      </c>
      <c r="FV95" s="91">
        <v>1922.939197523086</v>
      </c>
      <c r="FW95" s="91">
        <v>1896.1315871834631</v>
      </c>
      <c r="FX95" s="91">
        <v>1909.6246357528571</v>
      </c>
      <c r="FY95" s="91">
        <v>1906.2081958550868</v>
      </c>
      <c r="FZ95" s="91">
        <v>1888.3292825820743</v>
      </c>
      <c r="GA95" s="91">
        <v>1893.3517247335105</v>
      </c>
      <c r="GB95" s="91">
        <v>1903.4448244810362</v>
      </c>
    </row>
    <row r="96" spans="1:184" s="16" customFormat="1" x14ac:dyDescent="0.3">
      <c r="A96" s="14" t="s">
        <v>93</v>
      </c>
      <c r="B96" s="286"/>
      <c r="C96" s="14" t="s">
        <v>286</v>
      </c>
      <c r="D96" s="22"/>
      <c r="E96" s="91">
        <v>2325.3630799897824</v>
      </c>
      <c r="F96" s="91">
        <v>1981.4066226698849</v>
      </c>
      <c r="G96" s="91">
        <v>1877.918027643987</v>
      </c>
      <c r="H96" s="91">
        <v>1770.0524656898933</v>
      </c>
      <c r="I96" s="91">
        <v>1537.0299782506336</v>
      </c>
      <c r="J96" s="91">
        <v>1575.5663446719782</v>
      </c>
      <c r="K96" s="91">
        <v>1861.3677657080921</v>
      </c>
      <c r="L96" s="91">
        <v>2069.0053842067096</v>
      </c>
      <c r="M96" s="91">
        <v>2095.7688774656444</v>
      </c>
      <c r="N96" s="91">
        <v>2204.9012773438117</v>
      </c>
      <c r="O96" s="91">
        <v>2194.9999308674714</v>
      </c>
      <c r="P96" s="91">
        <v>2332.6167761030938</v>
      </c>
      <c r="Q96" s="91">
        <v>2456.6574605454289</v>
      </c>
      <c r="R96" s="91">
        <v>2440.1504384310788</v>
      </c>
      <c r="S96" s="91">
        <v>2429.8164459370973</v>
      </c>
      <c r="T96" s="91">
        <v>2232.2135963320839</v>
      </c>
      <c r="U96" s="91">
        <v>1995.1167147140436</v>
      </c>
      <c r="V96" s="91">
        <v>1966.4259624277186</v>
      </c>
      <c r="W96" s="91">
        <v>1783.2809785438005</v>
      </c>
      <c r="X96" s="91">
        <v>2359.0206885850916</v>
      </c>
      <c r="Y96" s="91">
        <v>2316.5988314252022</v>
      </c>
      <c r="Z96" s="91">
        <v>2327.5370311219062</v>
      </c>
      <c r="AA96" s="91">
        <v>2311.7358402657223</v>
      </c>
      <c r="AB96" s="91">
        <v>2512.834298810903</v>
      </c>
      <c r="AC96" s="91">
        <v>2588.7526784150064</v>
      </c>
      <c r="AD96" s="91">
        <v>2417.1637599987862</v>
      </c>
      <c r="AE96" s="91">
        <v>2312.3954123901663</v>
      </c>
      <c r="AF96" s="91">
        <v>2314.7979317440172</v>
      </c>
      <c r="AG96" s="91">
        <v>2275.0514773871264</v>
      </c>
      <c r="AH96" s="91">
        <v>2228.3482612696034</v>
      </c>
      <c r="AI96" s="91">
        <v>2320.171560176168</v>
      </c>
      <c r="AJ96" s="91">
        <v>2466.7331257420642</v>
      </c>
      <c r="AK96" s="91">
        <v>2425.1089871760864</v>
      </c>
      <c r="AL96" s="91">
        <v>2338.8440317451955</v>
      </c>
      <c r="AM96" s="91">
        <v>2446.502298805663</v>
      </c>
      <c r="AN96" s="91">
        <v>2534.7711255120962</v>
      </c>
      <c r="AO96" s="91">
        <v>2509.493618558181</v>
      </c>
      <c r="AP96" s="91">
        <v>2360.2516368990341</v>
      </c>
      <c r="AQ96" s="91">
        <v>2222.2610812860189</v>
      </c>
      <c r="AR96" s="91">
        <v>2178.3889165375522</v>
      </c>
      <c r="AS96" s="91">
        <v>2156.2483023508235</v>
      </c>
      <c r="AT96" s="91">
        <v>2197.4323309109573</v>
      </c>
      <c r="AU96" s="91">
        <v>2379.1633867362953</v>
      </c>
      <c r="AV96" s="91">
        <v>2432.3973999494738</v>
      </c>
      <c r="AW96" s="91">
        <v>2450.2892716094825</v>
      </c>
      <c r="AX96" s="91">
        <v>2463.5322633210594</v>
      </c>
      <c r="AY96" s="91">
        <v>2461.6783948720131</v>
      </c>
      <c r="AZ96" s="91">
        <v>2544.3469742606612</v>
      </c>
      <c r="BA96" s="91">
        <v>2544.5384921759724</v>
      </c>
      <c r="BB96" s="91">
        <v>2452.7409208753752</v>
      </c>
      <c r="BC96" s="91">
        <v>2466.3008586209176</v>
      </c>
      <c r="BD96" s="91">
        <v>2443.2976960653796</v>
      </c>
      <c r="BE96" s="91">
        <v>2414.6050069162284</v>
      </c>
      <c r="BF96" s="91">
        <v>2371.7839522419572</v>
      </c>
      <c r="BG96" s="91">
        <v>2458.7406285762559</v>
      </c>
      <c r="BH96" s="91">
        <v>2448.6040332582434</v>
      </c>
      <c r="BI96" s="91">
        <v>2508.7101116134177</v>
      </c>
      <c r="BJ96" s="91">
        <v>2594.1959719755982</v>
      </c>
      <c r="BK96" s="91">
        <v>2549.2349953401922</v>
      </c>
      <c r="BL96" s="91">
        <v>2600.6798211797945</v>
      </c>
      <c r="BM96" s="91">
        <v>2610.7564947532701</v>
      </c>
      <c r="BN96" s="91">
        <v>2490.5659451776251</v>
      </c>
      <c r="BO96" s="91">
        <v>2531.4139620906049</v>
      </c>
      <c r="BP96" s="91">
        <v>2644.2939869126012</v>
      </c>
      <c r="BQ96" s="91">
        <v>2687.6050661459908</v>
      </c>
      <c r="BR96" s="91">
        <v>2732.3764631110639</v>
      </c>
      <c r="BS96" s="91">
        <v>2771.2010331467927</v>
      </c>
      <c r="BT96" s="91">
        <v>2715.0131380096573</v>
      </c>
      <c r="BU96" s="91">
        <v>2586.0582142096241</v>
      </c>
      <c r="BV96" s="91">
        <v>2452.3333805562206</v>
      </c>
      <c r="BW96" s="91">
        <v>2347.6367749920364</v>
      </c>
      <c r="BX96" s="91">
        <v>2128.6307230945768</v>
      </c>
      <c r="BY96" s="91">
        <v>2131.2179639569749</v>
      </c>
      <c r="BZ96" s="91">
        <v>2099.2571414406002</v>
      </c>
      <c r="CA96" s="91">
        <v>1929.9615708773747</v>
      </c>
      <c r="CB96" s="91">
        <v>1898.7240318030263</v>
      </c>
      <c r="CC96" s="91">
        <v>1831.4235011212163</v>
      </c>
      <c r="CD96" s="91">
        <v>1616.8677150931137</v>
      </c>
      <c r="CE96" s="91">
        <v>1464.1824371316666</v>
      </c>
      <c r="CF96" s="91">
        <v>1327.0311481862473</v>
      </c>
      <c r="CG96" s="91">
        <v>1329.9207466985681</v>
      </c>
      <c r="CH96" s="91">
        <v>1441.5303708494307</v>
      </c>
      <c r="CI96" s="91">
        <v>1469.2975869882237</v>
      </c>
      <c r="CJ96" s="91">
        <v>1427.3341737273115</v>
      </c>
      <c r="CK96" s="91">
        <v>1424.7738297153192</v>
      </c>
      <c r="CL96" s="91">
        <v>1366.7907669396873</v>
      </c>
      <c r="CM96" s="91">
        <v>1435.4934091299288</v>
      </c>
      <c r="CN96" s="91">
        <v>1467.6310813649868</v>
      </c>
      <c r="CO96" s="91">
        <v>1410.1285646403737</v>
      </c>
      <c r="CP96" s="91">
        <v>1392.8628730345492</v>
      </c>
      <c r="CQ96" s="91">
        <v>1464.5798400129556</v>
      </c>
      <c r="CR96" s="91">
        <v>1579.7180665492506</v>
      </c>
      <c r="CS96" s="91">
        <v>1782.1748284066205</v>
      </c>
      <c r="CT96" s="91">
        <v>1896.945042129707</v>
      </c>
      <c r="CU96" s="91">
        <v>1838.4625289724438</v>
      </c>
      <c r="CV96" s="91">
        <v>1992.6699517864913</v>
      </c>
      <c r="CW96" s="91">
        <v>2043.3667838282986</v>
      </c>
      <c r="CX96" s="91">
        <v>2031.4538741289803</v>
      </c>
      <c r="CY96" s="91">
        <v>1934.7751157869247</v>
      </c>
      <c r="CZ96" s="91">
        <v>1905.6593450253006</v>
      </c>
      <c r="DA96" s="91">
        <v>1743.1600547195624</v>
      </c>
      <c r="DB96" s="91">
        <v>1658.3512486648006</v>
      </c>
      <c r="DC96" s="91">
        <v>1602.9564690860745</v>
      </c>
      <c r="DD96" s="91">
        <v>1712.2942051119887</v>
      </c>
      <c r="DE96" s="91">
        <v>1814.2943782572495</v>
      </c>
      <c r="DF96" s="91">
        <v>1836.5109337881465</v>
      </c>
      <c r="DG96" s="91">
        <v>1835.2764696316503</v>
      </c>
      <c r="DH96" s="91">
        <v>1911.4667950337966</v>
      </c>
      <c r="DI96" s="91">
        <v>1999.8744629805278</v>
      </c>
      <c r="DJ96" s="91">
        <v>1909.4432299905313</v>
      </c>
      <c r="DK96" s="91">
        <v>1858.0453363062059</v>
      </c>
      <c r="DL96" s="91">
        <v>1864.4521251211152</v>
      </c>
      <c r="DM96" s="91">
        <v>1725.8422256763131</v>
      </c>
      <c r="DN96" s="91">
        <v>1602.3669129896793</v>
      </c>
      <c r="DO96" s="91">
        <v>1547.3653203028884</v>
      </c>
      <c r="DP96" s="91">
        <v>1535.6960639552367</v>
      </c>
      <c r="DQ96" s="91">
        <v>1481.6643623675027</v>
      </c>
      <c r="DR96" s="91">
        <v>1504.9602659325819</v>
      </c>
      <c r="DS96" s="91">
        <v>1511.5082876555987</v>
      </c>
      <c r="DT96" s="91">
        <v>1647.9480027891225</v>
      </c>
      <c r="DU96" s="91">
        <v>1717.9481850490074</v>
      </c>
      <c r="DV96" s="91">
        <v>1688.5222220438823</v>
      </c>
      <c r="DW96" s="91">
        <v>1672.138071377834</v>
      </c>
      <c r="DX96" s="91">
        <v>1646.1609650040252</v>
      </c>
      <c r="DY96" s="91">
        <v>1543.8802110865763</v>
      </c>
      <c r="DZ96" s="91">
        <v>1483.0995042685047</v>
      </c>
      <c r="EA96" s="91">
        <v>1489.3512715933687</v>
      </c>
      <c r="EB96" s="91">
        <v>1420.3049098976678</v>
      </c>
      <c r="EC96" s="91">
        <v>1449.2788133582367</v>
      </c>
      <c r="ED96" s="91">
        <v>1478.5939328805673</v>
      </c>
      <c r="EE96" s="91">
        <v>1606.6605931618305</v>
      </c>
      <c r="EF96" s="91">
        <v>1714.1587891616643</v>
      </c>
      <c r="EG96" s="91">
        <v>1739.3294000210726</v>
      </c>
      <c r="EH96" s="91">
        <v>1633.3941222751155</v>
      </c>
      <c r="EI96" s="91">
        <v>1387.5941674041246</v>
      </c>
      <c r="EJ96" s="91">
        <v>1161.9037059761533</v>
      </c>
      <c r="EK96" s="91">
        <v>1053.7508429434563</v>
      </c>
      <c r="EL96" s="91">
        <v>1184.1318043719118</v>
      </c>
      <c r="EM96" s="91">
        <v>1433.9182930563525</v>
      </c>
      <c r="EN96" s="91">
        <v>1449.0117803847729</v>
      </c>
      <c r="EO96" s="91">
        <v>1508.5907512116219</v>
      </c>
      <c r="EP96" s="91">
        <v>1576.8082813368655</v>
      </c>
      <c r="EQ96" s="91">
        <v>1763.2649185782286</v>
      </c>
      <c r="ER96" s="91">
        <v>2070.9217560254465</v>
      </c>
      <c r="ES96" s="91">
        <v>2097.2761661374184</v>
      </c>
      <c r="ET96" s="91">
        <v>1932.7593419047332</v>
      </c>
      <c r="EU96" s="91">
        <v>1866.1879172061012</v>
      </c>
      <c r="EV96" s="91">
        <v>1882.3320653925553</v>
      </c>
      <c r="EW96" s="91">
        <v>1861.8584912719539</v>
      </c>
      <c r="EX96" s="91">
        <v>1935.0121852152722</v>
      </c>
      <c r="EY96" s="91">
        <v>1946.6401408678573</v>
      </c>
      <c r="EZ96" s="91">
        <v>2030.0034639356284</v>
      </c>
      <c r="FA96" s="91">
        <v>2160.954170898468</v>
      </c>
      <c r="FB96" s="91">
        <v>2227.4318075764645</v>
      </c>
      <c r="FC96" s="91">
        <v>2167.4088773006606</v>
      </c>
      <c r="FD96" s="91">
        <v>2150.0742230522433</v>
      </c>
      <c r="FE96" s="91">
        <v>2104.3712131816274</v>
      </c>
      <c r="FF96" s="91">
        <v>2015.7502107476209</v>
      </c>
      <c r="FG96" s="91">
        <v>1947.486110790936</v>
      </c>
      <c r="FH96" s="91">
        <v>1956.9907201314934</v>
      </c>
      <c r="FI96" s="91">
        <v>1913.5465289502433</v>
      </c>
      <c r="FJ96" s="91">
        <v>2040.9942638623329</v>
      </c>
      <c r="FK96" s="91">
        <v>1914.8795746937305</v>
      </c>
      <c r="FL96" s="91">
        <v>2042.5167041465108</v>
      </c>
      <c r="FM96" s="91">
        <v>2074.6353083286945</v>
      </c>
      <c r="FN96" s="91">
        <v>2005.3192391876071</v>
      </c>
      <c r="FO96" s="91">
        <v>1995.5102289580072</v>
      </c>
      <c r="FP96" s="91">
        <v>2155.981027133038</v>
      </c>
      <c r="FQ96" s="91">
        <v>2224.8725642908375</v>
      </c>
      <c r="FR96" s="91">
        <v>2147.7278642444435</v>
      </c>
      <c r="FS96" s="91">
        <v>2098.7363892996373</v>
      </c>
      <c r="FT96" s="91">
        <v>2153.7176107586752</v>
      </c>
      <c r="FU96" s="91">
        <v>2168.9257968020102</v>
      </c>
      <c r="FV96" s="91">
        <v>2172.2451898660465</v>
      </c>
      <c r="FW96" s="91">
        <v>2141.9620157089762</v>
      </c>
      <c r="FX96" s="91">
        <v>2157.2044164511572</v>
      </c>
      <c r="FY96" s="91">
        <v>2153.3450405832373</v>
      </c>
      <c r="FZ96" s="91">
        <v>2133.1481547912376</v>
      </c>
      <c r="GA96" s="91">
        <v>2138.8217485371506</v>
      </c>
      <c r="GB96" s="91">
        <v>2150.2234025289363</v>
      </c>
    </row>
    <row r="97" spans="1:184" s="82" customFormat="1" x14ac:dyDescent="0.3">
      <c r="A97" s="80" t="s">
        <v>53</v>
      </c>
      <c r="B97" s="80"/>
      <c r="C97" s="80" t="s">
        <v>95</v>
      </c>
      <c r="D97" s="153">
        <v>22.046219999999998</v>
      </c>
      <c r="E97" s="252">
        <v>610.680294</v>
      </c>
      <c r="F97" s="252">
        <v>661.16613779999989</v>
      </c>
      <c r="G97" s="252">
        <v>666.23676839999996</v>
      </c>
      <c r="H97" s="252">
        <v>669.54370139999992</v>
      </c>
      <c r="I97" s="252">
        <v>672.85063439999999</v>
      </c>
      <c r="J97" s="252">
        <v>643.30869959999995</v>
      </c>
      <c r="K97" s="252">
        <v>567.46970280000005</v>
      </c>
      <c r="L97" s="252">
        <v>452.38843439999994</v>
      </c>
      <c r="M97" s="252">
        <v>416.23263359999993</v>
      </c>
      <c r="N97" s="252">
        <v>415.35078479999999</v>
      </c>
      <c r="O97" s="252">
        <v>433.42868519999996</v>
      </c>
      <c r="P97" s="252">
        <v>438.27885359999993</v>
      </c>
      <c r="Q97" s="252">
        <v>462.0887712</v>
      </c>
      <c r="R97" s="252">
        <v>500.89011840000001</v>
      </c>
      <c r="S97" s="252">
        <v>544.3211718</v>
      </c>
      <c r="T97" s="252">
        <v>628.75819439999998</v>
      </c>
      <c r="U97" s="252">
        <v>664.25260860000003</v>
      </c>
      <c r="V97" s="252">
        <v>605.3892012</v>
      </c>
      <c r="W97" s="252">
        <v>551.81688659999998</v>
      </c>
      <c r="X97" s="252">
        <v>496.48087439999995</v>
      </c>
      <c r="Y97" s="252">
        <v>452.82935879999997</v>
      </c>
      <c r="Z97" s="252">
        <v>442.68809759999999</v>
      </c>
      <c r="AA97" s="252">
        <v>436.95608039999996</v>
      </c>
      <c r="AB97" s="252">
        <v>455.03398079999999</v>
      </c>
      <c r="AC97" s="252">
        <v>470.6867969999999</v>
      </c>
      <c r="AD97" s="252">
        <v>494.27625239999998</v>
      </c>
      <c r="AE97" s="252">
        <v>520.95217860000002</v>
      </c>
      <c r="AF97" s="252">
        <v>555.60883644</v>
      </c>
      <c r="AG97" s="252">
        <v>575.84726639999985</v>
      </c>
      <c r="AH97" s="252">
        <v>585.98852759999988</v>
      </c>
      <c r="AI97" s="252">
        <v>581.13835919999997</v>
      </c>
      <c r="AJ97" s="252">
        <v>592.16146919999994</v>
      </c>
      <c r="AK97" s="252">
        <v>681.22819799999991</v>
      </c>
      <c r="AL97" s="252">
        <v>761.47643879999987</v>
      </c>
      <c r="AM97" s="252">
        <v>802.26194579999992</v>
      </c>
      <c r="AN97" s="252">
        <v>806.23026539999989</v>
      </c>
      <c r="AO97" s="252">
        <v>819.89892179999993</v>
      </c>
      <c r="AP97" s="252">
        <v>786.82959179999989</v>
      </c>
      <c r="AQ97" s="252">
        <v>774.92463299999986</v>
      </c>
      <c r="AR97" s="252">
        <v>749.35101779999979</v>
      </c>
      <c r="AS97" s="252">
        <v>741.63484080000001</v>
      </c>
      <c r="AT97" s="252">
        <v>699.08563619999995</v>
      </c>
      <c r="AU97" s="252">
        <v>657.41828039999996</v>
      </c>
      <c r="AV97" s="252">
        <v>600.75949500000002</v>
      </c>
      <c r="AW97" s="252">
        <v>627.87634559999992</v>
      </c>
      <c r="AX97" s="252">
        <v>628.09680779999997</v>
      </c>
      <c r="AY97" s="252">
        <v>650.14302779999991</v>
      </c>
      <c r="AZ97" s="252">
        <v>665.79584399999987</v>
      </c>
      <c r="BA97" s="252">
        <v>673.512021</v>
      </c>
      <c r="BB97" s="252">
        <v>705.9199643999998</v>
      </c>
      <c r="BC97" s="252">
        <v>733.03681499999993</v>
      </c>
      <c r="BD97" s="252">
        <v>755.96488379999994</v>
      </c>
      <c r="BE97" s="252">
        <v>771.39723779999997</v>
      </c>
      <c r="BF97" s="252">
        <v>774.26324640000007</v>
      </c>
      <c r="BG97" s="252">
        <v>769.41307799999993</v>
      </c>
      <c r="BH97" s="252">
        <v>739.20975659999999</v>
      </c>
      <c r="BI97" s="252">
        <v>702.39256919999991</v>
      </c>
      <c r="BJ97" s="252">
        <v>658.96151579999992</v>
      </c>
      <c r="BK97" s="252">
        <v>602.08226820000004</v>
      </c>
      <c r="BL97" s="252">
        <v>637.35622020000005</v>
      </c>
      <c r="BM97" s="252">
        <v>630.81250126363636</v>
      </c>
      <c r="BN97" s="252">
        <v>621.07508673000007</v>
      </c>
      <c r="BO97" s="252">
        <v>643.63414379999983</v>
      </c>
      <c r="BP97" s="252">
        <v>680.7242844000001</v>
      </c>
      <c r="BQ97" s="252">
        <v>731.66155079999987</v>
      </c>
      <c r="BR97" s="252">
        <v>779.55433919999996</v>
      </c>
      <c r="BS97" s="252">
        <v>802.04148359999999</v>
      </c>
      <c r="BT97" s="252">
        <v>811.30089599999985</v>
      </c>
      <c r="BU97" s="252">
        <v>707.68366200000003</v>
      </c>
      <c r="BV97" s="252">
        <v>637.1357579999999</v>
      </c>
      <c r="BW97" s="252">
        <v>617.29416000000003</v>
      </c>
      <c r="BX97" s="252">
        <v>601.861806</v>
      </c>
      <c r="BY97" s="252">
        <v>610.680294</v>
      </c>
      <c r="BZ97" s="252">
        <v>626.11264799999992</v>
      </c>
      <c r="CA97" s="252">
        <v>661.38659999999993</v>
      </c>
      <c r="CB97" s="252">
        <v>674.61433199999988</v>
      </c>
      <c r="CC97" s="252">
        <v>679.02357599999993</v>
      </c>
      <c r="CD97" s="252">
        <v>683.43281999999999</v>
      </c>
      <c r="CE97" s="252">
        <v>663.5912219999999</v>
      </c>
      <c r="CF97" s="252">
        <v>632.72651399999995</v>
      </c>
      <c r="CG97" s="252">
        <v>601.14530384999989</v>
      </c>
      <c r="CH97" s="252">
        <v>531.03832424999996</v>
      </c>
      <c r="CI97" s="252">
        <v>532.58155964999992</v>
      </c>
      <c r="CJ97" s="252">
        <v>562.83999659999995</v>
      </c>
      <c r="CK97" s="252">
        <v>563.66672985000002</v>
      </c>
      <c r="CL97" s="252">
        <v>558.48586814999999</v>
      </c>
      <c r="CM97" s="252">
        <v>570.88686689999986</v>
      </c>
      <c r="CN97" s="252">
        <v>570.55617359999997</v>
      </c>
      <c r="CO97" s="252">
        <v>568.35155159999988</v>
      </c>
      <c r="CP97" s="252">
        <v>562.61953439999991</v>
      </c>
      <c r="CQ97" s="252">
        <v>570.17036474999998</v>
      </c>
      <c r="CR97" s="252">
        <v>532.52644409999994</v>
      </c>
      <c r="CS97" s="252">
        <v>516.65316569999993</v>
      </c>
      <c r="CT97" s="252">
        <v>515.77131689999999</v>
      </c>
      <c r="CU97" s="252">
        <v>519.51917430000003</v>
      </c>
      <c r="CV97" s="252">
        <v>505.79540234999996</v>
      </c>
      <c r="CW97" s="252">
        <v>503.8663580999999</v>
      </c>
      <c r="CX97" s="252">
        <v>496.42575884999991</v>
      </c>
      <c r="CY97" s="252">
        <v>593.98028235000004</v>
      </c>
      <c r="CZ97" s="252">
        <v>683.10212669999999</v>
      </c>
      <c r="DA97" s="252">
        <v>725.59621574999994</v>
      </c>
      <c r="DB97" s="252">
        <v>748.02824459999988</v>
      </c>
      <c r="DC97" s="252">
        <v>752.16191084999991</v>
      </c>
      <c r="DD97" s="252">
        <v>745.87873815</v>
      </c>
      <c r="DE97" s="252">
        <v>748.13847569999996</v>
      </c>
      <c r="DF97" s="252">
        <v>720.80116289999989</v>
      </c>
      <c r="DG97" s="252">
        <v>709.94339954999998</v>
      </c>
      <c r="DH97" s="252">
        <v>684.75559319999991</v>
      </c>
      <c r="DI97" s="252">
        <v>684.09420660000001</v>
      </c>
      <c r="DJ97" s="252">
        <v>691.4796902999999</v>
      </c>
      <c r="DK97" s="252">
        <v>689.99157044999993</v>
      </c>
      <c r="DL97" s="252">
        <v>700.02260054999999</v>
      </c>
      <c r="DM97" s="252">
        <v>734.08401044999994</v>
      </c>
      <c r="DN97" s="252">
        <v>751.28006205000008</v>
      </c>
      <c r="DO97" s="252">
        <v>725.04506025000001</v>
      </c>
      <c r="DP97" s="252">
        <v>637.96249124999997</v>
      </c>
      <c r="DQ97" s="252">
        <v>590.34265604999996</v>
      </c>
      <c r="DR97" s="252">
        <v>571.82383125000001</v>
      </c>
      <c r="DS97" s="252">
        <v>552.7538509499999</v>
      </c>
      <c r="DT97" s="252">
        <v>544.87232729999994</v>
      </c>
      <c r="DU97" s="252">
        <v>539.25054119999993</v>
      </c>
      <c r="DV97" s="252">
        <v>564.65880974999993</v>
      </c>
      <c r="DW97" s="252">
        <v>593.64958905000003</v>
      </c>
      <c r="DX97" s="252">
        <v>599.21625960000006</v>
      </c>
      <c r="DY97" s="252">
        <v>609.85356074999993</v>
      </c>
      <c r="DZ97" s="252">
        <v>608.14497869999991</v>
      </c>
      <c r="EA97" s="252">
        <v>609.52286744999992</v>
      </c>
      <c r="EB97" s="252">
        <v>599.65718400000003</v>
      </c>
      <c r="EC97" s="252">
        <v>592.05123809999986</v>
      </c>
      <c r="ED97" s="252">
        <v>585.43737209999995</v>
      </c>
      <c r="EE97" s="252">
        <v>582.02020800000003</v>
      </c>
      <c r="EF97" s="252">
        <v>570.99709800000005</v>
      </c>
      <c r="EG97" s="252">
        <v>584.22483</v>
      </c>
      <c r="EH97" s="252">
        <v>582.02020800000003</v>
      </c>
      <c r="EI97" s="252">
        <v>588.63407400000006</v>
      </c>
      <c r="EJ97" s="252">
        <v>593.043318</v>
      </c>
      <c r="EK97" s="252">
        <v>610.680294</v>
      </c>
      <c r="EL97" s="252">
        <v>637.1357579999999</v>
      </c>
      <c r="EM97" s="252">
        <v>668.00046599999996</v>
      </c>
      <c r="EN97" s="252">
        <v>674.61433199999988</v>
      </c>
      <c r="EO97" s="252">
        <v>668.00046599999996</v>
      </c>
      <c r="EP97" s="252">
        <v>656.97735599999987</v>
      </c>
      <c r="EQ97" s="252">
        <v>674.61433199999988</v>
      </c>
      <c r="ER97" s="252">
        <v>685.63744199999996</v>
      </c>
      <c r="ES97" s="252">
        <v>696.66055199999994</v>
      </c>
      <c r="ET97" s="252">
        <v>723.11601600000006</v>
      </c>
      <c r="EU97" s="252">
        <v>802.48240799999985</v>
      </c>
      <c r="EV97" s="252">
        <v>1049.4000719999997</v>
      </c>
      <c r="EW97" s="252">
        <v>1256.6345399999998</v>
      </c>
      <c r="EX97" s="252">
        <v>1291.9084919999998</v>
      </c>
      <c r="EY97" s="252">
        <v>1265.4530279999999</v>
      </c>
      <c r="EZ97" s="252">
        <v>1203.723612</v>
      </c>
      <c r="FA97" s="252">
        <v>1155.2219279999999</v>
      </c>
      <c r="FB97" s="252">
        <v>1136.5928720999998</v>
      </c>
      <c r="FC97" s="252">
        <v>1022.944608</v>
      </c>
      <c r="FD97" s="252">
        <v>995.56320275999997</v>
      </c>
      <c r="FE97" s="252">
        <v>780.4361879999999</v>
      </c>
      <c r="FF97" s="252">
        <v>941.3735939999998</v>
      </c>
      <c r="FG97" s="252">
        <v>959.01056999999992</v>
      </c>
      <c r="FH97" s="252">
        <v>972.23830199999998</v>
      </c>
      <c r="FI97" s="252">
        <v>1027.353852</v>
      </c>
      <c r="FJ97" s="252">
        <v>1100.1063779999999</v>
      </c>
      <c r="FK97" s="252">
        <v>1084.6740239999999</v>
      </c>
      <c r="FL97" s="252">
        <v>1091.2878899999998</v>
      </c>
      <c r="FM97" s="252">
        <v>1083.0205575</v>
      </c>
      <c r="FN97" s="252">
        <v>944.2396025999999</v>
      </c>
      <c r="FO97" s="252">
        <v>908.02868624999996</v>
      </c>
      <c r="FP97" s="252">
        <v>802.81310129999986</v>
      </c>
      <c r="FQ97" s="252">
        <v>725.32063799999992</v>
      </c>
      <c r="FR97" s="252">
        <v>707.68366200000003</v>
      </c>
      <c r="FS97" s="252">
        <v>722.58690671999989</v>
      </c>
      <c r="FT97" s="252">
        <v>722.58690671999989</v>
      </c>
      <c r="FU97" s="252">
        <v>722.58690671999989</v>
      </c>
      <c r="FV97" s="252">
        <v>722.58690671999989</v>
      </c>
      <c r="FW97" s="252">
        <v>722.58690671999989</v>
      </c>
      <c r="FX97" s="252">
        <v>722.58690671999989</v>
      </c>
      <c r="FY97" s="252">
        <v>722.58690671999989</v>
      </c>
      <c r="FZ97" s="252">
        <v>722.58690671999989</v>
      </c>
      <c r="GA97" s="252">
        <v>758.71625205599992</v>
      </c>
      <c r="GB97" s="252">
        <v>713.19327693264006</v>
      </c>
    </row>
    <row r="98" spans="1:184" s="16" customFormat="1" x14ac:dyDescent="0.3">
      <c r="A98" s="14" t="s">
        <v>168</v>
      </c>
      <c r="B98" s="14" t="s">
        <v>4</v>
      </c>
      <c r="C98" s="14" t="s">
        <v>20</v>
      </c>
      <c r="D98" s="22">
        <v>1.102311</v>
      </c>
      <c r="E98" s="91">
        <v>338.49766188000007</v>
      </c>
      <c r="F98" s="91">
        <v>321.86901036315788</v>
      </c>
      <c r="G98" s="91">
        <v>314.50435981363637</v>
      </c>
      <c r="H98" s="91">
        <v>349.56906359999999</v>
      </c>
      <c r="I98" s="91">
        <v>408.16371707999997</v>
      </c>
      <c r="J98" s="91">
        <v>441.71605971818178</v>
      </c>
      <c r="K98" s="91">
        <v>385.85394454090908</v>
      </c>
      <c r="L98" s="91">
        <v>397.29912989999997</v>
      </c>
      <c r="M98" s="91">
        <v>342.18357989999998</v>
      </c>
      <c r="N98" s="91">
        <v>328.53878304545464</v>
      </c>
      <c r="O98" s="91">
        <v>337.63234774499995</v>
      </c>
      <c r="P98" s="91">
        <v>345.58451950909085</v>
      </c>
      <c r="Q98" s="91">
        <v>325.84893323684213</v>
      </c>
      <c r="R98" s="91">
        <v>303.66347395263159</v>
      </c>
      <c r="S98" s="91">
        <v>292.60126596521729</v>
      </c>
      <c r="T98" s="91">
        <v>308.04868260000006</v>
      </c>
      <c r="U98" s="91">
        <v>305.73697896000004</v>
      </c>
      <c r="V98" s="91">
        <v>314.31897114545461</v>
      </c>
      <c r="W98" s="91">
        <v>335.09204579999994</v>
      </c>
      <c r="X98" s="91">
        <v>339.13600015909094</v>
      </c>
      <c r="Y98" s="91">
        <v>334.05797309999997</v>
      </c>
      <c r="Z98" s="91">
        <v>353.74734719999992</v>
      </c>
      <c r="AA98" s="91">
        <v>376.04027490000004</v>
      </c>
      <c r="AB98" s="91">
        <v>387.50741104090912</v>
      </c>
      <c r="AC98" s="91">
        <v>412.07140957500002</v>
      </c>
      <c r="AD98" s="91">
        <v>410.15831982631573</v>
      </c>
      <c r="AE98" s="91">
        <v>393.9276101478261</v>
      </c>
      <c r="AF98" s="91">
        <v>388.22291108999997</v>
      </c>
      <c r="AG98" s="91">
        <v>388.25493060000002</v>
      </c>
      <c r="AH98" s="91">
        <v>391.53585669545453</v>
      </c>
      <c r="AI98" s="91">
        <v>389.28664120500002</v>
      </c>
      <c r="AJ98" s="91">
        <v>393.79820842173916</v>
      </c>
      <c r="AK98" s="91">
        <v>381.84577949999994</v>
      </c>
      <c r="AL98" s="91">
        <v>347.45367630000004</v>
      </c>
      <c r="AM98" s="91">
        <v>329.09232450000002</v>
      </c>
      <c r="AN98" s="91">
        <v>320.68326630000001</v>
      </c>
      <c r="AO98" s="91">
        <v>347.60275074000003</v>
      </c>
      <c r="AP98" s="91">
        <v>364.49015525999999</v>
      </c>
      <c r="AQ98" s="91">
        <v>405.23457612272728</v>
      </c>
      <c r="AR98" s="91">
        <v>440.61575292000003</v>
      </c>
      <c r="AS98" s="91">
        <v>459.41817227727279</v>
      </c>
      <c r="AT98" s="91">
        <v>464.01519089999999</v>
      </c>
      <c r="AU98" s="91">
        <v>552.53601330000004</v>
      </c>
      <c r="AV98" s="91">
        <v>585.75368743043487</v>
      </c>
      <c r="AW98" s="91">
        <v>559.55627014736854</v>
      </c>
      <c r="AX98" s="91">
        <v>519.90737947826096</v>
      </c>
      <c r="AY98" s="91">
        <v>490.59663330000006</v>
      </c>
      <c r="AZ98" s="91">
        <v>489.68512708500003</v>
      </c>
      <c r="BA98" s="91">
        <v>456.81342569999993</v>
      </c>
      <c r="BB98" s="91">
        <v>469.15516487368427</v>
      </c>
      <c r="BC98" s="91">
        <v>467.9530657200001</v>
      </c>
      <c r="BD98" s="91">
        <v>446.36079743181807</v>
      </c>
      <c r="BE98" s="91">
        <v>476.74449699545454</v>
      </c>
      <c r="BF98" s="91">
        <v>503.56322257500011</v>
      </c>
      <c r="BG98" s="91">
        <v>528.33766229999992</v>
      </c>
      <c r="BH98" s="91">
        <v>470.98742727272725</v>
      </c>
      <c r="BI98" s="91">
        <v>490.1921901450001</v>
      </c>
      <c r="BJ98" s="91">
        <v>460.82830253478261</v>
      </c>
      <c r="BK98" s="91">
        <v>461.65335835499997</v>
      </c>
      <c r="BL98" s="91">
        <v>495.00062820000005</v>
      </c>
      <c r="BM98" s="91">
        <v>473.74702229999997</v>
      </c>
      <c r="BN98" s="91">
        <v>499.35848627368421</v>
      </c>
      <c r="BO98" s="91">
        <v>506.6903739</v>
      </c>
      <c r="BP98" s="91">
        <v>533.63400419999994</v>
      </c>
      <c r="BQ98" s="91">
        <v>542.77793640000004</v>
      </c>
      <c r="BR98" s="91">
        <v>519.27246659999992</v>
      </c>
      <c r="BS98" s="91">
        <v>451.02056665909095</v>
      </c>
      <c r="BT98" s="91">
        <v>447.82171740000007</v>
      </c>
      <c r="BU98" s="91">
        <v>409.10435580000001</v>
      </c>
      <c r="BV98" s="91">
        <v>378.82115679130436</v>
      </c>
      <c r="BW98" s="91">
        <v>423.2526141789474</v>
      </c>
      <c r="BX98" s="91">
        <v>418.08652028181814</v>
      </c>
      <c r="BY98" s="91">
        <v>379.04066045999997</v>
      </c>
      <c r="BZ98" s="91">
        <v>374.25198941052633</v>
      </c>
      <c r="CA98" s="91">
        <v>364.85993049545459</v>
      </c>
      <c r="CB98" s="91">
        <v>349.71078930000004</v>
      </c>
      <c r="CC98" s="91">
        <v>340.47079857</v>
      </c>
      <c r="CD98" s="91">
        <v>353.90195705454545</v>
      </c>
      <c r="CE98" s="91">
        <v>394.64236951363637</v>
      </c>
      <c r="CF98" s="91">
        <v>370.40799059999989</v>
      </c>
      <c r="CG98" s="91">
        <v>342.95519759999996</v>
      </c>
      <c r="CH98" s="91">
        <v>338.21406732272726</v>
      </c>
      <c r="CI98" s="91">
        <v>320.34259971</v>
      </c>
      <c r="CJ98" s="91">
        <v>303.86204815909093</v>
      </c>
      <c r="CK98" s="91">
        <v>297.17724396315788</v>
      </c>
      <c r="CL98" s="91">
        <v>291.36835507500001</v>
      </c>
      <c r="CM98" s="91">
        <v>296.18094469090909</v>
      </c>
      <c r="CN98" s="91">
        <v>327.70131300000003</v>
      </c>
      <c r="CO98" s="91">
        <v>407.49813120000005</v>
      </c>
      <c r="CP98" s="91">
        <v>443.41462075909084</v>
      </c>
      <c r="CQ98" s="91">
        <v>403.28047934999995</v>
      </c>
      <c r="CR98" s="91">
        <v>364.48152847826077</v>
      </c>
      <c r="CS98" s="91">
        <v>342.24656909999999</v>
      </c>
      <c r="CT98" s="91">
        <v>337.12344750000011</v>
      </c>
      <c r="CU98" s="91">
        <v>345.70047689999996</v>
      </c>
      <c r="CV98" s="91">
        <v>345.83695349999999</v>
      </c>
      <c r="CW98" s="91">
        <v>364.70510590499998</v>
      </c>
      <c r="CX98" s="91">
        <v>371.37437753684213</v>
      </c>
      <c r="CY98" s="91">
        <v>356.88516789130432</v>
      </c>
      <c r="CZ98" s="91">
        <v>342.63306862105264</v>
      </c>
      <c r="DA98" s="91">
        <v>341.03498138181823</v>
      </c>
      <c r="DB98" s="91">
        <v>330.38264871818188</v>
      </c>
      <c r="DC98" s="91">
        <v>357.23694888000006</v>
      </c>
      <c r="DD98" s="91">
        <v>329.59098900000009</v>
      </c>
      <c r="DE98" s="91">
        <v>336.43634031000011</v>
      </c>
      <c r="DF98" s="91">
        <v>347.41836417272725</v>
      </c>
      <c r="DG98" s="91">
        <v>349.90500600000001</v>
      </c>
      <c r="DH98" s="91">
        <v>355.75985213999996</v>
      </c>
      <c r="DI98" s="91">
        <v>359.30089500000008</v>
      </c>
      <c r="DJ98" s="91">
        <v>397.39471877368419</v>
      </c>
      <c r="DK98" s="91">
        <v>413.53459620000001</v>
      </c>
      <c r="DL98" s="91">
        <v>419.7390324000001</v>
      </c>
      <c r="DM98" s="91">
        <v>423.84359000454549</v>
      </c>
      <c r="DN98" s="91">
        <v>381.34186589999996</v>
      </c>
      <c r="DO98" s="91">
        <v>365.13264509999993</v>
      </c>
      <c r="DP98" s="91">
        <v>356.13751347391303</v>
      </c>
      <c r="DQ98" s="91">
        <v>340.17317459999998</v>
      </c>
      <c r="DR98" s="91">
        <v>344.17983545217396</v>
      </c>
      <c r="DS98" s="91">
        <v>338.75591759999998</v>
      </c>
      <c r="DT98" s="91">
        <v>340.09601283000001</v>
      </c>
      <c r="DU98" s="91">
        <v>344.72939339999999</v>
      </c>
      <c r="DV98" s="91">
        <v>338.04397387894738</v>
      </c>
      <c r="DW98" s="91">
        <v>337.6168629</v>
      </c>
      <c r="DX98" s="91">
        <v>337.09720199999992</v>
      </c>
      <c r="DY98" s="91">
        <v>328.85945533636368</v>
      </c>
      <c r="DZ98" s="91">
        <v>350.187670035</v>
      </c>
      <c r="EA98" s="91">
        <v>337.74307989545446</v>
      </c>
      <c r="EB98" s="91">
        <v>323.35792134545454</v>
      </c>
      <c r="EC98" s="91">
        <v>322.16692441499987</v>
      </c>
      <c r="ED98" s="91">
        <v>335.33738416956527</v>
      </c>
      <c r="EE98" s="91">
        <v>331.59168346499996</v>
      </c>
      <c r="EF98" s="91">
        <v>327.99526259999999</v>
      </c>
      <c r="EG98" s="91">
        <v>327.9795153</v>
      </c>
      <c r="EH98" s="91">
        <v>320.64486498947372</v>
      </c>
      <c r="EI98" s="91">
        <v>341.45586376363644</v>
      </c>
      <c r="EJ98" s="91">
        <v>321.81707190000003</v>
      </c>
      <c r="EK98" s="91">
        <v>313.987776795</v>
      </c>
      <c r="EL98" s="91">
        <v>316.10271076363642</v>
      </c>
      <c r="EM98" s="91">
        <v>319.06391895000002</v>
      </c>
      <c r="EN98" s="91">
        <v>319.53896250000003</v>
      </c>
      <c r="EO98" s="91">
        <v>355.35882090000007</v>
      </c>
      <c r="EP98" s="91">
        <v>405.21453410454535</v>
      </c>
      <c r="EQ98" s="91">
        <v>430.23749485499997</v>
      </c>
      <c r="ER98" s="91">
        <v>442.10687907272728</v>
      </c>
      <c r="ES98" s="91">
        <v>488.2483517210527</v>
      </c>
      <c r="ET98" s="91">
        <v>472.64775025263162</v>
      </c>
      <c r="EU98" s="91">
        <v>450.35155537826097</v>
      </c>
      <c r="EV98" s="91">
        <v>453.36047228181815</v>
      </c>
      <c r="EW98" s="91">
        <v>458.06533605000004</v>
      </c>
      <c r="EX98" s="91">
        <v>412.26431400000001</v>
      </c>
      <c r="EY98" s="91">
        <v>397.5510867000001</v>
      </c>
      <c r="EZ98" s="91">
        <v>390.96966968181829</v>
      </c>
      <c r="FA98" s="91">
        <v>372.65985449999999</v>
      </c>
      <c r="FB98" s="91">
        <v>355.37456819999994</v>
      </c>
      <c r="FC98" s="91">
        <v>388.30217249999993</v>
      </c>
      <c r="FD98" s="91">
        <v>425.19642623181824</v>
      </c>
      <c r="FE98" s="91">
        <v>456.75358596000001</v>
      </c>
      <c r="FF98" s="91">
        <v>496.50988258421046</v>
      </c>
      <c r="FG98" s="91">
        <v>529.20034047391312</v>
      </c>
      <c r="FH98" s="91">
        <v>504.81434555999994</v>
      </c>
      <c r="FI98" s="91">
        <v>463.33805699999999</v>
      </c>
      <c r="FJ98" s="91">
        <v>472.28777250000002</v>
      </c>
      <c r="FK98" s="91">
        <v>510.95421782999995</v>
      </c>
      <c r="FL98" s="91">
        <v>527.11074223043477</v>
      </c>
      <c r="FM98" s="91">
        <v>483.81479610000014</v>
      </c>
      <c r="FN98" s="91">
        <v>453.56948189999997</v>
      </c>
      <c r="FO98" s="91">
        <v>455.00773529999998</v>
      </c>
      <c r="FP98" s="91">
        <v>500.12899890000011</v>
      </c>
      <c r="FQ98" s="91">
        <v>533.77205552999999</v>
      </c>
      <c r="FR98" s="91">
        <v>543.35810008421072</v>
      </c>
      <c r="FS98" s="91">
        <v>523.95238158260872</v>
      </c>
      <c r="FT98" s="91">
        <v>513.67692599999998</v>
      </c>
      <c r="FU98" s="91">
        <v>508.49606430000006</v>
      </c>
      <c r="FV98" s="91">
        <v>508.49606430000006</v>
      </c>
      <c r="FW98" s="91">
        <v>496.26041220000002</v>
      </c>
      <c r="FX98" s="91">
        <v>480.27690269999999</v>
      </c>
      <c r="FY98" s="91">
        <v>466.4980152</v>
      </c>
      <c r="FZ98" s="91">
        <v>462.75015780000001</v>
      </c>
      <c r="GA98" s="91">
        <v>462.75015780000001</v>
      </c>
      <c r="GB98" s="91">
        <v>456.13629180000004</v>
      </c>
    </row>
    <row r="99" spans="1:184" s="16" customFormat="1" x14ac:dyDescent="0.3">
      <c r="A99" s="14" t="s">
        <v>159</v>
      </c>
      <c r="B99" s="14" t="s">
        <v>17</v>
      </c>
      <c r="C99" s="14" t="s">
        <v>21</v>
      </c>
      <c r="D99" s="22">
        <v>39.368250000000003</v>
      </c>
      <c r="E99" s="91">
        <v>153.91509440625001</v>
      </c>
      <c r="F99" s="91">
        <v>142.46644470394733</v>
      </c>
      <c r="G99" s="91">
        <v>148.22146125</v>
      </c>
      <c r="H99" s="91">
        <v>152.4441747321429</v>
      </c>
      <c r="I99" s="91">
        <v>164.54944293750003</v>
      </c>
      <c r="J99" s="91">
        <v>162.37613659090917</v>
      </c>
      <c r="K99" s="91">
        <v>130.68916900568183</v>
      </c>
      <c r="L99" s="91">
        <v>128.7904178571429</v>
      </c>
      <c r="M99" s="91">
        <v>126.92042598214287</v>
      </c>
      <c r="N99" s="91">
        <v>146.4543636647727</v>
      </c>
      <c r="O99" s="91">
        <v>153.51156984375004</v>
      </c>
      <c r="P99" s="91">
        <v>155.70142874999999</v>
      </c>
      <c r="Q99" s="91">
        <v>151.90964467105269</v>
      </c>
      <c r="R99" s="91">
        <v>142.81868694078949</v>
      </c>
      <c r="S99" s="91">
        <v>143.14210116847826</v>
      </c>
      <c r="T99" s="91">
        <v>139.37297839285716</v>
      </c>
      <c r="U99" s="91">
        <v>143.47758712500004</v>
      </c>
      <c r="V99" s="91">
        <v>136.52282786931821</v>
      </c>
      <c r="W99" s="91">
        <v>147.56532374999998</v>
      </c>
      <c r="X99" s="91">
        <v>160.86403789772729</v>
      </c>
      <c r="Y99" s="91">
        <v>190.07366035714284</v>
      </c>
      <c r="Z99" s="91">
        <v>214.77255053571423</v>
      </c>
      <c r="AA99" s="91">
        <v>217.41116062500006</v>
      </c>
      <c r="AB99" s="91">
        <v>230.53241940340911</v>
      </c>
      <c r="AC99" s="91">
        <v>250.08188709375</v>
      </c>
      <c r="AD99" s="91">
        <v>271.8170461184211</v>
      </c>
      <c r="AE99" s="91">
        <v>269.15045527173925</v>
      </c>
      <c r="AF99" s="91">
        <v>296.48229075000006</v>
      </c>
      <c r="AG99" s="91">
        <v>284.19658473214292</v>
      </c>
      <c r="AH99" s="91">
        <v>282.31956281249995</v>
      </c>
      <c r="AI99" s="91">
        <v>263.04388340625002</v>
      </c>
      <c r="AJ99" s="91">
        <v>280.84967217391301</v>
      </c>
      <c r="AK99" s="91">
        <v>271.50969750000007</v>
      </c>
      <c r="AL99" s="91">
        <v>248.85420696428574</v>
      </c>
      <c r="AM99" s="91">
        <v>246.85298758928576</v>
      </c>
      <c r="AN99" s="91">
        <v>237.00155169642855</v>
      </c>
      <c r="AO99" s="91">
        <v>248.35952615624998</v>
      </c>
      <c r="AP99" s="91">
        <v>252.10935196874999</v>
      </c>
      <c r="AQ99" s="91">
        <v>256.20678153409091</v>
      </c>
      <c r="AR99" s="91">
        <v>249.57502087500004</v>
      </c>
      <c r="AS99" s="91">
        <v>242.90657616477279</v>
      </c>
      <c r="AT99" s="91">
        <v>237.46553464285719</v>
      </c>
      <c r="AU99" s="91">
        <v>306.03190339285715</v>
      </c>
      <c r="AV99" s="91">
        <v>316.34100538043486</v>
      </c>
      <c r="AW99" s="91">
        <v>300.4833481578948</v>
      </c>
      <c r="AX99" s="91">
        <v>295.30894573369562</v>
      </c>
      <c r="AY99" s="91">
        <v>291.36723026785717</v>
      </c>
      <c r="AZ99" s="91">
        <v>282.64435087499999</v>
      </c>
      <c r="BA99" s="91">
        <v>281.34707330357145</v>
      </c>
      <c r="BB99" s="91">
        <v>278.33870753289477</v>
      </c>
      <c r="BC99" s="91">
        <v>285.90699459374997</v>
      </c>
      <c r="BD99" s="91">
        <v>255.30310125000011</v>
      </c>
      <c r="BE99" s="91">
        <v>264.41148272727281</v>
      </c>
      <c r="BF99" s="91">
        <v>260.72115665625</v>
      </c>
      <c r="BG99" s="91">
        <v>231.97293946022725</v>
      </c>
      <c r="BH99" s="91">
        <v>190.21575247159095</v>
      </c>
      <c r="BI99" s="91">
        <v>183.45604500000002</v>
      </c>
      <c r="BJ99" s="91">
        <v>172.89080486413047</v>
      </c>
      <c r="BK99" s="91">
        <v>166.52769750000004</v>
      </c>
      <c r="BL99" s="91">
        <v>167.84934589285717</v>
      </c>
      <c r="BM99" s="91">
        <v>168.19147473214292</v>
      </c>
      <c r="BN99" s="91">
        <v>176.09003822368425</v>
      </c>
      <c r="BO99" s="91">
        <v>189.92368607142859</v>
      </c>
      <c r="BP99" s="91">
        <v>197.70828883928573</v>
      </c>
      <c r="BQ99" s="91">
        <v>192.39357508928572</v>
      </c>
      <c r="BR99" s="91">
        <v>175.84484999999998</v>
      </c>
      <c r="BS99" s="91">
        <v>150.89671278409091</v>
      </c>
      <c r="BT99" s="91">
        <v>141.46793169642862</v>
      </c>
      <c r="BU99" s="91">
        <v>132.03829848214284</v>
      </c>
      <c r="BV99" s="91">
        <v>137.55780048913041</v>
      </c>
      <c r="BW99" s="91">
        <v>146.91091292763156</v>
      </c>
      <c r="BX99" s="91">
        <v>155.81774403409091</v>
      </c>
      <c r="BY99" s="91">
        <v>152.78817825000002</v>
      </c>
      <c r="BZ99" s="91">
        <v>151.0497592105263</v>
      </c>
      <c r="CA99" s="91">
        <v>150.75802917613638</v>
      </c>
      <c r="CB99" s="91">
        <v>147.22319491071434</v>
      </c>
      <c r="CC99" s="91">
        <v>141.42551709374999</v>
      </c>
      <c r="CD99" s="91">
        <v>143.45700826704544</v>
      </c>
      <c r="CE99" s="91">
        <v>159.97377860795453</v>
      </c>
      <c r="CF99" s="91">
        <v>144.76267928571434</v>
      </c>
      <c r="CG99" s="91">
        <v>147.1575811607143</v>
      </c>
      <c r="CH99" s="91">
        <v>150.80276582386367</v>
      </c>
      <c r="CI99" s="91">
        <v>144.21082078125002</v>
      </c>
      <c r="CJ99" s="91">
        <v>145.39410511363641</v>
      </c>
      <c r="CK99" s="91">
        <v>142.45090460526316</v>
      </c>
      <c r="CL99" s="91">
        <v>143.01501018750002</v>
      </c>
      <c r="CM99" s="91">
        <v>143.09911508522728</v>
      </c>
      <c r="CN99" s="91">
        <v>146.71703169642862</v>
      </c>
      <c r="CO99" s="91">
        <v>153.30652687499997</v>
      </c>
      <c r="CP99" s="91">
        <v>161.51271928977278</v>
      </c>
      <c r="CQ99" s="91">
        <v>135.15120225000001</v>
      </c>
      <c r="CR99" s="91">
        <v>127.17656413043484</v>
      </c>
      <c r="CS99" s="91">
        <v>129.48404892857147</v>
      </c>
      <c r="CT99" s="91">
        <v>137.58734705357142</v>
      </c>
      <c r="CU99" s="91">
        <v>135.81108910714289</v>
      </c>
      <c r="CV99" s="91">
        <v>137.66233419642853</v>
      </c>
      <c r="CW99" s="91">
        <v>142.43924953125003</v>
      </c>
      <c r="CX99" s="91">
        <v>145.35172302631582</v>
      </c>
      <c r="CY99" s="91">
        <v>142.82116434782611</v>
      </c>
      <c r="CZ99" s="91">
        <v>142.91192753289474</v>
      </c>
      <c r="DA99" s="91">
        <v>144.32937289772727</v>
      </c>
      <c r="DB99" s="91">
        <v>146.56173161931821</v>
      </c>
      <c r="DC99" s="91">
        <v>148.65451200000004</v>
      </c>
      <c r="DD99" s="91">
        <v>139.01699323369567</v>
      </c>
      <c r="DE99" s="91">
        <v>136.981825875</v>
      </c>
      <c r="DF99" s="91">
        <v>137.54729710227272</v>
      </c>
      <c r="DG99" s="91">
        <v>135.1033979464286</v>
      </c>
      <c r="DH99" s="91">
        <v>135.64330537500001</v>
      </c>
      <c r="DI99" s="91">
        <v>138.86212848214285</v>
      </c>
      <c r="DJ99" s="91">
        <v>144.0567148026316</v>
      </c>
      <c r="DK99" s="91">
        <v>149.44468901785712</v>
      </c>
      <c r="DL99" s="91">
        <v>151.7599170535714</v>
      </c>
      <c r="DM99" s="91">
        <v>156.77510829545457</v>
      </c>
      <c r="DN99" s="91">
        <v>143.64255883928573</v>
      </c>
      <c r="DO99" s="91">
        <v>137.45611955357145</v>
      </c>
      <c r="DP99" s="91">
        <v>141.07098888586958</v>
      </c>
      <c r="DQ99" s="91">
        <v>138.71092085526317</v>
      </c>
      <c r="DR99" s="91">
        <v>144.93506820652172</v>
      </c>
      <c r="DS99" s="91">
        <v>144.00812116071432</v>
      </c>
      <c r="DT99" s="91">
        <v>148.27067156250001</v>
      </c>
      <c r="DU99" s="91">
        <v>149.08381339285714</v>
      </c>
      <c r="DV99" s="91">
        <v>147.15437447368424</v>
      </c>
      <c r="DW99" s="91">
        <v>144.33618991071427</v>
      </c>
      <c r="DX99" s="91">
        <v>140.82116758928572</v>
      </c>
      <c r="DY99" s="91">
        <v>149.50540303977277</v>
      </c>
      <c r="DZ99" s="91">
        <v>171.34046606250004</v>
      </c>
      <c r="EA99" s="91">
        <v>168.1203221590909</v>
      </c>
      <c r="EB99" s="91">
        <v>148.11856696022727</v>
      </c>
      <c r="EC99" s="91">
        <v>142.57703840625001</v>
      </c>
      <c r="ED99" s="91">
        <v>153.44631269021744</v>
      </c>
      <c r="EE99" s="91">
        <v>147.08962406250004</v>
      </c>
      <c r="EF99" s="91">
        <v>148.77917812499999</v>
      </c>
      <c r="EG99" s="91">
        <v>151.85833767857144</v>
      </c>
      <c r="EH99" s="91">
        <v>148.5944236184211</v>
      </c>
      <c r="EI99" s="91">
        <v>141.69885801136363</v>
      </c>
      <c r="EJ99" s="91">
        <v>126.33458892857143</v>
      </c>
      <c r="EK99" s="91">
        <v>125.46661275000002</v>
      </c>
      <c r="EL99" s="91">
        <v>128.97575539772728</v>
      </c>
      <c r="EM99" s="91">
        <v>130.72943198863635</v>
      </c>
      <c r="EN99" s="91">
        <v>128.00773955357147</v>
      </c>
      <c r="EO99" s="91">
        <v>142.66303928571429</v>
      </c>
      <c r="EP99" s="91">
        <v>157.03905451704549</v>
      </c>
      <c r="EQ99" s="91">
        <v>163.60952596875001</v>
      </c>
      <c r="ER99" s="91">
        <v>171.43530775568186</v>
      </c>
      <c r="ES99" s="91">
        <v>202.90188848684207</v>
      </c>
      <c r="ET99" s="91">
        <v>216.51501493421048</v>
      </c>
      <c r="EU99" s="91">
        <v>217.62939766304348</v>
      </c>
      <c r="EV99" s="91">
        <v>241.52868741477269</v>
      </c>
      <c r="EW99" s="91">
        <v>274.54925446875001</v>
      </c>
      <c r="EX99" s="91">
        <v>264.71569193181813</v>
      </c>
      <c r="EY99" s="91">
        <v>238.21071937500005</v>
      </c>
      <c r="EZ99" s="91">
        <v>217.40221329545457</v>
      </c>
      <c r="FA99" s="91">
        <v>204.16186982142858</v>
      </c>
      <c r="FB99" s="91">
        <v>211.25752821428571</v>
      </c>
      <c r="FC99" s="91">
        <v>224.75052723214287</v>
      </c>
      <c r="FD99" s="91">
        <v>233.01530335227272</v>
      </c>
      <c r="FE99" s="91">
        <v>239.90027343749998</v>
      </c>
      <c r="FF99" s="91">
        <v>256.03866592105265</v>
      </c>
      <c r="FG99" s="91">
        <v>294.24771464673915</v>
      </c>
      <c r="FH99" s="91">
        <v>309.45905015625004</v>
      </c>
      <c r="FI99" s="91">
        <v>310.62017919642858</v>
      </c>
      <c r="FJ99" s="91">
        <v>298.57068267857136</v>
      </c>
      <c r="FK99" s="91">
        <v>261.07054987500004</v>
      </c>
      <c r="FL99" s="91">
        <v>248.83729410326094</v>
      </c>
      <c r="FM99" s="91">
        <v>268.35555080357148</v>
      </c>
      <c r="FN99" s="91">
        <v>269.88810053571427</v>
      </c>
      <c r="FO99" s="91">
        <v>263.07364392857147</v>
      </c>
      <c r="FP99" s="91">
        <v>256.23106714285711</v>
      </c>
      <c r="FQ99" s="91">
        <v>263.91982696875004</v>
      </c>
      <c r="FR99" s="91">
        <v>264.19721773026322</v>
      </c>
      <c r="FS99" s="91">
        <v>250.92980217391306</v>
      </c>
      <c r="FT99" s="91">
        <v>260.02729125000002</v>
      </c>
      <c r="FU99" s="91">
        <v>250.38207000000003</v>
      </c>
      <c r="FV99" s="91">
        <v>250.38207000000003</v>
      </c>
      <c r="FW99" s="91">
        <v>227.25322312500001</v>
      </c>
      <c r="FX99" s="91">
        <v>227.25322312500001</v>
      </c>
      <c r="FY99" s="91">
        <v>223.02113625000001</v>
      </c>
      <c r="FZ99" s="91">
        <v>223.02113625000001</v>
      </c>
      <c r="GA99" s="91">
        <v>223.02113625000001</v>
      </c>
      <c r="GB99" s="91">
        <v>225.97375500000004</v>
      </c>
    </row>
    <row r="100" spans="1:184" s="16" customFormat="1" x14ac:dyDescent="0.3">
      <c r="A100" s="14" t="s">
        <v>14</v>
      </c>
      <c r="B100" s="14" t="s">
        <v>16</v>
      </c>
      <c r="C100" s="14" t="s">
        <v>22</v>
      </c>
      <c r="D100" s="22">
        <v>36.743699999999997</v>
      </c>
      <c r="E100" s="91">
        <v>216.3836493</v>
      </c>
      <c r="F100" s="91">
        <v>196.39991119736845</v>
      </c>
      <c r="G100" s="91">
        <v>191.48060662499995</v>
      </c>
      <c r="H100" s="91">
        <v>193.41183800000002</v>
      </c>
      <c r="I100" s="91">
        <v>215.20325793750001</v>
      </c>
      <c r="J100" s="91">
        <v>213.26377513636362</v>
      </c>
      <c r="K100" s="91">
        <v>189.10061696590901</v>
      </c>
      <c r="L100" s="91">
        <v>178.74942198799999</v>
      </c>
      <c r="M100" s="91">
        <v>165.80157200000002</v>
      </c>
      <c r="N100" s="91">
        <v>181.84791163636359</v>
      </c>
      <c r="O100" s="91">
        <v>197.22180974999998</v>
      </c>
      <c r="P100" s="91">
        <v>195.75623717045454</v>
      </c>
      <c r="Q100" s="91">
        <v>191.84562627631576</v>
      </c>
      <c r="R100" s="91">
        <v>179.59933784210523</v>
      </c>
      <c r="S100" s="91">
        <v>176.18604149999996</v>
      </c>
      <c r="T100" s="91">
        <v>175.15809275000004</v>
      </c>
      <c r="U100" s="91">
        <v>175.17099678749997</v>
      </c>
      <c r="V100" s="91">
        <v>165.12535271590906</v>
      </c>
      <c r="W100" s="91">
        <v>207.44005774999999</v>
      </c>
      <c r="X100" s="91">
        <v>252.46262236363646</v>
      </c>
      <c r="Y100" s="91">
        <v>258.33883075</v>
      </c>
      <c r="Z100" s="91">
        <v>252.27174599999998</v>
      </c>
      <c r="AA100" s="91">
        <v>248.03309774999997</v>
      </c>
      <c r="AB100" s="91">
        <v>278.1456335795454</v>
      </c>
      <c r="AC100" s="91">
        <v>295.44231281250001</v>
      </c>
      <c r="AD100" s="91">
        <v>305.82361673684204</v>
      </c>
      <c r="AE100" s="91">
        <v>269.21549846739128</v>
      </c>
      <c r="AF100" s="91">
        <v>285.77871971249999</v>
      </c>
      <c r="AG100" s="91">
        <v>281.56819788999996</v>
      </c>
      <c r="AH100" s="91">
        <v>255.70274863636354</v>
      </c>
      <c r="AI100" s="91">
        <v>245.70052893749994</v>
      </c>
      <c r="AJ100" s="91">
        <v>263.60010257608695</v>
      </c>
      <c r="AK100" s="91">
        <v>249.48534874999999</v>
      </c>
      <c r="AL100" s="91">
        <v>230.23864874999992</v>
      </c>
      <c r="AM100" s="91">
        <v>225.04641400000006</v>
      </c>
      <c r="AN100" s="91">
        <v>222.65807350000003</v>
      </c>
      <c r="AO100" s="91">
        <v>231.6690285</v>
      </c>
      <c r="AP100" s="91">
        <v>238.33341708749998</v>
      </c>
      <c r="AQ100" s="91">
        <v>238.52506888636358</v>
      </c>
      <c r="AR100" s="91">
        <v>231.80222441250001</v>
      </c>
      <c r="AS100" s="91">
        <v>233.77344040909088</v>
      </c>
      <c r="AT100" s="91">
        <v>241.00367799999995</v>
      </c>
      <c r="AU100" s="91">
        <v>316.32826299999999</v>
      </c>
      <c r="AV100" s="91">
        <v>322.21429183695659</v>
      </c>
      <c r="AW100" s="91">
        <v>321.90865488157891</v>
      </c>
      <c r="AX100" s="91">
        <v>318.4440687065217</v>
      </c>
      <c r="AY100" s="91">
        <v>316.55134974999993</v>
      </c>
      <c r="AZ100" s="91">
        <v>296.59973936249997</v>
      </c>
      <c r="BA100" s="91">
        <v>282.28784949999994</v>
      </c>
      <c r="BB100" s="91">
        <v>270.0952031842105</v>
      </c>
      <c r="BC100" s="91">
        <v>261.06398849999994</v>
      </c>
      <c r="BD100" s="91">
        <v>256.88021720454537</v>
      </c>
      <c r="BE100" s="91">
        <v>256.64221823863636</v>
      </c>
      <c r="BF100" s="91">
        <v>252.72776156250004</v>
      </c>
      <c r="BG100" s="91">
        <v>242.80069943181817</v>
      </c>
      <c r="BH100" s="91">
        <v>235.6732567159091</v>
      </c>
      <c r="BI100" s="91">
        <v>238.02568859999997</v>
      </c>
      <c r="BJ100" s="91">
        <v>253.14412359782611</v>
      </c>
      <c r="BK100" s="91">
        <v>239.05451219999998</v>
      </c>
      <c r="BL100" s="91">
        <v>228.86950849999997</v>
      </c>
      <c r="BM100" s="91">
        <v>210.99194875000001</v>
      </c>
      <c r="BN100" s="91">
        <v>218.95860911842104</v>
      </c>
      <c r="BO100" s="91">
        <v>249.49847149999997</v>
      </c>
      <c r="BP100" s="91">
        <v>250.854489</v>
      </c>
      <c r="BQ100" s="91">
        <v>250.72326149999998</v>
      </c>
      <c r="BR100" s="91">
        <v>217.54020099999997</v>
      </c>
      <c r="BS100" s="91">
        <v>197.80636861363632</v>
      </c>
      <c r="BT100" s="91">
        <v>200.77370074999996</v>
      </c>
      <c r="BU100" s="91">
        <v>183.79286225000001</v>
      </c>
      <c r="BV100" s="91">
        <v>187.84018460869564</v>
      </c>
      <c r="BW100" s="91">
        <v>199.0686641447368</v>
      </c>
      <c r="BX100" s="91">
        <v>225.94452705681817</v>
      </c>
      <c r="BY100" s="91">
        <v>199.73416023749999</v>
      </c>
      <c r="BZ100" s="91">
        <v>190.1438128026316</v>
      </c>
      <c r="CA100" s="91">
        <v>186.87094244318183</v>
      </c>
      <c r="CB100" s="91">
        <v>184.36588900000001</v>
      </c>
      <c r="CC100" s="91">
        <v>180.03953703749997</v>
      </c>
      <c r="CD100" s="91">
        <v>190.65804879545456</v>
      </c>
      <c r="CE100" s="91">
        <v>200.97551273863641</v>
      </c>
      <c r="CF100" s="91">
        <v>183.28544924999997</v>
      </c>
      <c r="CG100" s="91">
        <v>178.57000774999997</v>
      </c>
      <c r="CH100" s="91">
        <v>186.28638357954546</v>
      </c>
      <c r="CI100" s="91">
        <v>182.05584757499994</v>
      </c>
      <c r="CJ100" s="91">
        <v>174.31545313636363</v>
      </c>
      <c r="CK100" s="91">
        <v>173.87022146052627</v>
      </c>
      <c r="CL100" s="91">
        <v>169.06694962499995</v>
      </c>
      <c r="CM100" s="91">
        <v>170.40308417045449</v>
      </c>
      <c r="CN100" s="91">
        <v>173.04970424999993</v>
      </c>
      <c r="CO100" s="91">
        <v>170.89757324999997</v>
      </c>
      <c r="CP100" s="91">
        <v>174.62860967045458</v>
      </c>
      <c r="CQ100" s="91">
        <v>153.910173375</v>
      </c>
      <c r="CR100" s="91">
        <v>149.58280392391302</v>
      </c>
      <c r="CS100" s="91">
        <v>143.65911849999998</v>
      </c>
      <c r="CT100" s="91">
        <v>150.19862225</v>
      </c>
      <c r="CU100" s="91">
        <v>148.16022175000001</v>
      </c>
      <c r="CV100" s="91">
        <v>146.03433624999997</v>
      </c>
      <c r="CW100" s="91">
        <v>155.83921762499995</v>
      </c>
      <c r="CX100" s="91">
        <v>160.74401810526311</v>
      </c>
      <c r="CY100" s="91">
        <v>156.99544601086953</v>
      </c>
      <c r="CZ100" s="91">
        <v>154.35254818421055</v>
      </c>
      <c r="DA100" s="91">
        <v>157.91440159090908</v>
      </c>
      <c r="DB100" s="91">
        <v>166.70366164772727</v>
      </c>
      <c r="DC100" s="91">
        <v>185.23417762499997</v>
      </c>
      <c r="DD100" s="91">
        <v>157.58254643478259</v>
      </c>
      <c r="DE100" s="91">
        <v>160.57915492499998</v>
      </c>
      <c r="DF100" s="91">
        <v>159.76828827272723</v>
      </c>
      <c r="DG100" s="91">
        <v>155.15027325000003</v>
      </c>
      <c r="DH100" s="91">
        <v>150.94771256249996</v>
      </c>
      <c r="DI100" s="91">
        <v>158.91212824999997</v>
      </c>
      <c r="DJ100" s="91">
        <v>167.4207351710526</v>
      </c>
      <c r="DK100" s="91">
        <v>174.427593</v>
      </c>
      <c r="DL100" s="91">
        <v>174.49320674999998</v>
      </c>
      <c r="DM100" s="91">
        <v>189.87724517045453</v>
      </c>
      <c r="DN100" s="91">
        <v>184.01157474999997</v>
      </c>
      <c r="DO100" s="91">
        <v>186.42178649999997</v>
      </c>
      <c r="DP100" s="91">
        <v>197.79692853260869</v>
      </c>
      <c r="DQ100" s="91">
        <v>185.11572753947365</v>
      </c>
      <c r="DR100" s="91">
        <v>187.84018460869561</v>
      </c>
      <c r="DS100" s="91">
        <v>185.67378975000003</v>
      </c>
      <c r="DT100" s="91">
        <v>190.13486861250001</v>
      </c>
      <c r="DU100" s="91">
        <v>189.88619250000005</v>
      </c>
      <c r="DV100" s="91">
        <v>183.52027740789472</v>
      </c>
      <c r="DW100" s="91">
        <v>166.57144</v>
      </c>
      <c r="DX100" s="91">
        <v>165.54786549999997</v>
      </c>
      <c r="DY100" s="91">
        <v>168.19011132954543</v>
      </c>
      <c r="DZ100" s="91">
        <v>192.84471648749999</v>
      </c>
      <c r="EA100" s="91">
        <v>186.02333209090909</v>
      </c>
      <c r="EB100" s="91">
        <v>174.68289013636362</v>
      </c>
      <c r="EC100" s="91">
        <v>175.99773003749996</v>
      </c>
      <c r="ED100" s="91">
        <v>186.65799599999994</v>
      </c>
      <c r="EE100" s="91">
        <v>189.57912014999997</v>
      </c>
      <c r="EF100" s="91">
        <v>199.31707549999996</v>
      </c>
      <c r="EG100" s="91">
        <v>207.61940199999998</v>
      </c>
      <c r="EH100" s="91">
        <v>201.80026815789478</v>
      </c>
      <c r="EI100" s="91">
        <v>196.63725088636357</v>
      </c>
      <c r="EJ100" s="91">
        <v>198.8971474999999</v>
      </c>
      <c r="EK100" s="91">
        <v>189.28517054999998</v>
      </c>
      <c r="EL100" s="91">
        <v>182.72474993181817</v>
      </c>
      <c r="EM100" s="91">
        <v>192.3741466022727</v>
      </c>
      <c r="EN100" s="91">
        <v>188.95885149999992</v>
      </c>
      <c r="EO100" s="91">
        <v>201.58293699999999</v>
      </c>
      <c r="EP100" s="91">
        <v>222.74197956818182</v>
      </c>
      <c r="EQ100" s="91">
        <v>219.90185857499998</v>
      </c>
      <c r="ER100" s="91">
        <v>220.4622</v>
      </c>
      <c r="ES100" s="91">
        <v>240.71958197368417</v>
      </c>
      <c r="ET100" s="91">
        <v>239.51574232894731</v>
      </c>
      <c r="EU100" s="91">
        <v>233.61005439130432</v>
      </c>
      <c r="EV100" s="91">
        <v>244.43746425</v>
      </c>
      <c r="EW100" s="91">
        <v>260.88486296249999</v>
      </c>
      <c r="EX100" s="91">
        <v>245.12223320454547</v>
      </c>
      <c r="EY100" s="91">
        <v>244.38934750000001</v>
      </c>
      <c r="EZ100" s="91">
        <v>266.66322732954546</v>
      </c>
      <c r="FA100" s="91">
        <v>258.59253724999996</v>
      </c>
      <c r="FB100" s="91">
        <v>273.94178049999999</v>
      </c>
      <c r="FC100" s="91">
        <v>296.32919199999998</v>
      </c>
      <c r="FD100" s="91">
        <v>289.3775146022727</v>
      </c>
      <c r="FE100" s="91">
        <v>283.75781621250002</v>
      </c>
      <c r="FF100" s="91">
        <v>296.12521381578944</v>
      </c>
      <c r="FG100" s="91">
        <v>413.2827535108695</v>
      </c>
      <c r="FH100" s="91">
        <v>391.84859568750011</v>
      </c>
      <c r="FI100" s="91">
        <v>419.21937149999997</v>
      </c>
      <c r="FJ100" s="91">
        <v>371.40881899999999</v>
      </c>
      <c r="FK100" s="91">
        <v>296.41142789999992</v>
      </c>
      <c r="FL100" s="91">
        <v>288.19042441304339</v>
      </c>
      <c r="FM100" s="91">
        <v>314.43858699999998</v>
      </c>
      <c r="FN100" s="91">
        <v>319.58707924999987</v>
      </c>
      <c r="FO100" s="91">
        <v>298.39383799999996</v>
      </c>
      <c r="FP100" s="91">
        <v>274.92598674999994</v>
      </c>
      <c r="FQ100" s="91">
        <v>273.60277612500005</v>
      </c>
      <c r="FR100" s="91">
        <v>276.24010353947364</v>
      </c>
      <c r="FS100" s="91">
        <v>252.60494973913049</v>
      </c>
      <c r="FT100" s="91">
        <v>254.35826324999999</v>
      </c>
      <c r="FU100" s="91">
        <v>258.85936649999996</v>
      </c>
      <c r="FV100" s="91">
        <v>258.85936649999996</v>
      </c>
      <c r="FW100" s="91">
        <v>263.36046974999999</v>
      </c>
      <c r="FX100" s="91">
        <v>263.36046974999999</v>
      </c>
      <c r="FY100" s="91">
        <v>269.8824765</v>
      </c>
      <c r="FZ100" s="91">
        <v>269.8824765</v>
      </c>
      <c r="GA100" s="91">
        <v>269.8824765</v>
      </c>
      <c r="GB100" s="91">
        <v>274.19986124999997</v>
      </c>
    </row>
    <row r="101" spans="1:184" s="16" customFormat="1" x14ac:dyDescent="0.3">
      <c r="A101" s="14" t="s">
        <v>174</v>
      </c>
      <c r="B101" s="14" t="s">
        <v>15</v>
      </c>
      <c r="C101" s="14" t="s">
        <v>23</v>
      </c>
      <c r="D101" s="22">
        <v>36.743699999999997</v>
      </c>
      <c r="E101" s="91">
        <v>226.39630755000002</v>
      </c>
      <c r="F101" s="91">
        <v>209.19735513157892</v>
      </c>
      <c r="G101" s="91">
        <v>210.33680539772726</v>
      </c>
      <c r="H101" s="91">
        <v>211.398754</v>
      </c>
      <c r="I101" s="91">
        <v>234.18137898750001</v>
      </c>
      <c r="J101" s="91">
        <v>233.47698555681814</v>
      </c>
      <c r="K101" s="91">
        <v>203.3680286590909</v>
      </c>
      <c r="L101" s="91">
        <v>190.20551274999994</v>
      </c>
      <c r="M101" s="91">
        <v>174.02078774999995</v>
      </c>
      <c r="N101" s="91">
        <v>186.44922497727268</v>
      </c>
      <c r="O101" s="91">
        <v>198.3011559375</v>
      </c>
      <c r="P101" s="91">
        <v>194.50778645454542</v>
      </c>
      <c r="Q101" s="91">
        <v>192.06318765789473</v>
      </c>
      <c r="R101" s="91">
        <v>182.86275856578945</v>
      </c>
      <c r="S101" s="91">
        <v>179.62876643478259</v>
      </c>
      <c r="T101" s="91">
        <v>180.79650100000001</v>
      </c>
      <c r="U101" s="91">
        <v>182.44624938749999</v>
      </c>
      <c r="V101" s="91">
        <v>176.048252625</v>
      </c>
      <c r="W101" s="91">
        <v>214.10204049999999</v>
      </c>
      <c r="X101" s="91">
        <v>259.66522264772721</v>
      </c>
      <c r="Y101" s="91">
        <v>272.29268824999991</v>
      </c>
      <c r="Z101" s="91">
        <v>268.13277649999998</v>
      </c>
      <c r="AA101" s="91">
        <v>271.47470350000003</v>
      </c>
      <c r="AB101" s="91">
        <v>303.29836639772714</v>
      </c>
      <c r="AC101" s="91">
        <v>323.80844921250002</v>
      </c>
      <c r="AD101" s="91">
        <v>343.44723165789469</v>
      </c>
      <c r="AE101" s="91">
        <v>313.94296545652179</v>
      </c>
      <c r="AF101" s="91">
        <v>335.98439279999997</v>
      </c>
      <c r="AG101" s="91">
        <v>332.1193055</v>
      </c>
      <c r="AH101" s="91">
        <v>303.51966368181809</v>
      </c>
      <c r="AI101" s="91">
        <v>278.2875978749999</v>
      </c>
      <c r="AJ101" s="91">
        <v>299.14963232608699</v>
      </c>
      <c r="AK101" s="91">
        <v>286.37339900000001</v>
      </c>
      <c r="AL101" s="91">
        <v>261.93883849999992</v>
      </c>
      <c r="AM101" s="91">
        <v>252.55607224999997</v>
      </c>
      <c r="AN101" s="91">
        <v>244.5949372499999</v>
      </c>
      <c r="AO101" s="91">
        <v>252.84717858750003</v>
      </c>
      <c r="AP101" s="91">
        <v>254.75785098749998</v>
      </c>
      <c r="AQ101" s="91">
        <v>252.54613077272722</v>
      </c>
      <c r="AR101" s="91">
        <v>237.72714603749998</v>
      </c>
      <c r="AS101" s="91">
        <v>239.48541559090904</v>
      </c>
      <c r="AT101" s="91">
        <v>248.14245399999996</v>
      </c>
      <c r="AU101" s="91">
        <v>317.67990624999993</v>
      </c>
      <c r="AV101" s="91">
        <v>325.25762872826084</v>
      </c>
      <c r="AW101" s="91">
        <v>330.41288755263156</v>
      </c>
      <c r="AX101" s="91">
        <v>330.39375896739131</v>
      </c>
      <c r="AY101" s="91">
        <v>330.83327600000001</v>
      </c>
      <c r="AZ101" s="91">
        <v>315.85343816249991</v>
      </c>
      <c r="BA101" s="91">
        <v>302.46626474999994</v>
      </c>
      <c r="BB101" s="91">
        <v>285.34383868421048</v>
      </c>
      <c r="BC101" s="91">
        <v>274.59026306250001</v>
      </c>
      <c r="BD101" s="91">
        <v>272.96393679545446</v>
      </c>
      <c r="BE101" s="91">
        <v>279.39408429545455</v>
      </c>
      <c r="BF101" s="91">
        <v>265.37678028750003</v>
      </c>
      <c r="BG101" s="91">
        <v>256.12446610227266</v>
      </c>
      <c r="BH101" s="91">
        <v>257.51488111363631</v>
      </c>
      <c r="BI101" s="91">
        <v>259.16250202499998</v>
      </c>
      <c r="BJ101" s="91">
        <v>277.79435364130438</v>
      </c>
      <c r="BK101" s="91">
        <v>260.03057193749993</v>
      </c>
      <c r="BL101" s="91">
        <v>246.82580474999995</v>
      </c>
      <c r="BM101" s="91">
        <v>230.52297499999997</v>
      </c>
      <c r="BN101" s="91">
        <v>245.77667542105263</v>
      </c>
      <c r="BO101" s="91">
        <v>274.51918149999989</v>
      </c>
      <c r="BP101" s="91">
        <v>276.32574675000001</v>
      </c>
      <c r="BQ101" s="91">
        <v>289.27790099999993</v>
      </c>
      <c r="BR101" s="91">
        <v>263.53543974999991</v>
      </c>
      <c r="BS101" s="91">
        <v>237.15970639772721</v>
      </c>
      <c r="BT101" s="91">
        <v>230.33050799999995</v>
      </c>
      <c r="BU101" s="91">
        <v>214.83254025000002</v>
      </c>
      <c r="BV101" s="91">
        <v>216.74789119565213</v>
      </c>
      <c r="BW101" s="91">
        <v>219.37922778947365</v>
      </c>
      <c r="BX101" s="91">
        <v>236.78809397727267</v>
      </c>
      <c r="BY101" s="91">
        <v>213.15020369999999</v>
      </c>
      <c r="BZ101" s="91">
        <v>201.32646781578941</v>
      </c>
      <c r="CA101" s="91">
        <v>200.50369022727273</v>
      </c>
      <c r="CB101" s="91">
        <v>193.90612824999999</v>
      </c>
      <c r="CC101" s="91">
        <v>190.66305930000004</v>
      </c>
      <c r="CD101" s="91">
        <v>195.01301232954549</v>
      </c>
      <c r="CE101" s="91">
        <v>197.39717740909092</v>
      </c>
      <c r="CF101" s="91">
        <v>176.15542174999993</v>
      </c>
      <c r="CG101" s="91">
        <v>174.70754499999995</v>
      </c>
      <c r="CH101" s="91">
        <v>181.29258071590905</v>
      </c>
      <c r="CI101" s="91">
        <v>172.0110385875</v>
      </c>
      <c r="CJ101" s="91">
        <v>172.30290047727269</v>
      </c>
      <c r="CK101" s="91">
        <v>172.29894481578941</v>
      </c>
      <c r="CL101" s="91">
        <v>165.88402661250001</v>
      </c>
      <c r="CM101" s="91">
        <v>172.18598870454542</v>
      </c>
      <c r="CN101" s="91">
        <v>170.84508225000002</v>
      </c>
      <c r="CO101" s="91">
        <v>164.34057249999998</v>
      </c>
      <c r="CP101" s="91">
        <v>165.16710692045456</v>
      </c>
      <c r="CQ101" s="91">
        <v>150.00615525000001</v>
      </c>
      <c r="CR101" s="91">
        <v>148.9517708152174</v>
      </c>
      <c r="CS101" s="91">
        <v>149.21004174999999</v>
      </c>
      <c r="CT101" s="91">
        <v>151.80397199999999</v>
      </c>
      <c r="CU101" s="91">
        <v>150.54418799999999</v>
      </c>
      <c r="CV101" s="91">
        <v>147.89776674999999</v>
      </c>
      <c r="CW101" s="91">
        <v>160.83176786249999</v>
      </c>
      <c r="CX101" s="91">
        <v>166.03801172368421</v>
      </c>
      <c r="CY101" s="91">
        <v>162.40316011956523</v>
      </c>
      <c r="CZ101" s="91">
        <v>153.76271510526317</v>
      </c>
      <c r="DA101" s="91">
        <v>159.5177630454545</v>
      </c>
      <c r="DB101" s="91">
        <v>168.5074432840909</v>
      </c>
      <c r="DC101" s="91">
        <v>186.29055899999997</v>
      </c>
      <c r="DD101" s="91">
        <v>157.49468106521735</v>
      </c>
      <c r="DE101" s="91">
        <v>159.64219057499997</v>
      </c>
      <c r="DF101" s="91">
        <v>158.34029447727272</v>
      </c>
      <c r="DG101" s="91">
        <v>154.72159675</v>
      </c>
      <c r="DH101" s="91">
        <v>152.12810392499998</v>
      </c>
      <c r="DI101" s="91">
        <v>160.81492699999998</v>
      </c>
      <c r="DJ101" s="91">
        <v>174.2908401315789</v>
      </c>
      <c r="DK101" s="91">
        <v>182.34935974999999</v>
      </c>
      <c r="DL101" s="91">
        <v>182.81740450000001</v>
      </c>
      <c r="DM101" s="91">
        <v>194.74996084090907</v>
      </c>
      <c r="DN101" s="91">
        <v>186.31243025000001</v>
      </c>
      <c r="DO101" s="91">
        <v>183.01424574999999</v>
      </c>
      <c r="DP101" s="91">
        <v>200.28112216304342</v>
      </c>
      <c r="DQ101" s="91">
        <v>186.30022839473679</v>
      </c>
      <c r="DR101" s="91">
        <v>188.36338294565215</v>
      </c>
      <c r="DS101" s="91">
        <v>177.57705299999995</v>
      </c>
      <c r="DT101" s="91">
        <v>181.21992839999999</v>
      </c>
      <c r="DU101" s="91">
        <v>184.99140674999995</v>
      </c>
      <c r="DV101" s="91">
        <v>175.02087943421049</v>
      </c>
      <c r="DW101" s="91">
        <v>160.30313975000001</v>
      </c>
      <c r="DX101" s="91">
        <v>154.33666274999996</v>
      </c>
      <c r="DY101" s="91">
        <v>153.68052525000002</v>
      </c>
      <c r="DZ101" s="91">
        <v>170.00391397499999</v>
      </c>
      <c r="EA101" s="91">
        <v>161.20880832954541</v>
      </c>
      <c r="EB101" s="91">
        <v>146.44869702272726</v>
      </c>
      <c r="EC101" s="91">
        <v>144.76558503750002</v>
      </c>
      <c r="ED101" s="91">
        <v>153.34503929347827</v>
      </c>
      <c r="EE101" s="91">
        <v>156.63380013750003</v>
      </c>
      <c r="EF101" s="91">
        <v>163.91189599999998</v>
      </c>
      <c r="EG101" s="91">
        <v>178.30317849999997</v>
      </c>
      <c r="EH101" s="91">
        <v>171.09510517105261</v>
      </c>
      <c r="EI101" s="91">
        <v>168.28614600000003</v>
      </c>
      <c r="EJ101" s="91">
        <v>176.25165525</v>
      </c>
      <c r="EK101" s="91">
        <v>171.37261679999997</v>
      </c>
      <c r="EL101" s="91">
        <v>163.03764248863635</v>
      </c>
      <c r="EM101" s="91">
        <v>162.78711726136356</v>
      </c>
      <c r="EN101" s="91">
        <v>159.67324774999997</v>
      </c>
      <c r="EO101" s="91">
        <v>176.78531375</v>
      </c>
      <c r="EP101" s="91">
        <v>199.72706202272724</v>
      </c>
      <c r="EQ101" s="91">
        <v>203.61062058749997</v>
      </c>
      <c r="ER101" s="91">
        <v>208.57477796590905</v>
      </c>
      <c r="ES101" s="91">
        <v>228.70535901315787</v>
      </c>
      <c r="ET101" s="91">
        <v>231.47564060526312</v>
      </c>
      <c r="EU101" s="91">
        <v>218.58507619565219</v>
      </c>
      <c r="EV101" s="91">
        <v>227.89862382954541</v>
      </c>
      <c r="EW101" s="91">
        <v>241.66790786249996</v>
      </c>
      <c r="EX101" s="91">
        <v>228.03641270454546</v>
      </c>
      <c r="EY101" s="91">
        <v>232.62261499999997</v>
      </c>
      <c r="EZ101" s="91">
        <v>261.41054839772727</v>
      </c>
      <c r="FA101" s="91">
        <v>258.79812700000002</v>
      </c>
      <c r="FB101" s="91">
        <v>277.17872549999993</v>
      </c>
      <c r="FC101" s="91">
        <v>303.00429749999995</v>
      </c>
      <c r="FD101" s="91">
        <v>300.96848178409084</v>
      </c>
      <c r="FE101" s="91">
        <v>290.02721002499999</v>
      </c>
      <c r="FF101" s="91">
        <v>306.39894572368416</v>
      </c>
      <c r="FG101" s="91">
        <v>403.74536703260873</v>
      </c>
      <c r="FH101" s="91">
        <v>413.5457505375</v>
      </c>
      <c r="FI101" s="91">
        <v>447.73948150000007</v>
      </c>
      <c r="FJ101" s="91">
        <v>399.67522250000007</v>
      </c>
      <c r="FK101" s="91">
        <v>320.8689532125</v>
      </c>
      <c r="FL101" s="91">
        <v>319.63823895652172</v>
      </c>
      <c r="FM101" s="91">
        <v>343.26926874999987</v>
      </c>
      <c r="FN101" s="91">
        <v>353.55313049999995</v>
      </c>
      <c r="FO101" s="91">
        <v>344.76963649999993</v>
      </c>
      <c r="FP101" s="91">
        <v>318.61599574999991</v>
      </c>
      <c r="FQ101" s="91">
        <v>310.16735058749998</v>
      </c>
      <c r="FR101" s="91">
        <v>323.42191515789466</v>
      </c>
      <c r="FS101" s="91">
        <v>304.70512001086956</v>
      </c>
      <c r="FT101" s="91">
        <v>322.51782674999998</v>
      </c>
      <c r="FU101" s="91">
        <v>316.63883474999994</v>
      </c>
      <c r="FV101" s="91">
        <v>316.63883474999994</v>
      </c>
      <c r="FW101" s="91">
        <v>315.26094599999999</v>
      </c>
      <c r="FX101" s="91">
        <v>315.26094599999999</v>
      </c>
      <c r="FY101" s="91">
        <v>315.53652375000001</v>
      </c>
      <c r="FZ101" s="91">
        <v>315.53652375000001</v>
      </c>
      <c r="GA101" s="91">
        <v>315.53652375000001</v>
      </c>
      <c r="GB101" s="91">
        <v>314.34235349999994</v>
      </c>
    </row>
    <row r="102" spans="1:184" s="16" customFormat="1" x14ac:dyDescent="0.3">
      <c r="A102" s="14" t="s">
        <v>5</v>
      </c>
      <c r="B102" s="14" t="s">
        <v>30</v>
      </c>
      <c r="C102" s="14" t="s">
        <v>31</v>
      </c>
      <c r="D102" s="22">
        <v>22.046219999999998</v>
      </c>
      <c r="E102" s="91">
        <v>754.73029547999977</v>
      </c>
      <c r="F102" s="91">
        <v>703.61091293684206</v>
      </c>
      <c r="G102" s="91">
        <v>693.11311478181813</v>
      </c>
      <c r="H102" s="91">
        <v>787.30201079999995</v>
      </c>
      <c r="I102" s="91">
        <v>845.19695924999974</v>
      </c>
      <c r="J102" s="91">
        <v>831.71369151818158</v>
      </c>
      <c r="K102" s="91">
        <v>750.45332879999978</v>
      </c>
      <c r="L102" s="91">
        <v>811.04893920000018</v>
      </c>
      <c r="M102" s="91">
        <v>749.40350880000005</v>
      </c>
      <c r="N102" s="91">
        <v>797.62221859090903</v>
      </c>
      <c r="O102" s="91">
        <v>854.23590945000001</v>
      </c>
      <c r="P102" s="91">
        <v>867.39850489090895</v>
      </c>
      <c r="Q102" s="91">
        <v>838.37133350526312</v>
      </c>
      <c r="R102" s="91">
        <v>840.40190639999992</v>
      </c>
      <c r="S102" s="91">
        <v>869.29203991304348</v>
      </c>
      <c r="T102" s="91">
        <v>868.01217240000005</v>
      </c>
      <c r="U102" s="91">
        <v>832.66368317999991</v>
      </c>
      <c r="V102" s="91">
        <v>820.99121179090855</v>
      </c>
      <c r="W102" s="91">
        <v>836.73803459999999</v>
      </c>
      <c r="X102" s="91">
        <v>895.27695218181827</v>
      </c>
      <c r="Y102" s="91">
        <v>929.64710459999981</v>
      </c>
      <c r="Z102" s="91">
        <v>1034.8495667999998</v>
      </c>
      <c r="AA102" s="91">
        <v>1123.2969017999999</v>
      </c>
      <c r="AB102" s="91">
        <v>1208.3332761818183</v>
      </c>
      <c r="AC102" s="91">
        <v>1257.1416030600001</v>
      </c>
      <c r="AD102" s="91">
        <v>1268.3538464210524</v>
      </c>
      <c r="AE102" s="91">
        <v>1245.2088468521738</v>
      </c>
      <c r="AF102" s="91">
        <v>1279.1437306199998</v>
      </c>
      <c r="AG102" s="91">
        <v>1255.6687055999998</v>
      </c>
      <c r="AH102" s="91">
        <v>1251.9547287545452</v>
      </c>
      <c r="AI102" s="91">
        <v>1243.1202071400003</v>
      </c>
      <c r="AJ102" s="91">
        <v>1225.2713957217388</v>
      </c>
      <c r="AK102" s="91">
        <v>1218.8620164000001</v>
      </c>
      <c r="AL102" s="91">
        <v>1126.771806</v>
      </c>
      <c r="AM102" s="91">
        <v>1118.320755</v>
      </c>
      <c r="AN102" s="91">
        <v>1104.2951597999997</v>
      </c>
      <c r="AO102" s="91">
        <v>1131.77577303</v>
      </c>
      <c r="AP102" s="91">
        <v>1170.2243807100001</v>
      </c>
      <c r="AQ102" s="91">
        <v>1196.5285274727269</v>
      </c>
      <c r="AR102" s="91">
        <v>1231.7774269499998</v>
      </c>
      <c r="AS102" s="91">
        <v>1134.5786492727273</v>
      </c>
      <c r="AT102" s="91">
        <v>1097.7967739999997</v>
      </c>
      <c r="AU102" s="91">
        <v>1175.2734899999996</v>
      </c>
      <c r="AV102" s="91">
        <v>1188.5117201999999</v>
      </c>
      <c r="AW102" s="91">
        <v>1213.2963127894736</v>
      </c>
      <c r="AX102" s="91">
        <v>1119.8041963043479</v>
      </c>
      <c r="AY102" s="91">
        <v>1071.7612379999998</v>
      </c>
      <c r="AZ102" s="91">
        <v>1088.78564403</v>
      </c>
      <c r="BA102" s="91">
        <v>1122.8349809999997</v>
      </c>
      <c r="BB102" s="91">
        <v>1131.9805708105266</v>
      </c>
      <c r="BC102" s="91">
        <v>1102.89522483</v>
      </c>
      <c r="BD102" s="91">
        <v>1086.7483728818181</v>
      </c>
      <c r="BE102" s="91">
        <v>1082.7800532818183</v>
      </c>
      <c r="BF102" s="91">
        <v>1058.5933457399999</v>
      </c>
      <c r="BG102" s="91">
        <v>1000.8382619454546</v>
      </c>
      <c r="BH102" s="91">
        <v>944.26966562727239</v>
      </c>
      <c r="BI102" s="91">
        <v>934.96916709000016</v>
      </c>
      <c r="BJ102" s="91">
        <v>897.66456652173906</v>
      </c>
      <c r="BK102" s="91">
        <v>897.31422333</v>
      </c>
      <c r="BL102" s="91">
        <v>872.47390740000014</v>
      </c>
      <c r="BM102" s="91">
        <v>831.35245800000007</v>
      </c>
      <c r="BN102" s="91">
        <v>873.65688877894729</v>
      </c>
      <c r="BO102" s="91">
        <v>928.54479359999993</v>
      </c>
      <c r="BP102" s="91">
        <v>934.09834139999987</v>
      </c>
      <c r="BQ102" s="91">
        <v>893.53329660000009</v>
      </c>
      <c r="BR102" s="91">
        <v>871.57106219999991</v>
      </c>
      <c r="BS102" s="91">
        <v>813.85625331818176</v>
      </c>
      <c r="BT102" s="91">
        <v>745.84461899999985</v>
      </c>
      <c r="BU102" s="91">
        <v>711.73596719999978</v>
      </c>
      <c r="BV102" s="91">
        <v>721.38107433913035</v>
      </c>
      <c r="BW102" s="91">
        <v>721.39873149473669</v>
      </c>
      <c r="BX102" s="91">
        <v>705.55920807272719</v>
      </c>
      <c r="BY102" s="91">
        <v>707.88207797999985</v>
      </c>
      <c r="BZ102" s="91">
        <v>697.93691210526299</v>
      </c>
      <c r="CA102" s="91">
        <v>683.43281999999988</v>
      </c>
      <c r="CB102" s="91">
        <v>691.67390699999987</v>
      </c>
      <c r="CC102" s="91">
        <v>716.49112689000003</v>
      </c>
      <c r="CD102" s="91">
        <v>738.03729853636355</v>
      </c>
      <c r="CE102" s="91">
        <v>695.7887242090909</v>
      </c>
      <c r="CF102" s="91">
        <v>628.74769619999995</v>
      </c>
      <c r="CG102" s="91">
        <v>590.25079679999999</v>
      </c>
      <c r="CH102" s="91">
        <v>623.807815909091</v>
      </c>
      <c r="CI102" s="91">
        <v>614.73679848000006</v>
      </c>
      <c r="CJ102" s="91">
        <v>677.19975234545439</v>
      </c>
      <c r="CK102" s="91">
        <v>659.90138096842099</v>
      </c>
      <c r="CL102" s="91">
        <v>686.90509964999978</v>
      </c>
      <c r="CM102" s="91">
        <v>713.85660359999986</v>
      </c>
      <c r="CN102" s="91">
        <v>748.53215819999969</v>
      </c>
      <c r="CO102" s="91">
        <v>707.03277359999993</v>
      </c>
      <c r="CP102" s="91">
        <v>703.60511129999998</v>
      </c>
      <c r="CQ102" s="91">
        <v>669.86337158999982</v>
      </c>
      <c r="CR102" s="91">
        <v>711.73824941739122</v>
      </c>
      <c r="CS102" s="91">
        <v>722.61210239999991</v>
      </c>
      <c r="CT102" s="91">
        <v>757.25616239999965</v>
      </c>
      <c r="CU102" s="91">
        <v>772.41556319999995</v>
      </c>
      <c r="CV102" s="91">
        <v>800.25678959999993</v>
      </c>
      <c r="CW102" s="91">
        <v>771.88225463999993</v>
      </c>
      <c r="CX102" s="91">
        <v>742.92280417894733</v>
      </c>
      <c r="CY102" s="91">
        <v>723.40357539130434</v>
      </c>
      <c r="CZ102" s="91">
        <v>695.30296897894755</v>
      </c>
      <c r="DA102" s="91">
        <v>714.06704479090888</v>
      </c>
      <c r="DB102" s="91">
        <v>704.82767440909095</v>
      </c>
      <c r="DC102" s="91">
        <v>738.72473976000003</v>
      </c>
      <c r="DD102" s="91">
        <v>746.63837420869561</v>
      </c>
      <c r="DE102" s="91">
        <v>755.65623671999981</v>
      </c>
      <c r="DF102" s="91">
        <v>740.74297099090904</v>
      </c>
      <c r="DG102" s="91">
        <v>758.62092839999991</v>
      </c>
      <c r="DH102" s="91">
        <v>730.56763836000005</v>
      </c>
      <c r="DI102" s="91">
        <v>726.66440759999989</v>
      </c>
      <c r="DJ102" s="91">
        <v>709.37773995789473</v>
      </c>
      <c r="DK102" s="91">
        <v>702.23509620000004</v>
      </c>
      <c r="DL102" s="91">
        <v>691.11750240000003</v>
      </c>
      <c r="DM102" s="91">
        <v>683.4428410090909</v>
      </c>
      <c r="DN102" s="91">
        <v>657.4392767999999</v>
      </c>
      <c r="DO102" s="91">
        <v>624.15998279999997</v>
      </c>
      <c r="DP102" s="91">
        <v>623.05493313913018</v>
      </c>
      <c r="DQ102" s="91">
        <v>616.21505554736825</v>
      </c>
      <c r="DR102" s="91">
        <v>637.50958520869551</v>
      </c>
      <c r="DS102" s="91">
        <v>610.48082820000002</v>
      </c>
      <c r="DT102" s="91">
        <v>621.87977375999992</v>
      </c>
      <c r="DU102" s="91">
        <v>636.92579399999988</v>
      </c>
      <c r="DV102" s="91">
        <v>666.36440441052628</v>
      </c>
      <c r="DW102" s="91">
        <v>645.07239720000018</v>
      </c>
      <c r="DX102" s="91">
        <v>629.56655579999995</v>
      </c>
      <c r="DY102" s="91">
        <v>597.5227090636364</v>
      </c>
      <c r="DZ102" s="91">
        <v>614.05336565999994</v>
      </c>
      <c r="EA102" s="91">
        <v>617.24405495454539</v>
      </c>
      <c r="EB102" s="91">
        <v>629.15903476363633</v>
      </c>
      <c r="EC102" s="91">
        <v>640.37655233999999</v>
      </c>
      <c r="ED102" s="91">
        <v>666.73520467826074</v>
      </c>
      <c r="EE102" s="91">
        <v>682.50687875999995</v>
      </c>
      <c r="EF102" s="91">
        <v>718.37082959999998</v>
      </c>
      <c r="EG102" s="91">
        <v>728.02917359999992</v>
      </c>
      <c r="EH102" s="91">
        <v>666.86334517894738</v>
      </c>
      <c r="EI102" s="91">
        <v>592.93308690000003</v>
      </c>
      <c r="EJ102" s="91">
        <v>577.67395320000003</v>
      </c>
      <c r="EK102" s="91">
        <v>585.39327965999985</v>
      </c>
      <c r="EL102" s="91">
        <v>614.89913882727285</v>
      </c>
      <c r="EM102" s="91">
        <v>642.99804831818176</v>
      </c>
      <c r="EN102" s="91">
        <v>701.22726900000009</v>
      </c>
      <c r="EO102" s="91">
        <v>740.95245779999982</v>
      </c>
      <c r="EP102" s="91">
        <v>735.17128993636379</v>
      </c>
      <c r="EQ102" s="91">
        <v>812.67878474999986</v>
      </c>
      <c r="ER102" s="91">
        <v>881.28762349090925</v>
      </c>
      <c r="ES102" s="91">
        <v>956.60869234736822</v>
      </c>
      <c r="ET102" s="91">
        <v>1034.9888060842104</v>
      </c>
      <c r="EU102" s="91">
        <v>1192.3266747913046</v>
      </c>
      <c r="EV102" s="91">
        <v>1277.7588271636366</v>
      </c>
      <c r="EW102" s="91">
        <v>1476.3912609599997</v>
      </c>
      <c r="EX102" s="91">
        <v>1438.3655398636367</v>
      </c>
      <c r="EY102" s="91">
        <v>1451.6910960000002</v>
      </c>
      <c r="EZ102" s="91">
        <v>1371.4452411545451</v>
      </c>
      <c r="FA102" s="91">
        <v>1261.3902245999998</v>
      </c>
      <c r="FB102" s="91">
        <v>1347.6119411999996</v>
      </c>
      <c r="FC102" s="91">
        <v>1305.9025925999997</v>
      </c>
      <c r="FD102" s="91">
        <v>1216.0795162090908</v>
      </c>
      <c r="FE102" s="91">
        <v>1336.0340013299997</v>
      </c>
      <c r="FF102" s="91">
        <v>1477.3752185684209</v>
      </c>
      <c r="FG102" s="91">
        <v>1672.4262492000003</v>
      </c>
      <c r="FH102" s="91">
        <v>1746.1047164399997</v>
      </c>
      <c r="FI102" s="91">
        <v>1842.8960208000001</v>
      </c>
      <c r="FJ102" s="91">
        <v>1682.7879725999999</v>
      </c>
      <c r="FK102" s="91">
        <v>1367.37270306</v>
      </c>
      <c r="FL102" s="91">
        <v>1518.725754547826</v>
      </c>
      <c r="FM102" s="91">
        <v>1506.1032665999996</v>
      </c>
      <c r="FN102" s="91">
        <v>1548.0225791999999</v>
      </c>
      <c r="FO102" s="91">
        <v>1656.3220104</v>
      </c>
      <c r="FP102" s="91">
        <v>1438.2114071999997</v>
      </c>
      <c r="FQ102" s="91">
        <v>1378.5170672699996</v>
      </c>
      <c r="FR102" s="91">
        <v>1340.038871242105</v>
      </c>
      <c r="FS102" s="91">
        <v>1249.5414083478261</v>
      </c>
      <c r="FT102" s="91">
        <v>1223.3447478000001</v>
      </c>
      <c r="FU102" s="91">
        <v>1226.2107563999998</v>
      </c>
      <c r="FV102" s="91">
        <v>1226.2107563999998</v>
      </c>
      <c r="FW102" s="91">
        <v>1217.8331928</v>
      </c>
      <c r="FX102" s="91">
        <v>1207.6919315999999</v>
      </c>
      <c r="FY102" s="91">
        <v>1196.2278971999999</v>
      </c>
      <c r="FZ102" s="91">
        <v>1190.4958799999999</v>
      </c>
      <c r="GA102" s="91">
        <v>1190.4958799999999</v>
      </c>
      <c r="GB102" s="91">
        <v>1189.1731067999999</v>
      </c>
    </row>
    <row r="103" spans="1:184" s="16" customFormat="1" x14ac:dyDescent="0.3">
      <c r="A103" s="14" t="s">
        <v>6</v>
      </c>
      <c r="B103" s="14" t="s">
        <v>155</v>
      </c>
      <c r="C103" s="14" t="s">
        <v>96</v>
      </c>
      <c r="D103" s="22"/>
      <c r="E103" s="15">
        <v>522.15</v>
      </c>
      <c r="F103" s="15">
        <v>529.4</v>
      </c>
      <c r="G103" s="15">
        <v>557.21</v>
      </c>
      <c r="H103" s="15">
        <v>693.21</v>
      </c>
      <c r="I103" s="15">
        <v>772.39</v>
      </c>
      <c r="J103" s="15">
        <v>690.82</v>
      </c>
      <c r="K103" s="15">
        <v>601.95000000000005</v>
      </c>
      <c r="L103" s="15">
        <v>686.79</v>
      </c>
      <c r="M103" s="15">
        <v>636.41999999999996</v>
      </c>
      <c r="N103" s="15">
        <v>636.55999999999995</v>
      </c>
      <c r="O103" s="15">
        <v>674.33</v>
      </c>
      <c r="P103" s="15">
        <v>727.6</v>
      </c>
      <c r="Q103" s="15">
        <v>742</v>
      </c>
      <c r="R103" s="15">
        <v>754.32</v>
      </c>
      <c r="S103" s="15">
        <v>793.9</v>
      </c>
      <c r="T103" s="15">
        <v>798.53</v>
      </c>
      <c r="U103" s="15">
        <v>775.57</v>
      </c>
      <c r="V103" s="15">
        <v>764.91</v>
      </c>
      <c r="W103" s="15">
        <v>774.5</v>
      </c>
      <c r="X103" s="15">
        <v>865.23</v>
      </c>
      <c r="Y103" s="15">
        <v>884.89</v>
      </c>
      <c r="Z103" s="15">
        <v>935.22</v>
      </c>
      <c r="AA103" s="15">
        <v>1059.01</v>
      </c>
      <c r="AB103" s="15">
        <v>1171.22</v>
      </c>
      <c r="AC103" s="15">
        <v>1238.57</v>
      </c>
      <c r="AD103" s="15">
        <v>1248.55</v>
      </c>
      <c r="AE103" s="15">
        <v>1142.23</v>
      </c>
      <c r="AF103" s="15">
        <v>1123.79</v>
      </c>
      <c r="AG103" s="15">
        <v>1143.44</v>
      </c>
      <c r="AH103" s="15">
        <v>1075.9100000000001</v>
      </c>
      <c r="AI103" s="15">
        <v>1033.57</v>
      </c>
      <c r="AJ103" s="15">
        <v>1047.51</v>
      </c>
      <c r="AK103" s="15">
        <v>995.18</v>
      </c>
      <c r="AL103" s="15">
        <v>914.44</v>
      </c>
      <c r="AM103" s="15">
        <v>985.77</v>
      </c>
      <c r="AN103" s="15">
        <v>969.07</v>
      </c>
      <c r="AO103" s="15">
        <v>1020.54</v>
      </c>
      <c r="AP103" s="15">
        <v>1047.69</v>
      </c>
      <c r="AQ103" s="15">
        <v>1105.74</v>
      </c>
      <c r="AR103" s="15">
        <v>1157.45</v>
      </c>
      <c r="AS103" s="15">
        <v>1031.1199999999999</v>
      </c>
      <c r="AT103" s="15">
        <v>927.63</v>
      </c>
      <c r="AU103" s="15">
        <v>952.54</v>
      </c>
      <c r="AV103" s="15">
        <v>930.61</v>
      </c>
      <c r="AW103" s="15">
        <v>879.53</v>
      </c>
      <c r="AX103" s="15">
        <v>768.09</v>
      </c>
      <c r="AY103" s="15">
        <v>743.13</v>
      </c>
      <c r="AZ103" s="15">
        <v>713.94</v>
      </c>
      <c r="BA103" s="15">
        <v>776.54</v>
      </c>
      <c r="BB103" s="15">
        <v>792.38</v>
      </c>
      <c r="BC103" s="15">
        <v>771.87</v>
      </c>
      <c r="BD103" s="15">
        <v>756.46</v>
      </c>
      <c r="BE103" s="15">
        <v>763.38</v>
      </c>
      <c r="BF103" s="15">
        <v>770.125</v>
      </c>
      <c r="BG103" s="15">
        <v>714.66304347826087</v>
      </c>
      <c r="BH103" s="15">
        <v>708.17499999999995</v>
      </c>
      <c r="BI103" s="15">
        <v>722.71249999999998</v>
      </c>
      <c r="BJ103" s="15">
        <v>759.18181818181813</v>
      </c>
      <c r="BK103" s="15">
        <v>812.03750000000002</v>
      </c>
      <c r="BL103" s="15">
        <v>806.97619047619048</v>
      </c>
      <c r="BM103" s="15">
        <v>777.28947368421052</v>
      </c>
      <c r="BN103" s="15">
        <v>806.78947368421052</v>
      </c>
      <c r="BO103" s="15">
        <v>837.59523809523807</v>
      </c>
      <c r="BP103" s="15">
        <v>825.5</v>
      </c>
      <c r="BQ103" s="15">
        <v>800.08749999999998</v>
      </c>
      <c r="BR103" s="15">
        <v>758.36904761904759</v>
      </c>
      <c r="BS103" s="15">
        <v>754.27499999999998</v>
      </c>
      <c r="BT103" s="15">
        <v>678.33333333333337</v>
      </c>
      <c r="BU103" s="15">
        <v>655.91250000000002</v>
      </c>
      <c r="BV103" s="15">
        <v>673.35714285714289</v>
      </c>
      <c r="BW103" s="15">
        <v>661.92499999999995</v>
      </c>
      <c r="BX103" s="15">
        <v>624.85227272727275</v>
      </c>
      <c r="BY103" s="15">
        <v>641.03571428571433</v>
      </c>
      <c r="BZ103" s="15">
        <v>634.9375</v>
      </c>
      <c r="CA103" s="15">
        <v>607.80681818181813</v>
      </c>
      <c r="CB103" s="15">
        <v>591.88636363636363</v>
      </c>
      <c r="CC103" s="15">
        <v>600.64473684210532</v>
      </c>
      <c r="CD103" s="15">
        <v>606.59090909090912</v>
      </c>
      <c r="CE103" s="15">
        <v>575.43181818181813</v>
      </c>
      <c r="CF103" s="15">
        <v>485.1875</v>
      </c>
      <c r="CG103" s="15">
        <v>483.4375</v>
      </c>
      <c r="CH103" s="15">
        <v>530.59523809523807</v>
      </c>
      <c r="CI103" s="15">
        <v>503.47500000000002</v>
      </c>
      <c r="CJ103" s="15">
        <v>520.86904761904759</v>
      </c>
      <c r="CK103" s="15">
        <v>532.34210526315792</v>
      </c>
      <c r="CL103" s="15">
        <v>595.44444444444446</v>
      </c>
      <c r="CM103" s="15">
        <v>634.33695652173913</v>
      </c>
      <c r="CN103" s="15">
        <v>681.04761904761904</v>
      </c>
      <c r="CO103" s="15">
        <v>644.40476190476193</v>
      </c>
      <c r="CP103" s="15">
        <v>621.04761904761904</v>
      </c>
      <c r="CQ103" s="15">
        <v>584.06578947368416</v>
      </c>
      <c r="CR103" s="15">
        <v>664.5454545454545</v>
      </c>
      <c r="CS103" s="15">
        <v>693.32500000000005</v>
      </c>
      <c r="CT103" s="15">
        <v>651.5</v>
      </c>
      <c r="CU103" s="15">
        <v>670.28409090909088</v>
      </c>
      <c r="CV103" s="15">
        <v>711.66250000000002</v>
      </c>
      <c r="CW103" s="15">
        <v>726.17499999999995</v>
      </c>
      <c r="CX103" s="15">
        <v>705.55555555555554</v>
      </c>
      <c r="CY103" s="15">
        <v>663.28260869565213</v>
      </c>
      <c r="CZ103" s="15">
        <v>623.88157894736844</v>
      </c>
      <c r="DA103" s="15">
        <v>654.92857142857144</v>
      </c>
      <c r="DB103" s="15">
        <v>621.26315789473688</v>
      </c>
      <c r="DC103" s="15">
        <v>617.73809523809518</v>
      </c>
      <c r="DD103" s="15">
        <v>622.23863636363637</v>
      </c>
      <c r="DE103" s="15">
        <v>661.38888888888891</v>
      </c>
      <c r="DF103" s="15">
        <v>648.21428571428567</v>
      </c>
      <c r="DG103" s="15">
        <v>641.4545454545455</v>
      </c>
      <c r="DH103" s="15">
        <v>602.67105263157896</v>
      </c>
      <c r="DI103" s="15">
        <v>634.58333333333337</v>
      </c>
      <c r="DJ103" s="15">
        <v>643.29166666666663</v>
      </c>
      <c r="DK103" s="15">
        <v>624.23863636363637</v>
      </c>
      <c r="DL103" s="15">
        <v>618.16666666666663</v>
      </c>
      <c r="DM103" s="15">
        <v>606.05555555555554</v>
      </c>
      <c r="DN103" s="15">
        <v>583.27499999999998</v>
      </c>
      <c r="DO103" s="15">
        <v>538.43181818181813</v>
      </c>
      <c r="DP103" s="15">
        <v>534.52380952380952</v>
      </c>
      <c r="DQ103" s="15">
        <v>526.69117647058829</v>
      </c>
      <c r="DR103" s="15">
        <v>509.76086956521738</v>
      </c>
      <c r="DS103" s="15">
        <v>457.52499999999998</v>
      </c>
      <c r="DT103" s="15">
        <v>477.48750000000001</v>
      </c>
      <c r="DU103" s="15">
        <v>526.59523809523807</v>
      </c>
      <c r="DV103" s="15">
        <v>526.95588235294122</v>
      </c>
      <c r="DW103" s="15">
        <v>492.75</v>
      </c>
      <c r="DX103" s="15">
        <v>502.86363636363637</v>
      </c>
      <c r="DY103" s="15">
        <v>471.95</v>
      </c>
      <c r="DZ103" s="15">
        <v>474.30555555555554</v>
      </c>
      <c r="EA103" s="15">
        <v>466.19318181818181</v>
      </c>
      <c r="EB103" s="15">
        <v>508.35714285714283</v>
      </c>
      <c r="EC103" s="15">
        <v>506.90277777777777</v>
      </c>
      <c r="ED103" s="15">
        <v>523.81818181818187</v>
      </c>
      <c r="EE103" s="15">
        <v>613.25</v>
      </c>
      <c r="EF103" s="15">
        <v>685.44047619047615</v>
      </c>
      <c r="EG103" s="15">
        <v>727.21428571428567</v>
      </c>
      <c r="EH103" s="15">
        <v>643.0625</v>
      </c>
      <c r="EI103" s="15">
        <v>558.26136363636363</v>
      </c>
      <c r="EJ103" s="15">
        <v>519.40909090909088</v>
      </c>
      <c r="EK103" s="15">
        <v>498.203125</v>
      </c>
      <c r="EL103" s="15">
        <v>573.71428571428567</v>
      </c>
      <c r="EM103" s="15">
        <v>609.76136363636363</v>
      </c>
      <c r="EN103" s="15">
        <v>675.5</v>
      </c>
      <c r="EO103" s="15">
        <v>707.35714285714289</v>
      </c>
      <c r="EP103" s="15">
        <v>731.13095238095241</v>
      </c>
      <c r="EQ103" s="15">
        <v>841.45238095238096</v>
      </c>
      <c r="ER103" s="15">
        <v>909.60227272727275</v>
      </c>
      <c r="ES103" s="15">
        <v>936.96052631578948</v>
      </c>
      <c r="ET103" s="15">
        <v>968.61111111111109</v>
      </c>
      <c r="EU103" s="15">
        <v>994.695652173913</v>
      </c>
      <c r="EV103" s="15">
        <v>1036.9642857142858</v>
      </c>
      <c r="EW103" s="15">
        <v>1105.0972222222222</v>
      </c>
      <c r="EX103" s="15">
        <v>924.19047619047615</v>
      </c>
      <c r="EY103" s="15">
        <v>1008.2857142857143</v>
      </c>
      <c r="EZ103" s="15">
        <v>1078.3499999999999</v>
      </c>
      <c r="FA103" s="15">
        <v>1104.702380952381</v>
      </c>
      <c r="FB103" s="15">
        <v>1238.1624999999999</v>
      </c>
      <c r="FC103" s="15">
        <v>1278.952380952381</v>
      </c>
      <c r="FD103" s="15">
        <v>1212.840909090909</v>
      </c>
      <c r="FE103" s="15">
        <v>1293.925</v>
      </c>
      <c r="FF103" s="15">
        <v>1457.4166666666667</v>
      </c>
      <c r="FG103" s="15">
        <v>1653.8478260869565</v>
      </c>
      <c r="FH103" s="15">
        <v>1611.75</v>
      </c>
      <c r="FI103" s="15">
        <v>1576.3611111111111</v>
      </c>
      <c r="FJ103" s="15">
        <v>1314.8690476190477</v>
      </c>
      <c r="FK103" s="15">
        <v>904.05</v>
      </c>
      <c r="FL103" s="15">
        <v>927.55681818181813</v>
      </c>
      <c r="FM103" s="15">
        <v>792.85714285714289</v>
      </c>
      <c r="FN103" s="15">
        <v>794.61842105263156</v>
      </c>
      <c r="FO103" s="15">
        <v>880.26250000000005</v>
      </c>
      <c r="FP103" s="15">
        <v>888.89285714285711</v>
      </c>
      <c r="FQ103" s="15">
        <v>901.84210526315792</v>
      </c>
      <c r="FR103" s="15">
        <v>906.16666666666663</v>
      </c>
      <c r="FS103" s="15">
        <v>910.21739130434787</v>
      </c>
      <c r="FT103" s="15">
        <v>884.75</v>
      </c>
      <c r="FU103" s="15">
        <v>851.5</v>
      </c>
      <c r="FV103" s="15">
        <v>832.25</v>
      </c>
      <c r="FW103" s="15">
        <v>821.5</v>
      </c>
      <c r="FX103" s="15">
        <v>815.75</v>
      </c>
      <c r="FY103" s="15">
        <v>810</v>
      </c>
      <c r="FZ103" s="15">
        <v>810</v>
      </c>
      <c r="GA103" s="15">
        <v>810.25</v>
      </c>
      <c r="GB103" s="15">
        <v>810.25</v>
      </c>
    </row>
    <row r="104" spans="1:184" s="16" customFormat="1" x14ac:dyDescent="0.3">
      <c r="A104" s="14" t="s">
        <v>97</v>
      </c>
      <c r="B104" s="14" t="s">
        <v>24</v>
      </c>
      <c r="C104" s="14" t="s">
        <v>27</v>
      </c>
      <c r="D104" s="22">
        <v>22.046219999999998</v>
      </c>
      <c r="E104" s="91">
        <v>269.93391767999992</v>
      </c>
      <c r="F104" s="91">
        <v>286.91414838947367</v>
      </c>
      <c r="G104" s="91">
        <v>285.01754056363637</v>
      </c>
      <c r="H104" s="91">
        <v>289.20441359999995</v>
      </c>
      <c r="I104" s="91">
        <v>341.01093095999983</v>
      </c>
      <c r="J104" s="91">
        <v>342.56819577272728</v>
      </c>
      <c r="K104" s="91">
        <v>392.7834723272727</v>
      </c>
      <c r="L104" s="91">
        <v>478.84389839999994</v>
      </c>
      <c r="M104" s="91">
        <v>490.51789680000002</v>
      </c>
      <c r="N104" s="91">
        <v>510.61049721818176</v>
      </c>
      <c r="O104" s="91">
        <v>501.97038317999994</v>
      </c>
      <c r="P104" s="91">
        <v>549.01100405454542</v>
      </c>
      <c r="Q104" s="91">
        <v>625.67172359999995</v>
      </c>
      <c r="R104" s="91">
        <v>586.49907164210526</v>
      </c>
      <c r="S104" s="91">
        <v>424.69646501739112</v>
      </c>
      <c r="T104" s="91">
        <v>355.416561</v>
      </c>
      <c r="U104" s="91">
        <v>321.91890444000001</v>
      </c>
      <c r="V104" s="91">
        <v>348.56075920909092</v>
      </c>
      <c r="W104" s="91">
        <v>388.50688739999998</v>
      </c>
      <c r="X104" s="91">
        <v>423.62813830909079</v>
      </c>
      <c r="Y104" s="91">
        <v>522.89434559999984</v>
      </c>
      <c r="Z104" s="91">
        <v>594.00915239999983</v>
      </c>
      <c r="AA104" s="91">
        <v>637.08326699999986</v>
      </c>
      <c r="AB104" s="91">
        <v>685.32679071818177</v>
      </c>
      <c r="AC104" s="91">
        <v>707.52933845999985</v>
      </c>
      <c r="AD104" s="91">
        <v>700.33878975789457</v>
      </c>
      <c r="AE104" s="91">
        <v>620.60109299999988</v>
      </c>
      <c r="AF104" s="91">
        <v>560.5361666099999</v>
      </c>
      <c r="AG104" s="91">
        <v>481.70990699999999</v>
      </c>
      <c r="AH104" s="91">
        <v>574.64474530909092</v>
      </c>
      <c r="AI104" s="91">
        <v>649.72414961999982</v>
      </c>
      <c r="AJ104" s="91">
        <v>636.57022453043464</v>
      </c>
      <c r="AK104" s="91">
        <v>610.69079219999992</v>
      </c>
      <c r="AL104" s="91">
        <v>579.78409139999997</v>
      </c>
      <c r="AM104" s="91">
        <v>540.52082339999981</v>
      </c>
      <c r="AN104" s="91">
        <v>516.21749039999997</v>
      </c>
      <c r="AO104" s="91">
        <v>530.1674985599999</v>
      </c>
      <c r="AP104" s="91">
        <v>548.58711536999988</v>
      </c>
      <c r="AQ104" s="91">
        <v>545.26314665454549</v>
      </c>
      <c r="AR104" s="91">
        <v>506.58906626999999</v>
      </c>
      <c r="AS104" s="91">
        <v>446.41591298181811</v>
      </c>
      <c r="AT104" s="91">
        <v>450.70872239999994</v>
      </c>
      <c r="AU104" s="91">
        <v>501.70897799999995</v>
      </c>
      <c r="AV104" s="91">
        <v>452.59931128695644</v>
      </c>
      <c r="AW104" s="91">
        <v>429.25150667368428</v>
      </c>
      <c r="AX104" s="91">
        <v>449.49366986086966</v>
      </c>
      <c r="AY104" s="91">
        <v>425.78599559999986</v>
      </c>
      <c r="AZ104" s="91">
        <v>423.33151644000003</v>
      </c>
      <c r="BA104" s="91">
        <v>412.4427834</v>
      </c>
      <c r="BB104" s="91">
        <v>401.83297095789464</v>
      </c>
      <c r="BC104" s="91">
        <v>404.20642058999994</v>
      </c>
      <c r="BD104" s="91">
        <v>390.35838812727269</v>
      </c>
      <c r="BE104" s="91">
        <v>376.51937457272714</v>
      </c>
      <c r="BF104" s="91">
        <v>365.65860492000002</v>
      </c>
      <c r="BG104" s="91">
        <v>361.00685249999998</v>
      </c>
      <c r="BH104" s="91">
        <v>368.16185299090898</v>
      </c>
      <c r="BI104" s="91">
        <v>375.7778199</v>
      </c>
      <c r="BJ104" s="91">
        <v>414.74691007826073</v>
      </c>
      <c r="BK104" s="91">
        <v>391.0778965799999</v>
      </c>
      <c r="BL104" s="91">
        <v>361.83096120000005</v>
      </c>
      <c r="BM104" s="91">
        <v>339.92121779999997</v>
      </c>
      <c r="BN104" s="91">
        <v>358.88925505263148</v>
      </c>
      <c r="BO104" s="91">
        <v>387.66703139999993</v>
      </c>
      <c r="BP104" s="91">
        <v>375.01670039999993</v>
      </c>
      <c r="BQ104" s="91">
        <v>385.91383200000001</v>
      </c>
      <c r="BR104" s="91">
        <v>379.64640660000003</v>
      </c>
      <c r="BS104" s="91">
        <v>378.84424868181816</v>
      </c>
      <c r="BT104" s="91">
        <v>350.25144659999995</v>
      </c>
      <c r="BU104" s="91">
        <v>321.81182280000007</v>
      </c>
      <c r="BV104" s="91">
        <v>363.22585246956527</v>
      </c>
      <c r="BW104" s="91">
        <v>350.07076705263154</v>
      </c>
      <c r="BX104" s="91">
        <v>330.52294284545451</v>
      </c>
      <c r="BY104" s="91">
        <v>332.07118875000003</v>
      </c>
      <c r="BZ104" s="91">
        <v>320.01828821052629</v>
      </c>
      <c r="CA104" s="91">
        <v>283.09350681818182</v>
      </c>
      <c r="CB104" s="91">
        <v>284.99463539999999</v>
      </c>
      <c r="CC104" s="91">
        <v>280.06415577000001</v>
      </c>
      <c r="CD104" s="91">
        <v>258.95289591818175</v>
      </c>
      <c r="CE104" s="91">
        <v>261.87903057272729</v>
      </c>
      <c r="CF104" s="91">
        <v>235.33814939999999</v>
      </c>
      <c r="CG104" s="91">
        <v>249.52121759999997</v>
      </c>
      <c r="CH104" s="91">
        <v>311.77363483636361</v>
      </c>
      <c r="CI104" s="91">
        <v>328.22412336000002</v>
      </c>
      <c r="CJ104" s="91">
        <v>330.69329999999991</v>
      </c>
      <c r="CK104" s="91">
        <v>315.06369034736838</v>
      </c>
      <c r="CL104" s="91">
        <v>293.52337308</v>
      </c>
      <c r="CM104" s="91">
        <v>340.18319560909089</v>
      </c>
      <c r="CN104" s="91">
        <v>330.65130719999996</v>
      </c>
      <c r="CO104" s="91">
        <v>367.82543339999995</v>
      </c>
      <c r="CP104" s="91">
        <v>426.31376874545458</v>
      </c>
      <c r="CQ104" s="91">
        <v>434.02393314</v>
      </c>
      <c r="CR104" s="91">
        <v>441.24071533043468</v>
      </c>
      <c r="CS104" s="91">
        <v>470.73928799999993</v>
      </c>
      <c r="CT104" s="91">
        <v>505.22587499999992</v>
      </c>
      <c r="CU104" s="91">
        <v>460.07311679999987</v>
      </c>
      <c r="CV104" s="91">
        <v>415.1303226</v>
      </c>
      <c r="CW104" s="91">
        <v>452.77424324999993</v>
      </c>
      <c r="CX104" s="91">
        <v>449.87052401052631</v>
      </c>
      <c r="CY104" s="91">
        <v>398.14514788695652</v>
      </c>
      <c r="CZ104" s="91">
        <v>359.72469075789468</v>
      </c>
      <c r="DA104" s="91">
        <v>345.88514978181814</v>
      </c>
      <c r="DB104" s="91">
        <v>298.2853566</v>
      </c>
      <c r="DC104" s="91">
        <v>311.27058017999997</v>
      </c>
      <c r="DD104" s="91">
        <v>304.15156818260868</v>
      </c>
      <c r="DE104" s="91">
        <v>306.93587340000005</v>
      </c>
      <c r="DF104" s="91">
        <v>313.85800472727271</v>
      </c>
      <c r="DG104" s="91">
        <v>329.95842599999992</v>
      </c>
      <c r="DH104" s="91">
        <v>318.18207014999996</v>
      </c>
      <c r="DI104" s="91">
        <v>308.19565740000002</v>
      </c>
      <c r="DJ104" s="91">
        <v>299.22522176842102</v>
      </c>
      <c r="DK104" s="91">
        <v>282.75851879999993</v>
      </c>
      <c r="DL104" s="91">
        <v>260.68080420000001</v>
      </c>
      <c r="DM104" s="91">
        <v>260.74665654545453</v>
      </c>
      <c r="DN104" s="91">
        <v>265.91940599999998</v>
      </c>
      <c r="DO104" s="91">
        <v>245.9308332</v>
      </c>
      <c r="DP104" s="91">
        <v>230.49802275652169</v>
      </c>
      <c r="DQ104" s="91">
        <v>237.73947451578945</v>
      </c>
      <c r="DR104" s="91">
        <v>290.67461804347823</v>
      </c>
      <c r="DS104" s="91">
        <v>282.0236448</v>
      </c>
      <c r="DT104" s="91">
        <v>276.75722277</v>
      </c>
      <c r="DU104" s="91">
        <v>279.5670659999999</v>
      </c>
      <c r="DV104" s="91">
        <v>285.03441805263151</v>
      </c>
      <c r="DW104" s="91">
        <v>275.00034899999997</v>
      </c>
      <c r="DX104" s="91">
        <v>276.36511499999989</v>
      </c>
      <c r="DY104" s="91">
        <v>260.6965515</v>
      </c>
      <c r="DZ104" s="91">
        <v>274.24395369000001</v>
      </c>
      <c r="EA104" s="91">
        <v>267.39058557272722</v>
      </c>
      <c r="EB104" s="91">
        <v>254.754093109091</v>
      </c>
      <c r="EC104" s="91">
        <v>245.99172276000002</v>
      </c>
      <c r="ED104" s="91">
        <v>274.63838932173917</v>
      </c>
      <c r="EE104" s="91">
        <v>279.70039313999996</v>
      </c>
      <c r="EF104" s="91">
        <v>293.99159280000003</v>
      </c>
      <c r="EG104" s="91">
        <v>312.32144999999997</v>
      </c>
      <c r="EH104" s="91">
        <v>332.25974194736841</v>
      </c>
      <c r="EI104" s="91">
        <v>260.25562709999997</v>
      </c>
      <c r="EJ104" s="91">
        <v>221.60650380000001</v>
      </c>
      <c r="EK104" s="91">
        <v>234.59382702000002</v>
      </c>
      <c r="EL104" s="91">
        <v>260.76669856363628</v>
      </c>
      <c r="EM104" s="91">
        <v>262.39010203636354</v>
      </c>
      <c r="EN104" s="91">
        <v>282.50656200000009</v>
      </c>
      <c r="EO104" s="91">
        <v>274.28647140000004</v>
      </c>
      <c r="EP104" s="91">
        <v>314.99037875454542</v>
      </c>
      <c r="EQ104" s="91">
        <v>329.22722636999993</v>
      </c>
      <c r="ER104" s="91">
        <v>323.36794235454545</v>
      </c>
      <c r="ES104" s="91">
        <v>350.89459948421052</v>
      </c>
      <c r="ET104" s="91">
        <v>374.79734327368413</v>
      </c>
      <c r="EU104" s="91">
        <v>348.45488506956519</v>
      </c>
      <c r="EV104" s="91">
        <v>357.97812179999994</v>
      </c>
      <c r="EW104" s="91">
        <v>379.09577600999995</v>
      </c>
      <c r="EX104" s="91">
        <v>379.50563528181817</v>
      </c>
      <c r="EY104" s="91">
        <v>390.54353820000011</v>
      </c>
      <c r="EZ104" s="91">
        <v>427.33591167272721</v>
      </c>
      <c r="FA104" s="91">
        <v>424.70468099999999</v>
      </c>
      <c r="FB104" s="91">
        <v>432.52584000000002</v>
      </c>
      <c r="FC104" s="91">
        <v>435.32885940000006</v>
      </c>
      <c r="FD104" s="91">
        <v>422.56591134545442</v>
      </c>
      <c r="FE104" s="91">
        <v>406.99526742</v>
      </c>
      <c r="FF104" s="91">
        <v>401.31082364210516</v>
      </c>
      <c r="FG104" s="91">
        <v>421.25533763478251</v>
      </c>
      <c r="FH104" s="91">
        <v>433.89165581999998</v>
      </c>
      <c r="FI104" s="91">
        <v>424.7256774</v>
      </c>
      <c r="FJ104" s="91">
        <v>414.54242340000002</v>
      </c>
      <c r="FK104" s="91">
        <v>404.62529876999997</v>
      </c>
      <c r="FL104" s="91">
        <v>398.21224507826082</v>
      </c>
      <c r="FM104" s="91">
        <v>400.96825080000008</v>
      </c>
      <c r="FN104" s="91">
        <v>403.46682240000007</v>
      </c>
      <c r="FO104" s="91">
        <v>427.67567159999993</v>
      </c>
      <c r="FP104" s="91">
        <v>441.39681899999999</v>
      </c>
      <c r="FQ104" s="91">
        <v>439.8000427799999</v>
      </c>
      <c r="FR104" s="91">
        <v>471.85872764210518</v>
      </c>
      <c r="FS104" s="91">
        <v>462.12711245217389</v>
      </c>
      <c r="FT104" s="91">
        <v>490.52839499999993</v>
      </c>
      <c r="FU104" s="91">
        <v>481.2689825999999</v>
      </c>
      <c r="FV104" s="91">
        <v>481.2689825999999</v>
      </c>
      <c r="FW104" s="91">
        <v>473.33234339999996</v>
      </c>
      <c r="FX104" s="91">
        <v>473.33234339999996</v>
      </c>
      <c r="FY104" s="91">
        <v>473.33234339999996</v>
      </c>
      <c r="FZ104" s="91">
        <v>469.80494819999996</v>
      </c>
      <c r="GA104" s="91">
        <v>469.80494819999996</v>
      </c>
      <c r="GB104" s="91">
        <v>469.80494819999996</v>
      </c>
    </row>
    <row r="105" spans="1:184" s="16" customFormat="1" x14ac:dyDescent="0.3">
      <c r="A105" s="14" t="s">
        <v>98</v>
      </c>
      <c r="B105" s="14" t="s">
        <v>99</v>
      </c>
      <c r="C105" s="14" t="s">
        <v>27</v>
      </c>
      <c r="D105" s="22"/>
      <c r="E105" s="15">
        <v>345.43333333333328</v>
      </c>
      <c r="F105" s="15">
        <v>390.62</v>
      </c>
      <c r="G105" s="15">
        <v>393.16363636363627</v>
      </c>
      <c r="H105" s="15">
        <v>405.64</v>
      </c>
      <c r="I105" s="15">
        <v>443.06842105263155</v>
      </c>
      <c r="J105" s="15">
        <v>440.37727272727278</v>
      </c>
      <c r="K105" s="15">
        <v>459.98695652173899</v>
      </c>
      <c r="L105" s="15">
        <v>548.68571428571431</v>
      </c>
      <c r="M105" s="15">
        <v>565.13181818181829</v>
      </c>
      <c r="N105" s="15">
        <v>584.28181818181827</v>
      </c>
      <c r="O105" s="15">
        <v>597.7285714285714</v>
      </c>
      <c r="P105" s="15">
        <v>654.88181818181818</v>
      </c>
      <c r="Q105" s="15">
        <v>734.64499999999998</v>
      </c>
      <c r="R105" s="15">
        <v>717.31500000000005</v>
      </c>
      <c r="S105" s="15">
        <v>540.70000000000005</v>
      </c>
      <c r="T105" s="15">
        <v>492.7600000000001</v>
      </c>
      <c r="U105" s="15">
        <v>471.64285714285717</v>
      </c>
      <c r="V105" s="15">
        <v>508.7681818181818</v>
      </c>
      <c r="W105" s="15">
        <v>571.91818181818189</v>
      </c>
      <c r="X105" s="15">
        <v>558.17272727272712</v>
      </c>
      <c r="Y105" s="15">
        <v>614.2409090909091</v>
      </c>
      <c r="Z105" s="15">
        <v>688.11904761904748</v>
      </c>
      <c r="AA105" s="15">
        <v>729.95454545454561</v>
      </c>
      <c r="AB105" s="15">
        <v>771.39565217391294</v>
      </c>
      <c r="AC105" s="15">
        <v>784.00476190476206</v>
      </c>
      <c r="AD105" s="15">
        <v>757.72</v>
      </c>
      <c r="AE105" s="15">
        <v>716.22173913043491</v>
      </c>
      <c r="AF105" s="15">
        <v>671.97368421052636</v>
      </c>
      <c r="AG105" s="15">
        <v>618.0090909090909</v>
      </c>
      <c r="AH105" s="15">
        <v>719.80909090909097</v>
      </c>
      <c r="AI105" s="15">
        <v>799.26666666666665</v>
      </c>
      <c r="AJ105" s="15">
        <v>757.8</v>
      </c>
      <c r="AK105" s="15">
        <v>707.45909090909083</v>
      </c>
      <c r="AL105" s="15">
        <v>688.35238095238094</v>
      </c>
      <c r="AM105" s="15">
        <v>643.89545454545464</v>
      </c>
      <c r="AN105" s="15">
        <v>608.07619047619062</v>
      </c>
      <c r="AO105" s="15">
        <v>628.44090909090926</v>
      </c>
      <c r="AP105" s="15">
        <v>644.24761904761908</v>
      </c>
      <c r="AQ105" s="15">
        <v>647.01363636363646</v>
      </c>
      <c r="AR105" s="15">
        <v>604.54736842105251</v>
      </c>
      <c r="AS105" s="15">
        <v>561.79130434782633</v>
      </c>
      <c r="AT105" s="15">
        <v>584.63809523809527</v>
      </c>
      <c r="AU105" s="15">
        <v>636.32727272727277</v>
      </c>
      <c r="AV105" s="15">
        <v>573.07826086956516</v>
      </c>
      <c r="AW105" s="15">
        <v>563.22</v>
      </c>
      <c r="AX105" s="15">
        <v>564.54347826086962</v>
      </c>
      <c r="AY105" s="15">
        <v>524.93181818181813</v>
      </c>
      <c r="AZ105" s="15">
        <v>515.65789473684208</v>
      </c>
      <c r="BA105" s="15">
        <v>500.82272727272721</v>
      </c>
      <c r="BB105" s="15">
        <v>498.15999999999997</v>
      </c>
      <c r="BC105" s="15">
        <v>525.05499999999995</v>
      </c>
      <c r="BD105" s="15">
        <v>506.60952380952386</v>
      </c>
      <c r="BE105" s="15">
        <v>482.80434782608688</v>
      </c>
      <c r="BF105" s="15">
        <v>490.05999999999983</v>
      </c>
      <c r="BG105" s="15">
        <v>483.55217391304359</v>
      </c>
      <c r="BH105" s="15">
        <v>489.84090909090907</v>
      </c>
      <c r="BI105" s="15">
        <v>487.23809523809524</v>
      </c>
      <c r="BJ105" s="15">
        <v>500.03913043478258</v>
      </c>
      <c r="BK105" s="15">
        <v>467.70476190476188</v>
      </c>
      <c r="BL105" s="15">
        <v>445.91499999999996</v>
      </c>
      <c r="BM105" s="15">
        <v>419.78181818181815</v>
      </c>
      <c r="BN105" s="15">
        <v>453.55999999999995</v>
      </c>
      <c r="BO105" s="15">
        <v>466.72857142857157</v>
      </c>
      <c r="BP105" s="15">
        <v>461.005</v>
      </c>
      <c r="BQ105" s="15">
        <v>475.17619047619041</v>
      </c>
      <c r="BR105" s="15">
        <v>472.62857142857149</v>
      </c>
      <c r="BS105" s="15">
        <v>452.99565217391296</v>
      </c>
      <c r="BT105" s="15">
        <v>429.71904761904756</v>
      </c>
      <c r="BU105" s="15">
        <v>414.1</v>
      </c>
      <c r="BV105" s="15">
        <v>425.87391304347835</v>
      </c>
      <c r="BW105" s="15">
        <v>419.37</v>
      </c>
      <c r="BX105" s="15">
        <v>392.80454545454546</v>
      </c>
      <c r="BY105" s="15">
        <v>393.60476190476192</v>
      </c>
      <c r="BZ105" s="15">
        <v>381.33000000000004</v>
      </c>
      <c r="CA105" s="15">
        <v>366.59545454545446</v>
      </c>
      <c r="CB105" s="15">
        <v>368.62380952380943</v>
      </c>
      <c r="CC105" s="15">
        <v>365.18095238095236</v>
      </c>
      <c r="CD105" s="15">
        <v>352.75454545454545</v>
      </c>
      <c r="CE105" s="15">
        <v>361.31304347826091</v>
      </c>
      <c r="CF105" s="15">
        <v>343.28095238095239</v>
      </c>
      <c r="CG105" s="15">
        <v>348.90476190476193</v>
      </c>
      <c r="CH105" s="15">
        <v>387.88636363636363</v>
      </c>
      <c r="CI105" s="15">
        <v>397.97999999999996</v>
      </c>
      <c r="CJ105" s="15">
        <v>410.01428571428579</v>
      </c>
      <c r="CK105" s="15">
        <v>420.02</v>
      </c>
      <c r="CL105" s="15">
        <v>391.28571428571422</v>
      </c>
      <c r="CM105" s="15">
        <v>438.87619047619046</v>
      </c>
      <c r="CN105" s="15">
        <v>439.02857142857147</v>
      </c>
      <c r="CO105" s="15">
        <v>475.51904761904763</v>
      </c>
      <c r="CP105" s="15">
        <v>528.26363636363646</v>
      </c>
      <c r="CQ105" s="15">
        <v>541.00476190476195</v>
      </c>
      <c r="CR105" s="15">
        <v>536.53181818181827</v>
      </c>
      <c r="CS105" s="15">
        <v>569.54545454545462</v>
      </c>
      <c r="CT105" s="15">
        <v>594.9904761904761</v>
      </c>
      <c r="CU105" s="15">
        <v>551.60454545454536</v>
      </c>
      <c r="CV105" s="15">
        <v>504.21428571428578</v>
      </c>
      <c r="CW105" s="15">
        <v>538.9142857142856</v>
      </c>
      <c r="CX105" s="15">
        <v>545.47000000000014</v>
      </c>
      <c r="CY105" s="15">
        <v>508.08260869565208</v>
      </c>
      <c r="CZ105" s="15">
        <v>470.12777777777774</v>
      </c>
      <c r="DA105" s="15">
        <v>448.52857142857135</v>
      </c>
      <c r="DB105" s="15">
        <v>404.1954545454546</v>
      </c>
      <c r="DC105" s="15">
        <v>401.89047619047625</v>
      </c>
      <c r="DD105" s="15">
        <v>377.75909090909096</v>
      </c>
      <c r="DE105" s="15">
        <v>369.65500000000003</v>
      </c>
      <c r="DF105" s="15">
        <v>373.57272727272738</v>
      </c>
      <c r="DG105" s="15">
        <v>391.02727272727276</v>
      </c>
      <c r="DH105" s="15">
        <v>376.80526315789467</v>
      </c>
      <c r="DI105" s="15">
        <v>370.77272727272725</v>
      </c>
      <c r="DJ105" s="15">
        <v>358.08999999999992</v>
      </c>
      <c r="DK105" s="15">
        <v>356.22380952380951</v>
      </c>
      <c r="DL105" s="15">
        <v>340.32380952380947</v>
      </c>
      <c r="DM105" s="15">
        <v>334.20454545454544</v>
      </c>
      <c r="DN105" s="15">
        <v>345.51904761904763</v>
      </c>
      <c r="DO105" s="15">
        <v>331.64545454545447</v>
      </c>
      <c r="DP105" s="15">
        <v>315.3045454545454</v>
      </c>
      <c r="DQ105" s="15">
        <v>326.73499999999996</v>
      </c>
      <c r="DR105" s="15">
        <v>361.97391304347826</v>
      </c>
      <c r="DS105" s="15">
        <v>343.19545454545454</v>
      </c>
      <c r="DT105" s="15">
        <v>341.22631578947357</v>
      </c>
      <c r="DU105" s="15">
        <v>344.4545454545455</v>
      </c>
      <c r="DV105" s="15">
        <v>345.14000000000004</v>
      </c>
      <c r="DW105" s="15">
        <v>337.35714285714283</v>
      </c>
      <c r="DX105" s="15">
        <v>332.66190476190474</v>
      </c>
      <c r="DY105" s="15">
        <v>325.81363636363636</v>
      </c>
      <c r="DZ105" s="15">
        <v>331.47999999999996</v>
      </c>
      <c r="EA105" s="15">
        <v>316.88695652173914</v>
      </c>
      <c r="EB105" s="15">
        <v>312.60952380952381</v>
      </c>
      <c r="EC105" s="15">
        <v>319.8095238095238</v>
      </c>
      <c r="ED105" s="15">
        <v>340.14347826086953</v>
      </c>
      <c r="EE105" s="15">
        <v>337.56190476190477</v>
      </c>
      <c r="EF105" s="15">
        <v>353.38</v>
      </c>
      <c r="EG105" s="15">
        <v>388.45000000000005</v>
      </c>
      <c r="EH105" s="15">
        <v>417.85</v>
      </c>
      <c r="EI105" s="15">
        <v>356.04999999999995</v>
      </c>
      <c r="EJ105" s="15">
        <v>331.14499999999992</v>
      </c>
      <c r="EK105" s="15">
        <v>356.89047619047619</v>
      </c>
      <c r="EL105" s="15">
        <v>374.02727272727276</v>
      </c>
      <c r="EM105" s="15">
        <v>352.84347826086957</v>
      </c>
      <c r="EN105" s="15">
        <v>371.98499999999996</v>
      </c>
      <c r="EO105" s="15">
        <v>363.26363636363635</v>
      </c>
      <c r="EP105" s="15">
        <v>388.73181818181826</v>
      </c>
      <c r="EQ105" s="15">
        <v>405.02380952380952</v>
      </c>
      <c r="ER105" s="15">
        <v>402.52857142857147</v>
      </c>
      <c r="ES105" s="15">
        <v>446.3</v>
      </c>
      <c r="ET105" s="15">
        <v>469.93999999999994</v>
      </c>
      <c r="EU105" s="15">
        <v>451.43913043478261</v>
      </c>
      <c r="EV105" s="15">
        <v>447.02999999999992</v>
      </c>
      <c r="EW105" s="15">
        <v>458.05789473684212</v>
      </c>
      <c r="EX105" s="15">
        <v>443.65</v>
      </c>
      <c r="EY105" s="15">
        <v>443.63181818181818</v>
      </c>
      <c r="EZ105" s="15">
        <v>475.51904761904763</v>
      </c>
      <c r="FA105" s="15">
        <v>496.02727272727259</v>
      </c>
      <c r="FB105" s="15">
        <v>510.32857142857148</v>
      </c>
      <c r="FC105" s="15">
        <v>511.46363636363645</v>
      </c>
      <c r="FD105" s="15">
        <v>500.04090909090905</v>
      </c>
      <c r="FE105" s="15">
        <v>498.28000000000009</v>
      </c>
      <c r="FF105" s="15">
        <v>493.4</v>
      </c>
      <c r="FG105" s="15">
        <v>534.8608695652174</v>
      </c>
      <c r="FH105" s="15">
        <v>542.88421052631577</v>
      </c>
      <c r="FI105" s="15">
        <v>543.87142857142851</v>
      </c>
      <c r="FJ105" s="15">
        <v>561.74</v>
      </c>
      <c r="FK105" s="15">
        <v>549.49523809523816</v>
      </c>
      <c r="FL105" s="15">
        <v>546.22727272727263</v>
      </c>
      <c r="FM105" s="15">
        <v>560.43333333333339</v>
      </c>
      <c r="FN105" s="15">
        <v>538.77619047619055</v>
      </c>
      <c r="FO105" s="15">
        <v>542.05000000000007</v>
      </c>
      <c r="FP105" s="15">
        <v>549.20000000000005</v>
      </c>
      <c r="FQ105" s="15">
        <v>549.14761904761906</v>
      </c>
      <c r="FR105" s="15">
        <v>565.56499999999994</v>
      </c>
      <c r="FS105" s="15">
        <v>593.80869565217392</v>
      </c>
      <c r="FT105" s="15">
        <v>630.29999999999995</v>
      </c>
      <c r="FU105" s="15">
        <v>619.20000000000005</v>
      </c>
      <c r="FV105" s="15">
        <v>619.20000000000005</v>
      </c>
      <c r="FW105" s="15">
        <v>619.20000000000005</v>
      </c>
      <c r="FX105" s="15">
        <v>605.29999999999995</v>
      </c>
      <c r="FY105" s="15">
        <v>605.29999999999995</v>
      </c>
      <c r="FZ105" s="15">
        <v>593.20000000000005</v>
      </c>
      <c r="GA105" s="15">
        <v>593.20000000000005</v>
      </c>
      <c r="GB105" s="15">
        <v>581.29999999999995</v>
      </c>
    </row>
    <row r="106" spans="1:184" s="16" customFormat="1" x14ac:dyDescent="0.3">
      <c r="A106" s="14" t="s">
        <v>8</v>
      </c>
      <c r="B106" s="14" t="s">
        <v>25</v>
      </c>
      <c r="C106" s="14" t="s">
        <v>29</v>
      </c>
      <c r="D106" s="22"/>
      <c r="E106" s="15">
        <v>2588.4</v>
      </c>
      <c r="F106" s="15">
        <v>2645.3157894736842</v>
      </c>
      <c r="G106" s="15">
        <v>2441.1363636363635</v>
      </c>
      <c r="H106" s="15">
        <v>2480.3333333333335</v>
      </c>
      <c r="I106" s="15">
        <v>2391.4499999999998</v>
      </c>
      <c r="J106" s="15">
        <v>2614.6363636363635</v>
      </c>
      <c r="K106" s="15">
        <v>2711.7727272727275</v>
      </c>
      <c r="L106" s="15">
        <v>2862.2380952380954</v>
      </c>
      <c r="M106" s="15">
        <v>3030.5238095238096</v>
      </c>
      <c r="N106" s="15">
        <v>3253.909090909091</v>
      </c>
      <c r="O106" s="15">
        <v>3184.15</v>
      </c>
      <c r="P106" s="15">
        <v>3333.5</v>
      </c>
      <c r="Q106" s="15">
        <v>3345.2631578947367</v>
      </c>
      <c r="R106" s="15">
        <v>3047.4210526315787</v>
      </c>
      <c r="S106" s="15">
        <v>2861.6521739130435</v>
      </c>
      <c r="T106" s="15">
        <v>3015.4285714285716</v>
      </c>
      <c r="U106" s="15">
        <v>2967.6</v>
      </c>
      <c r="V106" s="15">
        <v>2976.9545454545455</v>
      </c>
      <c r="W106" s="15">
        <v>2995.2380952380954</v>
      </c>
      <c r="X106" s="15">
        <v>2867.3636363636365</v>
      </c>
      <c r="Y106" s="15">
        <v>2724.9523809523807</v>
      </c>
      <c r="Z106" s="15">
        <v>2814.4285714285716</v>
      </c>
      <c r="AA106" s="15">
        <v>2783.5714285714284</v>
      </c>
      <c r="AB106" s="15">
        <v>2965.0454545454545</v>
      </c>
      <c r="AC106" s="15">
        <v>3086.4</v>
      </c>
      <c r="AD106" s="15">
        <v>3448.0526315789475</v>
      </c>
      <c r="AE106" s="15">
        <v>3371.7391304347825</v>
      </c>
      <c r="AF106" s="15">
        <v>3108.05</v>
      </c>
      <c r="AG106" s="15">
        <v>3050.6190476190477</v>
      </c>
      <c r="AH106" s="15">
        <v>2977.318181818182</v>
      </c>
      <c r="AI106" s="15">
        <v>3112.3</v>
      </c>
      <c r="AJ106" s="15">
        <v>2979.8695652173915</v>
      </c>
      <c r="AK106" s="15">
        <v>2798.6666666666665</v>
      </c>
      <c r="AL106" s="15">
        <v>2636.9047619047619</v>
      </c>
      <c r="AM106" s="15">
        <v>2422.0952380952381</v>
      </c>
      <c r="AN106" s="15">
        <v>2090.3809523809523</v>
      </c>
      <c r="AO106" s="15">
        <v>2267.0500000000002</v>
      </c>
      <c r="AP106" s="15">
        <v>2325.4</v>
      </c>
      <c r="AQ106" s="15">
        <v>2330.090909090909</v>
      </c>
      <c r="AR106" s="15">
        <v>2223.3000000000002</v>
      </c>
      <c r="AS106" s="15">
        <v>2256.4545454545455</v>
      </c>
      <c r="AT106" s="15">
        <v>2184.1904761904761</v>
      </c>
      <c r="AU106" s="15">
        <v>2265.5238095238096</v>
      </c>
      <c r="AV106" s="15">
        <v>2470.086956521739</v>
      </c>
      <c r="AW106" s="15">
        <v>2589.4210526315787</v>
      </c>
      <c r="AX106" s="15">
        <v>2409.3478260869565</v>
      </c>
      <c r="AY106" s="15">
        <v>2464.8571428571427</v>
      </c>
      <c r="AZ106" s="15">
        <v>2389.65</v>
      </c>
      <c r="BA106" s="15">
        <v>2232.3333333333335</v>
      </c>
      <c r="BB106" s="15">
        <v>2169.4736842105262</v>
      </c>
      <c r="BC106" s="15">
        <v>2119.15</v>
      </c>
      <c r="BD106" s="15">
        <v>2259.9545454545455</v>
      </c>
      <c r="BE106" s="15">
        <v>2314.2272727272725</v>
      </c>
      <c r="BF106" s="15">
        <v>2252.65</v>
      </c>
      <c r="BG106" s="15">
        <v>2268.9545454545455</v>
      </c>
      <c r="BH106" s="15">
        <v>2424.818181818182</v>
      </c>
      <c r="BI106" s="15">
        <v>2574.35</v>
      </c>
      <c r="BJ106" s="15">
        <v>2698.1304347826085</v>
      </c>
      <c r="BK106" s="15">
        <v>2722.7</v>
      </c>
      <c r="BL106" s="15">
        <v>2782.7619047619046</v>
      </c>
      <c r="BM106" s="15">
        <v>2758.6666666666665</v>
      </c>
      <c r="BN106" s="15">
        <v>2917.8421052631579</v>
      </c>
      <c r="BO106" s="15">
        <v>2968.5714285714284</v>
      </c>
      <c r="BP106" s="15">
        <v>2966.0952380952381</v>
      </c>
      <c r="BQ106" s="15">
        <v>2944.1904761904761</v>
      </c>
      <c r="BR106" s="15">
        <v>3100.7142857142858</v>
      </c>
      <c r="BS106" s="15">
        <v>3141.818181818182</v>
      </c>
      <c r="BT106" s="15">
        <v>3216.5714285714284</v>
      </c>
      <c r="BU106" s="15">
        <v>3184.7619047619046</v>
      </c>
      <c r="BV106" s="15">
        <v>3061.1304347826085</v>
      </c>
      <c r="BW106" s="15">
        <v>2870.6315789473683</v>
      </c>
      <c r="BX106" s="15">
        <v>2936.9545454545455</v>
      </c>
      <c r="BY106" s="15">
        <v>2872.1</v>
      </c>
      <c r="BZ106" s="15">
        <v>2922.1052631578946</v>
      </c>
      <c r="CA106" s="15">
        <v>2875.3636363636365</v>
      </c>
      <c r="CB106" s="15">
        <v>2828.8571428571427</v>
      </c>
      <c r="CC106" s="15">
        <v>3038.3</v>
      </c>
      <c r="CD106" s="15">
        <v>3200.090909090909</v>
      </c>
      <c r="CE106" s="15">
        <v>3279</v>
      </c>
      <c r="CF106" s="15">
        <v>3094.7619047619046</v>
      </c>
      <c r="CG106" s="15">
        <v>3236.6190476190477</v>
      </c>
      <c r="CH106" s="15">
        <v>3134.0454545454545</v>
      </c>
      <c r="CI106" s="15">
        <v>3305.95</v>
      </c>
      <c r="CJ106" s="15">
        <v>3290.818181818182</v>
      </c>
      <c r="CK106" s="15">
        <v>2894.4736842105262</v>
      </c>
      <c r="CL106" s="15">
        <v>2846.5</v>
      </c>
      <c r="CM106" s="15">
        <v>3001.5454545454545</v>
      </c>
      <c r="CN106" s="15">
        <v>3001.4285714285716</v>
      </c>
      <c r="CO106" s="15">
        <v>3011.7142857142858</v>
      </c>
      <c r="CP106" s="15">
        <v>3104.8636363636365</v>
      </c>
      <c r="CQ106" s="15">
        <v>3018.2</v>
      </c>
      <c r="CR106" s="15">
        <v>3001.391304347826</v>
      </c>
      <c r="CS106" s="15">
        <v>2857.4761904761904</v>
      </c>
      <c r="CT106" s="15">
        <v>2732.4285714285716</v>
      </c>
      <c r="CU106" s="15">
        <v>2477.5714285714284</v>
      </c>
      <c r="CV106" s="15">
        <v>2263</v>
      </c>
      <c r="CW106" s="15">
        <v>2181.25</v>
      </c>
      <c r="CX106" s="15">
        <v>2014.7894736842106</v>
      </c>
      <c r="CY106" s="15">
        <v>2050.8695652173915</v>
      </c>
      <c r="CZ106" s="15">
        <v>1940.578947368421</v>
      </c>
      <c r="DA106" s="15">
        <v>1961.409090909091</v>
      </c>
      <c r="DB106" s="15">
        <v>1930.7727272727273</v>
      </c>
      <c r="DC106" s="15">
        <v>1912.8</v>
      </c>
      <c r="DD106" s="15">
        <v>1963.0869565217392</v>
      </c>
      <c r="DE106" s="15">
        <v>1989.6190476190477</v>
      </c>
      <c r="DF106" s="15">
        <v>2086</v>
      </c>
      <c r="DG106" s="15">
        <v>2122.3809523809523</v>
      </c>
      <c r="DH106" s="15">
        <v>1905.85</v>
      </c>
      <c r="DI106" s="15">
        <v>1940.5238095238096</v>
      </c>
      <c r="DJ106" s="15">
        <v>2101.0526315789475</v>
      </c>
      <c r="DK106" s="15">
        <v>2506.0476190476193</v>
      </c>
      <c r="DL106" s="15">
        <v>2666.7619047619046</v>
      </c>
      <c r="DM106" s="15">
        <v>2698.2272727272725</v>
      </c>
      <c r="DN106" s="15">
        <v>2422.0476190476193</v>
      </c>
      <c r="DO106" s="15">
        <v>2368.3809523809523</v>
      </c>
      <c r="DP106" s="15">
        <v>2185.1739130434785</v>
      </c>
      <c r="DQ106" s="15">
        <v>2238.9473684210525</v>
      </c>
      <c r="DR106" s="15">
        <v>2138.913043478261</v>
      </c>
      <c r="DS106" s="15">
        <v>2188.3809523809523</v>
      </c>
      <c r="DT106" s="15">
        <v>2231.6999999999998</v>
      </c>
      <c r="DU106" s="15">
        <v>2303.9523809523807</v>
      </c>
      <c r="DV106" s="15">
        <v>2249.7894736842104</v>
      </c>
      <c r="DW106" s="15">
        <v>2201.1904761904761</v>
      </c>
      <c r="DX106" s="15">
        <v>2376</v>
      </c>
      <c r="DY106" s="15">
        <v>2371.4545454545455</v>
      </c>
      <c r="DZ106" s="15">
        <v>2483.85</v>
      </c>
      <c r="EA106" s="15">
        <v>2469.3636363636365</v>
      </c>
      <c r="EB106" s="15">
        <v>2196.7272727272725</v>
      </c>
      <c r="EC106" s="15">
        <v>2346.9</v>
      </c>
      <c r="ED106" s="15">
        <v>2465.8695652173915</v>
      </c>
      <c r="EE106" s="15">
        <v>2614.9</v>
      </c>
      <c r="EF106" s="15">
        <v>2552.3809523809523</v>
      </c>
      <c r="EG106" s="15">
        <v>2667.3809523809523</v>
      </c>
      <c r="EH106" s="15">
        <v>2871.6842105263158</v>
      </c>
      <c r="EI106" s="15">
        <v>2459.8636363636365</v>
      </c>
      <c r="EJ106" s="15">
        <v>2323</v>
      </c>
      <c r="EK106" s="15">
        <v>2411</v>
      </c>
      <c r="EL106" s="15">
        <v>2400.7727272727275</v>
      </c>
      <c r="EM106" s="15">
        <v>2252.590909090909</v>
      </c>
      <c r="EN106" s="15">
        <v>2506.0952380952381</v>
      </c>
      <c r="EO106" s="15">
        <v>2629.6666666666665</v>
      </c>
      <c r="EP106" s="15">
        <v>2423.0454545454545</v>
      </c>
      <c r="EQ106" s="15">
        <v>2624.8</v>
      </c>
      <c r="ER106" s="15">
        <v>2670</v>
      </c>
      <c r="ES106" s="15">
        <v>2523.9473684210525</v>
      </c>
      <c r="ET106" s="15">
        <v>2570.7894736842104</v>
      </c>
      <c r="EU106" s="15">
        <v>2577.3478260869565</v>
      </c>
      <c r="EV106" s="15">
        <v>2399.7142857142858</v>
      </c>
      <c r="EW106" s="15">
        <v>2425.65</v>
      </c>
      <c r="EX106" s="15">
        <v>2358.409090909091</v>
      </c>
      <c r="EY106" s="15">
        <v>2331</v>
      </c>
      <c r="EZ106" s="15">
        <v>2530.2727272727275</v>
      </c>
      <c r="FA106" s="15">
        <v>2642.4761904761904</v>
      </c>
      <c r="FB106" s="15">
        <v>2632.6190476190477</v>
      </c>
      <c r="FC106" s="15">
        <v>2452.6666666666665</v>
      </c>
      <c r="FD106" s="15">
        <v>2480.7727272727275</v>
      </c>
      <c r="FE106" s="15">
        <v>2540.1999999999998</v>
      </c>
      <c r="FF106" s="15">
        <v>2638.5263157894738</v>
      </c>
      <c r="FG106" s="15">
        <v>2569.1304347826085</v>
      </c>
      <c r="FH106" s="15">
        <v>2559.6999999999998</v>
      </c>
      <c r="FI106" s="15">
        <v>2493.6190476190477</v>
      </c>
      <c r="FJ106" s="15">
        <v>2396.0476190476193</v>
      </c>
      <c r="FK106" s="15">
        <v>2311.5</v>
      </c>
      <c r="FL106" s="15">
        <v>2369.2608695652175</v>
      </c>
      <c r="FM106" s="15">
        <v>2340</v>
      </c>
      <c r="FN106" s="15">
        <v>2337.7142857142858</v>
      </c>
      <c r="FO106" s="15">
        <v>2450</v>
      </c>
      <c r="FP106" s="15">
        <v>2515.1904761904761</v>
      </c>
      <c r="FQ106" s="15">
        <v>2612.4</v>
      </c>
      <c r="FR106" s="15">
        <v>2649.8947368421054</v>
      </c>
      <c r="FS106" s="15">
        <v>2775.478260869565</v>
      </c>
      <c r="FT106" s="15">
        <v>2933</v>
      </c>
      <c r="FU106" s="15">
        <v>2894</v>
      </c>
      <c r="FV106" s="15">
        <v>2894</v>
      </c>
      <c r="FW106" s="15">
        <v>2876</v>
      </c>
      <c r="FX106" s="15">
        <v>2876</v>
      </c>
      <c r="FY106" s="15">
        <v>2841</v>
      </c>
      <c r="FZ106" s="15">
        <v>2841</v>
      </c>
      <c r="GA106" s="15">
        <v>2841</v>
      </c>
      <c r="GB106" s="15">
        <v>2787</v>
      </c>
    </row>
    <row r="107" spans="1:184" s="16" customFormat="1" x14ac:dyDescent="0.3">
      <c r="A107" s="14" t="s">
        <v>175</v>
      </c>
      <c r="B107" s="14" t="s">
        <v>26</v>
      </c>
      <c r="C107" s="14" t="s">
        <v>28</v>
      </c>
      <c r="D107" s="22">
        <v>22.046219999999998</v>
      </c>
      <c r="E107" s="91">
        <v>2569.9278654</v>
      </c>
      <c r="F107" s="91">
        <v>2509.6140487894727</v>
      </c>
      <c r="G107" s="91">
        <v>2433.2012173636367</v>
      </c>
      <c r="H107" s="91">
        <v>2554.5794970000002</v>
      </c>
      <c r="I107" s="91">
        <v>2852.0643658499998</v>
      </c>
      <c r="J107" s="91">
        <v>2772.9134255454546</v>
      </c>
      <c r="K107" s="91">
        <v>2606.9655149999994</v>
      </c>
      <c r="L107" s="91">
        <v>2822.8609980000006</v>
      </c>
      <c r="M107" s="91">
        <v>2828.1625890000005</v>
      </c>
      <c r="N107" s="91">
        <v>3020.7830854090903</v>
      </c>
      <c r="O107" s="91">
        <v>3025.2374239500004</v>
      </c>
      <c r="P107" s="91">
        <v>3143.6406568636362</v>
      </c>
      <c r="Q107" s="91">
        <v>3089.9517821052632</v>
      </c>
      <c r="R107" s="91">
        <v>2902.0947811578944</v>
      </c>
      <c r="S107" s="91">
        <v>2912.1618823043477</v>
      </c>
      <c r="T107" s="91">
        <v>2936.661486</v>
      </c>
      <c r="U107" s="91">
        <v>2966.4842476499994</v>
      </c>
      <c r="V107" s="91">
        <v>3317.0041141363631</v>
      </c>
      <c r="W107" s="91">
        <v>3602.6148029999999</v>
      </c>
      <c r="X107" s="91">
        <v>3819.0566695909092</v>
      </c>
      <c r="Y107" s="91">
        <v>4102.3291229999995</v>
      </c>
      <c r="Z107" s="91">
        <v>4159.3343490000007</v>
      </c>
      <c r="AA107" s="91">
        <v>4512.1788509999988</v>
      </c>
      <c r="AB107" s="91">
        <v>4865.1999136363629</v>
      </c>
      <c r="AC107" s="91">
        <v>5206.9313551499999</v>
      </c>
      <c r="AD107" s="91">
        <v>5707.9404071052622</v>
      </c>
      <c r="AE107" s="91">
        <v>5998.1054900869558</v>
      </c>
      <c r="AF107" s="91">
        <v>6210.8610983999988</v>
      </c>
      <c r="AG107" s="91">
        <v>6052.3697729999994</v>
      </c>
      <c r="AH107" s="91">
        <v>5687.1731843181806</v>
      </c>
      <c r="AI107" s="91">
        <v>5558.3481019499995</v>
      </c>
      <c r="AJ107" s="91">
        <v>5653.2259267826075</v>
      </c>
      <c r="AK107" s="91">
        <v>5733.3294749999977</v>
      </c>
      <c r="AL107" s="91">
        <v>5132.2550339999998</v>
      </c>
      <c r="AM107" s="91">
        <v>5085.3280799999993</v>
      </c>
      <c r="AN107" s="91">
        <v>4914.1549290000003</v>
      </c>
      <c r="AO107" s="91">
        <v>4921.7083838999988</v>
      </c>
      <c r="AP107" s="91">
        <v>4604.7939714000004</v>
      </c>
      <c r="AQ107" s="91">
        <v>4101.5990209090887</v>
      </c>
      <c r="AR107" s="91">
        <v>3939.4390517999991</v>
      </c>
      <c r="AS107" s="91">
        <v>3829.3783089545464</v>
      </c>
      <c r="AT107" s="91">
        <v>3456.8997869999998</v>
      </c>
      <c r="AU107" s="91">
        <v>3968.8970009999994</v>
      </c>
      <c r="AV107" s="91">
        <v>3653.9213321739126</v>
      </c>
      <c r="AW107" s="91">
        <v>3788.4688578947371</v>
      </c>
      <c r="AX107" s="91">
        <v>3631.8751121739124</v>
      </c>
      <c r="AY107" s="91">
        <v>3254.3370180000002</v>
      </c>
      <c r="AZ107" s="91">
        <v>3120.642441</v>
      </c>
      <c r="BA107" s="91">
        <v>3307.5628919999995</v>
      </c>
      <c r="BB107" s="91">
        <v>3118.0317044210524</v>
      </c>
      <c r="BC107" s="91">
        <v>3055.3305142499999</v>
      </c>
      <c r="BD107" s="91">
        <v>3024.4407537272723</v>
      </c>
      <c r="BE107" s="91">
        <v>2994.8286718636359</v>
      </c>
      <c r="BF107" s="91">
        <v>2726.5111429499993</v>
      </c>
      <c r="BG107" s="91">
        <v>2711.5848499090912</v>
      </c>
      <c r="BH107" s="91">
        <v>2592.8859972272726</v>
      </c>
      <c r="BI107" s="91">
        <v>2523.3001100999991</v>
      </c>
      <c r="BJ107" s="91">
        <v>2486.6219097391304</v>
      </c>
      <c r="BK107" s="91">
        <v>2328.1359475499999</v>
      </c>
      <c r="BL107" s="91">
        <v>2464.5574319999992</v>
      </c>
      <c r="BM107" s="91">
        <v>2593.1603819999996</v>
      </c>
      <c r="BN107" s="91">
        <v>3399.062993052632</v>
      </c>
      <c r="BO107" s="91">
        <v>4155.5025059999998</v>
      </c>
      <c r="BP107" s="91">
        <v>4343.6302499999993</v>
      </c>
      <c r="BQ107" s="91">
        <v>4124.4803249999995</v>
      </c>
      <c r="BR107" s="91">
        <v>3783.1838429999993</v>
      </c>
      <c r="BS107" s="91">
        <v>3773.0602378636363</v>
      </c>
      <c r="BT107" s="91">
        <v>4135.2409799999996</v>
      </c>
      <c r="BU107" s="91">
        <v>4096.1876760000005</v>
      </c>
      <c r="BV107" s="91">
        <v>4520.6732641304352</v>
      </c>
      <c r="BW107" s="91">
        <v>4148.6344730526316</v>
      </c>
      <c r="BX107" s="91">
        <v>3857.387029363636</v>
      </c>
      <c r="BY107" s="91">
        <v>3731.1573883499991</v>
      </c>
      <c r="BZ107" s="91">
        <v>3414.901461631579</v>
      </c>
      <c r="CA107" s="91">
        <v>2969.9765693181816</v>
      </c>
      <c r="CB107" s="91">
        <v>3051.5642849999995</v>
      </c>
      <c r="CC107" s="91">
        <v>2907.3452625000004</v>
      </c>
      <c r="CD107" s="91">
        <v>2905.5915859090906</v>
      </c>
      <c r="CE107" s="91">
        <v>2757.8318068636363</v>
      </c>
      <c r="CF107" s="91">
        <v>2802.9669090000002</v>
      </c>
      <c r="CG107" s="91">
        <v>2572.1639819999991</v>
      </c>
      <c r="CH107" s="91">
        <v>2758.5332775000002</v>
      </c>
      <c r="CI107" s="91">
        <v>2604.5955463499999</v>
      </c>
      <c r="CJ107" s="91">
        <v>2651.5590054545451</v>
      </c>
      <c r="CK107" s="91">
        <v>2579.6398054736842</v>
      </c>
      <c r="CL107" s="91">
        <v>2567.1720879</v>
      </c>
      <c r="CM107" s="91">
        <v>2748.9632138181814</v>
      </c>
      <c r="CN107" s="91">
        <v>2711.1076590000002</v>
      </c>
      <c r="CO107" s="91">
        <v>2740.3451460000001</v>
      </c>
      <c r="CP107" s="91">
        <v>2992.4737347272721</v>
      </c>
      <c r="CQ107" s="91">
        <v>3186.505523249999</v>
      </c>
      <c r="CR107" s="91">
        <v>3110.4820091739134</v>
      </c>
      <c r="CS107" s="91">
        <v>3340.4747489999995</v>
      </c>
      <c r="CT107" s="91">
        <v>3430.4968139999992</v>
      </c>
      <c r="CU107" s="91">
        <v>3537.7359270000002</v>
      </c>
      <c r="CV107" s="91">
        <v>3055.9735289999994</v>
      </c>
      <c r="CW107" s="91">
        <v>3278.1075673500004</v>
      </c>
      <c r="CX107" s="91">
        <v>3203.7798969473674</v>
      </c>
      <c r="CY107" s="91">
        <v>3092.5095472173912</v>
      </c>
      <c r="CZ107" s="91">
        <v>2990.3376775263159</v>
      </c>
      <c r="DA107" s="91">
        <v>2904.1886446363633</v>
      </c>
      <c r="DB107" s="91">
        <v>2735.6853767727266</v>
      </c>
      <c r="DC107" s="91">
        <v>2889.9838642499999</v>
      </c>
      <c r="DD107" s="91">
        <v>2941.6367199130432</v>
      </c>
      <c r="DE107" s="91">
        <v>2914.0693596000001</v>
      </c>
      <c r="DF107" s="91">
        <v>2780.4792874090904</v>
      </c>
      <c r="DG107" s="91">
        <v>2771.6822729999999</v>
      </c>
      <c r="DH107" s="91">
        <v>2691.2371909500002</v>
      </c>
      <c r="DI107" s="91">
        <v>2735.7259379999991</v>
      </c>
      <c r="DJ107" s="91">
        <v>2662.7192450526313</v>
      </c>
      <c r="DK107" s="91">
        <v>2622.0304319999996</v>
      </c>
      <c r="DL107" s="91">
        <v>2580.6150329999996</v>
      </c>
      <c r="DM107" s="91">
        <v>2607.3162503181816</v>
      </c>
      <c r="DN107" s="91">
        <v>2553.3197130000003</v>
      </c>
      <c r="DO107" s="91">
        <v>2405.5050570000003</v>
      </c>
      <c r="DP107" s="91">
        <v>2267.4537270000001</v>
      </c>
      <c r="DQ107" s="91">
        <v>2152.2912356842107</v>
      </c>
      <c r="DR107" s="91">
        <v>2532.0083669999995</v>
      </c>
      <c r="DS107" s="91">
        <v>2464.7149049999998</v>
      </c>
      <c r="DT107" s="91">
        <v>2204.7873466499996</v>
      </c>
      <c r="DU107" s="91">
        <v>2278.4768370000002</v>
      </c>
      <c r="DV107" s="91">
        <v>2193.0767426842103</v>
      </c>
      <c r="DW107" s="91">
        <v>2083.1053349999997</v>
      </c>
      <c r="DX107" s="91">
        <v>2025.3652349999995</v>
      </c>
      <c r="DY107" s="91">
        <v>2022.3899496818176</v>
      </c>
      <c r="DZ107" s="91">
        <v>2220.1645850999998</v>
      </c>
      <c r="EA107" s="91">
        <v>2311.5962720454545</v>
      </c>
      <c r="EB107" s="91">
        <v>2085.2216766818178</v>
      </c>
      <c r="EC107" s="91">
        <v>2158.7658624000001</v>
      </c>
      <c r="ED107" s="91">
        <v>2146.5829295217391</v>
      </c>
      <c r="EE107" s="91">
        <v>2415.0531699000003</v>
      </c>
      <c r="EF107" s="91">
        <v>2839.8680820000004</v>
      </c>
      <c r="EG107" s="91">
        <v>2503.7682090000003</v>
      </c>
      <c r="EH107" s="91">
        <v>2287.5854068421049</v>
      </c>
      <c r="EI107" s="91">
        <v>2531.9081569090908</v>
      </c>
      <c r="EJ107" s="91">
        <v>2504.6080649999999</v>
      </c>
      <c r="EK107" s="91">
        <v>2318.4907263</v>
      </c>
      <c r="EL107" s="91">
        <v>2132.0698941818187</v>
      </c>
      <c r="EM107" s="91">
        <v>2276.7231604090907</v>
      </c>
      <c r="EN107" s="91">
        <v>2622.345378</v>
      </c>
      <c r="EO107" s="91">
        <v>2670.8470619999998</v>
      </c>
      <c r="EP107" s="91">
        <v>2367.8141330454541</v>
      </c>
      <c r="EQ107" s="91">
        <v>2465.8697069999998</v>
      </c>
      <c r="ER107" s="91">
        <v>2679.567725863636</v>
      </c>
      <c r="ES107" s="91">
        <v>2742.5497680000003</v>
      </c>
      <c r="ET107" s="91">
        <v>2806.7158714736838</v>
      </c>
      <c r="EU107" s="91">
        <v>2847.4130926956518</v>
      </c>
      <c r="EV107" s="91">
        <v>2920.4942580000002</v>
      </c>
      <c r="EW107" s="91">
        <v>3290.1778727999995</v>
      </c>
      <c r="EX107" s="91">
        <v>3445.6738708636358</v>
      </c>
      <c r="EY107" s="91">
        <v>3732.7924829999997</v>
      </c>
      <c r="EZ107" s="91">
        <v>4010.7084684545448</v>
      </c>
      <c r="FA107" s="91">
        <v>4169.097675</v>
      </c>
      <c r="FB107" s="91">
        <v>4470.2910330000004</v>
      </c>
      <c r="FC107" s="91">
        <v>4880.7706530000014</v>
      </c>
      <c r="FD107" s="91">
        <v>5176.4524560000009</v>
      </c>
      <c r="FE107" s="91">
        <v>5208.1990127999998</v>
      </c>
      <c r="FF107" s="91">
        <v>5427.7213476315783</v>
      </c>
      <c r="FG107" s="91">
        <v>4927.5218762608702</v>
      </c>
      <c r="FH107" s="91">
        <v>4973.8476942000007</v>
      </c>
      <c r="FI107" s="91">
        <v>4813.4246999999996</v>
      </c>
      <c r="FJ107" s="91">
        <v>5100.5504699999983</v>
      </c>
      <c r="FK107" s="91">
        <v>4761.0465556499994</v>
      </c>
      <c r="FL107" s="91">
        <v>4943.2417896521729</v>
      </c>
      <c r="FM107" s="91">
        <v>4971.1076640000001</v>
      </c>
      <c r="FN107" s="91">
        <v>4395.1764120000007</v>
      </c>
      <c r="FO107" s="91">
        <v>3641.1431969999999</v>
      </c>
      <c r="FP107" s="91">
        <v>3647.5470990000008</v>
      </c>
      <c r="FQ107" s="91">
        <v>3511.9077304499992</v>
      </c>
      <c r="FR107" s="91">
        <v>4026.4520011578929</v>
      </c>
      <c r="FS107" s="91">
        <v>3959.980377652174</v>
      </c>
      <c r="FT107" s="91">
        <v>3758.8805099999995</v>
      </c>
      <c r="FU107" s="91">
        <v>3741.2435339999993</v>
      </c>
      <c r="FV107" s="91">
        <v>3741.2435339999993</v>
      </c>
      <c r="FW107" s="91">
        <v>3713.6857589999995</v>
      </c>
      <c r="FX107" s="91">
        <v>3713.6857589999995</v>
      </c>
      <c r="FY107" s="91">
        <v>3687.2302949999998</v>
      </c>
      <c r="FZ107" s="91">
        <v>3687.2302949999998</v>
      </c>
      <c r="GA107" s="91">
        <v>3687.2302949999998</v>
      </c>
      <c r="GB107" s="91">
        <v>3688.3326059999999</v>
      </c>
    </row>
    <row r="108" spans="1:184" s="16" customFormat="1" x14ac:dyDescent="0.3">
      <c r="A108" s="14" t="s">
        <v>101</v>
      </c>
      <c r="B108" s="14" t="s">
        <v>102</v>
      </c>
      <c r="C108" s="14" t="s">
        <v>28</v>
      </c>
      <c r="D108" s="22"/>
      <c r="E108" s="15">
        <v>2033.0952380952381</v>
      </c>
      <c r="F108" s="15">
        <v>1596.65</v>
      </c>
      <c r="G108" s="15">
        <v>1518.4545454545455</v>
      </c>
      <c r="H108" s="15">
        <v>1509.5</v>
      </c>
      <c r="I108" s="15">
        <v>1491.8947368421052</v>
      </c>
      <c r="J108" s="15">
        <v>1447</v>
      </c>
      <c r="K108" s="15">
        <v>1396.391304347826</v>
      </c>
      <c r="L108" s="15">
        <v>1414.8571428571429</v>
      </c>
      <c r="M108" s="15">
        <v>1444.3181818181818</v>
      </c>
      <c r="N108" s="15">
        <v>1420.6818181818182</v>
      </c>
      <c r="O108" s="15">
        <v>1342.2380952380952</v>
      </c>
      <c r="P108" s="15">
        <v>1332.2727272727273</v>
      </c>
      <c r="Q108" s="15">
        <v>1327.35</v>
      </c>
      <c r="R108" s="15">
        <v>1283.2</v>
      </c>
      <c r="S108" s="15">
        <v>1242.391304347826</v>
      </c>
      <c r="T108" s="15">
        <v>1318.6</v>
      </c>
      <c r="U108" s="15">
        <v>1314.2380952380952</v>
      </c>
      <c r="V108" s="15">
        <v>1508.590909090909</v>
      </c>
      <c r="W108" s="15">
        <v>1697.8181818181818</v>
      </c>
      <c r="X108" s="15">
        <v>1691.0454545454545</v>
      </c>
      <c r="Y108" s="15">
        <v>1645.5</v>
      </c>
      <c r="Z108" s="15">
        <v>1735.1428571428571</v>
      </c>
      <c r="AA108" s="15">
        <v>1890.3636363636363</v>
      </c>
      <c r="AB108" s="15">
        <v>1942.2608695652175</v>
      </c>
      <c r="AC108" s="15">
        <v>2092.5714285714284</v>
      </c>
      <c r="AD108" s="15">
        <v>2257.9</v>
      </c>
      <c r="AE108" s="15">
        <v>2451.2608695652175</v>
      </c>
      <c r="AF108" s="15">
        <v>2459.2105263157896</v>
      </c>
      <c r="AG108" s="15">
        <v>2545.909090909091</v>
      </c>
      <c r="AH108" s="15">
        <v>2382.8636363636365</v>
      </c>
      <c r="AI108" s="15">
        <v>2220.4285714285716</v>
      </c>
      <c r="AJ108" s="15">
        <v>2232.7391304347825</v>
      </c>
      <c r="AK108" s="15">
        <v>2070.5454545454545</v>
      </c>
      <c r="AL108" s="15">
        <v>1909.2857142857142</v>
      </c>
      <c r="AM108" s="15">
        <v>1839.3181818181818</v>
      </c>
      <c r="AN108" s="15">
        <v>1871.9047619047619</v>
      </c>
      <c r="AO108" s="15">
        <v>1825.1818181818182</v>
      </c>
      <c r="AP108" s="15">
        <v>1979</v>
      </c>
      <c r="AQ108" s="15">
        <v>2018.2727272727273</v>
      </c>
      <c r="AR108" s="15">
        <v>2001.7368421052631</v>
      </c>
      <c r="AS108" s="15">
        <v>2110.8260869565215</v>
      </c>
      <c r="AT108" s="15">
        <v>2085.9523809523807</v>
      </c>
      <c r="AU108" s="15">
        <v>2110.5454545454545</v>
      </c>
      <c r="AV108" s="15">
        <v>2101.391304347826</v>
      </c>
      <c r="AW108" s="15">
        <v>2069.1</v>
      </c>
      <c r="AX108" s="15">
        <v>2060.608695652174</v>
      </c>
      <c r="AY108" s="15">
        <v>1903.909090909091</v>
      </c>
      <c r="AZ108" s="15">
        <v>1907.2631578947369</v>
      </c>
      <c r="BA108" s="15">
        <v>1998.7727272727273</v>
      </c>
      <c r="BB108" s="15">
        <v>2050.75</v>
      </c>
      <c r="BC108" s="15">
        <v>2102.9499999999998</v>
      </c>
      <c r="BD108" s="15">
        <v>2005.952380952381</v>
      </c>
      <c r="BE108" s="15">
        <v>1956.8695652173913</v>
      </c>
      <c r="BF108" s="15">
        <v>1776.05</v>
      </c>
      <c r="BG108" s="15">
        <v>1861.0434782608695</v>
      </c>
      <c r="BH108" s="15">
        <v>1856.3181818181818</v>
      </c>
      <c r="BI108" s="15">
        <v>1690.952380952381</v>
      </c>
      <c r="BJ108" s="15">
        <v>1633.1739130434783</v>
      </c>
      <c r="BK108" s="15">
        <v>1522.2380952380952</v>
      </c>
      <c r="BL108" s="15">
        <v>1730.65</v>
      </c>
      <c r="BM108" s="15">
        <v>1730.909090909091</v>
      </c>
      <c r="BN108" s="15">
        <v>1908.9</v>
      </c>
      <c r="BO108" s="15">
        <v>2166.8095238095239</v>
      </c>
      <c r="BP108" s="15">
        <v>2116.25</v>
      </c>
      <c r="BQ108" s="15">
        <v>2065.0952380952381</v>
      </c>
      <c r="BR108" s="15">
        <v>1951.4761904761904</v>
      </c>
      <c r="BS108" s="15">
        <v>2028.9565217391305</v>
      </c>
      <c r="BT108" s="15">
        <v>1987.952380952381</v>
      </c>
      <c r="BU108" s="15">
        <v>1991.4545454545455</v>
      </c>
      <c r="BV108" s="15">
        <v>2090.608695652174</v>
      </c>
      <c r="BW108" s="15">
        <v>2062.65</v>
      </c>
      <c r="BX108" s="15">
        <v>1943.090909090909</v>
      </c>
      <c r="BY108" s="15">
        <v>1930.7142857142858</v>
      </c>
      <c r="BZ108" s="15">
        <v>1934.6</v>
      </c>
      <c r="CA108" s="15">
        <v>1790.2272727272727</v>
      </c>
      <c r="CB108" s="15">
        <v>1784.2857142857142</v>
      </c>
      <c r="CC108" s="15">
        <v>1666.2857142857142</v>
      </c>
      <c r="CD108" s="15">
        <v>1796.5</v>
      </c>
      <c r="CE108" s="15">
        <v>1819.3478260869565</v>
      </c>
      <c r="CF108" s="15">
        <v>1649.7619047619048</v>
      </c>
      <c r="CG108" s="15">
        <v>1565.3809523809523</v>
      </c>
      <c r="CH108" s="15">
        <v>1582</v>
      </c>
      <c r="CI108" s="15">
        <v>1544.65</v>
      </c>
      <c r="CJ108" s="15">
        <v>1498.409090909091</v>
      </c>
      <c r="CK108" s="15">
        <v>1389.85</v>
      </c>
      <c r="CL108" s="15">
        <v>1387.5238095238096</v>
      </c>
      <c r="CM108" s="15">
        <v>1415.409090909091</v>
      </c>
      <c r="CN108" s="15">
        <v>1521.8571428571429</v>
      </c>
      <c r="CO108" s="15">
        <v>1619.5</v>
      </c>
      <c r="CP108" s="15">
        <v>1658.1363636363637</v>
      </c>
      <c r="CQ108" s="15">
        <v>1792.3333333333333</v>
      </c>
      <c r="CR108" s="15">
        <v>1798.8181818181818</v>
      </c>
      <c r="CS108" s="15">
        <v>1934.5</v>
      </c>
      <c r="CT108" s="15">
        <v>2078.2857142857142</v>
      </c>
      <c r="CU108" s="15">
        <v>2148.818181818182</v>
      </c>
      <c r="CV108" s="15">
        <v>2075.0476190476193</v>
      </c>
      <c r="CW108" s="15">
        <v>2217.590909090909</v>
      </c>
      <c r="CX108" s="15">
        <v>2135.6999999999998</v>
      </c>
      <c r="CY108" s="15">
        <v>2150.086956521739</v>
      </c>
      <c r="CZ108" s="15">
        <v>2069.1111111111113</v>
      </c>
      <c r="DA108" s="15">
        <v>1956.1904761904761</v>
      </c>
      <c r="DB108" s="15">
        <v>2044.409090909091</v>
      </c>
      <c r="DC108" s="15">
        <v>2148.2857142857142</v>
      </c>
      <c r="DD108" s="15">
        <v>2120.3636363636365</v>
      </c>
      <c r="DE108" s="15">
        <v>2005.7619047619048</v>
      </c>
      <c r="DF108" s="15">
        <v>1996.090909090909</v>
      </c>
      <c r="DG108" s="15">
        <v>1843.4545454545455</v>
      </c>
      <c r="DH108" s="15">
        <v>1724.1</v>
      </c>
      <c r="DI108" s="15">
        <v>1757.2272727272727</v>
      </c>
      <c r="DJ108" s="15">
        <v>1791.8</v>
      </c>
      <c r="DK108" s="15">
        <v>1796.047619047619</v>
      </c>
      <c r="DL108" s="15">
        <v>1727.35</v>
      </c>
      <c r="DM108" s="15">
        <v>1749.3636363636363</v>
      </c>
      <c r="DN108" s="15">
        <v>1720.952380952381</v>
      </c>
      <c r="DO108" s="15">
        <v>1740.6363636363637</v>
      </c>
      <c r="DP108" s="15">
        <v>1645.409090909091</v>
      </c>
      <c r="DQ108" s="15">
        <v>1548</v>
      </c>
      <c r="DR108" s="15">
        <v>1680.5652173913043</v>
      </c>
      <c r="DS108" s="15">
        <v>1630.2727272727273</v>
      </c>
      <c r="DT108" s="15">
        <v>1500.65</v>
      </c>
      <c r="DU108" s="15">
        <v>1520.590909090909</v>
      </c>
      <c r="DV108" s="15">
        <v>1526.1</v>
      </c>
      <c r="DW108" s="15">
        <v>1494.5238095238096</v>
      </c>
      <c r="DX108" s="15">
        <v>1401.8095238095239</v>
      </c>
      <c r="DY108" s="15">
        <v>1344.6363636363637</v>
      </c>
      <c r="DZ108" s="15">
        <v>1400.85</v>
      </c>
      <c r="EA108" s="15">
        <v>1382.2173913043478</v>
      </c>
      <c r="EB108" s="15">
        <v>1302.4285714285713</v>
      </c>
      <c r="EC108" s="15">
        <v>1298.2857142857142</v>
      </c>
      <c r="ED108" s="15">
        <v>1248.391304347826</v>
      </c>
      <c r="EE108" s="15">
        <v>1346.1904761904761</v>
      </c>
      <c r="EF108" s="15">
        <v>1381.75</v>
      </c>
      <c r="EG108" s="15">
        <v>1312</v>
      </c>
      <c r="EH108" s="15">
        <v>1267.45</v>
      </c>
      <c r="EI108" s="15">
        <v>1229.2272727272727</v>
      </c>
      <c r="EJ108" s="15">
        <v>1157.1500000000001</v>
      </c>
      <c r="EK108" s="15">
        <v>1166.9047619047619</v>
      </c>
      <c r="EL108" s="15">
        <v>1173.4545454545455</v>
      </c>
      <c r="EM108" s="15">
        <v>1244.2173913043478</v>
      </c>
      <c r="EN108" s="15">
        <v>1439.7</v>
      </c>
      <c r="EO108" s="15">
        <v>1457.7727272727273</v>
      </c>
      <c r="EP108" s="15">
        <v>1274.1818181818182</v>
      </c>
      <c r="EQ108" s="15">
        <v>1365.5714285714287</v>
      </c>
      <c r="ER108" s="15">
        <v>1350.9047619047619</v>
      </c>
      <c r="ES108" s="15">
        <v>1323.95</v>
      </c>
      <c r="ET108" s="15">
        <v>1362.2</v>
      </c>
      <c r="EU108" s="15">
        <v>1380.695652173913</v>
      </c>
      <c r="EV108" s="15">
        <v>1371.45</v>
      </c>
      <c r="EW108" s="15">
        <v>1476.5263157894738</v>
      </c>
      <c r="EX108" s="15">
        <v>1612.909090909091</v>
      </c>
      <c r="EY108" s="15">
        <v>1789.409090909091</v>
      </c>
      <c r="EZ108" s="15">
        <v>1860.9047619047619</v>
      </c>
      <c r="FA108" s="15">
        <v>2107</v>
      </c>
      <c r="FB108" s="15">
        <v>2155.1428571428573</v>
      </c>
      <c r="FC108" s="15">
        <v>2277.5454545454545</v>
      </c>
      <c r="FD108" s="15">
        <v>2420.409090909091</v>
      </c>
      <c r="FE108" s="15">
        <v>2334.15</v>
      </c>
      <c r="FF108" s="15">
        <v>2266.8000000000002</v>
      </c>
      <c r="FG108" s="15">
        <v>2220.913043478261</v>
      </c>
      <c r="FH108" s="15">
        <v>2087.7368421052633</v>
      </c>
      <c r="FI108" s="15">
        <v>2073.4285714285716</v>
      </c>
      <c r="FJ108" s="15">
        <v>2069.1</v>
      </c>
      <c r="FK108" s="15">
        <v>1969.3333333333333</v>
      </c>
      <c r="FL108" s="15">
        <v>2182.9545454545455</v>
      </c>
      <c r="FM108" s="15">
        <v>2221.5714285714284</v>
      </c>
      <c r="FN108" s="15">
        <v>2051.3333333333335</v>
      </c>
      <c r="FO108" s="15">
        <v>1851.2727272727273</v>
      </c>
      <c r="FP108" s="15">
        <v>1918.6</v>
      </c>
      <c r="FQ108" s="15">
        <v>1962.8571428571429</v>
      </c>
      <c r="FR108" s="15">
        <v>2080</v>
      </c>
      <c r="FS108" s="15">
        <v>2129.521739130435</v>
      </c>
      <c r="FT108" s="15">
        <v>2206</v>
      </c>
      <c r="FU108" s="15">
        <v>2173</v>
      </c>
      <c r="FV108" s="15">
        <v>2173</v>
      </c>
      <c r="FW108" s="15">
        <v>2138</v>
      </c>
      <c r="FX108" s="15">
        <v>2138</v>
      </c>
      <c r="FY108" s="15">
        <v>2100</v>
      </c>
      <c r="FZ108" s="15">
        <v>2100</v>
      </c>
      <c r="GA108" s="15">
        <v>2079</v>
      </c>
      <c r="GB108" s="15">
        <v>2079</v>
      </c>
    </row>
    <row r="109" spans="1:184" x14ac:dyDescent="0.3">
      <c r="D109" s="25"/>
    </row>
    <row r="110" spans="1:184" x14ac:dyDescent="0.3">
      <c r="A110" s="18" t="s">
        <v>237</v>
      </c>
      <c r="B110" s="18" t="s">
        <v>13</v>
      </c>
      <c r="C110" s="18" t="s">
        <v>169</v>
      </c>
      <c r="D110" s="21" t="s">
        <v>461</v>
      </c>
      <c r="E110" s="19">
        <v>39814</v>
      </c>
      <c r="F110" s="19">
        <v>39845</v>
      </c>
      <c r="G110" s="19">
        <v>39873</v>
      </c>
      <c r="H110" s="19">
        <v>39904</v>
      </c>
      <c r="I110" s="19">
        <v>39934</v>
      </c>
      <c r="J110" s="19">
        <v>39965</v>
      </c>
      <c r="K110" s="19">
        <v>39995</v>
      </c>
      <c r="L110" s="19">
        <v>40026</v>
      </c>
      <c r="M110" s="19">
        <v>40057</v>
      </c>
      <c r="N110" s="19">
        <v>40087</v>
      </c>
      <c r="O110" s="19">
        <v>40118</v>
      </c>
      <c r="P110" s="19">
        <v>40148</v>
      </c>
      <c r="Q110" s="19">
        <v>40179</v>
      </c>
      <c r="R110" s="19">
        <v>40210</v>
      </c>
      <c r="S110" s="19">
        <v>40238</v>
      </c>
      <c r="T110" s="19">
        <v>40269</v>
      </c>
      <c r="U110" s="19">
        <v>40299</v>
      </c>
      <c r="V110" s="19">
        <v>40330</v>
      </c>
      <c r="W110" s="19">
        <v>40360</v>
      </c>
      <c r="X110" s="19">
        <v>40391</v>
      </c>
      <c r="Y110" s="19">
        <v>40422</v>
      </c>
      <c r="Z110" s="19">
        <v>40452</v>
      </c>
      <c r="AA110" s="19">
        <v>40483</v>
      </c>
      <c r="AB110" s="19">
        <v>40513</v>
      </c>
      <c r="AC110" s="19">
        <v>40544</v>
      </c>
      <c r="AD110" s="19">
        <v>40575</v>
      </c>
      <c r="AE110" s="19">
        <v>40603</v>
      </c>
      <c r="AF110" s="19">
        <v>40634</v>
      </c>
      <c r="AG110" s="19">
        <v>40664</v>
      </c>
      <c r="AH110" s="19">
        <v>40695</v>
      </c>
      <c r="AI110" s="19">
        <v>40725</v>
      </c>
      <c r="AJ110" s="19">
        <v>40756</v>
      </c>
      <c r="AK110" s="19">
        <v>40787</v>
      </c>
      <c r="AL110" s="19">
        <v>40817</v>
      </c>
      <c r="AM110" s="19">
        <v>40848</v>
      </c>
      <c r="AN110" s="19">
        <v>40878</v>
      </c>
      <c r="AO110" s="19">
        <v>40909</v>
      </c>
      <c r="AP110" s="19">
        <v>40940</v>
      </c>
      <c r="AQ110" s="19">
        <v>40969</v>
      </c>
      <c r="AR110" s="19">
        <v>41000</v>
      </c>
      <c r="AS110" s="19">
        <v>41030</v>
      </c>
      <c r="AT110" s="19">
        <v>41061</v>
      </c>
      <c r="AU110" s="19">
        <v>41091</v>
      </c>
      <c r="AV110" s="19">
        <v>41122</v>
      </c>
      <c r="AW110" s="19">
        <v>41153</v>
      </c>
      <c r="AX110" s="19">
        <v>41183</v>
      </c>
      <c r="AY110" s="19">
        <v>41214</v>
      </c>
      <c r="AZ110" s="19">
        <v>41244</v>
      </c>
      <c r="BA110" s="19">
        <v>41275</v>
      </c>
      <c r="BB110" s="19">
        <v>41306</v>
      </c>
      <c r="BC110" s="19">
        <v>41334</v>
      </c>
      <c r="BD110" s="19">
        <v>41365</v>
      </c>
      <c r="BE110" s="19">
        <v>41395</v>
      </c>
      <c r="BF110" s="19">
        <v>41426</v>
      </c>
      <c r="BG110" s="19">
        <v>41456</v>
      </c>
      <c r="BH110" s="19">
        <v>41487</v>
      </c>
      <c r="BI110" s="19">
        <v>41518</v>
      </c>
      <c r="BJ110" s="19">
        <v>41548</v>
      </c>
      <c r="BK110" s="19">
        <v>41579</v>
      </c>
      <c r="BL110" s="19">
        <v>41609</v>
      </c>
      <c r="BM110" s="19">
        <v>41640</v>
      </c>
      <c r="BN110" s="19">
        <v>41671</v>
      </c>
      <c r="BO110" s="19">
        <v>41699</v>
      </c>
      <c r="BP110" s="19">
        <v>41730</v>
      </c>
      <c r="BQ110" s="19">
        <v>41760</v>
      </c>
      <c r="BR110" s="19">
        <v>41791</v>
      </c>
      <c r="BS110" s="19">
        <v>41821</v>
      </c>
      <c r="BT110" s="19">
        <v>41852</v>
      </c>
      <c r="BU110" s="19">
        <v>41883</v>
      </c>
      <c r="BV110" s="19">
        <v>41913</v>
      </c>
      <c r="BW110" s="19">
        <v>41944</v>
      </c>
      <c r="BX110" s="19">
        <v>41974</v>
      </c>
      <c r="BY110" s="19">
        <v>42005</v>
      </c>
      <c r="BZ110" s="19">
        <v>42036</v>
      </c>
      <c r="CA110" s="19">
        <v>42064</v>
      </c>
      <c r="CB110" s="19">
        <v>42095</v>
      </c>
      <c r="CC110" s="19">
        <v>42125</v>
      </c>
      <c r="CD110" s="19">
        <v>42156</v>
      </c>
      <c r="CE110" s="19">
        <v>42186</v>
      </c>
      <c r="CF110" s="19">
        <v>42217</v>
      </c>
      <c r="CG110" s="19">
        <v>42248</v>
      </c>
      <c r="CH110" s="19">
        <v>42278</v>
      </c>
      <c r="CI110" s="19">
        <v>42309</v>
      </c>
      <c r="CJ110" s="19">
        <v>42339</v>
      </c>
      <c r="CK110" s="19">
        <v>42370</v>
      </c>
      <c r="CL110" s="19">
        <v>42401</v>
      </c>
      <c r="CM110" s="19">
        <v>42430</v>
      </c>
      <c r="CN110" s="19">
        <v>42461</v>
      </c>
      <c r="CO110" s="19">
        <v>42491</v>
      </c>
      <c r="CP110" s="19">
        <v>42522</v>
      </c>
      <c r="CQ110" s="19">
        <v>42552</v>
      </c>
      <c r="CR110" s="19">
        <v>42583</v>
      </c>
      <c r="CS110" s="19">
        <v>42614</v>
      </c>
      <c r="CT110" s="19">
        <v>42644</v>
      </c>
      <c r="CU110" s="19">
        <v>42675</v>
      </c>
      <c r="CV110" s="19">
        <v>42705</v>
      </c>
      <c r="CW110" s="19">
        <v>42736</v>
      </c>
      <c r="CX110" s="19">
        <v>42767</v>
      </c>
      <c r="CY110" s="19">
        <v>42795</v>
      </c>
      <c r="CZ110" s="19">
        <v>42826</v>
      </c>
      <c r="DA110" s="19">
        <v>42856</v>
      </c>
      <c r="DB110" s="19">
        <v>42887</v>
      </c>
      <c r="DC110" s="19">
        <v>42917</v>
      </c>
      <c r="DD110" s="19">
        <v>42948</v>
      </c>
      <c r="DE110" s="19">
        <v>42979</v>
      </c>
      <c r="DF110" s="19">
        <v>43009</v>
      </c>
      <c r="DG110" s="19">
        <v>43040</v>
      </c>
      <c r="DH110" s="19">
        <v>43070</v>
      </c>
      <c r="DI110" s="19">
        <v>43101</v>
      </c>
      <c r="DJ110" s="19">
        <v>43132</v>
      </c>
      <c r="DK110" s="19">
        <v>43160</v>
      </c>
      <c r="DL110" s="19">
        <v>43191</v>
      </c>
      <c r="DM110" s="19">
        <v>43221</v>
      </c>
      <c r="DN110" s="19">
        <v>43252</v>
      </c>
      <c r="DO110" s="19">
        <v>43282</v>
      </c>
      <c r="DP110" s="19">
        <v>43313</v>
      </c>
      <c r="DQ110" s="19">
        <v>43344</v>
      </c>
      <c r="DR110" s="19">
        <v>43374</v>
      </c>
      <c r="DS110" s="19">
        <v>43405</v>
      </c>
      <c r="DT110" s="19">
        <v>43435</v>
      </c>
      <c r="DU110" s="19">
        <v>43466</v>
      </c>
      <c r="DV110" s="19">
        <v>43497</v>
      </c>
      <c r="DW110" s="19">
        <v>43525</v>
      </c>
      <c r="DX110" s="19">
        <v>43556</v>
      </c>
      <c r="DY110" s="19">
        <v>43586</v>
      </c>
      <c r="DZ110" s="19">
        <v>43617</v>
      </c>
      <c r="EA110" s="19">
        <v>43647</v>
      </c>
      <c r="EB110" s="19">
        <v>43678</v>
      </c>
      <c r="EC110" s="19">
        <v>43709</v>
      </c>
      <c r="ED110" s="19">
        <v>43739</v>
      </c>
      <c r="EE110" s="19">
        <v>43770</v>
      </c>
      <c r="EF110" s="19">
        <v>43800</v>
      </c>
      <c r="EG110" s="19">
        <v>43831</v>
      </c>
      <c r="EH110" s="19">
        <v>43862</v>
      </c>
      <c r="EI110" s="19">
        <v>43891</v>
      </c>
      <c r="EJ110" s="19">
        <v>43922</v>
      </c>
      <c r="EK110" s="19">
        <v>43952</v>
      </c>
      <c r="EL110" s="19">
        <v>43983</v>
      </c>
      <c r="EM110" s="19">
        <v>44013</v>
      </c>
      <c r="EN110" s="19">
        <v>44044</v>
      </c>
      <c r="EO110" s="19">
        <v>44075</v>
      </c>
      <c r="EP110" s="19">
        <v>44105</v>
      </c>
      <c r="EQ110" s="19">
        <v>44136</v>
      </c>
      <c r="ER110" s="19">
        <v>44166</v>
      </c>
      <c r="ES110" s="19">
        <v>44197</v>
      </c>
      <c r="ET110" s="19">
        <v>44228</v>
      </c>
      <c r="EU110" s="19">
        <v>44256</v>
      </c>
      <c r="EV110" s="19">
        <v>44287</v>
      </c>
      <c r="EW110" s="19">
        <v>44317</v>
      </c>
      <c r="EX110" s="19">
        <v>44348</v>
      </c>
      <c r="EY110" s="19">
        <v>44378</v>
      </c>
      <c r="EZ110" s="19">
        <v>44409</v>
      </c>
      <c r="FA110" s="19">
        <v>44440</v>
      </c>
      <c r="FB110" s="19">
        <v>44470</v>
      </c>
      <c r="FC110" s="19">
        <v>44501</v>
      </c>
      <c r="FD110" s="19">
        <v>44531</v>
      </c>
      <c r="FE110" s="19">
        <v>44562</v>
      </c>
      <c r="FF110" s="19">
        <v>44593</v>
      </c>
      <c r="FG110" s="19">
        <v>44621</v>
      </c>
      <c r="FH110" s="19">
        <v>44652</v>
      </c>
      <c r="FI110" s="19">
        <v>44682</v>
      </c>
      <c r="FJ110" s="19">
        <v>44713</v>
      </c>
      <c r="FK110" s="19">
        <v>44743</v>
      </c>
      <c r="FL110" s="19">
        <v>44774</v>
      </c>
      <c r="FM110" s="19">
        <v>44805</v>
      </c>
      <c r="FN110" s="19">
        <v>44835</v>
      </c>
      <c r="FO110" s="19">
        <v>44866</v>
      </c>
      <c r="FP110" s="19">
        <v>44896</v>
      </c>
      <c r="FQ110" s="19">
        <v>44927</v>
      </c>
      <c r="FR110" s="19">
        <v>44958</v>
      </c>
      <c r="FS110" s="19">
        <v>44986</v>
      </c>
      <c r="FT110" s="359">
        <v>45017</v>
      </c>
      <c r="FU110" s="359">
        <v>45047</v>
      </c>
      <c r="FV110" s="359">
        <v>45078</v>
      </c>
      <c r="FW110" s="359">
        <v>45108</v>
      </c>
      <c r="FX110" s="359">
        <v>45139</v>
      </c>
      <c r="FY110" s="359">
        <v>45170</v>
      </c>
      <c r="FZ110" s="359">
        <v>45200</v>
      </c>
      <c r="GA110" s="359">
        <v>45231</v>
      </c>
      <c r="GB110" s="359">
        <v>45261</v>
      </c>
    </row>
    <row r="111" spans="1:184" x14ac:dyDescent="0.3">
      <c r="A111" s="83"/>
      <c r="B111" s="83"/>
      <c r="C111" s="83"/>
      <c r="D111" s="84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</row>
    <row r="112" spans="1:184" x14ac:dyDescent="0.3">
      <c r="A112" s="18" t="s">
        <v>103</v>
      </c>
      <c r="B112" s="83"/>
      <c r="C112" s="83"/>
      <c r="D112" s="84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  <c r="AY112" s="85"/>
      <c r="AZ112" s="85"/>
      <c r="BA112" s="85"/>
      <c r="BB112" s="85"/>
      <c r="BC112" s="85"/>
      <c r="BD112" s="85"/>
      <c r="BE112" s="85"/>
      <c r="BF112" s="85"/>
      <c r="BG112" s="85"/>
      <c r="BH112" s="85"/>
      <c r="BI112" s="85"/>
      <c r="BJ112" s="85"/>
      <c r="BK112" s="85"/>
      <c r="BL112" s="85"/>
    </row>
    <row r="113" spans="1:136" s="154" customFormat="1" x14ac:dyDescent="0.3">
      <c r="A113" s="154" t="s">
        <v>46</v>
      </c>
      <c r="C113" s="155" t="s">
        <v>285</v>
      </c>
      <c r="D113" s="292">
        <v>0.118717976798564</v>
      </c>
      <c r="E113" s="213">
        <v>0.118717976798564</v>
      </c>
      <c r="F113" s="213">
        <v>0.118717976798564</v>
      </c>
      <c r="G113" s="213">
        <v>0.118717976798564</v>
      </c>
      <c r="H113" s="213">
        <v>0.118717976798564</v>
      </c>
      <c r="I113" s="213">
        <v>0.118717976798564</v>
      </c>
      <c r="J113" s="213">
        <v>0.118717976798564</v>
      </c>
      <c r="K113" s="213">
        <v>0.118717976798564</v>
      </c>
      <c r="L113" s="213">
        <v>0.118717976798564</v>
      </c>
      <c r="M113" s="213">
        <v>0.118717976798564</v>
      </c>
      <c r="N113" s="213">
        <v>0.118717976798564</v>
      </c>
      <c r="O113" s="213">
        <v>0.118717976798564</v>
      </c>
      <c r="P113" s="213">
        <v>0.118717976798564</v>
      </c>
      <c r="Q113" s="213">
        <v>0.118717976798564</v>
      </c>
      <c r="R113" s="213">
        <v>0.118717976798564</v>
      </c>
      <c r="S113" s="213">
        <v>0.118717976798564</v>
      </c>
      <c r="T113" s="213">
        <v>0.118717976798564</v>
      </c>
      <c r="U113" s="213">
        <v>0.118717976798564</v>
      </c>
      <c r="V113" s="213">
        <v>0.118717976798564</v>
      </c>
      <c r="W113" s="213">
        <v>0.118717976798564</v>
      </c>
      <c r="X113" s="213">
        <v>0.118717976798564</v>
      </c>
      <c r="Y113" s="213">
        <v>0.118717976798564</v>
      </c>
      <c r="Z113" s="213">
        <v>0.118717976798564</v>
      </c>
      <c r="AA113" s="213">
        <v>0.118717976798564</v>
      </c>
      <c r="AB113" s="213">
        <v>0.118717976798564</v>
      </c>
      <c r="AC113" s="213">
        <v>0.118717976798564</v>
      </c>
      <c r="AD113" s="213">
        <v>0.118717976798564</v>
      </c>
      <c r="AE113" s="213">
        <v>0.118717976798564</v>
      </c>
      <c r="AF113" s="213">
        <v>0.118717976798564</v>
      </c>
      <c r="AG113" s="213">
        <v>0.118717976798564</v>
      </c>
      <c r="AH113" s="213">
        <v>0.118717976798564</v>
      </c>
      <c r="AI113" s="213">
        <v>0.118717976798564</v>
      </c>
      <c r="AJ113" s="213">
        <v>0.118717976798564</v>
      </c>
      <c r="AK113" s="213">
        <v>0.118717976798564</v>
      </c>
      <c r="AL113" s="213">
        <v>0.118717976798564</v>
      </c>
      <c r="AM113" s="213">
        <v>0.118717976798564</v>
      </c>
      <c r="AN113" s="213">
        <v>0.118717976798564</v>
      </c>
      <c r="AO113" s="213">
        <v>0.118717976798564</v>
      </c>
      <c r="AP113" s="213">
        <v>0.118717976798564</v>
      </c>
      <c r="AQ113" s="213">
        <v>0.118717976798564</v>
      </c>
      <c r="AR113" s="213">
        <v>0.118717976798564</v>
      </c>
      <c r="AS113" s="213">
        <v>0.118717976798564</v>
      </c>
      <c r="AT113" s="213">
        <v>0.118717976798564</v>
      </c>
      <c r="AU113" s="213">
        <v>0.118717976798564</v>
      </c>
      <c r="AV113" s="213">
        <v>0.118717976798564</v>
      </c>
      <c r="AW113" s="213">
        <v>0.118717976798564</v>
      </c>
      <c r="AX113" s="213">
        <v>0.118717976798564</v>
      </c>
      <c r="AY113" s="213">
        <v>0.118717976798564</v>
      </c>
      <c r="AZ113" s="213">
        <v>0.118717976798564</v>
      </c>
      <c r="BA113" s="213">
        <v>0.118717976798564</v>
      </c>
      <c r="BB113" s="213">
        <v>0.118717976798564</v>
      </c>
      <c r="BC113" s="213">
        <v>0.118717976798564</v>
      </c>
      <c r="BD113" s="213">
        <v>0.118717976798564</v>
      </c>
      <c r="BE113" s="213">
        <v>0.118717976798564</v>
      </c>
      <c r="BF113" s="213">
        <v>0.118717976798564</v>
      </c>
      <c r="BG113" s="213">
        <v>0.118717976798564</v>
      </c>
      <c r="BH113" s="213">
        <v>0.118717976798564</v>
      </c>
      <c r="BI113" s="213">
        <v>0.118717976798564</v>
      </c>
      <c r="BJ113" s="213">
        <v>0.118717976798564</v>
      </c>
      <c r="BK113" s="213">
        <v>0.118717976798564</v>
      </c>
      <c r="BL113" s="213">
        <v>0.118717976798564</v>
      </c>
      <c r="BM113" s="164"/>
      <c r="BN113" s="164"/>
      <c r="BO113" s="164"/>
      <c r="BP113" s="164"/>
      <c r="BQ113" s="164"/>
      <c r="BR113" s="164"/>
      <c r="BS113" s="164"/>
      <c r="BT113" s="164"/>
      <c r="BU113" s="164"/>
      <c r="BV113" s="164"/>
      <c r="BW113" s="164"/>
      <c r="BX113" s="164"/>
      <c r="BY113" s="164"/>
      <c r="BZ113" s="164"/>
      <c r="CA113" s="164"/>
      <c r="CB113" s="164"/>
      <c r="CC113" s="164"/>
      <c r="CD113" s="164"/>
      <c r="CE113" s="164"/>
      <c r="CF113" s="164"/>
      <c r="CG113" s="164"/>
      <c r="CH113" s="164"/>
      <c r="CI113" s="164"/>
      <c r="CJ113" s="164"/>
      <c r="CK113" s="164"/>
      <c r="CL113" s="164"/>
      <c r="CM113" s="164"/>
      <c r="CN113" s="164"/>
      <c r="CO113" s="164"/>
      <c r="CP113" s="164"/>
      <c r="CQ113" s="164"/>
      <c r="CR113" s="164"/>
      <c r="CS113" s="164"/>
      <c r="CT113" s="164"/>
      <c r="CU113" s="164"/>
      <c r="CV113" s="164"/>
      <c r="CW113" s="164"/>
      <c r="CX113" s="164"/>
      <c r="CY113" s="164"/>
      <c r="CZ113" s="164"/>
      <c r="DA113" s="164"/>
      <c r="DB113" s="164"/>
      <c r="DC113" s="164"/>
      <c r="DD113" s="164"/>
      <c r="DE113" s="164"/>
      <c r="DF113" s="164"/>
      <c r="DG113" s="164"/>
      <c r="DH113" s="164"/>
      <c r="DI113" s="164"/>
      <c r="DJ113" s="164"/>
      <c r="DK113" s="164"/>
      <c r="DL113" s="164"/>
      <c r="DM113" s="164"/>
      <c r="DN113" s="164"/>
      <c r="DO113" s="164"/>
      <c r="DP113" s="164"/>
      <c r="DQ113" s="164"/>
      <c r="DR113" s="164"/>
      <c r="DS113" s="164"/>
      <c r="DT113" s="164"/>
      <c r="DU113" s="164"/>
      <c r="DV113" s="164"/>
      <c r="DW113" s="164"/>
      <c r="DX113" s="164"/>
      <c r="DY113" s="164"/>
      <c r="DZ113" s="164"/>
      <c r="EA113" s="164"/>
      <c r="EB113" s="164"/>
      <c r="EC113" s="164"/>
      <c r="ED113" s="164"/>
      <c r="EE113" s="164"/>
      <c r="EF113" s="164"/>
    </row>
    <row r="114" spans="1:136" s="154" customFormat="1" x14ac:dyDescent="0.3">
      <c r="A114" s="155" t="s">
        <v>157</v>
      </c>
      <c r="B114" s="154" t="s">
        <v>18</v>
      </c>
      <c r="C114" s="154" t="s">
        <v>19</v>
      </c>
      <c r="D114" s="211">
        <v>0.18479823766595285</v>
      </c>
      <c r="E114" s="212">
        <v>0.18479823766595285</v>
      </c>
      <c r="F114" s="212">
        <v>0.18479823766595285</v>
      </c>
      <c r="G114" s="212">
        <v>0.18479823766595285</v>
      </c>
      <c r="H114" s="212">
        <v>0.18479823766595285</v>
      </c>
      <c r="I114" s="212">
        <v>0.18479823766595285</v>
      </c>
      <c r="J114" s="212">
        <v>0.18479823766595285</v>
      </c>
      <c r="K114" s="212">
        <v>0.18479823766595285</v>
      </c>
      <c r="L114" s="212">
        <v>0.18479823766595285</v>
      </c>
      <c r="M114" s="212">
        <v>0.18479823766595285</v>
      </c>
      <c r="N114" s="212">
        <v>0.18479823766595285</v>
      </c>
      <c r="O114" s="212">
        <v>0.18479823766595285</v>
      </c>
      <c r="P114" s="212">
        <v>0.18479823766595285</v>
      </c>
      <c r="Q114" s="212">
        <v>0.18479823766595285</v>
      </c>
      <c r="R114" s="212">
        <v>0.18479823766595285</v>
      </c>
      <c r="S114" s="212">
        <v>0.18479823766595285</v>
      </c>
      <c r="T114" s="212">
        <v>0.18479823766595285</v>
      </c>
      <c r="U114" s="212">
        <v>0.18479823766595285</v>
      </c>
      <c r="V114" s="212">
        <v>0.18479823766595285</v>
      </c>
      <c r="W114" s="212">
        <v>0.18479823766595285</v>
      </c>
      <c r="X114" s="212">
        <v>0.18479823766595285</v>
      </c>
      <c r="Y114" s="212">
        <v>0.18479823766595285</v>
      </c>
      <c r="Z114" s="212">
        <v>0.18479823766595285</v>
      </c>
      <c r="AA114" s="212">
        <v>0.18479823766595285</v>
      </c>
      <c r="AB114" s="212">
        <v>0.18479823766595285</v>
      </c>
      <c r="AC114" s="212">
        <v>0.18479823766595285</v>
      </c>
      <c r="AD114" s="212">
        <v>0.18479823766595285</v>
      </c>
      <c r="AE114" s="212">
        <v>0.18479823766595285</v>
      </c>
      <c r="AF114" s="212">
        <v>0.18479823766595285</v>
      </c>
      <c r="AG114" s="212">
        <v>0.18479823766595285</v>
      </c>
      <c r="AH114" s="212">
        <v>0.18479823766595285</v>
      </c>
      <c r="AI114" s="212">
        <v>0.18479823766595285</v>
      </c>
      <c r="AJ114" s="212">
        <v>0.18479823766595285</v>
      </c>
      <c r="AK114" s="212">
        <v>0.18479823766595285</v>
      </c>
      <c r="AL114" s="212">
        <v>0.18479823766595285</v>
      </c>
      <c r="AM114" s="212">
        <v>0.18479823766595285</v>
      </c>
      <c r="AN114" s="212">
        <v>0.18479823766595285</v>
      </c>
      <c r="AO114" s="212">
        <v>0.18479823766595285</v>
      </c>
      <c r="AP114" s="212">
        <v>0.18479823766595285</v>
      </c>
      <c r="AQ114" s="212">
        <v>0.18479823766595285</v>
      </c>
      <c r="AR114" s="212">
        <v>0.18479823766595285</v>
      </c>
      <c r="AS114" s="212">
        <v>0.18479823766595285</v>
      </c>
      <c r="AT114" s="212">
        <v>0.18479823766595285</v>
      </c>
      <c r="AU114" s="212">
        <v>0.18479823766595285</v>
      </c>
      <c r="AV114" s="212">
        <v>0.18479823766595285</v>
      </c>
      <c r="AW114" s="212">
        <v>0.18479823766595285</v>
      </c>
      <c r="AX114" s="212">
        <v>0.18479823766595285</v>
      </c>
      <c r="AY114" s="212">
        <v>0.18479823766595285</v>
      </c>
      <c r="AZ114" s="212">
        <v>0.18479823766595285</v>
      </c>
      <c r="BA114" s="212">
        <v>0.18479823766595285</v>
      </c>
      <c r="BB114" s="212">
        <v>0.18479823766595285</v>
      </c>
      <c r="BC114" s="212">
        <v>0.18479823766595285</v>
      </c>
      <c r="BD114" s="212">
        <v>0.18479823766595285</v>
      </c>
      <c r="BE114" s="212">
        <v>0.18479823766595285</v>
      </c>
      <c r="BF114" s="212">
        <v>0.18479823766595285</v>
      </c>
      <c r="BG114" s="212">
        <v>0.18479823766595285</v>
      </c>
      <c r="BH114" s="212">
        <v>0.18479823766595285</v>
      </c>
      <c r="BI114" s="212">
        <v>0.18479823766595285</v>
      </c>
      <c r="BJ114" s="212">
        <v>0.18479823766595285</v>
      </c>
      <c r="BK114" s="213">
        <v>0.18479823766595285</v>
      </c>
      <c r="BL114" s="213">
        <v>0.18479823766595285</v>
      </c>
      <c r="BM114" s="164"/>
      <c r="BN114" s="164"/>
      <c r="BO114" s="164"/>
      <c r="BP114" s="164"/>
      <c r="BQ114" s="164"/>
      <c r="BR114" s="164"/>
      <c r="BS114" s="164"/>
      <c r="BT114" s="164"/>
      <c r="BU114" s="164"/>
      <c r="BV114" s="164"/>
      <c r="BW114" s="164"/>
      <c r="BX114" s="164"/>
      <c r="BY114" s="164"/>
      <c r="BZ114" s="164"/>
      <c r="CA114" s="164"/>
      <c r="CB114" s="164"/>
      <c r="CC114" s="164"/>
      <c r="CD114" s="164"/>
      <c r="CE114" s="164"/>
      <c r="CF114" s="164"/>
      <c r="CG114" s="164"/>
      <c r="CH114" s="164"/>
      <c r="CI114" s="164"/>
      <c r="CJ114" s="164"/>
      <c r="CK114" s="164"/>
      <c r="CL114" s="164"/>
      <c r="CM114" s="164"/>
      <c r="CN114" s="164"/>
      <c r="CO114" s="164"/>
      <c r="CP114" s="164"/>
      <c r="CQ114" s="164"/>
      <c r="CR114" s="164"/>
      <c r="CS114" s="164"/>
      <c r="CT114" s="164"/>
      <c r="CU114" s="164"/>
      <c r="CV114" s="164"/>
      <c r="CW114" s="164"/>
      <c r="CX114" s="164"/>
      <c r="CY114" s="164"/>
      <c r="CZ114" s="164"/>
      <c r="DA114" s="164"/>
      <c r="DB114" s="164"/>
      <c r="DC114" s="164"/>
      <c r="DD114" s="164"/>
      <c r="DE114" s="164"/>
      <c r="DF114" s="164"/>
      <c r="DG114" s="164"/>
      <c r="DH114" s="164"/>
      <c r="DI114" s="164"/>
      <c r="DJ114" s="164"/>
      <c r="DK114" s="164"/>
      <c r="DL114" s="164"/>
      <c r="DM114" s="164"/>
      <c r="DN114" s="164"/>
      <c r="DO114" s="164"/>
      <c r="DP114" s="164"/>
      <c r="DQ114" s="164"/>
      <c r="DR114" s="164"/>
      <c r="DS114" s="164"/>
      <c r="DT114" s="164"/>
      <c r="DU114" s="164"/>
      <c r="DV114" s="164"/>
      <c r="DW114" s="164"/>
      <c r="DX114" s="164"/>
      <c r="DY114" s="164"/>
      <c r="DZ114" s="164"/>
      <c r="EA114" s="164"/>
      <c r="EB114" s="164"/>
      <c r="EC114" s="164"/>
      <c r="ED114" s="164"/>
      <c r="EE114" s="164"/>
      <c r="EF114" s="164"/>
    </row>
    <row r="115" spans="1:136" s="154" customFormat="1" x14ac:dyDescent="0.3">
      <c r="A115" s="155" t="s">
        <v>168</v>
      </c>
      <c r="B115" s="154" t="s">
        <v>4</v>
      </c>
      <c r="C115" s="154" t="s">
        <v>20</v>
      </c>
      <c r="D115" s="211">
        <v>1.2570812025001299E-2</v>
      </c>
      <c r="E115" s="212">
        <v>1.2570812025001299E-2</v>
      </c>
      <c r="F115" s="212">
        <v>1.2570812025001299E-2</v>
      </c>
      <c r="G115" s="212">
        <v>1.2570812025001299E-2</v>
      </c>
      <c r="H115" s="212">
        <v>1.2570812025001299E-2</v>
      </c>
      <c r="I115" s="212">
        <v>1.2570812025001299E-2</v>
      </c>
      <c r="J115" s="212">
        <v>1.2570812025001299E-2</v>
      </c>
      <c r="K115" s="212">
        <v>1.2570812025001299E-2</v>
      </c>
      <c r="L115" s="212">
        <v>1.2570812025001299E-2</v>
      </c>
      <c r="M115" s="212">
        <v>1.2570812025001299E-2</v>
      </c>
      <c r="N115" s="212">
        <v>1.2570812025001299E-2</v>
      </c>
      <c r="O115" s="212">
        <v>1.2570812025001299E-2</v>
      </c>
      <c r="P115" s="212">
        <v>1.2570812025001299E-2</v>
      </c>
      <c r="Q115" s="212">
        <v>1.2570812025001299E-2</v>
      </c>
      <c r="R115" s="212">
        <v>1.2570812025001299E-2</v>
      </c>
      <c r="S115" s="212">
        <v>1.2570812025001299E-2</v>
      </c>
      <c r="T115" s="212">
        <v>1.2570812025001299E-2</v>
      </c>
      <c r="U115" s="212">
        <v>1.2570812025001299E-2</v>
      </c>
      <c r="V115" s="212">
        <v>1.2570812025001299E-2</v>
      </c>
      <c r="W115" s="212">
        <v>1.2570812025001299E-2</v>
      </c>
      <c r="X115" s="212">
        <v>1.2570812025001299E-2</v>
      </c>
      <c r="Y115" s="212">
        <v>1.2570812025001299E-2</v>
      </c>
      <c r="Z115" s="212">
        <v>1.2570812025001299E-2</v>
      </c>
      <c r="AA115" s="212">
        <v>1.2570812025001299E-2</v>
      </c>
      <c r="AB115" s="212">
        <v>1.2570812025001299E-2</v>
      </c>
      <c r="AC115" s="212">
        <v>1.2570812025001299E-2</v>
      </c>
      <c r="AD115" s="212">
        <v>1.2570812025001299E-2</v>
      </c>
      <c r="AE115" s="212">
        <v>1.2570812025001299E-2</v>
      </c>
      <c r="AF115" s="212">
        <v>1.2570812025001299E-2</v>
      </c>
      <c r="AG115" s="212">
        <v>1.2570812025001299E-2</v>
      </c>
      <c r="AH115" s="212">
        <v>1.2570812025001299E-2</v>
      </c>
      <c r="AI115" s="212">
        <v>1.2570812025001299E-2</v>
      </c>
      <c r="AJ115" s="212">
        <v>1.2570812025001299E-2</v>
      </c>
      <c r="AK115" s="212">
        <v>1.2570812025001299E-2</v>
      </c>
      <c r="AL115" s="212">
        <v>1.2570812025001299E-2</v>
      </c>
      <c r="AM115" s="212">
        <v>1.2570812025001299E-2</v>
      </c>
      <c r="AN115" s="212">
        <v>1.2570812025001299E-2</v>
      </c>
      <c r="AO115" s="212">
        <v>1.2570812025001299E-2</v>
      </c>
      <c r="AP115" s="212">
        <v>1.2570812025001299E-2</v>
      </c>
      <c r="AQ115" s="212">
        <v>1.2570812025001299E-2</v>
      </c>
      <c r="AR115" s="212">
        <v>1.2570812025001299E-2</v>
      </c>
      <c r="AS115" s="212">
        <v>1.2570812025001299E-2</v>
      </c>
      <c r="AT115" s="212">
        <v>1.2570812025001299E-2</v>
      </c>
      <c r="AU115" s="212">
        <v>1.2570812025001299E-2</v>
      </c>
      <c r="AV115" s="212">
        <v>1.2570812025001299E-2</v>
      </c>
      <c r="AW115" s="212">
        <v>1.2570812025001299E-2</v>
      </c>
      <c r="AX115" s="212">
        <v>1.2570812025001299E-2</v>
      </c>
      <c r="AY115" s="212">
        <v>1.2570812025001299E-2</v>
      </c>
      <c r="AZ115" s="212">
        <v>1.2570812025001299E-2</v>
      </c>
      <c r="BA115" s="212">
        <v>1.2570812025001299E-2</v>
      </c>
      <c r="BB115" s="212">
        <v>1.2570812025001299E-2</v>
      </c>
      <c r="BC115" s="212">
        <v>1.2570812025001299E-2</v>
      </c>
      <c r="BD115" s="212">
        <v>1.2570812025001299E-2</v>
      </c>
      <c r="BE115" s="212">
        <v>1.2570812025001299E-2</v>
      </c>
      <c r="BF115" s="212">
        <v>1.2570812025001299E-2</v>
      </c>
      <c r="BG115" s="212">
        <v>1.2570812025001299E-2</v>
      </c>
      <c r="BH115" s="212">
        <v>1.2570812025001299E-2</v>
      </c>
      <c r="BI115" s="212">
        <v>1.2570812025001299E-2</v>
      </c>
      <c r="BJ115" s="212">
        <v>1.2570812025001299E-2</v>
      </c>
      <c r="BK115" s="213">
        <v>1.2570812025001299E-2</v>
      </c>
      <c r="BL115" s="213">
        <v>1.2570812025001299E-2</v>
      </c>
      <c r="BM115" s="164"/>
      <c r="BN115" s="164"/>
      <c r="BO115" s="164"/>
      <c r="BP115" s="164"/>
      <c r="BQ115" s="164"/>
      <c r="BR115" s="164"/>
      <c r="BS115" s="164"/>
      <c r="BT115" s="164"/>
      <c r="BU115" s="164"/>
      <c r="BV115" s="164"/>
      <c r="BW115" s="164"/>
      <c r="BX115" s="164"/>
      <c r="BY115" s="164"/>
      <c r="BZ115" s="164"/>
      <c r="CA115" s="164"/>
      <c r="CB115" s="164"/>
      <c r="CC115" s="164"/>
      <c r="CD115" s="164"/>
      <c r="CE115" s="164"/>
      <c r="CF115" s="164"/>
      <c r="CG115" s="164"/>
      <c r="CH115" s="164"/>
      <c r="CI115" s="164"/>
      <c r="CJ115" s="164"/>
      <c r="CK115" s="164"/>
      <c r="CL115" s="164"/>
      <c r="CM115" s="164"/>
      <c r="CN115" s="164"/>
      <c r="CO115" s="164"/>
      <c r="CP115" s="164"/>
      <c r="CQ115" s="164"/>
      <c r="CR115" s="164"/>
      <c r="CS115" s="164"/>
      <c r="CT115" s="164"/>
      <c r="CU115" s="164"/>
      <c r="CV115" s="164"/>
      <c r="CW115" s="164"/>
      <c r="CX115" s="164"/>
      <c r="CY115" s="164"/>
      <c r="CZ115" s="164"/>
      <c r="DA115" s="164"/>
      <c r="DB115" s="164"/>
      <c r="DC115" s="164"/>
      <c r="DD115" s="164"/>
      <c r="DE115" s="164"/>
      <c r="DF115" s="164"/>
      <c r="DG115" s="164"/>
      <c r="DH115" s="164"/>
      <c r="DI115" s="164"/>
      <c r="DJ115" s="164"/>
      <c r="DK115" s="164"/>
      <c r="DL115" s="164"/>
      <c r="DM115" s="164"/>
      <c r="DN115" s="164"/>
      <c r="DO115" s="164"/>
      <c r="DP115" s="164"/>
      <c r="DQ115" s="164"/>
      <c r="DR115" s="164"/>
      <c r="DS115" s="164"/>
      <c r="DT115" s="164"/>
      <c r="DU115" s="164"/>
      <c r="DV115" s="164"/>
      <c r="DW115" s="164"/>
      <c r="DX115" s="164"/>
      <c r="DY115" s="164"/>
      <c r="DZ115" s="164"/>
      <c r="EA115" s="164"/>
      <c r="EB115" s="164"/>
      <c r="EC115" s="164"/>
      <c r="ED115" s="164"/>
      <c r="EE115" s="164"/>
      <c r="EF115" s="164"/>
    </row>
    <row r="116" spans="1:136" s="154" customFormat="1" x14ac:dyDescent="0.3">
      <c r="A116" s="155" t="s">
        <v>159</v>
      </c>
      <c r="B116" s="154" t="s">
        <v>17</v>
      </c>
      <c r="C116" s="154" t="s">
        <v>21</v>
      </c>
      <c r="D116" s="211">
        <v>1.2570812025001299E-2</v>
      </c>
      <c r="E116" s="212">
        <v>1.2570812025001299E-2</v>
      </c>
      <c r="F116" s="212">
        <v>1.2570812025001299E-2</v>
      </c>
      <c r="G116" s="212">
        <v>1.2570812025001299E-2</v>
      </c>
      <c r="H116" s="212">
        <v>1.2570812025001299E-2</v>
      </c>
      <c r="I116" s="212">
        <v>1.2570812025001299E-2</v>
      </c>
      <c r="J116" s="212">
        <v>1.2570812025001299E-2</v>
      </c>
      <c r="K116" s="212">
        <v>1.2570812025001299E-2</v>
      </c>
      <c r="L116" s="212">
        <v>1.2570812025001299E-2</v>
      </c>
      <c r="M116" s="212">
        <v>1.2570812025001299E-2</v>
      </c>
      <c r="N116" s="212">
        <v>1.2570812025001299E-2</v>
      </c>
      <c r="O116" s="212">
        <v>1.2570812025001299E-2</v>
      </c>
      <c r="P116" s="212">
        <v>1.2570812025001299E-2</v>
      </c>
      <c r="Q116" s="212">
        <v>1.2570812025001299E-2</v>
      </c>
      <c r="R116" s="212">
        <v>1.2570812025001299E-2</v>
      </c>
      <c r="S116" s="212">
        <v>1.2570812025001299E-2</v>
      </c>
      <c r="T116" s="212">
        <v>1.2570812025001299E-2</v>
      </c>
      <c r="U116" s="212">
        <v>1.2570812025001299E-2</v>
      </c>
      <c r="V116" s="212">
        <v>1.2570812025001299E-2</v>
      </c>
      <c r="W116" s="212">
        <v>1.2570812025001299E-2</v>
      </c>
      <c r="X116" s="212">
        <v>1.2570812025001299E-2</v>
      </c>
      <c r="Y116" s="212">
        <v>1.2570812025001299E-2</v>
      </c>
      <c r="Z116" s="212">
        <v>1.2570812025001299E-2</v>
      </c>
      <c r="AA116" s="212">
        <v>1.2570812025001299E-2</v>
      </c>
      <c r="AB116" s="212">
        <v>1.2570812025001299E-2</v>
      </c>
      <c r="AC116" s="212">
        <v>1.2570812025001299E-2</v>
      </c>
      <c r="AD116" s="212">
        <v>1.2570812025001299E-2</v>
      </c>
      <c r="AE116" s="212">
        <v>1.2570812025001299E-2</v>
      </c>
      <c r="AF116" s="212">
        <v>1.2570812025001299E-2</v>
      </c>
      <c r="AG116" s="212">
        <v>1.2570812025001299E-2</v>
      </c>
      <c r="AH116" s="212">
        <v>1.2570812025001299E-2</v>
      </c>
      <c r="AI116" s="212">
        <v>1.2570812025001299E-2</v>
      </c>
      <c r="AJ116" s="212">
        <v>1.2570812025001299E-2</v>
      </c>
      <c r="AK116" s="212">
        <v>1.2570812025001299E-2</v>
      </c>
      <c r="AL116" s="212">
        <v>1.2570812025001299E-2</v>
      </c>
      <c r="AM116" s="212">
        <v>1.2570812025001299E-2</v>
      </c>
      <c r="AN116" s="212">
        <v>1.2570812025001299E-2</v>
      </c>
      <c r="AO116" s="212">
        <v>1.2570812025001299E-2</v>
      </c>
      <c r="AP116" s="212">
        <v>1.2570812025001299E-2</v>
      </c>
      <c r="AQ116" s="212">
        <v>1.2570812025001299E-2</v>
      </c>
      <c r="AR116" s="212">
        <v>1.2570812025001299E-2</v>
      </c>
      <c r="AS116" s="212">
        <v>1.2570812025001299E-2</v>
      </c>
      <c r="AT116" s="212">
        <v>1.2570812025001299E-2</v>
      </c>
      <c r="AU116" s="212">
        <v>1.2570812025001299E-2</v>
      </c>
      <c r="AV116" s="212">
        <v>1.2570812025001299E-2</v>
      </c>
      <c r="AW116" s="212">
        <v>1.2570812025001299E-2</v>
      </c>
      <c r="AX116" s="212">
        <v>1.2570812025001299E-2</v>
      </c>
      <c r="AY116" s="212">
        <v>1.2570812025001299E-2</v>
      </c>
      <c r="AZ116" s="212">
        <v>1.2570812025001299E-2</v>
      </c>
      <c r="BA116" s="212">
        <v>1.2570812025001299E-2</v>
      </c>
      <c r="BB116" s="212">
        <v>1.2570812025001299E-2</v>
      </c>
      <c r="BC116" s="212">
        <v>1.2570812025001299E-2</v>
      </c>
      <c r="BD116" s="212">
        <v>1.2570812025001299E-2</v>
      </c>
      <c r="BE116" s="212">
        <v>1.2570812025001299E-2</v>
      </c>
      <c r="BF116" s="212">
        <v>1.2570812025001299E-2</v>
      </c>
      <c r="BG116" s="212">
        <v>1.2570812025001299E-2</v>
      </c>
      <c r="BH116" s="212">
        <v>1.2570812025001299E-2</v>
      </c>
      <c r="BI116" s="212">
        <v>1.2570812025001299E-2</v>
      </c>
      <c r="BJ116" s="212">
        <v>1.2570812025001299E-2</v>
      </c>
      <c r="BK116" s="213">
        <v>1.2570812025001299E-2</v>
      </c>
      <c r="BL116" s="213">
        <v>1.2570812025001299E-2</v>
      </c>
      <c r="BM116" s="164"/>
      <c r="BN116" s="164"/>
      <c r="BO116" s="164"/>
      <c r="BP116" s="164"/>
      <c r="BQ116" s="164"/>
      <c r="BR116" s="164"/>
      <c r="BS116" s="164"/>
      <c r="BT116" s="164"/>
      <c r="BU116" s="164"/>
      <c r="BV116" s="164"/>
      <c r="BW116" s="164"/>
      <c r="BX116" s="164"/>
      <c r="BY116" s="164"/>
      <c r="BZ116" s="164"/>
      <c r="CA116" s="164"/>
      <c r="CB116" s="164"/>
      <c r="CC116" s="164"/>
      <c r="CD116" s="164"/>
      <c r="CE116" s="164"/>
      <c r="CF116" s="164"/>
      <c r="CG116" s="164"/>
      <c r="CH116" s="164"/>
      <c r="CI116" s="164"/>
      <c r="CJ116" s="164"/>
      <c r="CK116" s="164"/>
      <c r="CL116" s="164"/>
      <c r="CM116" s="164"/>
      <c r="CN116" s="164"/>
      <c r="CO116" s="164"/>
      <c r="CP116" s="164"/>
      <c r="CQ116" s="164"/>
      <c r="CR116" s="164"/>
      <c r="CS116" s="164"/>
      <c r="CT116" s="164"/>
      <c r="CU116" s="164"/>
      <c r="CV116" s="164"/>
      <c r="CW116" s="164"/>
      <c r="CX116" s="164"/>
      <c r="CY116" s="164"/>
      <c r="CZ116" s="164"/>
      <c r="DA116" s="164"/>
      <c r="DB116" s="164"/>
      <c r="DC116" s="164"/>
      <c r="DD116" s="164"/>
      <c r="DE116" s="164"/>
      <c r="DF116" s="164"/>
      <c r="DG116" s="164"/>
      <c r="DH116" s="164"/>
      <c r="DI116" s="164"/>
      <c r="DJ116" s="164"/>
      <c r="DK116" s="164"/>
      <c r="DL116" s="164"/>
      <c r="DM116" s="164"/>
      <c r="DN116" s="164"/>
      <c r="DO116" s="164"/>
      <c r="DP116" s="164"/>
      <c r="DQ116" s="164"/>
      <c r="DR116" s="164"/>
      <c r="DS116" s="164"/>
      <c r="DT116" s="164"/>
      <c r="DU116" s="164"/>
      <c r="DV116" s="164"/>
      <c r="DW116" s="164"/>
      <c r="DX116" s="164"/>
      <c r="DY116" s="164"/>
      <c r="DZ116" s="164"/>
      <c r="EA116" s="164"/>
      <c r="EB116" s="164"/>
      <c r="EC116" s="164"/>
      <c r="ED116" s="164"/>
      <c r="EE116" s="164"/>
      <c r="EF116" s="164"/>
    </row>
    <row r="117" spans="1:136" s="154" customFormat="1" x14ac:dyDescent="0.3">
      <c r="A117" s="155" t="s">
        <v>14</v>
      </c>
      <c r="B117" s="154" t="s">
        <v>16</v>
      </c>
      <c r="C117" s="154" t="s">
        <v>22</v>
      </c>
      <c r="D117" s="211">
        <v>7.7096780351919442E-2</v>
      </c>
      <c r="E117" s="212">
        <v>7.7096780351919442E-2</v>
      </c>
      <c r="F117" s="212">
        <v>7.7096780351919442E-2</v>
      </c>
      <c r="G117" s="212">
        <v>7.7096780351919442E-2</v>
      </c>
      <c r="H117" s="212">
        <v>7.7096780351919442E-2</v>
      </c>
      <c r="I117" s="212">
        <v>7.7096780351919442E-2</v>
      </c>
      <c r="J117" s="212">
        <v>7.7096780351919442E-2</v>
      </c>
      <c r="K117" s="212">
        <v>7.7096780351919442E-2</v>
      </c>
      <c r="L117" s="212">
        <v>7.7096780351919442E-2</v>
      </c>
      <c r="M117" s="212">
        <v>7.7096780351919442E-2</v>
      </c>
      <c r="N117" s="212">
        <v>7.7096780351919442E-2</v>
      </c>
      <c r="O117" s="212">
        <v>7.7096780351919442E-2</v>
      </c>
      <c r="P117" s="212">
        <v>7.7096780351919442E-2</v>
      </c>
      <c r="Q117" s="212">
        <v>7.7096780351919442E-2</v>
      </c>
      <c r="R117" s="212">
        <v>7.7096780351919442E-2</v>
      </c>
      <c r="S117" s="212">
        <v>7.7096780351919442E-2</v>
      </c>
      <c r="T117" s="212">
        <v>7.7096780351919442E-2</v>
      </c>
      <c r="U117" s="212">
        <v>7.7096780351919442E-2</v>
      </c>
      <c r="V117" s="212">
        <v>7.7096780351919442E-2</v>
      </c>
      <c r="W117" s="212">
        <v>7.7096780351919442E-2</v>
      </c>
      <c r="X117" s="212">
        <v>7.7096780351919442E-2</v>
      </c>
      <c r="Y117" s="212">
        <v>7.7096780351919442E-2</v>
      </c>
      <c r="Z117" s="212">
        <v>7.7096780351919442E-2</v>
      </c>
      <c r="AA117" s="212">
        <v>7.7096780351919442E-2</v>
      </c>
      <c r="AB117" s="212">
        <v>7.7096780351919442E-2</v>
      </c>
      <c r="AC117" s="212">
        <v>7.7096780351919442E-2</v>
      </c>
      <c r="AD117" s="212">
        <v>7.7096780351919442E-2</v>
      </c>
      <c r="AE117" s="212">
        <v>7.7096780351919442E-2</v>
      </c>
      <c r="AF117" s="212">
        <v>7.7096780351919442E-2</v>
      </c>
      <c r="AG117" s="212">
        <v>7.7096780351919442E-2</v>
      </c>
      <c r="AH117" s="212">
        <v>7.7096780351919442E-2</v>
      </c>
      <c r="AI117" s="212">
        <v>7.7096780351919442E-2</v>
      </c>
      <c r="AJ117" s="212">
        <v>7.7096780351919442E-2</v>
      </c>
      <c r="AK117" s="212">
        <v>7.7096780351919442E-2</v>
      </c>
      <c r="AL117" s="212">
        <v>7.7096780351919442E-2</v>
      </c>
      <c r="AM117" s="212">
        <v>7.7096780351919442E-2</v>
      </c>
      <c r="AN117" s="212">
        <v>7.7096780351919442E-2</v>
      </c>
      <c r="AO117" s="212">
        <v>7.7096780351919442E-2</v>
      </c>
      <c r="AP117" s="212">
        <v>7.7096780351919442E-2</v>
      </c>
      <c r="AQ117" s="212">
        <v>7.7096780351919442E-2</v>
      </c>
      <c r="AR117" s="212">
        <v>7.7096780351919442E-2</v>
      </c>
      <c r="AS117" s="212">
        <v>7.7096780351919442E-2</v>
      </c>
      <c r="AT117" s="212">
        <v>7.7096780351919442E-2</v>
      </c>
      <c r="AU117" s="212">
        <v>7.7096780351919442E-2</v>
      </c>
      <c r="AV117" s="212">
        <v>7.7096780351919442E-2</v>
      </c>
      <c r="AW117" s="212">
        <v>7.7096780351919442E-2</v>
      </c>
      <c r="AX117" s="212">
        <v>7.7096780351919442E-2</v>
      </c>
      <c r="AY117" s="212">
        <v>7.7096780351919442E-2</v>
      </c>
      <c r="AZ117" s="212">
        <v>7.7096780351919442E-2</v>
      </c>
      <c r="BA117" s="212">
        <v>7.7096780351919442E-2</v>
      </c>
      <c r="BB117" s="212">
        <v>7.7096780351919442E-2</v>
      </c>
      <c r="BC117" s="212">
        <v>7.7096780351919442E-2</v>
      </c>
      <c r="BD117" s="212">
        <v>7.7096780351919442E-2</v>
      </c>
      <c r="BE117" s="212">
        <v>7.7096780351919442E-2</v>
      </c>
      <c r="BF117" s="212">
        <v>7.7096780351919442E-2</v>
      </c>
      <c r="BG117" s="212">
        <v>7.7096780351919442E-2</v>
      </c>
      <c r="BH117" s="212">
        <v>7.7096780351919442E-2</v>
      </c>
      <c r="BI117" s="212">
        <v>7.7096780351919442E-2</v>
      </c>
      <c r="BJ117" s="212">
        <v>7.7096780351919442E-2</v>
      </c>
      <c r="BK117" s="213">
        <v>7.7096780351919442E-2</v>
      </c>
      <c r="BL117" s="213">
        <v>7.7096780351919442E-2</v>
      </c>
      <c r="BM117" s="164"/>
      <c r="BN117" s="164"/>
      <c r="BO117" s="164"/>
      <c r="BP117" s="164"/>
      <c r="BQ117" s="164"/>
      <c r="BR117" s="164"/>
      <c r="BS117" s="164"/>
      <c r="BT117" s="164"/>
      <c r="BU117" s="164"/>
      <c r="BV117" s="164"/>
      <c r="BW117" s="164"/>
      <c r="BX117" s="164"/>
      <c r="BY117" s="164"/>
      <c r="BZ117" s="164"/>
      <c r="CA117" s="164"/>
      <c r="CB117" s="164"/>
      <c r="CC117" s="164"/>
      <c r="CD117" s="164"/>
      <c r="CE117" s="164"/>
      <c r="CF117" s="164"/>
      <c r="CG117" s="164"/>
      <c r="CH117" s="164"/>
      <c r="CI117" s="164"/>
      <c r="CJ117" s="164"/>
      <c r="CK117" s="164"/>
      <c r="CL117" s="164"/>
      <c r="CM117" s="164"/>
      <c r="CN117" s="164"/>
      <c r="CO117" s="164"/>
      <c r="CP117" s="164"/>
      <c r="CQ117" s="164"/>
      <c r="CR117" s="164"/>
      <c r="CS117" s="164"/>
      <c r="CT117" s="164"/>
      <c r="CU117" s="164"/>
      <c r="CV117" s="164"/>
      <c r="CW117" s="164"/>
      <c r="CX117" s="164"/>
      <c r="CY117" s="164"/>
      <c r="CZ117" s="164"/>
      <c r="DA117" s="164"/>
      <c r="DB117" s="164"/>
      <c r="DC117" s="164"/>
      <c r="DD117" s="164"/>
      <c r="DE117" s="164"/>
      <c r="DF117" s="164"/>
      <c r="DG117" s="164"/>
      <c r="DH117" s="164"/>
      <c r="DI117" s="164"/>
      <c r="DJ117" s="164"/>
      <c r="DK117" s="164"/>
      <c r="DL117" s="164"/>
      <c r="DM117" s="164"/>
      <c r="DN117" s="164"/>
      <c r="DO117" s="164"/>
      <c r="DP117" s="164"/>
      <c r="DQ117" s="164"/>
      <c r="DR117" s="164"/>
      <c r="DS117" s="164"/>
      <c r="DT117" s="164"/>
      <c r="DU117" s="164"/>
      <c r="DV117" s="164"/>
      <c r="DW117" s="164"/>
      <c r="DX117" s="164"/>
      <c r="DY117" s="164"/>
      <c r="DZ117" s="164"/>
      <c r="EA117" s="164"/>
      <c r="EB117" s="164"/>
      <c r="EC117" s="164"/>
      <c r="ED117" s="164"/>
      <c r="EE117" s="164"/>
      <c r="EF117" s="164"/>
    </row>
    <row r="118" spans="1:136" s="154" customFormat="1" x14ac:dyDescent="0.3">
      <c r="A118" s="155" t="s">
        <v>174</v>
      </c>
      <c r="B118" s="154" t="s">
        <v>15</v>
      </c>
      <c r="C118" s="154" t="s">
        <v>23</v>
      </c>
      <c r="D118" s="211">
        <v>4.974879981191449E-2</v>
      </c>
      <c r="E118" s="212">
        <v>4.974879981191449E-2</v>
      </c>
      <c r="F118" s="212">
        <v>4.974879981191449E-2</v>
      </c>
      <c r="G118" s="212">
        <v>4.974879981191449E-2</v>
      </c>
      <c r="H118" s="212">
        <v>4.974879981191449E-2</v>
      </c>
      <c r="I118" s="212">
        <v>4.974879981191449E-2</v>
      </c>
      <c r="J118" s="212">
        <v>4.974879981191449E-2</v>
      </c>
      <c r="K118" s="212">
        <v>4.974879981191449E-2</v>
      </c>
      <c r="L118" s="212">
        <v>4.974879981191449E-2</v>
      </c>
      <c r="M118" s="212">
        <v>4.974879981191449E-2</v>
      </c>
      <c r="N118" s="212">
        <v>4.974879981191449E-2</v>
      </c>
      <c r="O118" s="212">
        <v>4.974879981191449E-2</v>
      </c>
      <c r="P118" s="212">
        <v>4.974879981191449E-2</v>
      </c>
      <c r="Q118" s="212">
        <v>4.974879981191449E-2</v>
      </c>
      <c r="R118" s="212">
        <v>4.974879981191449E-2</v>
      </c>
      <c r="S118" s="212">
        <v>4.974879981191449E-2</v>
      </c>
      <c r="T118" s="212">
        <v>4.974879981191449E-2</v>
      </c>
      <c r="U118" s="212">
        <v>4.974879981191449E-2</v>
      </c>
      <c r="V118" s="212">
        <v>4.974879981191449E-2</v>
      </c>
      <c r="W118" s="212">
        <v>4.974879981191449E-2</v>
      </c>
      <c r="X118" s="212">
        <v>4.974879981191449E-2</v>
      </c>
      <c r="Y118" s="212">
        <v>4.974879981191449E-2</v>
      </c>
      <c r="Z118" s="212">
        <v>4.974879981191449E-2</v>
      </c>
      <c r="AA118" s="212">
        <v>4.974879981191449E-2</v>
      </c>
      <c r="AB118" s="212">
        <v>4.974879981191449E-2</v>
      </c>
      <c r="AC118" s="212">
        <v>4.974879981191449E-2</v>
      </c>
      <c r="AD118" s="212">
        <v>4.974879981191449E-2</v>
      </c>
      <c r="AE118" s="212">
        <v>4.974879981191449E-2</v>
      </c>
      <c r="AF118" s="212">
        <v>4.974879981191449E-2</v>
      </c>
      <c r="AG118" s="212">
        <v>4.974879981191449E-2</v>
      </c>
      <c r="AH118" s="212">
        <v>4.974879981191449E-2</v>
      </c>
      <c r="AI118" s="212">
        <v>4.974879981191449E-2</v>
      </c>
      <c r="AJ118" s="212">
        <v>4.974879981191449E-2</v>
      </c>
      <c r="AK118" s="212">
        <v>4.974879981191449E-2</v>
      </c>
      <c r="AL118" s="212">
        <v>4.974879981191449E-2</v>
      </c>
      <c r="AM118" s="212">
        <v>4.974879981191449E-2</v>
      </c>
      <c r="AN118" s="212">
        <v>4.974879981191449E-2</v>
      </c>
      <c r="AO118" s="212">
        <v>4.974879981191449E-2</v>
      </c>
      <c r="AP118" s="212">
        <v>4.974879981191449E-2</v>
      </c>
      <c r="AQ118" s="212">
        <v>4.974879981191449E-2</v>
      </c>
      <c r="AR118" s="212">
        <v>4.974879981191449E-2</v>
      </c>
      <c r="AS118" s="212">
        <v>4.974879981191449E-2</v>
      </c>
      <c r="AT118" s="212">
        <v>4.974879981191449E-2</v>
      </c>
      <c r="AU118" s="212">
        <v>4.974879981191449E-2</v>
      </c>
      <c r="AV118" s="212">
        <v>4.974879981191449E-2</v>
      </c>
      <c r="AW118" s="212">
        <v>4.974879981191449E-2</v>
      </c>
      <c r="AX118" s="212">
        <v>4.974879981191449E-2</v>
      </c>
      <c r="AY118" s="212">
        <v>4.974879981191449E-2</v>
      </c>
      <c r="AZ118" s="212">
        <v>4.974879981191449E-2</v>
      </c>
      <c r="BA118" s="212">
        <v>4.974879981191449E-2</v>
      </c>
      <c r="BB118" s="212">
        <v>4.974879981191449E-2</v>
      </c>
      <c r="BC118" s="212">
        <v>4.974879981191449E-2</v>
      </c>
      <c r="BD118" s="212">
        <v>4.974879981191449E-2</v>
      </c>
      <c r="BE118" s="212">
        <v>4.974879981191449E-2</v>
      </c>
      <c r="BF118" s="212">
        <v>4.974879981191449E-2</v>
      </c>
      <c r="BG118" s="212">
        <v>4.974879981191449E-2</v>
      </c>
      <c r="BH118" s="212">
        <v>4.974879981191449E-2</v>
      </c>
      <c r="BI118" s="212">
        <v>4.974879981191449E-2</v>
      </c>
      <c r="BJ118" s="212">
        <v>4.974879981191449E-2</v>
      </c>
      <c r="BK118" s="213">
        <v>4.974879981191449E-2</v>
      </c>
      <c r="BL118" s="213">
        <v>4.974879981191449E-2</v>
      </c>
      <c r="BM118" s="164"/>
      <c r="BN118" s="164"/>
      <c r="BO118" s="164"/>
      <c r="BP118" s="164"/>
      <c r="BQ118" s="164"/>
      <c r="BR118" s="164"/>
      <c r="BS118" s="164"/>
      <c r="BT118" s="164"/>
      <c r="BU118" s="164"/>
      <c r="BV118" s="164"/>
      <c r="BW118" s="164"/>
      <c r="BX118" s="164"/>
      <c r="BY118" s="164"/>
      <c r="BZ118" s="164"/>
      <c r="CA118" s="164"/>
      <c r="CB118" s="164"/>
      <c r="CC118" s="164"/>
      <c r="CD118" s="164"/>
      <c r="CE118" s="164"/>
      <c r="CF118" s="164"/>
      <c r="CG118" s="164"/>
      <c r="CH118" s="164"/>
      <c r="CI118" s="164"/>
      <c r="CJ118" s="164"/>
      <c r="CK118" s="164"/>
      <c r="CL118" s="164"/>
      <c r="CM118" s="164"/>
      <c r="CN118" s="164"/>
      <c r="CO118" s="164"/>
      <c r="CP118" s="164"/>
      <c r="CQ118" s="164"/>
      <c r="CR118" s="164"/>
      <c r="CS118" s="164"/>
      <c r="CT118" s="164"/>
      <c r="CU118" s="164"/>
      <c r="CV118" s="164"/>
      <c r="CW118" s="164"/>
      <c r="CX118" s="164"/>
      <c r="CY118" s="164"/>
      <c r="CZ118" s="164"/>
      <c r="DA118" s="164"/>
      <c r="DB118" s="164"/>
      <c r="DC118" s="164"/>
      <c r="DD118" s="164"/>
      <c r="DE118" s="164"/>
      <c r="DF118" s="164"/>
      <c r="DG118" s="164"/>
      <c r="DH118" s="164"/>
      <c r="DI118" s="164"/>
      <c r="DJ118" s="164"/>
      <c r="DK118" s="164"/>
      <c r="DL118" s="164"/>
      <c r="DM118" s="164"/>
      <c r="DN118" s="164"/>
      <c r="DO118" s="164"/>
      <c r="DP118" s="164"/>
      <c r="DQ118" s="164"/>
      <c r="DR118" s="164"/>
      <c r="DS118" s="164"/>
      <c r="DT118" s="164"/>
      <c r="DU118" s="164"/>
      <c r="DV118" s="164"/>
      <c r="DW118" s="164"/>
      <c r="DX118" s="164"/>
      <c r="DY118" s="164"/>
      <c r="DZ118" s="164"/>
      <c r="EA118" s="164"/>
      <c r="EB118" s="164"/>
      <c r="EC118" s="164"/>
      <c r="ED118" s="164"/>
      <c r="EE118" s="164"/>
      <c r="EF118" s="164"/>
    </row>
    <row r="119" spans="1:136" s="154" customFormat="1" x14ac:dyDescent="0.3">
      <c r="A119" s="155" t="s">
        <v>5</v>
      </c>
      <c r="B119" s="154" t="s">
        <v>30</v>
      </c>
      <c r="C119" s="154" t="s">
        <v>31</v>
      </c>
      <c r="D119" s="211">
        <v>6.0580688630807863E-3</v>
      </c>
      <c r="E119" s="212">
        <v>6.0580688630807863E-3</v>
      </c>
      <c r="F119" s="212">
        <v>6.0580688630807863E-3</v>
      </c>
      <c r="G119" s="212">
        <v>6.0580688630807863E-3</v>
      </c>
      <c r="H119" s="212">
        <v>6.0580688630807863E-3</v>
      </c>
      <c r="I119" s="212">
        <v>6.0580688630807863E-3</v>
      </c>
      <c r="J119" s="212">
        <v>6.0580688630807863E-3</v>
      </c>
      <c r="K119" s="212">
        <v>6.0580688630807863E-3</v>
      </c>
      <c r="L119" s="212">
        <v>6.0580688630807863E-3</v>
      </c>
      <c r="M119" s="212">
        <v>6.0580688630807863E-3</v>
      </c>
      <c r="N119" s="212">
        <v>6.0580688630807863E-3</v>
      </c>
      <c r="O119" s="212">
        <v>6.0580688630807863E-3</v>
      </c>
      <c r="P119" s="212">
        <v>6.0580688630807863E-3</v>
      </c>
      <c r="Q119" s="212">
        <v>6.0580688630807863E-3</v>
      </c>
      <c r="R119" s="212">
        <v>6.0580688630807863E-3</v>
      </c>
      <c r="S119" s="212">
        <v>6.0580688630807863E-3</v>
      </c>
      <c r="T119" s="212">
        <v>6.0580688630807863E-3</v>
      </c>
      <c r="U119" s="212">
        <v>6.0580688630807863E-3</v>
      </c>
      <c r="V119" s="212">
        <v>6.0580688630807863E-3</v>
      </c>
      <c r="W119" s="212">
        <v>6.0580688630807863E-3</v>
      </c>
      <c r="X119" s="212">
        <v>6.0580688630807863E-3</v>
      </c>
      <c r="Y119" s="212">
        <v>6.0580688630807863E-3</v>
      </c>
      <c r="Z119" s="212">
        <v>6.0580688630807863E-3</v>
      </c>
      <c r="AA119" s="212">
        <v>6.0580688630807863E-3</v>
      </c>
      <c r="AB119" s="212">
        <v>6.0580688630807863E-3</v>
      </c>
      <c r="AC119" s="212">
        <v>6.0580688630807863E-3</v>
      </c>
      <c r="AD119" s="212">
        <v>6.0580688630807863E-3</v>
      </c>
      <c r="AE119" s="212">
        <v>6.0580688630807863E-3</v>
      </c>
      <c r="AF119" s="212">
        <v>6.0580688630807863E-3</v>
      </c>
      <c r="AG119" s="212">
        <v>6.0580688630807863E-3</v>
      </c>
      <c r="AH119" s="212">
        <v>6.0580688630807863E-3</v>
      </c>
      <c r="AI119" s="212">
        <v>6.0580688630807863E-3</v>
      </c>
      <c r="AJ119" s="212">
        <v>6.0580688630807863E-3</v>
      </c>
      <c r="AK119" s="212">
        <v>6.0580688630807863E-3</v>
      </c>
      <c r="AL119" s="212">
        <v>6.0580688630807863E-3</v>
      </c>
      <c r="AM119" s="212">
        <v>6.0580688630807863E-3</v>
      </c>
      <c r="AN119" s="212">
        <v>6.0580688630807863E-3</v>
      </c>
      <c r="AO119" s="212">
        <v>6.0580688630807863E-3</v>
      </c>
      <c r="AP119" s="212">
        <v>6.0580688630807863E-3</v>
      </c>
      <c r="AQ119" s="212">
        <v>6.0580688630807863E-3</v>
      </c>
      <c r="AR119" s="212">
        <v>6.0580688630807863E-3</v>
      </c>
      <c r="AS119" s="212">
        <v>6.0580688630807863E-3</v>
      </c>
      <c r="AT119" s="212">
        <v>6.0580688630807863E-3</v>
      </c>
      <c r="AU119" s="212">
        <v>6.0580688630807863E-3</v>
      </c>
      <c r="AV119" s="212">
        <v>6.0580688630807863E-3</v>
      </c>
      <c r="AW119" s="212">
        <v>6.0580688630807863E-3</v>
      </c>
      <c r="AX119" s="212">
        <v>6.0580688630807863E-3</v>
      </c>
      <c r="AY119" s="212">
        <v>6.0580688630807863E-3</v>
      </c>
      <c r="AZ119" s="212">
        <v>6.0580688630807863E-3</v>
      </c>
      <c r="BA119" s="212">
        <v>6.0580688630807863E-3</v>
      </c>
      <c r="BB119" s="212">
        <v>6.0580688630807863E-3</v>
      </c>
      <c r="BC119" s="212">
        <v>6.0580688630807863E-3</v>
      </c>
      <c r="BD119" s="212">
        <v>6.0580688630807863E-3</v>
      </c>
      <c r="BE119" s="212">
        <v>6.0580688630807863E-3</v>
      </c>
      <c r="BF119" s="212">
        <v>6.0580688630807863E-3</v>
      </c>
      <c r="BG119" s="212">
        <v>6.0580688630807863E-3</v>
      </c>
      <c r="BH119" s="212">
        <v>6.0580688630807863E-3</v>
      </c>
      <c r="BI119" s="212">
        <v>6.0580688630807863E-3</v>
      </c>
      <c r="BJ119" s="212">
        <v>6.0580688630807863E-3</v>
      </c>
      <c r="BK119" s="213">
        <v>6.0580688630807863E-3</v>
      </c>
      <c r="BL119" s="213">
        <v>6.0580688630807863E-3</v>
      </c>
      <c r="BM119" s="164"/>
      <c r="BN119" s="164"/>
      <c r="BO119" s="164"/>
      <c r="BP119" s="164"/>
      <c r="BQ119" s="164"/>
      <c r="BR119" s="164"/>
      <c r="BS119" s="164"/>
      <c r="BT119" s="164"/>
      <c r="BU119" s="164"/>
      <c r="BV119" s="164"/>
      <c r="BW119" s="164"/>
      <c r="BX119" s="164"/>
      <c r="BY119" s="164"/>
      <c r="BZ119" s="164"/>
      <c r="CA119" s="164"/>
      <c r="CB119" s="164"/>
      <c r="CC119" s="164"/>
      <c r="CD119" s="164"/>
      <c r="CE119" s="164"/>
      <c r="CF119" s="164"/>
      <c r="CG119" s="164"/>
      <c r="CH119" s="164"/>
      <c r="CI119" s="164"/>
      <c r="CJ119" s="164"/>
      <c r="CK119" s="164"/>
      <c r="CL119" s="164"/>
      <c r="CM119" s="164"/>
      <c r="CN119" s="164"/>
      <c r="CO119" s="164"/>
      <c r="CP119" s="164"/>
      <c r="CQ119" s="164"/>
      <c r="CR119" s="164"/>
      <c r="CS119" s="164"/>
      <c r="CT119" s="164"/>
      <c r="CU119" s="164"/>
      <c r="CV119" s="164"/>
      <c r="CW119" s="164"/>
      <c r="CX119" s="164"/>
      <c r="CY119" s="164"/>
      <c r="CZ119" s="164"/>
      <c r="DA119" s="164"/>
      <c r="DB119" s="164"/>
      <c r="DC119" s="164"/>
      <c r="DD119" s="164"/>
      <c r="DE119" s="164"/>
      <c r="DF119" s="164"/>
      <c r="DG119" s="164"/>
      <c r="DH119" s="164"/>
      <c r="DI119" s="164"/>
      <c r="DJ119" s="164"/>
      <c r="DK119" s="164"/>
      <c r="DL119" s="164"/>
      <c r="DM119" s="164"/>
      <c r="DN119" s="164"/>
      <c r="DO119" s="164"/>
      <c r="DP119" s="164"/>
      <c r="DQ119" s="164"/>
      <c r="DR119" s="164"/>
      <c r="DS119" s="164"/>
      <c r="DT119" s="164"/>
      <c r="DU119" s="164"/>
      <c r="DV119" s="164"/>
      <c r="DW119" s="164"/>
      <c r="DX119" s="164"/>
      <c r="DY119" s="164"/>
      <c r="DZ119" s="164"/>
      <c r="EA119" s="164"/>
      <c r="EB119" s="164"/>
      <c r="EC119" s="164"/>
      <c r="ED119" s="164"/>
      <c r="EE119" s="164"/>
      <c r="EF119" s="164"/>
    </row>
    <row r="120" spans="1:136" s="154" customFormat="1" x14ac:dyDescent="0.3">
      <c r="A120" s="155" t="s">
        <v>6</v>
      </c>
      <c r="B120" s="154" t="s">
        <v>32</v>
      </c>
      <c r="C120" s="154" t="s">
        <v>34</v>
      </c>
      <c r="D120" s="211">
        <v>5.979050573562341E-2</v>
      </c>
      <c r="E120" s="212">
        <v>5.979050573562341E-2</v>
      </c>
      <c r="F120" s="212">
        <v>5.979050573562341E-2</v>
      </c>
      <c r="G120" s="212">
        <v>5.979050573562341E-2</v>
      </c>
      <c r="H120" s="212">
        <v>5.979050573562341E-2</v>
      </c>
      <c r="I120" s="212">
        <v>5.979050573562341E-2</v>
      </c>
      <c r="J120" s="212">
        <v>5.979050573562341E-2</v>
      </c>
      <c r="K120" s="212">
        <v>5.979050573562341E-2</v>
      </c>
      <c r="L120" s="212">
        <v>5.979050573562341E-2</v>
      </c>
      <c r="M120" s="212">
        <v>5.979050573562341E-2</v>
      </c>
      <c r="N120" s="212">
        <v>5.979050573562341E-2</v>
      </c>
      <c r="O120" s="212">
        <v>5.979050573562341E-2</v>
      </c>
      <c r="P120" s="212">
        <v>5.979050573562341E-2</v>
      </c>
      <c r="Q120" s="212">
        <v>5.979050573562341E-2</v>
      </c>
      <c r="R120" s="212">
        <v>5.979050573562341E-2</v>
      </c>
      <c r="S120" s="212">
        <v>5.979050573562341E-2</v>
      </c>
      <c r="T120" s="212">
        <v>5.979050573562341E-2</v>
      </c>
      <c r="U120" s="212">
        <v>5.979050573562341E-2</v>
      </c>
      <c r="V120" s="212">
        <v>5.979050573562341E-2</v>
      </c>
      <c r="W120" s="212">
        <v>5.979050573562341E-2</v>
      </c>
      <c r="X120" s="212">
        <v>5.979050573562341E-2</v>
      </c>
      <c r="Y120" s="212">
        <v>5.979050573562341E-2</v>
      </c>
      <c r="Z120" s="212">
        <v>5.979050573562341E-2</v>
      </c>
      <c r="AA120" s="212">
        <v>5.979050573562341E-2</v>
      </c>
      <c r="AB120" s="212">
        <v>5.979050573562341E-2</v>
      </c>
      <c r="AC120" s="212">
        <v>5.979050573562341E-2</v>
      </c>
      <c r="AD120" s="212">
        <v>5.979050573562341E-2</v>
      </c>
      <c r="AE120" s="212">
        <v>5.979050573562341E-2</v>
      </c>
      <c r="AF120" s="212">
        <v>5.979050573562341E-2</v>
      </c>
      <c r="AG120" s="212">
        <v>5.979050573562341E-2</v>
      </c>
      <c r="AH120" s="212">
        <v>5.979050573562341E-2</v>
      </c>
      <c r="AI120" s="212">
        <v>5.979050573562341E-2</v>
      </c>
      <c r="AJ120" s="212">
        <v>5.979050573562341E-2</v>
      </c>
      <c r="AK120" s="212">
        <v>5.979050573562341E-2</v>
      </c>
      <c r="AL120" s="212">
        <v>5.979050573562341E-2</v>
      </c>
      <c r="AM120" s="212">
        <v>5.979050573562341E-2</v>
      </c>
      <c r="AN120" s="212">
        <v>5.979050573562341E-2</v>
      </c>
      <c r="AO120" s="212">
        <v>5.979050573562341E-2</v>
      </c>
      <c r="AP120" s="212">
        <v>5.979050573562341E-2</v>
      </c>
      <c r="AQ120" s="212">
        <v>5.979050573562341E-2</v>
      </c>
      <c r="AR120" s="212">
        <v>5.979050573562341E-2</v>
      </c>
      <c r="AS120" s="212">
        <v>5.979050573562341E-2</v>
      </c>
      <c r="AT120" s="212">
        <v>5.979050573562341E-2</v>
      </c>
      <c r="AU120" s="212">
        <v>5.979050573562341E-2</v>
      </c>
      <c r="AV120" s="212">
        <v>5.979050573562341E-2</v>
      </c>
      <c r="AW120" s="212">
        <v>5.979050573562341E-2</v>
      </c>
      <c r="AX120" s="212">
        <v>5.979050573562341E-2</v>
      </c>
      <c r="AY120" s="212">
        <v>5.979050573562341E-2</v>
      </c>
      <c r="AZ120" s="212">
        <v>5.979050573562341E-2</v>
      </c>
      <c r="BA120" s="212">
        <v>5.979050573562341E-2</v>
      </c>
      <c r="BB120" s="212">
        <v>5.979050573562341E-2</v>
      </c>
      <c r="BC120" s="212">
        <v>5.979050573562341E-2</v>
      </c>
      <c r="BD120" s="212">
        <v>5.979050573562341E-2</v>
      </c>
      <c r="BE120" s="212">
        <v>5.979050573562341E-2</v>
      </c>
      <c r="BF120" s="212">
        <v>5.979050573562341E-2</v>
      </c>
      <c r="BG120" s="212">
        <v>5.979050573562341E-2</v>
      </c>
      <c r="BH120" s="212">
        <v>5.979050573562341E-2</v>
      </c>
      <c r="BI120" s="212">
        <v>5.979050573562341E-2</v>
      </c>
      <c r="BJ120" s="212">
        <v>5.979050573562341E-2</v>
      </c>
      <c r="BK120" s="213">
        <v>5.979050573562341E-2</v>
      </c>
      <c r="BL120" s="213">
        <v>5.979050573562341E-2</v>
      </c>
      <c r="BM120" s="164"/>
      <c r="BN120" s="164"/>
      <c r="BO120" s="164"/>
      <c r="BP120" s="164"/>
      <c r="BQ120" s="164"/>
      <c r="BR120" s="164"/>
      <c r="BS120" s="164"/>
      <c r="BT120" s="164"/>
      <c r="BU120" s="164"/>
      <c r="BV120" s="164"/>
      <c r="BW120" s="164"/>
      <c r="BX120" s="164"/>
      <c r="BY120" s="164"/>
      <c r="BZ120" s="164"/>
      <c r="CA120" s="164"/>
      <c r="CB120" s="164"/>
      <c r="CC120" s="164"/>
      <c r="CD120" s="164"/>
      <c r="CE120" s="164"/>
      <c r="CF120" s="164"/>
      <c r="CG120" s="164"/>
      <c r="CH120" s="164"/>
      <c r="CI120" s="164"/>
      <c r="CJ120" s="164"/>
      <c r="CK120" s="164"/>
      <c r="CL120" s="164"/>
      <c r="CM120" s="164"/>
      <c r="CN120" s="164"/>
      <c r="CO120" s="164"/>
      <c r="CP120" s="164"/>
      <c r="CQ120" s="164"/>
      <c r="CR120" s="164"/>
      <c r="CS120" s="164"/>
      <c r="CT120" s="164"/>
      <c r="CU120" s="164"/>
      <c r="CV120" s="164"/>
      <c r="CW120" s="164"/>
      <c r="CX120" s="164"/>
      <c r="CY120" s="164"/>
      <c r="CZ120" s="164"/>
      <c r="DA120" s="164"/>
      <c r="DB120" s="164"/>
      <c r="DC120" s="164"/>
      <c r="DD120" s="164"/>
      <c r="DE120" s="164"/>
      <c r="DF120" s="164"/>
      <c r="DG120" s="164"/>
      <c r="DH120" s="164"/>
      <c r="DI120" s="164"/>
      <c r="DJ120" s="164"/>
      <c r="DK120" s="164"/>
      <c r="DL120" s="164"/>
      <c r="DM120" s="164"/>
      <c r="DN120" s="164"/>
      <c r="DO120" s="164"/>
      <c r="DP120" s="164"/>
      <c r="DQ120" s="164"/>
      <c r="DR120" s="164"/>
      <c r="DS120" s="164"/>
      <c r="DT120" s="164"/>
      <c r="DU120" s="164"/>
      <c r="DV120" s="164"/>
      <c r="DW120" s="164"/>
      <c r="DX120" s="164"/>
      <c r="DY120" s="164"/>
      <c r="DZ120" s="164"/>
      <c r="EA120" s="164"/>
      <c r="EB120" s="164"/>
      <c r="EC120" s="164"/>
      <c r="ED120" s="164"/>
      <c r="EE120" s="164"/>
      <c r="EF120" s="164"/>
    </row>
    <row r="121" spans="1:136" s="154" customFormat="1" x14ac:dyDescent="0.3">
      <c r="A121" s="155" t="s">
        <v>7</v>
      </c>
      <c r="B121" s="154" t="s">
        <v>24</v>
      </c>
      <c r="C121" s="154" t="s">
        <v>27</v>
      </c>
      <c r="D121" s="211">
        <v>9.4517110239942803E-2</v>
      </c>
      <c r="E121" s="212">
        <v>9.4517110239942803E-2</v>
      </c>
      <c r="F121" s="212">
        <v>9.4517110239942803E-2</v>
      </c>
      <c r="G121" s="212">
        <v>9.4517110239942803E-2</v>
      </c>
      <c r="H121" s="212">
        <v>9.4517110239942803E-2</v>
      </c>
      <c r="I121" s="212">
        <v>9.4517110239942803E-2</v>
      </c>
      <c r="J121" s="212">
        <v>9.4517110239942803E-2</v>
      </c>
      <c r="K121" s="212">
        <v>9.4517110239942803E-2</v>
      </c>
      <c r="L121" s="212">
        <v>9.4517110239942803E-2</v>
      </c>
      <c r="M121" s="212">
        <v>9.4517110239942803E-2</v>
      </c>
      <c r="N121" s="212">
        <v>9.4517110239942803E-2</v>
      </c>
      <c r="O121" s="212">
        <v>9.4517110239942803E-2</v>
      </c>
      <c r="P121" s="212">
        <v>9.4517110239942803E-2</v>
      </c>
      <c r="Q121" s="212">
        <v>9.4517110239942803E-2</v>
      </c>
      <c r="R121" s="212">
        <v>9.4517110239942803E-2</v>
      </c>
      <c r="S121" s="212">
        <v>9.4517110239942803E-2</v>
      </c>
      <c r="T121" s="212">
        <v>9.4517110239942803E-2</v>
      </c>
      <c r="U121" s="212">
        <v>9.4517110239942803E-2</v>
      </c>
      <c r="V121" s="212">
        <v>9.4517110239942803E-2</v>
      </c>
      <c r="W121" s="212">
        <v>9.4517110239942803E-2</v>
      </c>
      <c r="X121" s="212">
        <v>9.4517110239942803E-2</v>
      </c>
      <c r="Y121" s="212">
        <v>9.4517110239942803E-2</v>
      </c>
      <c r="Z121" s="212">
        <v>9.4517110239942803E-2</v>
      </c>
      <c r="AA121" s="212">
        <v>9.4517110239942803E-2</v>
      </c>
      <c r="AB121" s="212">
        <v>9.4517110239942803E-2</v>
      </c>
      <c r="AC121" s="212">
        <v>9.4517110239942803E-2</v>
      </c>
      <c r="AD121" s="212">
        <v>9.4517110239942803E-2</v>
      </c>
      <c r="AE121" s="212">
        <v>9.4517110239942803E-2</v>
      </c>
      <c r="AF121" s="212">
        <v>9.4517110239942803E-2</v>
      </c>
      <c r="AG121" s="212">
        <v>9.4517110239942803E-2</v>
      </c>
      <c r="AH121" s="212">
        <v>9.4517110239942803E-2</v>
      </c>
      <c r="AI121" s="212">
        <v>9.4517110239942803E-2</v>
      </c>
      <c r="AJ121" s="212">
        <v>9.4517110239942803E-2</v>
      </c>
      <c r="AK121" s="212">
        <v>9.4517110239942803E-2</v>
      </c>
      <c r="AL121" s="212">
        <v>9.4517110239942803E-2</v>
      </c>
      <c r="AM121" s="212">
        <v>9.4517110239942803E-2</v>
      </c>
      <c r="AN121" s="212">
        <v>9.4517110239942803E-2</v>
      </c>
      <c r="AO121" s="212">
        <v>9.4517110239942803E-2</v>
      </c>
      <c r="AP121" s="212">
        <v>9.4517110239942803E-2</v>
      </c>
      <c r="AQ121" s="212">
        <v>9.4517110239942803E-2</v>
      </c>
      <c r="AR121" s="212">
        <v>9.4517110239942803E-2</v>
      </c>
      <c r="AS121" s="212">
        <v>9.4517110239942803E-2</v>
      </c>
      <c r="AT121" s="212">
        <v>9.4517110239942803E-2</v>
      </c>
      <c r="AU121" s="212">
        <v>9.4517110239942803E-2</v>
      </c>
      <c r="AV121" s="212">
        <v>9.4517110239942803E-2</v>
      </c>
      <c r="AW121" s="212">
        <v>9.4517110239942803E-2</v>
      </c>
      <c r="AX121" s="212">
        <v>9.4517110239942803E-2</v>
      </c>
      <c r="AY121" s="212">
        <v>9.4517110239942803E-2</v>
      </c>
      <c r="AZ121" s="212">
        <v>9.4517110239942803E-2</v>
      </c>
      <c r="BA121" s="212">
        <v>9.4517110239942803E-2</v>
      </c>
      <c r="BB121" s="212">
        <v>9.4517110239942803E-2</v>
      </c>
      <c r="BC121" s="212">
        <v>9.4517110239942803E-2</v>
      </c>
      <c r="BD121" s="212">
        <v>9.4517110239942803E-2</v>
      </c>
      <c r="BE121" s="212">
        <v>9.4517110239942803E-2</v>
      </c>
      <c r="BF121" s="212">
        <v>9.4517110239942803E-2</v>
      </c>
      <c r="BG121" s="212">
        <v>9.4517110239942803E-2</v>
      </c>
      <c r="BH121" s="212">
        <v>9.4517110239942803E-2</v>
      </c>
      <c r="BI121" s="212">
        <v>9.4517110239942803E-2</v>
      </c>
      <c r="BJ121" s="212">
        <v>9.4517110239942803E-2</v>
      </c>
      <c r="BK121" s="213">
        <v>9.4517110239942803E-2</v>
      </c>
      <c r="BL121" s="213">
        <v>9.4517110239942803E-2</v>
      </c>
      <c r="BM121" s="164"/>
      <c r="BN121" s="164"/>
      <c r="BO121" s="164"/>
      <c r="BP121" s="164"/>
      <c r="BQ121" s="164"/>
      <c r="BR121" s="164"/>
      <c r="BS121" s="164"/>
      <c r="BT121" s="164"/>
      <c r="BU121" s="164"/>
      <c r="BV121" s="164"/>
      <c r="BW121" s="164"/>
      <c r="BX121" s="164"/>
      <c r="BY121" s="164"/>
      <c r="BZ121" s="164"/>
      <c r="CA121" s="164"/>
      <c r="CB121" s="164"/>
      <c r="CC121" s="164"/>
      <c r="CD121" s="164"/>
      <c r="CE121" s="164"/>
      <c r="CF121" s="164"/>
      <c r="CG121" s="164"/>
      <c r="CH121" s="164"/>
      <c r="CI121" s="164"/>
      <c r="CJ121" s="164"/>
      <c r="CK121" s="164"/>
      <c r="CL121" s="164"/>
      <c r="CM121" s="164"/>
      <c r="CN121" s="164"/>
      <c r="CO121" s="164"/>
      <c r="CP121" s="164"/>
      <c r="CQ121" s="164"/>
      <c r="CR121" s="164"/>
      <c r="CS121" s="164"/>
      <c r="CT121" s="164"/>
      <c r="CU121" s="164"/>
      <c r="CV121" s="164"/>
      <c r="CW121" s="164"/>
      <c r="CX121" s="164"/>
      <c r="CY121" s="164"/>
      <c r="CZ121" s="164"/>
      <c r="DA121" s="164"/>
      <c r="DB121" s="164"/>
      <c r="DC121" s="164"/>
      <c r="DD121" s="164"/>
      <c r="DE121" s="164"/>
      <c r="DF121" s="164"/>
      <c r="DG121" s="164"/>
      <c r="DH121" s="164"/>
      <c r="DI121" s="164"/>
      <c r="DJ121" s="164"/>
      <c r="DK121" s="164"/>
      <c r="DL121" s="164"/>
      <c r="DM121" s="164"/>
      <c r="DN121" s="164"/>
      <c r="DO121" s="164"/>
      <c r="DP121" s="164"/>
      <c r="DQ121" s="164"/>
      <c r="DR121" s="164"/>
      <c r="DS121" s="164"/>
      <c r="DT121" s="164"/>
      <c r="DU121" s="164"/>
      <c r="DV121" s="164"/>
      <c r="DW121" s="164"/>
      <c r="DX121" s="164"/>
      <c r="DY121" s="164"/>
      <c r="DZ121" s="164"/>
      <c r="EA121" s="164"/>
      <c r="EB121" s="164"/>
      <c r="EC121" s="164"/>
      <c r="ED121" s="164"/>
      <c r="EE121" s="164"/>
      <c r="EF121" s="164"/>
    </row>
    <row r="122" spans="1:136" s="154" customFormat="1" x14ac:dyDescent="0.3">
      <c r="A122" s="155" t="s">
        <v>8</v>
      </c>
      <c r="B122" s="154" t="s">
        <v>25</v>
      </c>
      <c r="C122" s="154" t="s">
        <v>29</v>
      </c>
      <c r="D122" s="211">
        <v>8.2044941834601648E-2</v>
      </c>
      <c r="E122" s="212">
        <v>8.2044941834601648E-2</v>
      </c>
      <c r="F122" s="212">
        <v>8.2044941834601648E-2</v>
      </c>
      <c r="G122" s="212">
        <v>8.2044941834601648E-2</v>
      </c>
      <c r="H122" s="212">
        <v>8.2044941834601648E-2</v>
      </c>
      <c r="I122" s="212">
        <v>8.2044941834601648E-2</v>
      </c>
      <c r="J122" s="212">
        <v>8.2044941834601648E-2</v>
      </c>
      <c r="K122" s="212">
        <v>8.2044941834601648E-2</v>
      </c>
      <c r="L122" s="212">
        <v>8.2044941834601648E-2</v>
      </c>
      <c r="M122" s="212">
        <v>8.2044941834601648E-2</v>
      </c>
      <c r="N122" s="212">
        <v>8.2044941834601648E-2</v>
      </c>
      <c r="O122" s="212">
        <v>8.2044941834601648E-2</v>
      </c>
      <c r="P122" s="212">
        <v>8.2044941834601648E-2</v>
      </c>
      <c r="Q122" s="212">
        <v>8.2044941834601648E-2</v>
      </c>
      <c r="R122" s="212">
        <v>8.2044941834601648E-2</v>
      </c>
      <c r="S122" s="212">
        <v>8.2044941834601648E-2</v>
      </c>
      <c r="T122" s="212">
        <v>8.2044941834601648E-2</v>
      </c>
      <c r="U122" s="212">
        <v>8.2044941834601648E-2</v>
      </c>
      <c r="V122" s="212">
        <v>8.2044941834601648E-2</v>
      </c>
      <c r="W122" s="212">
        <v>8.2044941834601648E-2</v>
      </c>
      <c r="X122" s="212">
        <v>8.2044941834601648E-2</v>
      </c>
      <c r="Y122" s="212">
        <v>8.2044941834601648E-2</v>
      </c>
      <c r="Z122" s="212">
        <v>8.2044941834601648E-2</v>
      </c>
      <c r="AA122" s="212">
        <v>8.2044941834601648E-2</v>
      </c>
      <c r="AB122" s="212">
        <v>8.2044941834601648E-2</v>
      </c>
      <c r="AC122" s="212">
        <v>8.2044941834601648E-2</v>
      </c>
      <c r="AD122" s="212">
        <v>8.2044941834601648E-2</v>
      </c>
      <c r="AE122" s="212">
        <v>8.2044941834601648E-2</v>
      </c>
      <c r="AF122" s="212">
        <v>8.2044941834601648E-2</v>
      </c>
      <c r="AG122" s="212">
        <v>8.2044941834601648E-2</v>
      </c>
      <c r="AH122" s="212">
        <v>8.2044941834601648E-2</v>
      </c>
      <c r="AI122" s="212">
        <v>8.2044941834601648E-2</v>
      </c>
      <c r="AJ122" s="212">
        <v>8.2044941834601648E-2</v>
      </c>
      <c r="AK122" s="212">
        <v>8.2044941834601648E-2</v>
      </c>
      <c r="AL122" s="212">
        <v>8.2044941834601648E-2</v>
      </c>
      <c r="AM122" s="212">
        <v>8.2044941834601648E-2</v>
      </c>
      <c r="AN122" s="212">
        <v>8.2044941834601648E-2</v>
      </c>
      <c r="AO122" s="212">
        <v>8.2044941834601648E-2</v>
      </c>
      <c r="AP122" s="212">
        <v>8.2044941834601648E-2</v>
      </c>
      <c r="AQ122" s="212">
        <v>8.2044941834601648E-2</v>
      </c>
      <c r="AR122" s="212">
        <v>8.2044941834601648E-2</v>
      </c>
      <c r="AS122" s="212">
        <v>8.2044941834601648E-2</v>
      </c>
      <c r="AT122" s="212">
        <v>8.2044941834601648E-2</v>
      </c>
      <c r="AU122" s="212">
        <v>8.2044941834601648E-2</v>
      </c>
      <c r="AV122" s="212">
        <v>8.2044941834601648E-2</v>
      </c>
      <c r="AW122" s="212">
        <v>8.2044941834601648E-2</v>
      </c>
      <c r="AX122" s="212">
        <v>8.2044941834601648E-2</v>
      </c>
      <c r="AY122" s="212">
        <v>8.2044941834601648E-2</v>
      </c>
      <c r="AZ122" s="212">
        <v>8.2044941834601648E-2</v>
      </c>
      <c r="BA122" s="212">
        <v>8.2044941834601648E-2</v>
      </c>
      <c r="BB122" s="212">
        <v>8.2044941834601648E-2</v>
      </c>
      <c r="BC122" s="212">
        <v>8.2044941834601648E-2</v>
      </c>
      <c r="BD122" s="212">
        <v>8.2044941834601648E-2</v>
      </c>
      <c r="BE122" s="212">
        <v>8.2044941834601648E-2</v>
      </c>
      <c r="BF122" s="212">
        <v>8.2044941834601648E-2</v>
      </c>
      <c r="BG122" s="212">
        <v>8.2044941834601648E-2</v>
      </c>
      <c r="BH122" s="212">
        <v>8.2044941834601648E-2</v>
      </c>
      <c r="BI122" s="212">
        <v>8.2044941834601648E-2</v>
      </c>
      <c r="BJ122" s="212">
        <v>8.2044941834601648E-2</v>
      </c>
      <c r="BK122" s="213">
        <v>8.2044941834601648E-2</v>
      </c>
      <c r="BL122" s="213">
        <v>8.2044941834601648E-2</v>
      </c>
      <c r="BM122" s="164"/>
      <c r="BN122" s="164"/>
      <c r="BO122" s="164"/>
      <c r="BP122" s="164"/>
      <c r="BQ122" s="164"/>
      <c r="BR122" s="164"/>
      <c r="BS122" s="164"/>
      <c r="BT122" s="164"/>
      <c r="BU122" s="164"/>
      <c r="BV122" s="164"/>
      <c r="BW122" s="164"/>
      <c r="BX122" s="164"/>
      <c r="BY122" s="164"/>
      <c r="BZ122" s="164"/>
      <c r="CA122" s="164"/>
      <c r="CB122" s="164"/>
      <c r="CC122" s="164"/>
      <c r="CD122" s="164"/>
      <c r="CE122" s="164"/>
      <c r="CF122" s="164"/>
      <c r="CG122" s="164"/>
      <c r="CH122" s="164"/>
      <c r="CI122" s="164"/>
      <c r="CJ122" s="164"/>
      <c r="CK122" s="164"/>
      <c r="CL122" s="164"/>
      <c r="CM122" s="164"/>
      <c r="CN122" s="164"/>
      <c r="CO122" s="164"/>
      <c r="CP122" s="164"/>
      <c r="CQ122" s="164"/>
      <c r="CR122" s="164"/>
      <c r="CS122" s="164"/>
      <c r="CT122" s="164"/>
      <c r="CU122" s="164"/>
      <c r="CV122" s="164"/>
      <c r="CW122" s="164"/>
      <c r="CX122" s="164"/>
      <c r="CY122" s="164"/>
      <c r="CZ122" s="164"/>
      <c r="DA122" s="164"/>
      <c r="DB122" s="164"/>
      <c r="DC122" s="164"/>
      <c r="DD122" s="164"/>
      <c r="DE122" s="164"/>
      <c r="DF122" s="164"/>
      <c r="DG122" s="164"/>
      <c r="DH122" s="164"/>
      <c r="DI122" s="164"/>
      <c r="DJ122" s="164"/>
      <c r="DK122" s="164"/>
      <c r="DL122" s="164"/>
      <c r="DM122" s="164"/>
      <c r="DN122" s="164"/>
      <c r="DO122" s="164"/>
      <c r="DP122" s="164"/>
      <c r="DQ122" s="164"/>
      <c r="DR122" s="164"/>
      <c r="DS122" s="164"/>
      <c r="DT122" s="164"/>
      <c r="DU122" s="164"/>
      <c r="DV122" s="164"/>
      <c r="DW122" s="164"/>
      <c r="DX122" s="164"/>
      <c r="DY122" s="164"/>
      <c r="DZ122" s="164"/>
      <c r="EA122" s="164"/>
      <c r="EB122" s="164"/>
      <c r="EC122" s="164"/>
      <c r="ED122" s="164"/>
      <c r="EE122" s="164"/>
      <c r="EF122" s="164"/>
    </row>
    <row r="123" spans="1:136" s="154" customFormat="1" x14ac:dyDescent="0.3">
      <c r="A123" s="155" t="s">
        <v>45</v>
      </c>
      <c r="B123" s="154" t="s">
        <v>26</v>
      </c>
      <c r="C123" s="154" t="s">
        <v>28</v>
      </c>
      <c r="D123" s="211">
        <v>0.30208595464839855</v>
      </c>
      <c r="E123" s="212">
        <v>0.30208595464839855</v>
      </c>
      <c r="F123" s="212">
        <v>0.30208595464839855</v>
      </c>
      <c r="G123" s="212">
        <v>0.30208595464839855</v>
      </c>
      <c r="H123" s="212">
        <v>0.30208595464839855</v>
      </c>
      <c r="I123" s="212">
        <v>0.30208595464839855</v>
      </c>
      <c r="J123" s="212">
        <v>0.30208595464839855</v>
      </c>
      <c r="K123" s="212">
        <v>0.30208595464839855</v>
      </c>
      <c r="L123" s="212">
        <v>0.30208595464839855</v>
      </c>
      <c r="M123" s="212">
        <v>0.30208595464839855</v>
      </c>
      <c r="N123" s="212">
        <v>0.30208595464839855</v>
      </c>
      <c r="O123" s="212">
        <v>0.30208595464839855</v>
      </c>
      <c r="P123" s="212">
        <v>0.30208595464839855</v>
      </c>
      <c r="Q123" s="212">
        <v>0.30208595464839855</v>
      </c>
      <c r="R123" s="212">
        <v>0.30208595464839855</v>
      </c>
      <c r="S123" s="212">
        <v>0.30208595464839855</v>
      </c>
      <c r="T123" s="212">
        <v>0.30208595464839855</v>
      </c>
      <c r="U123" s="212">
        <v>0.30208595464839855</v>
      </c>
      <c r="V123" s="212">
        <v>0.30208595464839855</v>
      </c>
      <c r="W123" s="212">
        <v>0.30208595464839855</v>
      </c>
      <c r="X123" s="212">
        <v>0.30208595464839855</v>
      </c>
      <c r="Y123" s="212">
        <v>0.30208595464839855</v>
      </c>
      <c r="Z123" s="212">
        <v>0.30208595464839855</v>
      </c>
      <c r="AA123" s="212">
        <v>0.30208595464839855</v>
      </c>
      <c r="AB123" s="212">
        <v>0.30208595464839855</v>
      </c>
      <c r="AC123" s="212">
        <v>0.30208595464839855</v>
      </c>
      <c r="AD123" s="212">
        <v>0.30208595464839855</v>
      </c>
      <c r="AE123" s="212">
        <v>0.30208595464839855</v>
      </c>
      <c r="AF123" s="212">
        <v>0.30208595464839855</v>
      </c>
      <c r="AG123" s="212">
        <v>0.30208595464839855</v>
      </c>
      <c r="AH123" s="212">
        <v>0.30208595464839855</v>
      </c>
      <c r="AI123" s="212">
        <v>0.30208595464839855</v>
      </c>
      <c r="AJ123" s="212">
        <v>0.30208595464839855</v>
      </c>
      <c r="AK123" s="212">
        <v>0.30208595464839855</v>
      </c>
      <c r="AL123" s="212">
        <v>0.30208595464839855</v>
      </c>
      <c r="AM123" s="212">
        <v>0.30208595464839855</v>
      </c>
      <c r="AN123" s="212">
        <v>0.30208595464839855</v>
      </c>
      <c r="AO123" s="212">
        <v>0.30208595464839855</v>
      </c>
      <c r="AP123" s="212">
        <v>0.30208595464839855</v>
      </c>
      <c r="AQ123" s="212">
        <v>0.30208595464839855</v>
      </c>
      <c r="AR123" s="212">
        <v>0.30208595464839855</v>
      </c>
      <c r="AS123" s="212">
        <v>0.30208595464839855</v>
      </c>
      <c r="AT123" s="212">
        <v>0.30208595464839855</v>
      </c>
      <c r="AU123" s="212">
        <v>0.30208595464839855</v>
      </c>
      <c r="AV123" s="212">
        <v>0.30208595464839855</v>
      </c>
      <c r="AW123" s="212">
        <v>0.30208595464839855</v>
      </c>
      <c r="AX123" s="212">
        <v>0.30208595464839855</v>
      </c>
      <c r="AY123" s="212">
        <v>0.30208595464839855</v>
      </c>
      <c r="AZ123" s="212">
        <v>0.30208595464839855</v>
      </c>
      <c r="BA123" s="212">
        <v>0.30208595464839855</v>
      </c>
      <c r="BB123" s="212">
        <v>0.30208595464839855</v>
      </c>
      <c r="BC123" s="212">
        <v>0.30208595464839855</v>
      </c>
      <c r="BD123" s="212">
        <v>0.30208595464839855</v>
      </c>
      <c r="BE123" s="212">
        <v>0.30208595464839855</v>
      </c>
      <c r="BF123" s="212">
        <v>0.30208595464839855</v>
      </c>
      <c r="BG123" s="212">
        <v>0.30208595464839855</v>
      </c>
      <c r="BH123" s="212">
        <v>0.30208595464839855</v>
      </c>
      <c r="BI123" s="212">
        <v>0.30208595464839855</v>
      </c>
      <c r="BJ123" s="212">
        <v>0.30208595464839855</v>
      </c>
      <c r="BK123" s="213">
        <v>0.30208595464839855</v>
      </c>
      <c r="BL123" s="213">
        <v>0.30208595464839855</v>
      </c>
      <c r="BM123" s="164"/>
      <c r="BN123" s="164"/>
      <c r="BO123" s="164"/>
      <c r="BP123" s="164"/>
      <c r="BQ123" s="164"/>
      <c r="BR123" s="164"/>
      <c r="BS123" s="164"/>
      <c r="BT123" s="164"/>
      <c r="BU123" s="164"/>
      <c r="BV123" s="164"/>
      <c r="BW123" s="164"/>
      <c r="BX123" s="164"/>
      <c r="BY123" s="164"/>
      <c r="BZ123" s="164"/>
      <c r="CA123" s="164"/>
      <c r="CB123" s="164"/>
      <c r="CC123" s="164"/>
      <c r="CD123" s="164"/>
      <c r="CE123" s="164"/>
      <c r="CF123" s="164"/>
      <c r="CG123" s="164"/>
      <c r="CH123" s="164"/>
      <c r="CI123" s="164"/>
      <c r="CJ123" s="164"/>
      <c r="CK123" s="164"/>
      <c r="CL123" s="164"/>
      <c r="CM123" s="164"/>
      <c r="CN123" s="164"/>
      <c r="CO123" s="164"/>
      <c r="CP123" s="164"/>
      <c r="CQ123" s="164"/>
      <c r="CR123" s="164"/>
      <c r="CS123" s="164"/>
      <c r="CT123" s="164"/>
      <c r="CU123" s="164"/>
      <c r="CV123" s="164"/>
      <c r="CW123" s="164"/>
      <c r="CX123" s="164"/>
      <c r="CY123" s="164"/>
      <c r="CZ123" s="164"/>
      <c r="DA123" s="164"/>
      <c r="DB123" s="164"/>
      <c r="DC123" s="164"/>
      <c r="DD123" s="164"/>
      <c r="DE123" s="164"/>
      <c r="DF123" s="164"/>
      <c r="DG123" s="164"/>
      <c r="DH123" s="164"/>
      <c r="DI123" s="164"/>
      <c r="DJ123" s="164"/>
      <c r="DK123" s="164"/>
      <c r="DL123" s="164"/>
      <c r="DM123" s="164"/>
      <c r="DN123" s="164"/>
      <c r="DO123" s="164"/>
      <c r="DP123" s="164"/>
      <c r="DQ123" s="164"/>
      <c r="DR123" s="164"/>
      <c r="DS123" s="164"/>
      <c r="DT123" s="164"/>
      <c r="DU123" s="164"/>
      <c r="DV123" s="164"/>
      <c r="DW123" s="164"/>
      <c r="DX123" s="164"/>
      <c r="DY123" s="164"/>
      <c r="DZ123" s="164"/>
      <c r="EA123" s="164"/>
      <c r="EB123" s="164"/>
      <c r="EC123" s="164"/>
      <c r="ED123" s="164"/>
      <c r="EE123" s="164"/>
      <c r="EF123" s="164"/>
    </row>
    <row r="124" spans="1:136" x14ac:dyDescent="0.3">
      <c r="A124" s="14"/>
      <c r="D124" s="23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</row>
    <row r="125" spans="1:136" x14ac:dyDescent="0.3">
      <c r="A125" s="18" t="s">
        <v>104</v>
      </c>
      <c r="D125" s="23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</row>
    <row r="126" spans="1:136" s="275" customFormat="1" x14ac:dyDescent="0.3">
      <c r="A126" s="275" t="s">
        <v>90</v>
      </c>
      <c r="C126" s="275" t="s">
        <v>285</v>
      </c>
      <c r="D126" s="289">
        <v>0.11369916147165307</v>
      </c>
      <c r="E126" s="290">
        <v>0.11369916147165307</v>
      </c>
      <c r="F126" s="290">
        <v>0.11369916147165307</v>
      </c>
      <c r="G126" s="290">
        <v>0.11369916147165307</v>
      </c>
      <c r="H126" s="290">
        <v>0.11369916147165307</v>
      </c>
      <c r="I126" s="290">
        <v>0.11369916147165307</v>
      </c>
      <c r="J126" s="290">
        <v>0.11369916147165307</v>
      </c>
      <c r="K126" s="290">
        <v>0.11369916147165307</v>
      </c>
      <c r="L126" s="290">
        <v>0.11369916147165307</v>
      </c>
      <c r="M126" s="290">
        <v>0.11369916147165307</v>
      </c>
      <c r="N126" s="290">
        <v>0.11369916147165307</v>
      </c>
      <c r="O126" s="290">
        <v>0.11369916147165307</v>
      </c>
      <c r="P126" s="290">
        <v>0.11369916147165307</v>
      </c>
      <c r="Q126" s="290">
        <v>0.11369916147165307</v>
      </c>
      <c r="R126" s="290">
        <v>0.11369916147165307</v>
      </c>
      <c r="S126" s="290">
        <v>0.11369916147165307</v>
      </c>
      <c r="T126" s="290">
        <v>0.11369916147165307</v>
      </c>
      <c r="U126" s="290">
        <v>0.11369916147165307</v>
      </c>
      <c r="V126" s="290">
        <v>0.11369916147165307</v>
      </c>
      <c r="W126" s="290">
        <v>0.11369916147165307</v>
      </c>
      <c r="X126" s="290">
        <v>0.11369916147165307</v>
      </c>
      <c r="Y126" s="290">
        <v>0.11369916147165307</v>
      </c>
      <c r="Z126" s="290">
        <v>0.11369916147165307</v>
      </c>
      <c r="AA126" s="290">
        <v>0.11369916147165307</v>
      </c>
      <c r="AB126" s="290">
        <v>0.11369916147165307</v>
      </c>
      <c r="AC126" s="290">
        <v>0.11369916147165307</v>
      </c>
      <c r="AD126" s="290">
        <v>0.11369916147165307</v>
      </c>
      <c r="AE126" s="290">
        <v>0.11369916147165307</v>
      </c>
      <c r="AF126" s="290">
        <v>0.11369916147165307</v>
      </c>
      <c r="AG126" s="290">
        <v>0.11369916147165307</v>
      </c>
      <c r="AH126" s="290">
        <v>0.11369916147165307</v>
      </c>
      <c r="AI126" s="290">
        <v>0.11369916147165307</v>
      </c>
      <c r="AJ126" s="290">
        <v>0.11369916147165307</v>
      </c>
      <c r="AK126" s="290">
        <v>0.11369916147165307</v>
      </c>
      <c r="AL126" s="290">
        <v>0.11369916147165307</v>
      </c>
      <c r="AM126" s="290">
        <v>0.11369916147165307</v>
      </c>
      <c r="AN126" s="290">
        <v>0.11369916147165307</v>
      </c>
      <c r="AO126" s="290">
        <v>0.11369916147165307</v>
      </c>
      <c r="AP126" s="290">
        <v>0.11369916147165307</v>
      </c>
      <c r="AQ126" s="290">
        <v>0.11369916147165307</v>
      </c>
      <c r="AR126" s="290">
        <v>0.11369916147165307</v>
      </c>
      <c r="AS126" s="290">
        <v>0.11369916147165307</v>
      </c>
      <c r="AT126" s="290">
        <v>0.11369916147165307</v>
      </c>
      <c r="AU126" s="290">
        <v>0.11369916147165307</v>
      </c>
      <c r="AV126" s="290">
        <v>0.11369916147165307</v>
      </c>
      <c r="AW126" s="290">
        <v>0.11369916147165307</v>
      </c>
      <c r="AX126" s="290">
        <v>0.11369916147165307</v>
      </c>
      <c r="AY126" s="290">
        <v>0.11369916147165307</v>
      </c>
      <c r="AZ126" s="290">
        <v>0.11369916147165307</v>
      </c>
      <c r="BA126" s="290">
        <v>0.11369916147165307</v>
      </c>
      <c r="BB126" s="290">
        <v>0.11369916147165307</v>
      </c>
      <c r="BC126" s="290">
        <v>0.11369916147165307</v>
      </c>
      <c r="BD126" s="290">
        <v>0.11369916147165307</v>
      </c>
      <c r="BE126" s="290">
        <v>0.11369916147165307</v>
      </c>
      <c r="BF126" s="290">
        <v>0.11369916147165307</v>
      </c>
      <c r="BG126" s="290">
        <v>0.11369916147165307</v>
      </c>
      <c r="BH126" s="290">
        <v>0.11369916147165307</v>
      </c>
      <c r="BI126" s="290">
        <v>0.11369916147165307</v>
      </c>
      <c r="BJ126" s="290">
        <v>0.11369916147165307</v>
      </c>
      <c r="BK126" s="290">
        <v>0.11369916147165307</v>
      </c>
      <c r="BL126" s="290">
        <v>0.11369916147165307</v>
      </c>
      <c r="BM126" s="290">
        <v>0.11369916147165307</v>
      </c>
      <c r="BN126" s="290">
        <v>0.11369916147165307</v>
      </c>
      <c r="BO126" s="290">
        <v>0.11369916147165307</v>
      </c>
      <c r="BP126" s="290">
        <v>0.11369916147165307</v>
      </c>
      <c r="BQ126" s="290">
        <v>0.11369916147165307</v>
      </c>
      <c r="BR126" s="290">
        <v>0.11369916147165307</v>
      </c>
      <c r="BS126" s="290">
        <v>0.11369916147165307</v>
      </c>
      <c r="BT126" s="290">
        <v>0.11369916147165307</v>
      </c>
      <c r="BU126" s="290">
        <v>0.11369916147165307</v>
      </c>
      <c r="BV126" s="290">
        <v>0.11369916147165307</v>
      </c>
      <c r="BW126" s="290">
        <v>0.11369916147165307</v>
      </c>
      <c r="BX126" s="290">
        <v>0.11369916147165307</v>
      </c>
      <c r="BY126" s="290">
        <v>0.11369916147165307</v>
      </c>
      <c r="BZ126" s="290">
        <v>0.11369916147165307</v>
      </c>
      <c r="CA126" s="290">
        <v>0.11369916147165307</v>
      </c>
      <c r="CB126" s="290">
        <v>0.11369916147165307</v>
      </c>
      <c r="CC126" s="290">
        <v>0.11369916147165307</v>
      </c>
      <c r="CD126" s="290">
        <v>0.11369916147165307</v>
      </c>
      <c r="CE126" s="290">
        <v>0.11369916147165307</v>
      </c>
      <c r="CF126" s="290">
        <v>0.11369916147165307</v>
      </c>
      <c r="CG126" s="290">
        <v>0.11369916147165307</v>
      </c>
      <c r="CH126" s="290">
        <v>0.11369916147165307</v>
      </c>
      <c r="CI126" s="290">
        <v>0.11369916147165307</v>
      </c>
      <c r="CJ126" s="290">
        <v>0.11369916147165307</v>
      </c>
      <c r="CK126" s="290">
        <v>0.11369916147165307</v>
      </c>
      <c r="CL126" s="290">
        <v>0.11369916147165307</v>
      </c>
      <c r="CM126" s="290">
        <v>0.11369916147165307</v>
      </c>
      <c r="CN126" s="290">
        <v>0.11369916147165307</v>
      </c>
      <c r="CO126" s="290">
        <v>0.11369916147165307</v>
      </c>
      <c r="CP126" s="290">
        <v>0.11369916147165307</v>
      </c>
      <c r="CQ126" s="290">
        <v>0.11369916147165307</v>
      </c>
      <c r="CR126" s="290">
        <v>0.11369916147165307</v>
      </c>
      <c r="CS126" s="290">
        <v>0.11369916147165307</v>
      </c>
      <c r="CT126" s="290">
        <v>0.11369916147165307</v>
      </c>
      <c r="CU126" s="290">
        <v>0.11369916147165307</v>
      </c>
      <c r="CV126" s="290">
        <v>0.11369916147165307</v>
      </c>
      <c r="CW126" s="290"/>
      <c r="CX126" s="290"/>
      <c r="CY126" s="290"/>
      <c r="CZ126" s="290"/>
      <c r="DA126" s="290"/>
      <c r="DB126" s="290"/>
      <c r="DC126" s="290"/>
      <c r="DD126" s="290"/>
      <c r="DE126" s="290"/>
      <c r="DF126" s="290"/>
      <c r="DG126" s="290"/>
      <c r="DH126" s="290"/>
      <c r="DI126" s="290"/>
      <c r="DJ126" s="290"/>
      <c r="DK126" s="290"/>
      <c r="DL126" s="290"/>
      <c r="DM126" s="290"/>
      <c r="DN126" s="290"/>
      <c r="DO126" s="290"/>
      <c r="DP126" s="290"/>
      <c r="DQ126" s="290"/>
      <c r="DR126" s="290"/>
      <c r="DS126" s="290"/>
      <c r="DT126" s="290"/>
      <c r="DU126" s="290"/>
      <c r="DV126" s="290"/>
      <c r="DW126" s="290"/>
      <c r="DX126" s="290"/>
      <c r="DY126" s="290"/>
      <c r="DZ126" s="290"/>
      <c r="EA126" s="290"/>
      <c r="EB126" s="290"/>
      <c r="EC126" s="290"/>
      <c r="ED126" s="290"/>
      <c r="EE126" s="290"/>
      <c r="EF126" s="290"/>
    </row>
    <row r="127" spans="1:136" s="275" customFormat="1" x14ac:dyDescent="0.3">
      <c r="A127" s="275" t="s">
        <v>91</v>
      </c>
      <c r="C127" s="275" t="s">
        <v>92</v>
      </c>
      <c r="D127" s="289">
        <v>7.1350536209554324E-2</v>
      </c>
      <c r="E127" s="290">
        <v>7.1350536209554324E-2</v>
      </c>
      <c r="F127" s="290">
        <v>7.1350536209554324E-2</v>
      </c>
      <c r="G127" s="290">
        <v>7.1350536209554324E-2</v>
      </c>
      <c r="H127" s="290">
        <v>7.1350536209554324E-2</v>
      </c>
      <c r="I127" s="290">
        <v>7.1350536209554324E-2</v>
      </c>
      <c r="J127" s="290">
        <v>7.1350536209554324E-2</v>
      </c>
      <c r="K127" s="290">
        <v>7.1350536209554324E-2</v>
      </c>
      <c r="L127" s="290">
        <v>7.1350536209554324E-2</v>
      </c>
      <c r="M127" s="290">
        <v>7.1350536209554324E-2</v>
      </c>
      <c r="N127" s="290">
        <v>7.1350536209554324E-2</v>
      </c>
      <c r="O127" s="290">
        <v>7.1350536209554324E-2</v>
      </c>
      <c r="P127" s="290">
        <v>7.1350536209554324E-2</v>
      </c>
      <c r="Q127" s="290">
        <v>7.1350536209554324E-2</v>
      </c>
      <c r="R127" s="290">
        <v>7.1350536209554324E-2</v>
      </c>
      <c r="S127" s="290">
        <v>7.1350536209554324E-2</v>
      </c>
      <c r="T127" s="290">
        <v>7.1350536209554324E-2</v>
      </c>
      <c r="U127" s="290">
        <v>7.1350536209554324E-2</v>
      </c>
      <c r="V127" s="290">
        <v>7.1350536209554324E-2</v>
      </c>
      <c r="W127" s="290">
        <v>7.1350536209554324E-2</v>
      </c>
      <c r="X127" s="290">
        <v>7.1350536209554324E-2</v>
      </c>
      <c r="Y127" s="290">
        <v>7.1350536209554324E-2</v>
      </c>
      <c r="Z127" s="290">
        <v>7.1350536209554324E-2</v>
      </c>
      <c r="AA127" s="290">
        <v>7.1350536209554324E-2</v>
      </c>
      <c r="AB127" s="290">
        <v>7.1350536209554324E-2</v>
      </c>
      <c r="AC127" s="290">
        <v>7.1350536209554324E-2</v>
      </c>
      <c r="AD127" s="290">
        <v>7.1350536209554324E-2</v>
      </c>
      <c r="AE127" s="290">
        <v>7.1350536209554324E-2</v>
      </c>
      <c r="AF127" s="290">
        <v>7.1350536209554324E-2</v>
      </c>
      <c r="AG127" s="290">
        <v>7.1350536209554324E-2</v>
      </c>
      <c r="AH127" s="290">
        <v>7.1350536209554324E-2</v>
      </c>
      <c r="AI127" s="290">
        <v>7.1350536209554324E-2</v>
      </c>
      <c r="AJ127" s="290">
        <v>7.1350536209554324E-2</v>
      </c>
      <c r="AK127" s="290">
        <v>7.1350536209554324E-2</v>
      </c>
      <c r="AL127" s="290">
        <v>7.1350536209554324E-2</v>
      </c>
      <c r="AM127" s="290">
        <v>7.1350536209554324E-2</v>
      </c>
      <c r="AN127" s="290">
        <v>7.1350536209554324E-2</v>
      </c>
      <c r="AO127" s="290">
        <v>7.1350536209554324E-2</v>
      </c>
      <c r="AP127" s="290">
        <v>7.1350536209554324E-2</v>
      </c>
      <c r="AQ127" s="290">
        <v>7.1350536209554324E-2</v>
      </c>
      <c r="AR127" s="290">
        <v>7.1350536209554324E-2</v>
      </c>
      <c r="AS127" s="290">
        <v>7.1350536209554324E-2</v>
      </c>
      <c r="AT127" s="290">
        <v>7.1350536209554324E-2</v>
      </c>
      <c r="AU127" s="290">
        <v>7.1350536209554324E-2</v>
      </c>
      <c r="AV127" s="290">
        <v>7.1350536209554324E-2</v>
      </c>
      <c r="AW127" s="290">
        <v>7.1350536209554324E-2</v>
      </c>
      <c r="AX127" s="290">
        <v>7.1350536209554324E-2</v>
      </c>
      <c r="AY127" s="290">
        <v>7.1350536209554324E-2</v>
      </c>
      <c r="AZ127" s="290">
        <v>7.1350536209554324E-2</v>
      </c>
      <c r="BA127" s="290">
        <v>7.1350536209554324E-2</v>
      </c>
      <c r="BB127" s="290">
        <v>7.1350536209554324E-2</v>
      </c>
      <c r="BC127" s="290">
        <v>7.1350536209554324E-2</v>
      </c>
      <c r="BD127" s="290">
        <v>7.1350536209554324E-2</v>
      </c>
      <c r="BE127" s="290">
        <v>7.1350536209554324E-2</v>
      </c>
      <c r="BF127" s="290">
        <v>7.1350536209554324E-2</v>
      </c>
      <c r="BG127" s="290">
        <v>7.1350536209554324E-2</v>
      </c>
      <c r="BH127" s="290">
        <v>7.1350536209554324E-2</v>
      </c>
      <c r="BI127" s="290">
        <v>7.1350536209554324E-2</v>
      </c>
      <c r="BJ127" s="290">
        <v>7.1350536209554324E-2</v>
      </c>
      <c r="BK127" s="290">
        <v>7.1350536209554324E-2</v>
      </c>
      <c r="BL127" s="290">
        <v>7.1350536209554324E-2</v>
      </c>
      <c r="BM127" s="290">
        <v>7.1350536209554324E-2</v>
      </c>
      <c r="BN127" s="290">
        <v>7.1350536209554324E-2</v>
      </c>
      <c r="BO127" s="290">
        <v>7.1350536209554324E-2</v>
      </c>
      <c r="BP127" s="290">
        <v>7.1350536209554324E-2</v>
      </c>
      <c r="BQ127" s="290">
        <v>7.1350536209554324E-2</v>
      </c>
      <c r="BR127" s="290">
        <v>7.1350536209554324E-2</v>
      </c>
      <c r="BS127" s="290">
        <v>7.1350536209554324E-2</v>
      </c>
      <c r="BT127" s="290">
        <v>7.1350536209554324E-2</v>
      </c>
      <c r="BU127" s="290">
        <v>7.1350536209554324E-2</v>
      </c>
      <c r="BV127" s="290">
        <v>7.1350536209554324E-2</v>
      </c>
      <c r="BW127" s="290">
        <v>7.1350536209554324E-2</v>
      </c>
      <c r="BX127" s="290">
        <v>7.1350536209554324E-2</v>
      </c>
      <c r="BY127" s="290">
        <v>7.1350536209554324E-2</v>
      </c>
      <c r="BZ127" s="290">
        <v>7.1350536209554324E-2</v>
      </c>
      <c r="CA127" s="290">
        <v>7.1350536209554324E-2</v>
      </c>
      <c r="CB127" s="290">
        <v>7.1350536209554324E-2</v>
      </c>
      <c r="CC127" s="290">
        <v>7.1350536209554324E-2</v>
      </c>
      <c r="CD127" s="290">
        <v>7.1350536209554324E-2</v>
      </c>
      <c r="CE127" s="290">
        <v>7.1350536209554324E-2</v>
      </c>
      <c r="CF127" s="290">
        <v>7.1350536209554324E-2</v>
      </c>
      <c r="CG127" s="290">
        <v>7.1350536209554324E-2</v>
      </c>
      <c r="CH127" s="290">
        <v>7.1350536209554324E-2</v>
      </c>
      <c r="CI127" s="290">
        <v>7.1350536209554324E-2</v>
      </c>
      <c r="CJ127" s="290">
        <v>7.1350536209554324E-2</v>
      </c>
      <c r="CK127" s="290">
        <v>7.1350536209554324E-2</v>
      </c>
      <c r="CL127" s="290">
        <v>7.1350536209554324E-2</v>
      </c>
      <c r="CM127" s="290">
        <v>7.1350536209554324E-2</v>
      </c>
      <c r="CN127" s="290">
        <v>7.1350536209554324E-2</v>
      </c>
      <c r="CO127" s="290">
        <v>7.1350536209554324E-2</v>
      </c>
      <c r="CP127" s="290">
        <v>7.1350536209554324E-2</v>
      </c>
      <c r="CQ127" s="290">
        <v>7.1350536209554324E-2</v>
      </c>
      <c r="CR127" s="290">
        <v>7.1350536209554324E-2</v>
      </c>
      <c r="CS127" s="290">
        <v>7.1350536209554324E-2</v>
      </c>
      <c r="CT127" s="290">
        <v>7.1350536209554324E-2</v>
      </c>
      <c r="CU127" s="290">
        <v>7.1350536209554324E-2</v>
      </c>
      <c r="CV127" s="290">
        <v>7.1350536209554324E-2</v>
      </c>
      <c r="CW127" s="290"/>
      <c r="CX127" s="290"/>
      <c r="CY127" s="290"/>
      <c r="CZ127" s="290"/>
      <c r="DA127" s="290"/>
      <c r="DB127" s="290"/>
      <c r="DC127" s="290"/>
      <c r="DD127" s="290"/>
      <c r="DE127" s="290"/>
      <c r="DF127" s="290"/>
      <c r="DG127" s="290"/>
      <c r="DH127" s="290"/>
      <c r="DI127" s="290"/>
      <c r="DJ127" s="290"/>
      <c r="DK127" s="290"/>
      <c r="DL127" s="290"/>
      <c r="DM127" s="290"/>
      <c r="DN127" s="290"/>
      <c r="DO127" s="290"/>
      <c r="DP127" s="290"/>
      <c r="DQ127" s="290"/>
      <c r="DR127" s="290"/>
      <c r="DS127" s="290"/>
      <c r="DT127" s="290"/>
      <c r="DU127" s="290"/>
      <c r="DV127" s="290"/>
      <c r="DW127" s="290"/>
      <c r="DX127" s="290"/>
      <c r="DY127" s="290"/>
      <c r="DZ127" s="290"/>
      <c r="EA127" s="290"/>
      <c r="EB127" s="290"/>
      <c r="EC127" s="290"/>
      <c r="ED127" s="290"/>
      <c r="EE127" s="290"/>
      <c r="EF127" s="290"/>
    </row>
    <row r="128" spans="1:136" s="275" customFormat="1" x14ac:dyDescent="0.3">
      <c r="A128" s="275" t="s">
        <v>93</v>
      </c>
      <c r="C128" s="275" t="s">
        <v>286</v>
      </c>
      <c r="D128" s="289">
        <v>0.13250813867488662</v>
      </c>
      <c r="E128" s="290">
        <v>0.13250813867488662</v>
      </c>
      <c r="F128" s="290">
        <v>0.13250813867488662</v>
      </c>
      <c r="G128" s="290">
        <v>0.13250813867488662</v>
      </c>
      <c r="H128" s="290">
        <v>0.13250813867488662</v>
      </c>
      <c r="I128" s="290">
        <v>0.13250813867488662</v>
      </c>
      <c r="J128" s="290">
        <v>0.13250813867488662</v>
      </c>
      <c r="K128" s="290">
        <v>0.13250813867488662</v>
      </c>
      <c r="L128" s="290">
        <v>0.13250813867488662</v>
      </c>
      <c r="M128" s="290">
        <v>0.13250813867488662</v>
      </c>
      <c r="N128" s="290">
        <v>0.13250813867488662</v>
      </c>
      <c r="O128" s="290">
        <v>0.13250813867488662</v>
      </c>
      <c r="P128" s="290">
        <v>0.13250813867488662</v>
      </c>
      <c r="Q128" s="290">
        <v>0.13250813867488662</v>
      </c>
      <c r="R128" s="290">
        <v>0.13250813867488662</v>
      </c>
      <c r="S128" s="290">
        <v>0.13250813867488662</v>
      </c>
      <c r="T128" s="290">
        <v>0.13250813867488662</v>
      </c>
      <c r="U128" s="290">
        <v>0.13250813867488662</v>
      </c>
      <c r="V128" s="290">
        <v>0.13250813867488662</v>
      </c>
      <c r="W128" s="290">
        <v>0.13250813867488662</v>
      </c>
      <c r="X128" s="290">
        <v>0.13250813867488662</v>
      </c>
      <c r="Y128" s="290">
        <v>0.13250813867488662</v>
      </c>
      <c r="Z128" s="290">
        <v>0.13250813867488662</v>
      </c>
      <c r="AA128" s="290">
        <v>0.13250813867488662</v>
      </c>
      <c r="AB128" s="290">
        <v>0.13250813867488662</v>
      </c>
      <c r="AC128" s="290">
        <v>0.13250813867488662</v>
      </c>
      <c r="AD128" s="290">
        <v>0.13250813867488662</v>
      </c>
      <c r="AE128" s="290">
        <v>0.13250813867488662</v>
      </c>
      <c r="AF128" s="290">
        <v>0.13250813867488662</v>
      </c>
      <c r="AG128" s="290">
        <v>0.13250813867488662</v>
      </c>
      <c r="AH128" s="290">
        <v>0.13250813867488662</v>
      </c>
      <c r="AI128" s="290">
        <v>0.13250813867488662</v>
      </c>
      <c r="AJ128" s="290">
        <v>0.13250813867488662</v>
      </c>
      <c r="AK128" s="290">
        <v>0.13250813867488662</v>
      </c>
      <c r="AL128" s="290">
        <v>0.13250813867488662</v>
      </c>
      <c r="AM128" s="290">
        <v>0.13250813867488662</v>
      </c>
      <c r="AN128" s="290">
        <v>0.13250813867488662</v>
      </c>
      <c r="AO128" s="290">
        <v>0.13250813867488662</v>
      </c>
      <c r="AP128" s="290">
        <v>0.13250813867488662</v>
      </c>
      <c r="AQ128" s="290">
        <v>0.13250813867488662</v>
      </c>
      <c r="AR128" s="290">
        <v>0.13250813867488662</v>
      </c>
      <c r="AS128" s="290">
        <v>0.13250813867488662</v>
      </c>
      <c r="AT128" s="290">
        <v>0.13250813867488662</v>
      </c>
      <c r="AU128" s="290">
        <v>0.13250813867488662</v>
      </c>
      <c r="AV128" s="290">
        <v>0.13250813867488662</v>
      </c>
      <c r="AW128" s="290">
        <v>0.13250813867488662</v>
      </c>
      <c r="AX128" s="290">
        <v>0.13250813867488662</v>
      </c>
      <c r="AY128" s="290">
        <v>0.13250813867488662</v>
      </c>
      <c r="AZ128" s="290">
        <v>0.13250813867488662</v>
      </c>
      <c r="BA128" s="290">
        <v>0.13250813867488662</v>
      </c>
      <c r="BB128" s="290">
        <v>0.13250813867488662</v>
      </c>
      <c r="BC128" s="290">
        <v>0.13250813867488662</v>
      </c>
      <c r="BD128" s="290">
        <v>0.13250813867488662</v>
      </c>
      <c r="BE128" s="290">
        <v>0.13250813867488662</v>
      </c>
      <c r="BF128" s="290">
        <v>0.13250813867488662</v>
      </c>
      <c r="BG128" s="290">
        <v>0.13250813867488662</v>
      </c>
      <c r="BH128" s="290">
        <v>0.13250813867488662</v>
      </c>
      <c r="BI128" s="290">
        <v>0.13250813867488662</v>
      </c>
      <c r="BJ128" s="290">
        <v>0.13250813867488662</v>
      </c>
      <c r="BK128" s="290">
        <v>0.13250813867488662</v>
      </c>
      <c r="BL128" s="290">
        <v>0.13250813867488662</v>
      </c>
      <c r="BM128" s="290">
        <v>0.13250813867488662</v>
      </c>
      <c r="BN128" s="290">
        <v>0.13250813867488662</v>
      </c>
      <c r="BO128" s="290">
        <v>0.13250813867488662</v>
      </c>
      <c r="BP128" s="290">
        <v>0.13250813867488662</v>
      </c>
      <c r="BQ128" s="290">
        <v>0.13250813867488662</v>
      </c>
      <c r="BR128" s="290">
        <v>0.13250813867488662</v>
      </c>
      <c r="BS128" s="290">
        <v>0.13250813867488662</v>
      </c>
      <c r="BT128" s="290">
        <v>0.13250813867488662</v>
      </c>
      <c r="BU128" s="290">
        <v>0.13250813867488662</v>
      </c>
      <c r="BV128" s="290">
        <v>0.13250813867488662</v>
      </c>
      <c r="BW128" s="290">
        <v>0.13250813867488662</v>
      </c>
      <c r="BX128" s="290">
        <v>0.13250813867488662</v>
      </c>
      <c r="BY128" s="290">
        <v>0.13250813867488662</v>
      </c>
      <c r="BZ128" s="290">
        <v>0.13250813867488662</v>
      </c>
      <c r="CA128" s="290">
        <v>0.13250813867488662</v>
      </c>
      <c r="CB128" s="290">
        <v>0.13250813867488662</v>
      </c>
      <c r="CC128" s="290">
        <v>0.13250813867488662</v>
      </c>
      <c r="CD128" s="290">
        <v>0.13250813867488662</v>
      </c>
      <c r="CE128" s="290">
        <v>0.13250813867488662</v>
      </c>
      <c r="CF128" s="290">
        <v>0.13250813867488662</v>
      </c>
      <c r="CG128" s="290">
        <v>0.13250813867488662</v>
      </c>
      <c r="CH128" s="290">
        <v>0.13250813867488662</v>
      </c>
      <c r="CI128" s="290">
        <v>0.13250813867488662</v>
      </c>
      <c r="CJ128" s="290">
        <v>0.13250813867488662</v>
      </c>
      <c r="CK128" s="290">
        <v>0.13250813867488662</v>
      </c>
      <c r="CL128" s="290">
        <v>0.13250813867488662</v>
      </c>
      <c r="CM128" s="290">
        <v>0.13250813867488662</v>
      </c>
      <c r="CN128" s="290">
        <v>0.13250813867488662</v>
      </c>
      <c r="CO128" s="290">
        <v>0.13250813867488662</v>
      </c>
      <c r="CP128" s="290">
        <v>0.13250813867488662</v>
      </c>
      <c r="CQ128" s="290">
        <v>0.13250813867488662</v>
      </c>
      <c r="CR128" s="290">
        <v>0.13250813867488662</v>
      </c>
      <c r="CS128" s="290">
        <v>0.13250813867488662</v>
      </c>
      <c r="CT128" s="290">
        <v>0.13250813867488662</v>
      </c>
      <c r="CU128" s="290">
        <v>0.13250813867488662</v>
      </c>
      <c r="CV128" s="290">
        <v>0.13250813867488662</v>
      </c>
      <c r="CW128" s="290"/>
      <c r="CX128" s="290"/>
      <c r="CY128" s="290"/>
      <c r="CZ128" s="290"/>
      <c r="DA128" s="290"/>
      <c r="DB128" s="290"/>
      <c r="DC128" s="290"/>
      <c r="DD128" s="290"/>
      <c r="DE128" s="290"/>
      <c r="DF128" s="290"/>
      <c r="DG128" s="290"/>
      <c r="DH128" s="290"/>
      <c r="DI128" s="290"/>
      <c r="DJ128" s="290"/>
      <c r="DK128" s="290"/>
      <c r="DL128" s="290"/>
      <c r="DM128" s="290"/>
      <c r="DN128" s="290"/>
      <c r="DO128" s="290"/>
      <c r="DP128" s="290"/>
      <c r="DQ128" s="290"/>
      <c r="DR128" s="290"/>
      <c r="DS128" s="290"/>
      <c r="DT128" s="290"/>
      <c r="DU128" s="290"/>
      <c r="DV128" s="290"/>
      <c r="DW128" s="290"/>
      <c r="DX128" s="290"/>
      <c r="DY128" s="290"/>
      <c r="DZ128" s="290"/>
      <c r="EA128" s="290"/>
      <c r="EB128" s="290"/>
      <c r="EC128" s="290"/>
      <c r="ED128" s="290"/>
      <c r="EE128" s="290"/>
      <c r="EF128" s="290"/>
    </row>
    <row r="129" spans="1:184" s="275" customFormat="1" x14ac:dyDescent="0.3">
      <c r="A129" s="275" t="s">
        <v>53</v>
      </c>
      <c r="C129" s="275" t="s">
        <v>95</v>
      </c>
      <c r="D129" s="289">
        <v>5.8604766846357931E-2</v>
      </c>
      <c r="E129" s="290">
        <v>5.8604766846357931E-2</v>
      </c>
      <c r="F129" s="290">
        <v>5.8604766846357931E-2</v>
      </c>
      <c r="G129" s="290">
        <v>5.8604766846357931E-2</v>
      </c>
      <c r="H129" s="290">
        <v>5.8604766846357931E-2</v>
      </c>
      <c r="I129" s="290">
        <v>5.8604766846357931E-2</v>
      </c>
      <c r="J129" s="290">
        <v>5.8604766846357931E-2</v>
      </c>
      <c r="K129" s="290">
        <v>5.8604766846357931E-2</v>
      </c>
      <c r="L129" s="290">
        <v>5.8604766846357931E-2</v>
      </c>
      <c r="M129" s="290">
        <v>5.8604766846357931E-2</v>
      </c>
      <c r="N129" s="290">
        <v>5.8604766846357931E-2</v>
      </c>
      <c r="O129" s="290">
        <v>5.8604766846357931E-2</v>
      </c>
      <c r="P129" s="290">
        <v>5.8604766846357931E-2</v>
      </c>
      <c r="Q129" s="290">
        <v>5.8604766846357931E-2</v>
      </c>
      <c r="R129" s="290">
        <v>5.8604766846357931E-2</v>
      </c>
      <c r="S129" s="290">
        <v>5.8604766846357931E-2</v>
      </c>
      <c r="T129" s="290">
        <v>5.8604766846357931E-2</v>
      </c>
      <c r="U129" s="290">
        <v>5.8604766846357931E-2</v>
      </c>
      <c r="V129" s="290">
        <v>5.8604766846357931E-2</v>
      </c>
      <c r="W129" s="290">
        <v>5.8604766846357931E-2</v>
      </c>
      <c r="X129" s="290">
        <v>5.8604766846357931E-2</v>
      </c>
      <c r="Y129" s="290">
        <v>5.8604766846357931E-2</v>
      </c>
      <c r="Z129" s="290">
        <v>5.8604766846357931E-2</v>
      </c>
      <c r="AA129" s="290">
        <v>5.8604766846357931E-2</v>
      </c>
      <c r="AB129" s="290">
        <v>5.8604766846357931E-2</v>
      </c>
      <c r="AC129" s="290">
        <v>5.8604766846357931E-2</v>
      </c>
      <c r="AD129" s="290">
        <v>5.8604766846357931E-2</v>
      </c>
      <c r="AE129" s="290">
        <v>5.8604766846357931E-2</v>
      </c>
      <c r="AF129" s="290">
        <v>5.8604766846357931E-2</v>
      </c>
      <c r="AG129" s="290">
        <v>5.8604766846357931E-2</v>
      </c>
      <c r="AH129" s="290">
        <v>5.8604766846357931E-2</v>
      </c>
      <c r="AI129" s="290">
        <v>5.8604766846357931E-2</v>
      </c>
      <c r="AJ129" s="290">
        <v>5.8604766846357931E-2</v>
      </c>
      <c r="AK129" s="290">
        <v>5.8604766846357931E-2</v>
      </c>
      <c r="AL129" s="290">
        <v>5.8604766846357931E-2</v>
      </c>
      <c r="AM129" s="290">
        <v>5.8604766846357931E-2</v>
      </c>
      <c r="AN129" s="290">
        <v>5.8604766846357931E-2</v>
      </c>
      <c r="AO129" s="290">
        <v>5.8604766846357931E-2</v>
      </c>
      <c r="AP129" s="290">
        <v>5.8604766846357931E-2</v>
      </c>
      <c r="AQ129" s="290">
        <v>5.8604766846357931E-2</v>
      </c>
      <c r="AR129" s="290">
        <v>5.8604766846357931E-2</v>
      </c>
      <c r="AS129" s="290">
        <v>5.8604766846357931E-2</v>
      </c>
      <c r="AT129" s="290">
        <v>5.8604766846357931E-2</v>
      </c>
      <c r="AU129" s="290">
        <v>5.8604766846357931E-2</v>
      </c>
      <c r="AV129" s="290">
        <v>5.8604766846357931E-2</v>
      </c>
      <c r="AW129" s="290">
        <v>5.8604766846357931E-2</v>
      </c>
      <c r="AX129" s="290">
        <v>5.8604766846357931E-2</v>
      </c>
      <c r="AY129" s="290">
        <v>5.8604766846357931E-2</v>
      </c>
      <c r="AZ129" s="290">
        <v>5.8604766846357931E-2</v>
      </c>
      <c r="BA129" s="290">
        <v>5.8604766846357931E-2</v>
      </c>
      <c r="BB129" s="290">
        <v>5.8604766846357931E-2</v>
      </c>
      <c r="BC129" s="290">
        <v>5.8604766846357931E-2</v>
      </c>
      <c r="BD129" s="290">
        <v>5.8604766846357931E-2</v>
      </c>
      <c r="BE129" s="290">
        <v>5.8604766846357931E-2</v>
      </c>
      <c r="BF129" s="290">
        <v>5.8604766846357931E-2</v>
      </c>
      <c r="BG129" s="290">
        <v>5.8604766846357931E-2</v>
      </c>
      <c r="BH129" s="290">
        <v>5.8604766846357931E-2</v>
      </c>
      <c r="BI129" s="290">
        <v>5.8604766846357931E-2</v>
      </c>
      <c r="BJ129" s="290">
        <v>5.8604766846357931E-2</v>
      </c>
      <c r="BK129" s="290">
        <v>5.8604766846357931E-2</v>
      </c>
      <c r="BL129" s="290">
        <v>5.8604766846357931E-2</v>
      </c>
      <c r="BM129" s="290">
        <v>5.8604766846357931E-2</v>
      </c>
      <c r="BN129" s="290">
        <v>5.8604766846357931E-2</v>
      </c>
      <c r="BO129" s="290">
        <v>5.8604766846357931E-2</v>
      </c>
      <c r="BP129" s="290">
        <v>5.8604766846357931E-2</v>
      </c>
      <c r="BQ129" s="290">
        <v>5.8604766846357931E-2</v>
      </c>
      <c r="BR129" s="290">
        <v>5.8604766846357931E-2</v>
      </c>
      <c r="BS129" s="290">
        <v>5.8604766846357931E-2</v>
      </c>
      <c r="BT129" s="290">
        <v>5.8604766846357931E-2</v>
      </c>
      <c r="BU129" s="290">
        <v>5.8604766846357931E-2</v>
      </c>
      <c r="BV129" s="290">
        <v>5.8604766846357931E-2</v>
      </c>
      <c r="BW129" s="291">
        <v>5.8604766846357931E-2</v>
      </c>
      <c r="BX129" s="290">
        <v>5.8604766846357931E-2</v>
      </c>
      <c r="BY129" s="290">
        <v>5.8604766846357931E-2</v>
      </c>
      <c r="BZ129" s="290">
        <v>5.8604766846357931E-2</v>
      </c>
      <c r="CA129" s="290">
        <v>5.8604766846357931E-2</v>
      </c>
      <c r="CB129" s="290">
        <v>5.8604766846357931E-2</v>
      </c>
      <c r="CC129" s="290">
        <v>5.8604766846357931E-2</v>
      </c>
      <c r="CD129" s="290">
        <v>5.8604766846357931E-2</v>
      </c>
      <c r="CE129" s="290">
        <v>5.8604766846357931E-2</v>
      </c>
      <c r="CF129" s="290">
        <v>5.8604766846357931E-2</v>
      </c>
      <c r="CG129" s="290">
        <v>5.8604766846357931E-2</v>
      </c>
      <c r="CH129" s="290">
        <v>5.8604766846357931E-2</v>
      </c>
      <c r="CI129" s="290">
        <v>5.8604766846357931E-2</v>
      </c>
      <c r="CJ129" s="290">
        <v>5.8604766846357931E-2</v>
      </c>
      <c r="CK129" s="290">
        <v>5.8604766846357931E-2</v>
      </c>
      <c r="CL129" s="290">
        <v>5.8604766846357931E-2</v>
      </c>
      <c r="CM129" s="290">
        <v>5.8604766846357931E-2</v>
      </c>
      <c r="CN129" s="290">
        <v>5.8604766846357931E-2</v>
      </c>
      <c r="CO129" s="290">
        <v>5.8604766846357931E-2</v>
      </c>
      <c r="CP129" s="290">
        <v>5.8604766846357931E-2</v>
      </c>
      <c r="CQ129" s="290">
        <v>5.8604766846357931E-2</v>
      </c>
      <c r="CR129" s="290">
        <v>5.8604766846357931E-2</v>
      </c>
      <c r="CS129" s="290">
        <v>5.8604766846357931E-2</v>
      </c>
      <c r="CT129" s="290">
        <v>5.8604766846357931E-2</v>
      </c>
      <c r="CU129" s="290">
        <v>5.8604766846357931E-2</v>
      </c>
      <c r="CV129" s="290">
        <v>5.8604766846357931E-2</v>
      </c>
      <c r="CW129" s="290"/>
      <c r="CX129" s="290"/>
      <c r="CY129" s="290"/>
      <c r="CZ129" s="290"/>
      <c r="DA129" s="290"/>
      <c r="DB129" s="290"/>
      <c r="DC129" s="290"/>
      <c r="DD129" s="290"/>
      <c r="DE129" s="290"/>
      <c r="DF129" s="290"/>
      <c r="DG129" s="290"/>
      <c r="DH129" s="290"/>
      <c r="DI129" s="290"/>
      <c r="DJ129" s="290"/>
      <c r="DK129" s="290"/>
      <c r="DL129" s="290"/>
      <c r="DM129" s="290"/>
      <c r="DN129" s="290"/>
      <c r="DO129" s="290"/>
      <c r="DP129" s="290"/>
      <c r="DQ129" s="290"/>
      <c r="DR129" s="290"/>
      <c r="DS129" s="290"/>
      <c r="DT129" s="290"/>
      <c r="DU129" s="290"/>
      <c r="DV129" s="290"/>
      <c r="DW129" s="290"/>
      <c r="DX129" s="290"/>
      <c r="DY129" s="290"/>
      <c r="DZ129" s="290"/>
      <c r="EA129" s="290"/>
      <c r="EB129" s="290"/>
      <c r="EC129" s="290"/>
      <c r="ED129" s="290"/>
      <c r="EE129" s="290"/>
      <c r="EF129" s="290"/>
    </row>
    <row r="130" spans="1:184" s="155" customFormat="1" x14ac:dyDescent="0.3">
      <c r="A130" s="155" t="s">
        <v>168</v>
      </c>
      <c r="B130" s="155" t="s">
        <v>4</v>
      </c>
      <c r="C130" s="155" t="s">
        <v>20</v>
      </c>
      <c r="D130" s="292">
        <v>1.07789124191193E-2</v>
      </c>
      <c r="E130" s="287">
        <v>1.07789124191193E-2</v>
      </c>
      <c r="F130" s="287">
        <v>1.07789124191193E-2</v>
      </c>
      <c r="G130" s="287">
        <v>1.07789124191193E-2</v>
      </c>
      <c r="H130" s="287">
        <v>1.07789124191193E-2</v>
      </c>
      <c r="I130" s="287">
        <v>1.07789124191193E-2</v>
      </c>
      <c r="J130" s="287">
        <v>1.07789124191193E-2</v>
      </c>
      <c r="K130" s="287">
        <v>1.07789124191193E-2</v>
      </c>
      <c r="L130" s="287">
        <v>1.07789124191193E-2</v>
      </c>
      <c r="M130" s="287">
        <v>1.07789124191193E-2</v>
      </c>
      <c r="N130" s="287">
        <v>1.07789124191193E-2</v>
      </c>
      <c r="O130" s="287">
        <v>1.07789124191193E-2</v>
      </c>
      <c r="P130" s="287">
        <v>1.07789124191193E-2</v>
      </c>
      <c r="Q130" s="287">
        <v>1.07789124191193E-2</v>
      </c>
      <c r="R130" s="287">
        <v>1.07789124191193E-2</v>
      </c>
      <c r="S130" s="287">
        <v>1.07789124191193E-2</v>
      </c>
      <c r="T130" s="287">
        <v>1.07789124191193E-2</v>
      </c>
      <c r="U130" s="287">
        <v>1.07789124191193E-2</v>
      </c>
      <c r="V130" s="287">
        <v>1.07789124191193E-2</v>
      </c>
      <c r="W130" s="287">
        <v>1.07789124191193E-2</v>
      </c>
      <c r="X130" s="287">
        <v>1.07789124191193E-2</v>
      </c>
      <c r="Y130" s="287">
        <v>1.07789124191193E-2</v>
      </c>
      <c r="Z130" s="287">
        <v>1.07789124191193E-2</v>
      </c>
      <c r="AA130" s="287">
        <v>1.07789124191193E-2</v>
      </c>
      <c r="AB130" s="287">
        <v>1.07789124191193E-2</v>
      </c>
      <c r="AC130" s="287">
        <v>1.07789124191193E-2</v>
      </c>
      <c r="AD130" s="287">
        <v>1.07789124191193E-2</v>
      </c>
      <c r="AE130" s="287">
        <v>1.07789124191193E-2</v>
      </c>
      <c r="AF130" s="287">
        <v>1.07789124191193E-2</v>
      </c>
      <c r="AG130" s="287">
        <v>1.07789124191193E-2</v>
      </c>
      <c r="AH130" s="287">
        <v>1.07789124191193E-2</v>
      </c>
      <c r="AI130" s="287">
        <v>1.07789124191193E-2</v>
      </c>
      <c r="AJ130" s="287">
        <v>1.07789124191193E-2</v>
      </c>
      <c r="AK130" s="287">
        <v>1.07789124191193E-2</v>
      </c>
      <c r="AL130" s="287">
        <v>1.07789124191193E-2</v>
      </c>
      <c r="AM130" s="287">
        <v>1.07789124191193E-2</v>
      </c>
      <c r="AN130" s="287">
        <v>1.07789124191193E-2</v>
      </c>
      <c r="AO130" s="287">
        <v>1.07789124191193E-2</v>
      </c>
      <c r="AP130" s="287">
        <v>1.07789124191193E-2</v>
      </c>
      <c r="AQ130" s="287">
        <v>1.07789124191193E-2</v>
      </c>
      <c r="AR130" s="287">
        <v>1.07789124191193E-2</v>
      </c>
      <c r="AS130" s="287">
        <v>1.07789124191193E-2</v>
      </c>
      <c r="AT130" s="287">
        <v>1.07789124191193E-2</v>
      </c>
      <c r="AU130" s="287">
        <v>1.07789124191193E-2</v>
      </c>
      <c r="AV130" s="287">
        <v>1.07789124191193E-2</v>
      </c>
      <c r="AW130" s="287">
        <v>1.07789124191193E-2</v>
      </c>
      <c r="AX130" s="287">
        <v>1.07789124191193E-2</v>
      </c>
      <c r="AY130" s="287">
        <v>1.07789124191193E-2</v>
      </c>
      <c r="AZ130" s="287">
        <v>1.07789124191193E-2</v>
      </c>
      <c r="BA130" s="287">
        <v>1.07789124191193E-2</v>
      </c>
      <c r="BB130" s="287">
        <v>1.07789124191193E-2</v>
      </c>
      <c r="BC130" s="287">
        <v>1.07789124191193E-2</v>
      </c>
      <c r="BD130" s="287">
        <v>1.07789124191193E-2</v>
      </c>
      <c r="BE130" s="287">
        <v>1.07789124191193E-2</v>
      </c>
      <c r="BF130" s="287">
        <v>1.07789124191193E-2</v>
      </c>
      <c r="BG130" s="287">
        <v>1.07789124191193E-2</v>
      </c>
      <c r="BH130" s="287">
        <v>1.07789124191193E-2</v>
      </c>
      <c r="BI130" s="287">
        <v>1.07789124191193E-2</v>
      </c>
      <c r="BJ130" s="287">
        <v>1.07789124191193E-2</v>
      </c>
      <c r="BK130" s="287">
        <v>1.07789124191193E-2</v>
      </c>
      <c r="BL130" s="287">
        <v>1.07789124191193E-2</v>
      </c>
      <c r="BM130" s="287">
        <v>1.07789124191193E-2</v>
      </c>
      <c r="BN130" s="287">
        <v>1.07789124191193E-2</v>
      </c>
      <c r="BO130" s="287">
        <v>1.07789124191193E-2</v>
      </c>
      <c r="BP130" s="287">
        <v>1.07789124191193E-2</v>
      </c>
      <c r="BQ130" s="287">
        <v>1.07789124191193E-2</v>
      </c>
      <c r="BR130" s="287">
        <v>1.07789124191193E-2</v>
      </c>
      <c r="BS130" s="287">
        <v>1.07789124191193E-2</v>
      </c>
      <c r="BT130" s="287">
        <v>1.07789124191193E-2</v>
      </c>
      <c r="BU130" s="287">
        <v>1.07789124191193E-2</v>
      </c>
      <c r="BV130" s="287">
        <v>1.07789124191193E-2</v>
      </c>
      <c r="BW130" s="287">
        <v>1.07789124191193E-2</v>
      </c>
      <c r="BX130" s="287">
        <v>1.07789124191193E-2</v>
      </c>
      <c r="BY130" s="287">
        <v>1.07789124191193E-2</v>
      </c>
      <c r="BZ130" s="287">
        <v>1.07789124191193E-2</v>
      </c>
      <c r="CA130" s="287">
        <v>1.07789124191193E-2</v>
      </c>
      <c r="CB130" s="287">
        <v>1.07789124191193E-2</v>
      </c>
      <c r="CC130" s="287">
        <v>1.07789124191193E-2</v>
      </c>
      <c r="CD130" s="287">
        <v>1.07789124191193E-2</v>
      </c>
      <c r="CE130" s="287">
        <v>1.07789124191193E-2</v>
      </c>
      <c r="CF130" s="287">
        <v>1.07789124191193E-2</v>
      </c>
      <c r="CG130" s="287">
        <v>1.07789124191193E-2</v>
      </c>
      <c r="CH130" s="287">
        <v>1.07789124191193E-2</v>
      </c>
      <c r="CI130" s="287">
        <v>1.07789124191193E-2</v>
      </c>
      <c r="CJ130" s="287">
        <v>1.07789124191193E-2</v>
      </c>
      <c r="CK130" s="287">
        <v>1.07789124191193E-2</v>
      </c>
      <c r="CL130" s="287">
        <v>1.07789124191193E-2</v>
      </c>
      <c r="CM130" s="287">
        <v>1.07789124191193E-2</v>
      </c>
      <c r="CN130" s="287">
        <v>1.07789124191193E-2</v>
      </c>
      <c r="CO130" s="287">
        <v>1.07789124191193E-2</v>
      </c>
      <c r="CP130" s="287">
        <v>1.07789124191193E-2</v>
      </c>
      <c r="CQ130" s="287">
        <v>1.07789124191193E-2</v>
      </c>
      <c r="CR130" s="287">
        <v>1.07789124191193E-2</v>
      </c>
      <c r="CS130" s="287">
        <v>1.07789124191193E-2</v>
      </c>
      <c r="CT130" s="287">
        <v>1.07789124191193E-2</v>
      </c>
      <c r="CU130" s="287">
        <v>1.07789124191193E-2</v>
      </c>
      <c r="CV130" s="287">
        <v>1.07789124191193E-2</v>
      </c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  <c r="DG130" s="287"/>
      <c r="DH130" s="287"/>
      <c r="DI130" s="287"/>
      <c r="DJ130" s="287"/>
      <c r="DK130" s="287"/>
      <c r="DL130" s="287"/>
      <c r="DM130" s="287"/>
      <c r="DN130" s="287"/>
      <c r="DO130" s="287"/>
      <c r="DP130" s="287"/>
      <c r="DQ130" s="287"/>
      <c r="DR130" s="287"/>
      <c r="DS130" s="287"/>
      <c r="DT130" s="287"/>
      <c r="DU130" s="287"/>
      <c r="DV130" s="287"/>
      <c r="DW130" s="287"/>
      <c r="DX130" s="287"/>
      <c r="DY130" s="287"/>
      <c r="DZ130" s="287"/>
      <c r="EA130" s="287"/>
      <c r="EB130" s="287"/>
      <c r="EC130" s="287"/>
      <c r="ED130" s="287"/>
      <c r="EE130" s="287"/>
      <c r="EF130" s="287"/>
    </row>
    <row r="131" spans="1:184" s="155" customFormat="1" x14ac:dyDescent="0.3">
      <c r="A131" s="155" t="s">
        <v>159</v>
      </c>
      <c r="B131" s="155" t="s">
        <v>17</v>
      </c>
      <c r="C131" s="155" t="s">
        <v>21</v>
      </c>
      <c r="D131" s="292">
        <v>1.07789124191193E-2</v>
      </c>
      <c r="E131" s="287">
        <v>1.07789124191193E-2</v>
      </c>
      <c r="F131" s="287">
        <v>1.07789124191193E-2</v>
      </c>
      <c r="G131" s="287">
        <v>1.07789124191193E-2</v>
      </c>
      <c r="H131" s="287">
        <v>1.07789124191193E-2</v>
      </c>
      <c r="I131" s="287">
        <v>1.07789124191193E-2</v>
      </c>
      <c r="J131" s="287">
        <v>1.07789124191193E-2</v>
      </c>
      <c r="K131" s="287">
        <v>1.07789124191193E-2</v>
      </c>
      <c r="L131" s="287">
        <v>1.07789124191193E-2</v>
      </c>
      <c r="M131" s="287">
        <v>1.07789124191193E-2</v>
      </c>
      <c r="N131" s="287">
        <v>1.07789124191193E-2</v>
      </c>
      <c r="O131" s="287">
        <v>1.07789124191193E-2</v>
      </c>
      <c r="P131" s="287">
        <v>1.07789124191193E-2</v>
      </c>
      <c r="Q131" s="287">
        <v>1.07789124191193E-2</v>
      </c>
      <c r="R131" s="287">
        <v>1.07789124191193E-2</v>
      </c>
      <c r="S131" s="287">
        <v>1.07789124191193E-2</v>
      </c>
      <c r="T131" s="287">
        <v>1.07789124191193E-2</v>
      </c>
      <c r="U131" s="287">
        <v>1.07789124191193E-2</v>
      </c>
      <c r="V131" s="287">
        <v>1.07789124191193E-2</v>
      </c>
      <c r="W131" s="287">
        <v>1.07789124191193E-2</v>
      </c>
      <c r="X131" s="287">
        <v>1.07789124191193E-2</v>
      </c>
      <c r="Y131" s="287">
        <v>1.07789124191193E-2</v>
      </c>
      <c r="Z131" s="287">
        <v>1.07789124191193E-2</v>
      </c>
      <c r="AA131" s="287">
        <v>1.07789124191193E-2</v>
      </c>
      <c r="AB131" s="287">
        <v>1.07789124191193E-2</v>
      </c>
      <c r="AC131" s="287">
        <v>1.07789124191193E-2</v>
      </c>
      <c r="AD131" s="287">
        <v>1.07789124191193E-2</v>
      </c>
      <c r="AE131" s="287">
        <v>1.07789124191193E-2</v>
      </c>
      <c r="AF131" s="287">
        <v>1.07789124191193E-2</v>
      </c>
      <c r="AG131" s="287">
        <v>1.07789124191193E-2</v>
      </c>
      <c r="AH131" s="287">
        <v>1.07789124191193E-2</v>
      </c>
      <c r="AI131" s="287">
        <v>1.07789124191193E-2</v>
      </c>
      <c r="AJ131" s="287">
        <v>1.07789124191193E-2</v>
      </c>
      <c r="AK131" s="287">
        <v>1.07789124191193E-2</v>
      </c>
      <c r="AL131" s="287">
        <v>1.07789124191193E-2</v>
      </c>
      <c r="AM131" s="287">
        <v>1.07789124191193E-2</v>
      </c>
      <c r="AN131" s="287">
        <v>1.07789124191193E-2</v>
      </c>
      <c r="AO131" s="287">
        <v>1.07789124191193E-2</v>
      </c>
      <c r="AP131" s="287">
        <v>1.07789124191193E-2</v>
      </c>
      <c r="AQ131" s="287">
        <v>1.07789124191193E-2</v>
      </c>
      <c r="AR131" s="287">
        <v>1.07789124191193E-2</v>
      </c>
      <c r="AS131" s="287">
        <v>1.07789124191193E-2</v>
      </c>
      <c r="AT131" s="287">
        <v>1.07789124191193E-2</v>
      </c>
      <c r="AU131" s="287">
        <v>1.07789124191193E-2</v>
      </c>
      <c r="AV131" s="287">
        <v>1.07789124191193E-2</v>
      </c>
      <c r="AW131" s="287">
        <v>1.07789124191193E-2</v>
      </c>
      <c r="AX131" s="287">
        <v>1.07789124191193E-2</v>
      </c>
      <c r="AY131" s="287">
        <v>1.07789124191193E-2</v>
      </c>
      <c r="AZ131" s="287">
        <v>1.07789124191193E-2</v>
      </c>
      <c r="BA131" s="287">
        <v>1.07789124191193E-2</v>
      </c>
      <c r="BB131" s="287">
        <v>1.07789124191193E-2</v>
      </c>
      <c r="BC131" s="287">
        <v>1.07789124191193E-2</v>
      </c>
      <c r="BD131" s="287">
        <v>1.07789124191193E-2</v>
      </c>
      <c r="BE131" s="287">
        <v>1.07789124191193E-2</v>
      </c>
      <c r="BF131" s="287">
        <v>1.07789124191193E-2</v>
      </c>
      <c r="BG131" s="287">
        <v>1.07789124191193E-2</v>
      </c>
      <c r="BH131" s="287">
        <v>1.07789124191193E-2</v>
      </c>
      <c r="BI131" s="287">
        <v>1.07789124191193E-2</v>
      </c>
      <c r="BJ131" s="287">
        <v>1.07789124191193E-2</v>
      </c>
      <c r="BK131" s="287">
        <v>1.07789124191193E-2</v>
      </c>
      <c r="BL131" s="287">
        <v>1.07789124191193E-2</v>
      </c>
      <c r="BM131" s="287">
        <v>1.07789124191193E-2</v>
      </c>
      <c r="BN131" s="287">
        <v>1.07789124191193E-2</v>
      </c>
      <c r="BO131" s="287">
        <v>1.07789124191193E-2</v>
      </c>
      <c r="BP131" s="287">
        <v>1.07789124191193E-2</v>
      </c>
      <c r="BQ131" s="287">
        <v>1.07789124191193E-2</v>
      </c>
      <c r="BR131" s="287">
        <v>1.07789124191193E-2</v>
      </c>
      <c r="BS131" s="287">
        <v>1.07789124191193E-2</v>
      </c>
      <c r="BT131" s="287">
        <v>1.07789124191193E-2</v>
      </c>
      <c r="BU131" s="287">
        <v>1.07789124191193E-2</v>
      </c>
      <c r="BV131" s="287">
        <v>1.07789124191193E-2</v>
      </c>
      <c r="BW131" s="287">
        <v>1.07789124191193E-2</v>
      </c>
      <c r="BX131" s="287">
        <v>1.07789124191193E-2</v>
      </c>
      <c r="BY131" s="287">
        <v>1.07789124191193E-2</v>
      </c>
      <c r="BZ131" s="287">
        <v>1.07789124191193E-2</v>
      </c>
      <c r="CA131" s="287">
        <v>1.07789124191193E-2</v>
      </c>
      <c r="CB131" s="287">
        <v>1.07789124191193E-2</v>
      </c>
      <c r="CC131" s="287">
        <v>1.07789124191193E-2</v>
      </c>
      <c r="CD131" s="287">
        <v>1.07789124191193E-2</v>
      </c>
      <c r="CE131" s="287">
        <v>1.07789124191193E-2</v>
      </c>
      <c r="CF131" s="287">
        <v>1.07789124191193E-2</v>
      </c>
      <c r="CG131" s="287">
        <v>1.07789124191193E-2</v>
      </c>
      <c r="CH131" s="287">
        <v>1.07789124191193E-2</v>
      </c>
      <c r="CI131" s="287">
        <v>1.07789124191193E-2</v>
      </c>
      <c r="CJ131" s="287">
        <v>1.07789124191193E-2</v>
      </c>
      <c r="CK131" s="287">
        <v>1.07789124191193E-2</v>
      </c>
      <c r="CL131" s="287">
        <v>1.07789124191193E-2</v>
      </c>
      <c r="CM131" s="287">
        <v>1.07789124191193E-2</v>
      </c>
      <c r="CN131" s="287">
        <v>1.07789124191193E-2</v>
      </c>
      <c r="CO131" s="287">
        <v>1.07789124191193E-2</v>
      </c>
      <c r="CP131" s="287">
        <v>1.07789124191193E-2</v>
      </c>
      <c r="CQ131" s="287">
        <v>1.07789124191193E-2</v>
      </c>
      <c r="CR131" s="287">
        <v>1.07789124191193E-2</v>
      </c>
      <c r="CS131" s="287">
        <v>1.07789124191193E-2</v>
      </c>
      <c r="CT131" s="287">
        <v>1.07789124191193E-2</v>
      </c>
      <c r="CU131" s="287">
        <v>1.07789124191193E-2</v>
      </c>
      <c r="CV131" s="287">
        <v>1.07789124191193E-2</v>
      </c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  <c r="DG131" s="287"/>
      <c r="DH131" s="287"/>
      <c r="DI131" s="287"/>
      <c r="DJ131" s="287"/>
      <c r="DK131" s="287"/>
      <c r="DL131" s="287"/>
      <c r="DM131" s="287"/>
      <c r="DN131" s="287"/>
      <c r="DO131" s="287"/>
      <c r="DP131" s="287"/>
      <c r="DQ131" s="287"/>
      <c r="DR131" s="287"/>
      <c r="DS131" s="287"/>
      <c r="DT131" s="287"/>
      <c r="DU131" s="287"/>
      <c r="DV131" s="287"/>
      <c r="DW131" s="287"/>
      <c r="DX131" s="287"/>
      <c r="DY131" s="287"/>
      <c r="DZ131" s="287"/>
      <c r="EA131" s="287"/>
      <c r="EB131" s="287"/>
      <c r="EC131" s="287"/>
      <c r="ED131" s="287"/>
      <c r="EE131" s="287"/>
      <c r="EF131" s="287"/>
    </row>
    <row r="132" spans="1:184" s="155" customFormat="1" x14ac:dyDescent="0.3">
      <c r="A132" s="155" t="s">
        <v>14</v>
      </c>
      <c r="B132" s="155" t="s">
        <v>16</v>
      </c>
      <c r="C132" s="155" t="s">
        <v>22</v>
      </c>
      <c r="D132" s="217">
        <v>6.9532405117579188E-2</v>
      </c>
      <c r="E132" s="287">
        <v>6.9532405117579188E-2</v>
      </c>
      <c r="F132" s="287">
        <v>6.9532405117579188E-2</v>
      </c>
      <c r="G132" s="287">
        <v>6.9532405117579188E-2</v>
      </c>
      <c r="H132" s="287">
        <v>6.9532405117579188E-2</v>
      </c>
      <c r="I132" s="287">
        <v>6.9532405117579188E-2</v>
      </c>
      <c r="J132" s="287">
        <v>6.9532405117579188E-2</v>
      </c>
      <c r="K132" s="287">
        <v>6.9532405117579188E-2</v>
      </c>
      <c r="L132" s="287">
        <v>6.9532405117579188E-2</v>
      </c>
      <c r="M132" s="287">
        <v>6.9532405117579188E-2</v>
      </c>
      <c r="N132" s="287">
        <v>6.9532405117579188E-2</v>
      </c>
      <c r="O132" s="287">
        <v>6.9532405117579188E-2</v>
      </c>
      <c r="P132" s="287">
        <v>6.9532405117579188E-2</v>
      </c>
      <c r="Q132" s="287">
        <v>6.9532405117579188E-2</v>
      </c>
      <c r="R132" s="287">
        <v>6.9532405117579188E-2</v>
      </c>
      <c r="S132" s="287">
        <v>6.9532405117579188E-2</v>
      </c>
      <c r="T132" s="287">
        <v>6.9532405117579188E-2</v>
      </c>
      <c r="U132" s="287">
        <v>6.9532405117579188E-2</v>
      </c>
      <c r="V132" s="287">
        <v>6.9532405117579188E-2</v>
      </c>
      <c r="W132" s="287">
        <v>6.9532405117579188E-2</v>
      </c>
      <c r="X132" s="287">
        <v>6.9532405117579188E-2</v>
      </c>
      <c r="Y132" s="287">
        <v>6.9532405117579188E-2</v>
      </c>
      <c r="Z132" s="287">
        <v>6.9532405117579188E-2</v>
      </c>
      <c r="AA132" s="287">
        <v>6.9532405117579188E-2</v>
      </c>
      <c r="AB132" s="287">
        <v>6.9532405117579188E-2</v>
      </c>
      <c r="AC132" s="287">
        <v>6.9532405117579188E-2</v>
      </c>
      <c r="AD132" s="287">
        <v>6.9532405117579188E-2</v>
      </c>
      <c r="AE132" s="287">
        <v>6.9532405117579188E-2</v>
      </c>
      <c r="AF132" s="287">
        <v>6.9532405117579188E-2</v>
      </c>
      <c r="AG132" s="287">
        <v>6.9532405117579188E-2</v>
      </c>
      <c r="AH132" s="287">
        <v>6.9532405117579188E-2</v>
      </c>
      <c r="AI132" s="287">
        <v>6.9532405117579188E-2</v>
      </c>
      <c r="AJ132" s="287">
        <v>6.9532405117579188E-2</v>
      </c>
      <c r="AK132" s="287">
        <v>6.9532405117579188E-2</v>
      </c>
      <c r="AL132" s="287">
        <v>6.9532405117579188E-2</v>
      </c>
      <c r="AM132" s="287">
        <v>6.9532405117579188E-2</v>
      </c>
      <c r="AN132" s="287">
        <v>6.9532405117579188E-2</v>
      </c>
      <c r="AO132" s="287">
        <v>6.9532405117579188E-2</v>
      </c>
      <c r="AP132" s="287">
        <v>6.9532405117579188E-2</v>
      </c>
      <c r="AQ132" s="287">
        <v>6.9532405117579188E-2</v>
      </c>
      <c r="AR132" s="287">
        <v>6.9532405117579188E-2</v>
      </c>
      <c r="AS132" s="287">
        <v>6.9532405117579188E-2</v>
      </c>
      <c r="AT132" s="287">
        <v>6.9532405117579188E-2</v>
      </c>
      <c r="AU132" s="287">
        <v>6.9532405117579188E-2</v>
      </c>
      <c r="AV132" s="287">
        <v>6.9532405117579188E-2</v>
      </c>
      <c r="AW132" s="287">
        <v>6.9532405117579188E-2</v>
      </c>
      <c r="AX132" s="287">
        <v>6.9532405117579188E-2</v>
      </c>
      <c r="AY132" s="287">
        <v>6.9532405117579188E-2</v>
      </c>
      <c r="AZ132" s="287">
        <v>6.9532405117579188E-2</v>
      </c>
      <c r="BA132" s="287">
        <v>6.9532405117579188E-2</v>
      </c>
      <c r="BB132" s="287">
        <v>6.9532405117579188E-2</v>
      </c>
      <c r="BC132" s="287">
        <v>6.9532405117579188E-2</v>
      </c>
      <c r="BD132" s="287">
        <v>6.9532405117579188E-2</v>
      </c>
      <c r="BE132" s="287">
        <v>6.9532405117579188E-2</v>
      </c>
      <c r="BF132" s="287">
        <v>6.9532405117579188E-2</v>
      </c>
      <c r="BG132" s="287">
        <v>6.9532405117579188E-2</v>
      </c>
      <c r="BH132" s="287">
        <v>6.9532405117579188E-2</v>
      </c>
      <c r="BI132" s="287">
        <v>6.9532405117579188E-2</v>
      </c>
      <c r="BJ132" s="287">
        <v>6.9532405117579188E-2</v>
      </c>
      <c r="BK132" s="287">
        <v>6.9532405117579188E-2</v>
      </c>
      <c r="BL132" s="287">
        <v>6.9532405117579188E-2</v>
      </c>
      <c r="BM132" s="287">
        <v>6.9532405117579188E-2</v>
      </c>
      <c r="BN132" s="287">
        <v>6.9532405117579188E-2</v>
      </c>
      <c r="BO132" s="287">
        <v>6.9532405117579188E-2</v>
      </c>
      <c r="BP132" s="287">
        <v>6.9532405117579188E-2</v>
      </c>
      <c r="BQ132" s="287">
        <v>6.9532405117579188E-2</v>
      </c>
      <c r="BR132" s="287">
        <v>6.9532405117579188E-2</v>
      </c>
      <c r="BS132" s="287">
        <v>6.9532405117579188E-2</v>
      </c>
      <c r="BT132" s="287">
        <v>6.9532405117579188E-2</v>
      </c>
      <c r="BU132" s="287">
        <v>6.9532405117579188E-2</v>
      </c>
      <c r="BV132" s="287">
        <v>6.9532405117579188E-2</v>
      </c>
      <c r="BW132" s="287">
        <v>6.9532405117579188E-2</v>
      </c>
      <c r="BX132" s="287">
        <v>6.9532405117579188E-2</v>
      </c>
      <c r="BY132" s="287">
        <v>6.9532405117579188E-2</v>
      </c>
      <c r="BZ132" s="287">
        <v>6.9532405117579188E-2</v>
      </c>
      <c r="CA132" s="287">
        <v>6.9532405117579188E-2</v>
      </c>
      <c r="CB132" s="287">
        <v>6.9532405117579188E-2</v>
      </c>
      <c r="CC132" s="287">
        <v>6.9532405117579188E-2</v>
      </c>
      <c r="CD132" s="287">
        <v>6.9532405117579188E-2</v>
      </c>
      <c r="CE132" s="287">
        <v>6.9532405117579188E-2</v>
      </c>
      <c r="CF132" s="287">
        <v>6.9532405117579188E-2</v>
      </c>
      <c r="CG132" s="287">
        <v>6.9532405117579188E-2</v>
      </c>
      <c r="CH132" s="287">
        <v>6.9532405117579188E-2</v>
      </c>
      <c r="CI132" s="287">
        <v>6.9532405117579188E-2</v>
      </c>
      <c r="CJ132" s="287">
        <v>6.9532405117579188E-2</v>
      </c>
      <c r="CK132" s="287">
        <v>6.9532405117579188E-2</v>
      </c>
      <c r="CL132" s="287">
        <v>6.9532405117579188E-2</v>
      </c>
      <c r="CM132" s="287">
        <v>6.9532405117579188E-2</v>
      </c>
      <c r="CN132" s="287">
        <v>6.9532405117579188E-2</v>
      </c>
      <c r="CO132" s="287">
        <v>6.9532405117579188E-2</v>
      </c>
      <c r="CP132" s="287">
        <v>6.9532405117579188E-2</v>
      </c>
      <c r="CQ132" s="287">
        <v>6.9532405117579188E-2</v>
      </c>
      <c r="CR132" s="287">
        <v>6.9532405117579188E-2</v>
      </c>
      <c r="CS132" s="287">
        <v>6.9532405117579188E-2</v>
      </c>
      <c r="CT132" s="287">
        <v>6.9532405117579188E-2</v>
      </c>
      <c r="CU132" s="287">
        <v>6.9532405117579188E-2</v>
      </c>
      <c r="CV132" s="287">
        <v>6.9532405117579188E-2</v>
      </c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  <c r="DG132" s="287"/>
      <c r="DH132" s="287"/>
      <c r="DI132" s="287"/>
      <c r="DJ132" s="287"/>
      <c r="DK132" s="287"/>
      <c r="DL132" s="287"/>
      <c r="DM132" s="287"/>
      <c r="DN132" s="287"/>
      <c r="DO132" s="287"/>
      <c r="DP132" s="287"/>
      <c r="DQ132" s="287"/>
      <c r="DR132" s="287"/>
      <c r="DS132" s="287"/>
      <c r="DT132" s="287"/>
      <c r="DU132" s="287"/>
      <c r="DV132" s="287"/>
      <c r="DW132" s="287"/>
      <c r="DX132" s="287"/>
      <c r="DY132" s="287"/>
      <c r="DZ132" s="287"/>
      <c r="EA132" s="287"/>
      <c r="EB132" s="287"/>
      <c r="EC132" s="287"/>
      <c r="ED132" s="287"/>
      <c r="EE132" s="287"/>
      <c r="EF132" s="287"/>
    </row>
    <row r="133" spans="1:184" s="275" customFormat="1" x14ac:dyDescent="0.3">
      <c r="A133" s="275" t="s">
        <v>174</v>
      </c>
      <c r="B133" s="275" t="s">
        <v>15</v>
      </c>
      <c r="C133" s="275" t="s">
        <v>23</v>
      </c>
      <c r="D133" s="289">
        <v>8.1120228797603555E-2</v>
      </c>
      <c r="E133" s="290">
        <v>8.1120228797603555E-2</v>
      </c>
      <c r="F133" s="290">
        <v>8.1120228797603555E-2</v>
      </c>
      <c r="G133" s="290">
        <v>8.1120228797603555E-2</v>
      </c>
      <c r="H133" s="290">
        <v>8.1120228797603555E-2</v>
      </c>
      <c r="I133" s="290">
        <v>8.1120228797603555E-2</v>
      </c>
      <c r="J133" s="290">
        <v>8.1120228797603555E-2</v>
      </c>
      <c r="K133" s="290">
        <v>8.1120228797603555E-2</v>
      </c>
      <c r="L133" s="290">
        <v>8.1120228797603555E-2</v>
      </c>
      <c r="M133" s="290">
        <v>8.1120228797603555E-2</v>
      </c>
      <c r="N133" s="290">
        <v>8.1120228797603555E-2</v>
      </c>
      <c r="O133" s="290">
        <v>8.1120228797603555E-2</v>
      </c>
      <c r="P133" s="290">
        <v>8.1120228797603555E-2</v>
      </c>
      <c r="Q133" s="290">
        <v>8.1120228797603555E-2</v>
      </c>
      <c r="R133" s="290">
        <v>8.1120228797603555E-2</v>
      </c>
      <c r="S133" s="290">
        <v>8.1120228797603555E-2</v>
      </c>
      <c r="T133" s="290">
        <v>8.1120228797603555E-2</v>
      </c>
      <c r="U133" s="290">
        <v>8.1120228797603555E-2</v>
      </c>
      <c r="V133" s="290">
        <v>8.1120228797603555E-2</v>
      </c>
      <c r="W133" s="290">
        <v>8.1120228797603555E-2</v>
      </c>
      <c r="X133" s="290">
        <v>8.1120228797603555E-2</v>
      </c>
      <c r="Y133" s="290">
        <v>8.1120228797603555E-2</v>
      </c>
      <c r="Z133" s="290">
        <v>8.1120228797603555E-2</v>
      </c>
      <c r="AA133" s="290">
        <v>8.1120228797603555E-2</v>
      </c>
      <c r="AB133" s="290">
        <v>8.1120228797603555E-2</v>
      </c>
      <c r="AC133" s="290">
        <v>8.1120228797603555E-2</v>
      </c>
      <c r="AD133" s="290">
        <v>8.1120228797603555E-2</v>
      </c>
      <c r="AE133" s="290">
        <v>8.1120228797603555E-2</v>
      </c>
      <c r="AF133" s="290">
        <v>8.1120228797603555E-2</v>
      </c>
      <c r="AG133" s="290">
        <v>8.1120228797603555E-2</v>
      </c>
      <c r="AH133" s="290">
        <v>8.1120228797603555E-2</v>
      </c>
      <c r="AI133" s="290">
        <v>8.1120228797603555E-2</v>
      </c>
      <c r="AJ133" s="290">
        <v>8.1120228797603555E-2</v>
      </c>
      <c r="AK133" s="290">
        <v>8.1120228797603555E-2</v>
      </c>
      <c r="AL133" s="290">
        <v>8.1120228797603555E-2</v>
      </c>
      <c r="AM133" s="290">
        <v>8.1120228797603555E-2</v>
      </c>
      <c r="AN133" s="290">
        <v>8.1120228797603555E-2</v>
      </c>
      <c r="AO133" s="290">
        <v>8.1120228797603555E-2</v>
      </c>
      <c r="AP133" s="290">
        <v>8.1120228797603555E-2</v>
      </c>
      <c r="AQ133" s="290">
        <v>8.1120228797603555E-2</v>
      </c>
      <c r="AR133" s="290">
        <v>8.1120228797603555E-2</v>
      </c>
      <c r="AS133" s="290">
        <v>8.1120228797603555E-2</v>
      </c>
      <c r="AT133" s="290">
        <v>8.1120228797603555E-2</v>
      </c>
      <c r="AU133" s="290">
        <v>8.1120228797603555E-2</v>
      </c>
      <c r="AV133" s="290">
        <v>8.1120228797603555E-2</v>
      </c>
      <c r="AW133" s="290">
        <v>8.1120228797603555E-2</v>
      </c>
      <c r="AX133" s="290">
        <v>8.1120228797603555E-2</v>
      </c>
      <c r="AY133" s="290">
        <v>8.1120228797603555E-2</v>
      </c>
      <c r="AZ133" s="290">
        <v>8.1120228797603555E-2</v>
      </c>
      <c r="BA133" s="290">
        <v>8.1120228797603555E-2</v>
      </c>
      <c r="BB133" s="290">
        <v>8.1120228797603555E-2</v>
      </c>
      <c r="BC133" s="290">
        <v>8.1120228797603555E-2</v>
      </c>
      <c r="BD133" s="290">
        <v>8.1120228797603555E-2</v>
      </c>
      <c r="BE133" s="290">
        <v>8.1120228797603555E-2</v>
      </c>
      <c r="BF133" s="290">
        <v>8.1120228797603555E-2</v>
      </c>
      <c r="BG133" s="290">
        <v>8.1120228797603555E-2</v>
      </c>
      <c r="BH133" s="290">
        <v>8.1120228797603555E-2</v>
      </c>
      <c r="BI133" s="290">
        <v>8.1120228797603555E-2</v>
      </c>
      <c r="BJ133" s="290">
        <v>8.1120228797603555E-2</v>
      </c>
      <c r="BK133" s="290">
        <v>8.1120228797603555E-2</v>
      </c>
      <c r="BL133" s="290">
        <v>8.1120228797603555E-2</v>
      </c>
      <c r="BM133" s="290">
        <v>8.1120228797603555E-2</v>
      </c>
      <c r="BN133" s="290">
        <v>8.1120228797603555E-2</v>
      </c>
      <c r="BO133" s="290">
        <v>8.1120228797603555E-2</v>
      </c>
      <c r="BP133" s="290">
        <v>8.1120228797603555E-2</v>
      </c>
      <c r="BQ133" s="290">
        <v>8.1120228797603555E-2</v>
      </c>
      <c r="BR133" s="290">
        <v>8.1120228797603555E-2</v>
      </c>
      <c r="BS133" s="290">
        <v>8.1120228797603555E-2</v>
      </c>
      <c r="BT133" s="290">
        <v>8.1120228797603555E-2</v>
      </c>
      <c r="BU133" s="290">
        <v>8.1120228797603555E-2</v>
      </c>
      <c r="BV133" s="290">
        <v>8.1120228797603555E-2</v>
      </c>
      <c r="BW133" s="290">
        <v>8.1120228797603555E-2</v>
      </c>
      <c r="BX133" s="290">
        <v>8.1120228797603555E-2</v>
      </c>
      <c r="BY133" s="290">
        <v>8.1120228797603555E-2</v>
      </c>
      <c r="BZ133" s="290">
        <v>8.1120228797603555E-2</v>
      </c>
      <c r="CA133" s="290">
        <v>8.1120228797603555E-2</v>
      </c>
      <c r="CB133" s="290">
        <v>8.1120228797603555E-2</v>
      </c>
      <c r="CC133" s="290">
        <v>8.1120228797603555E-2</v>
      </c>
      <c r="CD133" s="290">
        <v>8.1120228797603555E-2</v>
      </c>
      <c r="CE133" s="290">
        <v>8.1120228797603555E-2</v>
      </c>
      <c r="CF133" s="290">
        <v>8.1120228797603555E-2</v>
      </c>
      <c r="CG133" s="290">
        <v>8.1120228797603555E-2</v>
      </c>
      <c r="CH133" s="290">
        <v>8.1120228797603555E-2</v>
      </c>
      <c r="CI133" s="290">
        <v>8.1120228797603555E-2</v>
      </c>
      <c r="CJ133" s="290">
        <v>8.1120228797603555E-2</v>
      </c>
      <c r="CK133" s="290">
        <v>8.1120228797603555E-2</v>
      </c>
      <c r="CL133" s="290">
        <v>8.1120228797603555E-2</v>
      </c>
      <c r="CM133" s="290">
        <v>8.1120228797603555E-2</v>
      </c>
      <c r="CN133" s="290">
        <v>8.1120228797603555E-2</v>
      </c>
      <c r="CO133" s="290">
        <v>8.1120228797603555E-2</v>
      </c>
      <c r="CP133" s="290">
        <v>8.1120228797603555E-2</v>
      </c>
      <c r="CQ133" s="290">
        <v>8.1120228797603555E-2</v>
      </c>
      <c r="CR133" s="290">
        <v>8.1120228797603555E-2</v>
      </c>
      <c r="CS133" s="290">
        <v>8.1120228797603555E-2</v>
      </c>
      <c r="CT133" s="290">
        <v>8.1120228797603555E-2</v>
      </c>
      <c r="CU133" s="290">
        <v>8.1120228797603555E-2</v>
      </c>
      <c r="CV133" s="290">
        <v>8.1120228797603555E-2</v>
      </c>
      <c r="CW133" s="290"/>
      <c r="CX133" s="290"/>
      <c r="CY133" s="290"/>
      <c r="CZ133" s="290"/>
      <c r="DA133" s="290"/>
      <c r="DB133" s="290"/>
      <c r="DC133" s="290"/>
      <c r="DD133" s="290"/>
      <c r="DE133" s="290"/>
      <c r="DF133" s="290"/>
      <c r="DG133" s="290"/>
      <c r="DH133" s="290"/>
      <c r="DI133" s="290"/>
      <c r="DJ133" s="290"/>
      <c r="DK133" s="290"/>
      <c r="DL133" s="290"/>
      <c r="DM133" s="290"/>
      <c r="DN133" s="290"/>
      <c r="DO133" s="290"/>
      <c r="DP133" s="290"/>
      <c r="DQ133" s="290"/>
      <c r="DR133" s="290"/>
      <c r="DS133" s="290"/>
      <c r="DT133" s="290"/>
      <c r="DU133" s="290"/>
      <c r="DV133" s="290"/>
      <c r="DW133" s="290"/>
      <c r="DX133" s="290"/>
      <c r="DY133" s="290"/>
      <c r="DZ133" s="290"/>
      <c r="EA133" s="290"/>
      <c r="EB133" s="290"/>
      <c r="EC133" s="290"/>
      <c r="ED133" s="290"/>
      <c r="EE133" s="290"/>
      <c r="EF133" s="290"/>
    </row>
    <row r="134" spans="1:184" s="155" customFormat="1" x14ac:dyDescent="0.3">
      <c r="A134" s="155" t="s">
        <v>5</v>
      </c>
      <c r="B134" s="155" t="s">
        <v>30</v>
      </c>
      <c r="C134" s="155" t="s">
        <v>31</v>
      </c>
      <c r="D134" s="217">
        <v>5.9614164810818174E-3</v>
      </c>
      <c r="E134" s="287">
        <v>5.9614164810818174E-3</v>
      </c>
      <c r="F134" s="287">
        <v>5.9614164810818174E-3</v>
      </c>
      <c r="G134" s="287">
        <v>5.9614164810818174E-3</v>
      </c>
      <c r="H134" s="287">
        <v>5.9614164810818174E-3</v>
      </c>
      <c r="I134" s="287">
        <v>5.9614164810818174E-3</v>
      </c>
      <c r="J134" s="287">
        <v>5.9614164810818174E-3</v>
      </c>
      <c r="K134" s="287">
        <v>5.9614164810818174E-3</v>
      </c>
      <c r="L134" s="287">
        <v>5.9614164810818174E-3</v>
      </c>
      <c r="M134" s="287">
        <v>5.9614164810818174E-3</v>
      </c>
      <c r="N134" s="287">
        <v>5.9614164810818174E-3</v>
      </c>
      <c r="O134" s="287">
        <v>5.9614164810818174E-3</v>
      </c>
      <c r="P134" s="287">
        <v>5.9614164810818174E-3</v>
      </c>
      <c r="Q134" s="287">
        <v>5.9614164810818174E-3</v>
      </c>
      <c r="R134" s="287">
        <v>5.9614164810818174E-3</v>
      </c>
      <c r="S134" s="287">
        <v>5.9614164810818174E-3</v>
      </c>
      <c r="T134" s="287">
        <v>5.9614164810818174E-3</v>
      </c>
      <c r="U134" s="287">
        <v>5.9614164810818174E-3</v>
      </c>
      <c r="V134" s="287">
        <v>5.9614164810818174E-3</v>
      </c>
      <c r="W134" s="287">
        <v>5.9614164810818174E-3</v>
      </c>
      <c r="X134" s="287">
        <v>5.9614164810818174E-3</v>
      </c>
      <c r="Y134" s="287">
        <v>5.9614164810818174E-3</v>
      </c>
      <c r="Z134" s="287">
        <v>5.9614164810818174E-3</v>
      </c>
      <c r="AA134" s="287">
        <v>5.9614164810818174E-3</v>
      </c>
      <c r="AB134" s="287">
        <v>5.9614164810818174E-3</v>
      </c>
      <c r="AC134" s="287">
        <v>5.9614164810818174E-3</v>
      </c>
      <c r="AD134" s="287">
        <v>5.9614164810818174E-3</v>
      </c>
      <c r="AE134" s="287">
        <v>5.9614164810818174E-3</v>
      </c>
      <c r="AF134" s="287">
        <v>5.9614164810818174E-3</v>
      </c>
      <c r="AG134" s="287">
        <v>5.9614164810818174E-3</v>
      </c>
      <c r="AH134" s="287">
        <v>5.9614164810818174E-3</v>
      </c>
      <c r="AI134" s="287">
        <v>5.9614164810818174E-3</v>
      </c>
      <c r="AJ134" s="287">
        <v>5.9614164810818174E-3</v>
      </c>
      <c r="AK134" s="287">
        <v>5.9614164810818174E-3</v>
      </c>
      <c r="AL134" s="287">
        <v>5.9614164810818174E-3</v>
      </c>
      <c r="AM134" s="287">
        <v>5.9614164810818174E-3</v>
      </c>
      <c r="AN134" s="287">
        <v>5.9614164810818174E-3</v>
      </c>
      <c r="AO134" s="287">
        <v>5.9614164810818174E-3</v>
      </c>
      <c r="AP134" s="287">
        <v>5.9614164810818174E-3</v>
      </c>
      <c r="AQ134" s="287">
        <v>5.9614164810818174E-3</v>
      </c>
      <c r="AR134" s="287">
        <v>5.9614164810818174E-3</v>
      </c>
      <c r="AS134" s="287">
        <v>5.9614164810818174E-3</v>
      </c>
      <c r="AT134" s="287">
        <v>5.9614164810818174E-3</v>
      </c>
      <c r="AU134" s="287">
        <v>5.9614164810818174E-3</v>
      </c>
      <c r="AV134" s="287">
        <v>5.9614164810818174E-3</v>
      </c>
      <c r="AW134" s="287">
        <v>5.9614164810818174E-3</v>
      </c>
      <c r="AX134" s="287">
        <v>5.9614164810818174E-3</v>
      </c>
      <c r="AY134" s="287">
        <v>5.9614164810818174E-3</v>
      </c>
      <c r="AZ134" s="287">
        <v>5.9614164810818174E-3</v>
      </c>
      <c r="BA134" s="287">
        <v>5.9614164810818174E-3</v>
      </c>
      <c r="BB134" s="287">
        <v>5.9614164810818174E-3</v>
      </c>
      <c r="BC134" s="287">
        <v>5.9614164810818174E-3</v>
      </c>
      <c r="BD134" s="287">
        <v>5.9614164810818174E-3</v>
      </c>
      <c r="BE134" s="287">
        <v>5.9614164810818174E-3</v>
      </c>
      <c r="BF134" s="287">
        <v>5.9614164810818174E-3</v>
      </c>
      <c r="BG134" s="287">
        <v>5.9614164810818174E-3</v>
      </c>
      <c r="BH134" s="287">
        <v>5.9614164810818174E-3</v>
      </c>
      <c r="BI134" s="287">
        <v>5.9614164810818174E-3</v>
      </c>
      <c r="BJ134" s="287">
        <v>5.9614164810818174E-3</v>
      </c>
      <c r="BK134" s="287">
        <v>5.9614164810818174E-3</v>
      </c>
      <c r="BL134" s="287">
        <v>5.9614164810818174E-3</v>
      </c>
      <c r="BM134" s="287">
        <v>5.9614164810818174E-3</v>
      </c>
      <c r="BN134" s="287">
        <v>5.9614164810818174E-3</v>
      </c>
      <c r="BO134" s="287">
        <v>5.9614164810818174E-3</v>
      </c>
      <c r="BP134" s="287">
        <v>5.9614164810818174E-3</v>
      </c>
      <c r="BQ134" s="287">
        <v>5.9614164810818174E-3</v>
      </c>
      <c r="BR134" s="287">
        <v>5.9614164810818174E-3</v>
      </c>
      <c r="BS134" s="287">
        <v>5.9614164810818174E-3</v>
      </c>
      <c r="BT134" s="287">
        <v>5.9614164810818174E-3</v>
      </c>
      <c r="BU134" s="287">
        <v>5.9614164810818174E-3</v>
      </c>
      <c r="BV134" s="287">
        <v>5.9614164810818174E-3</v>
      </c>
      <c r="BW134" s="287">
        <v>5.9614164810818174E-3</v>
      </c>
      <c r="BX134" s="287">
        <v>5.9614164810818174E-3</v>
      </c>
      <c r="BY134" s="287">
        <v>5.9614164810818174E-3</v>
      </c>
      <c r="BZ134" s="287">
        <v>5.9614164810818174E-3</v>
      </c>
      <c r="CA134" s="287">
        <v>5.9614164810818174E-3</v>
      </c>
      <c r="CB134" s="287">
        <v>5.9614164810818174E-3</v>
      </c>
      <c r="CC134" s="287">
        <v>5.9614164810818174E-3</v>
      </c>
      <c r="CD134" s="287">
        <v>5.9614164810818174E-3</v>
      </c>
      <c r="CE134" s="287">
        <v>5.9614164810818174E-3</v>
      </c>
      <c r="CF134" s="287">
        <v>5.9614164810818174E-3</v>
      </c>
      <c r="CG134" s="287">
        <v>5.9614164810818174E-3</v>
      </c>
      <c r="CH134" s="287">
        <v>5.9614164810818174E-3</v>
      </c>
      <c r="CI134" s="287">
        <v>5.9614164810818174E-3</v>
      </c>
      <c r="CJ134" s="287">
        <v>5.9614164810818174E-3</v>
      </c>
      <c r="CK134" s="287">
        <v>5.9614164810818174E-3</v>
      </c>
      <c r="CL134" s="287">
        <v>5.9614164810818174E-3</v>
      </c>
      <c r="CM134" s="287">
        <v>5.9614164810818174E-3</v>
      </c>
      <c r="CN134" s="287">
        <v>5.9614164810818174E-3</v>
      </c>
      <c r="CO134" s="287">
        <v>5.9614164810818174E-3</v>
      </c>
      <c r="CP134" s="287">
        <v>5.9614164810818174E-3</v>
      </c>
      <c r="CQ134" s="287">
        <v>5.9614164810818174E-3</v>
      </c>
      <c r="CR134" s="287">
        <v>5.9614164810818174E-3</v>
      </c>
      <c r="CS134" s="287">
        <v>5.9614164810818174E-3</v>
      </c>
      <c r="CT134" s="287">
        <v>5.9614164810818174E-3</v>
      </c>
      <c r="CU134" s="287">
        <v>5.9614164810818174E-3</v>
      </c>
      <c r="CV134" s="287">
        <v>5.9614164810818174E-3</v>
      </c>
      <c r="CW134" s="287"/>
      <c r="CX134" s="287"/>
      <c r="CY134" s="287"/>
      <c r="CZ134" s="287"/>
      <c r="DA134" s="287"/>
      <c r="DB134" s="287"/>
      <c r="DC134" s="287"/>
      <c r="DD134" s="287"/>
      <c r="DE134" s="287"/>
      <c r="DF134" s="287"/>
      <c r="DG134" s="287"/>
      <c r="DH134" s="287"/>
      <c r="DI134" s="287"/>
      <c r="DJ134" s="287"/>
      <c r="DK134" s="287"/>
      <c r="DL134" s="287"/>
      <c r="DM134" s="287"/>
      <c r="DN134" s="287"/>
      <c r="DO134" s="287"/>
      <c r="DP134" s="287"/>
      <c r="DQ134" s="287"/>
      <c r="DR134" s="287"/>
      <c r="DS134" s="287"/>
      <c r="DT134" s="287"/>
      <c r="DU134" s="287"/>
      <c r="DV134" s="287"/>
      <c r="DW134" s="287"/>
      <c r="DX134" s="287"/>
      <c r="DY134" s="287"/>
      <c r="DZ134" s="287"/>
      <c r="EA134" s="287"/>
      <c r="EB134" s="287"/>
      <c r="EC134" s="287"/>
      <c r="ED134" s="287"/>
      <c r="EE134" s="287"/>
      <c r="EF134" s="287"/>
    </row>
    <row r="135" spans="1:184" s="155" customFormat="1" x14ac:dyDescent="0.3">
      <c r="A135" s="275" t="s">
        <v>6</v>
      </c>
      <c r="B135" s="275" t="s">
        <v>155</v>
      </c>
      <c r="C135" s="275" t="s">
        <v>96</v>
      </c>
      <c r="D135" s="217">
        <v>5.8836588748068366E-2</v>
      </c>
      <c r="E135" s="287">
        <v>5.8836588748068366E-2</v>
      </c>
      <c r="F135" s="287">
        <v>5.8836588748068366E-2</v>
      </c>
      <c r="G135" s="287">
        <v>5.8836588748068366E-2</v>
      </c>
      <c r="H135" s="287">
        <v>5.8836588748068366E-2</v>
      </c>
      <c r="I135" s="287">
        <v>5.8836588748068366E-2</v>
      </c>
      <c r="J135" s="287">
        <v>5.8836588748068366E-2</v>
      </c>
      <c r="K135" s="287">
        <v>5.8836588748068366E-2</v>
      </c>
      <c r="L135" s="287">
        <v>5.8836588748068366E-2</v>
      </c>
      <c r="M135" s="287">
        <v>5.8836588748068366E-2</v>
      </c>
      <c r="N135" s="287">
        <v>5.8836588748068366E-2</v>
      </c>
      <c r="O135" s="287">
        <v>5.8836588748068366E-2</v>
      </c>
      <c r="P135" s="287">
        <v>5.8836588748068366E-2</v>
      </c>
      <c r="Q135" s="287">
        <v>5.8836588748068366E-2</v>
      </c>
      <c r="R135" s="287">
        <v>5.8836588748068366E-2</v>
      </c>
      <c r="S135" s="287">
        <v>5.8836588748068366E-2</v>
      </c>
      <c r="T135" s="287">
        <v>5.8836588748068366E-2</v>
      </c>
      <c r="U135" s="287">
        <v>5.8836588748068366E-2</v>
      </c>
      <c r="V135" s="287">
        <v>5.8836588748068366E-2</v>
      </c>
      <c r="W135" s="287">
        <v>5.8836588748068366E-2</v>
      </c>
      <c r="X135" s="287">
        <v>5.8836588748068366E-2</v>
      </c>
      <c r="Y135" s="287">
        <v>5.8836588748068366E-2</v>
      </c>
      <c r="Z135" s="287">
        <v>5.8836588748068366E-2</v>
      </c>
      <c r="AA135" s="287">
        <v>5.8836588748068366E-2</v>
      </c>
      <c r="AB135" s="287">
        <v>5.8836588748068366E-2</v>
      </c>
      <c r="AC135" s="287">
        <v>5.8836588748068366E-2</v>
      </c>
      <c r="AD135" s="287">
        <v>5.8836588748068366E-2</v>
      </c>
      <c r="AE135" s="287">
        <v>5.8836588748068366E-2</v>
      </c>
      <c r="AF135" s="287">
        <v>5.8836588748068366E-2</v>
      </c>
      <c r="AG135" s="287">
        <v>5.8836588748068366E-2</v>
      </c>
      <c r="AH135" s="287">
        <v>5.8836588748068366E-2</v>
      </c>
      <c r="AI135" s="287">
        <v>5.8836588748068366E-2</v>
      </c>
      <c r="AJ135" s="287">
        <v>5.8836588748068366E-2</v>
      </c>
      <c r="AK135" s="287">
        <v>5.8836588748068366E-2</v>
      </c>
      <c r="AL135" s="287">
        <v>5.8836588748068366E-2</v>
      </c>
      <c r="AM135" s="287">
        <v>5.8836588748068366E-2</v>
      </c>
      <c r="AN135" s="287">
        <v>5.8836588748068366E-2</v>
      </c>
      <c r="AO135" s="287">
        <v>5.8836588748068366E-2</v>
      </c>
      <c r="AP135" s="287">
        <v>5.8836588748068366E-2</v>
      </c>
      <c r="AQ135" s="287">
        <v>5.8836588748068366E-2</v>
      </c>
      <c r="AR135" s="287">
        <v>5.8836588748068366E-2</v>
      </c>
      <c r="AS135" s="287">
        <v>5.8836588748068366E-2</v>
      </c>
      <c r="AT135" s="287">
        <v>5.8836588748068366E-2</v>
      </c>
      <c r="AU135" s="287">
        <v>5.8836588748068366E-2</v>
      </c>
      <c r="AV135" s="287">
        <v>5.8836588748068366E-2</v>
      </c>
      <c r="AW135" s="287">
        <v>5.8836588748068366E-2</v>
      </c>
      <c r="AX135" s="287">
        <v>5.8836588748068366E-2</v>
      </c>
      <c r="AY135" s="287">
        <v>5.8836588748068366E-2</v>
      </c>
      <c r="AZ135" s="287">
        <v>5.8836588748068366E-2</v>
      </c>
      <c r="BA135" s="287">
        <v>5.8836588748068366E-2</v>
      </c>
      <c r="BB135" s="287">
        <v>5.8836588748068366E-2</v>
      </c>
      <c r="BC135" s="287">
        <v>5.8836588748068366E-2</v>
      </c>
      <c r="BD135" s="287">
        <v>5.8836588748068366E-2</v>
      </c>
      <c r="BE135" s="287">
        <v>5.8836588748068366E-2</v>
      </c>
      <c r="BF135" s="287">
        <v>5.8836588748068366E-2</v>
      </c>
      <c r="BG135" s="287">
        <v>5.8836588748068366E-2</v>
      </c>
      <c r="BH135" s="287">
        <v>5.8836588748068366E-2</v>
      </c>
      <c r="BI135" s="287">
        <v>5.8836588748068366E-2</v>
      </c>
      <c r="BJ135" s="287">
        <v>5.8836588748068366E-2</v>
      </c>
      <c r="BK135" s="287">
        <v>5.8836588748068366E-2</v>
      </c>
      <c r="BL135" s="287">
        <v>5.8836588748068366E-2</v>
      </c>
      <c r="BM135" s="287">
        <v>5.8836588748068366E-2</v>
      </c>
      <c r="BN135" s="287">
        <v>5.8836588748068366E-2</v>
      </c>
      <c r="BO135" s="287">
        <v>5.8836588748068366E-2</v>
      </c>
      <c r="BP135" s="287">
        <v>5.8836588748068366E-2</v>
      </c>
      <c r="BQ135" s="287">
        <v>5.8836588748068366E-2</v>
      </c>
      <c r="BR135" s="287">
        <v>5.8836588748068366E-2</v>
      </c>
      <c r="BS135" s="287">
        <v>5.8836588748068366E-2</v>
      </c>
      <c r="BT135" s="287">
        <v>5.8836588748068366E-2</v>
      </c>
      <c r="BU135" s="287">
        <v>5.8836588748068366E-2</v>
      </c>
      <c r="BV135" s="287">
        <v>5.8836588748068366E-2</v>
      </c>
      <c r="BW135" s="287">
        <v>5.8836588748068366E-2</v>
      </c>
      <c r="BX135" s="287">
        <v>5.8836588748068366E-2</v>
      </c>
      <c r="BY135" s="287">
        <v>5.8836588748068366E-2</v>
      </c>
      <c r="BZ135" s="287">
        <v>5.8836588748068366E-2</v>
      </c>
      <c r="CA135" s="287">
        <v>5.8836588748068366E-2</v>
      </c>
      <c r="CB135" s="287">
        <v>5.8836588748068366E-2</v>
      </c>
      <c r="CC135" s="287">
        <v>5.8836588748068366E-2</v>
      </c>
      <c r="CD135" s="287">
        <v>5.8836588748068366E-2</v>
      </c>
      <c r="CE135" s="287">
        <v>5.8836588748068366E-2</v>
      </c>
      <c r="CF135" s="287">
        <v>5.8836588748068366E-2</v>
      </c>
      <c r="CG135" s="287">
        <v>5.8836588748068366E-2</v>
      </c>
      <c r="CH135" s="287">
        <v>5.8836588748068366E-2</v>
      </c>
      <c r="CI135" s="287">
        <v>5.8836588748068366E-2</v>
      </c>
      <c r="CJ135" s="287">
        <v>5.8836588748068366E-2</v>
      </c>
      <c r="CK135" s="287">
        <v>5.8836588748068366E-2</v>
      </c>
      <c r="CL135" s="287">
        <v>5.8836588748068366E-2</v>
      </c>
      <c r="CM135" s="287">
        <v>5.8836588748068366E-2</v>
      </c>
      <c r="CN135" s="287">
        <v>5.8836588748068366E-2</v>
      </c>
      <c r="CO135" s="287">
        <v>5.8836588748068366E-2</v>
      </c>
      <c r="CP135" s="287">
        <v>5.8836588748068366E-2</v>
      </c>
      <c r="CQ135" s="287">
        <v>5.8836588748068366E-2</v>
      </c>
      <c r="CR135" s="287">
        <v>5.8836588748068366E-2</v>
      </c>
      <c r="CS135" s="287">
        <v>5.8836588748068366E-2</v>
      </c>
      <c r="CT135" s="287">
        <v>5.8836588748068366E-2</v>
      </c>
      <c r="CU135" s="287">
        <v>5.8836588748068366E-2</v>
      </c>
      <c r="CV135" s="287">
        <v>5.8836588748068366E-2</v>
      </c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  <c r="DG135" s="287"/>
      <c r="DH135" s="287"/>
      <c r="DI135" s="287"/>
      <c r="DJ135" s="287"/>
      <c r="DK135" s="287"/>
      <c r="DL135" s="287"/>
      <c r="DM135" s="287"/>
      <c r="DN135" s="287"/>
      <c r="DO135" s="287"/>
      <c r="DP135" s="287"/>
      <c r="DQ135" s="287"/>
      <c r="DR135" s="287"/>
      <c r="DS135" s="287"/>
      <c r="DT135" s="287"/>
      <c r="DU135" s="287"/>
      <c r="DV135" s="287"/>
      <c r="DW135" s="287"/>
      <c r="DX135" s="287"/>
      <c r="DY135" s="287"/>
      <c r="DZ135" s="287"/>
      <c r="EA135" s="287"/>
      <c r="EB135" s="287"/>
      <c r="EC135" s="287"/>
      <c r="ED135" s="287"/>
      <c r="EE135" s="287"/>
      <c r="EF135" s="287"/>
    </row>
    <row r="136" spans="1:184" s="155" customFormat="1" x14ac:dyDescent="0.3">
      <c r="A136" s="155" t="s">
        <v>97</v>
      </c>
      <c r="B136" s="155" t="s">
        <v>24</v>
      </c>
      <c r="C136" s="155" t="s">
        <v>27</v>
      </c>
      <c r="D136" s="217">
        <v>7.8362065079966806E-2</v>
      </c>
      <c r="E136" s="287">
        <v>7.8362065079966806E-2</v>
      </c>
      <c r="F136" s="287">
        <v>7.8362065079966806E-2</v>
      </c>
      <c r="G136" s="287">
        <v>7.8362065079966806E-2</v>
      </c>
      <c r="H136" s="287">
        <v>7.8362065079966806E-2</v>
      </c>
      <c r="I136" s="287">
        <v>7.8362065079966806E-2</v>
      </c>
      <c r="J136" s="287">
        <v>7.8362065079966806E-2</v>
      </c>
      <c r="K136" s="287">
        <v>7.8362065079966806E-2</v>
      </c>
      <c r="L136" s="287">
        <v>7.8362065079966806E-2</v>
      </c>
      <c r="M136" s="287">
        <v>7.8362065079966806E-2</v>
      </c>
      <c r="N136" s="287">
        <v>7.8362065079966806E-2</v>
      </c>
      <c r="O136" s="287">
        <v>7.8362065079966806E-2</v>
      </c>
      <c r="P136" s="287">
        <v>7.8362065079966806E-2</v>
      </c>
      <c r="Q136" s="287">
        <v>7.8362065079966806E-2</v>
      </c>
      <c r="R136" s="287">
        <v>7.8362065079966806E-2</v>
      </c>
      <c r="S136" s="287">
        <v>7.8362065079966806E-2</v>
      </c>
      <c r="T136" s="287">
        <v>7.8362065079966806E-2</v>
      </c>
      <c r="U136" s="287">
        <v>7.8362065079966806E-2</v>
      </c>
      <c r="V136" s="287">
        <v>7.8362065079966806E-2</v>
      </c>
      <c r="W136" s="287">
        <v>7.8362065079966806E-2</v>
      </c>
      <c r="X136" s="287">
        <v>7.8362065079966806E-2</v>
      </c>
      <c r="Y136" s="287">
        <v>7.8362065079966806E-2</v>
      </c>
      <c r="Z136" s="287">
        <v>7.8362065079966806E-2</v>
      </c>
      <c r="AA136" s="287">
        <v>7.8362065079966806E-2</v>
      </c>
      <c r="AB136" s="287">
        <v>7.8362065079966806E-2</v>
      </c>
      <c r="AC136" s="287">
        <v>7.8362065079966806E-2</v>
      </c>
      <c r="AD136" s="287">
        <v>7.8362065079966806E-2</v>
      </c>
      <c r="AE136" s="287">
        <v>7.8362065079966806E-2</v>
      </c>
      <c r="AF136" s="287">
        <v>7.8362065079966806E-2</v>
      </c>
      <c r="AG136" s="287">
        <v>7.8362065079966806E-2</v>
      </c>
      <c r="AH136" s="287">
        <v>7.8362065079966806E-2</v>
      </c>
      <c r="AI136" s="287">
        <v>7.8362065079966806E-2</v>
      </c>
      <c r="AJ136" s="287">
        <v>7.8362065079966806E-2</v>
      </c>
      <c r="AK136" s="287">
        <v>7.8362065079966806E-2</v>
      </c>
      <c r="AL136" s="287">
        <v>7.8362065079966806E-2</v>
      </c>
      <c r="AM136" s="287">
        <v>7.8362065079966806E-2</v>
      </c>
      <c r="AN136" s="287">
        <v>7.8362065079966806E-2</v>
      </c>
      <c r="AO136" s="287">
        <v>7.8362065079966806E-2</v>
      </c>
      <c r="AP136" s="287">
        <v>7.8362065079966806E-2</v>
      </c>
      <c r="AQ136" s="287">
        <v>7.8362065079966806E-2</v>
      </c>
      <c r="AR136" s="287">
        <v>7.8362065079966806E-2</v>
      </c>
      <c r="AS136" s="287">
        <v>7.8362065079966806E-2</v>
      </c>
      <c r="AT136" s="287">
        <v>7.8362065079966806E-2</v>
      </c>
      <c r="AU136" s="287">
        <v>7.8362065079966806E-2</v>
      </c>
      <c r="AV136" s="287">
        <v>7.8362065079966806E-2</v>
      </c>
      <c r="AW136" s="287">
        <v>7.8362065079966806E-2</v>
      </c>
      <c r="AX136" s="287">
        <v>7.8362065079966806E-2</v>
      </c>
      <c r="AY136" s="287">
        <v>7.8362065079966806E-2</v>
      </c>
      <c r="AZ136" s="287">
        <v>7.8362065079966806E-2</v>
      </c>
      <c r="BA136" s="287">
        <v>7.8362065079966806E-2</v>
      </c>
      <c r="BB136" s="287">
        <v>7.8362065079966806E-2</v>
      </c>
      <c r="BC136" s="287">
        <v>7.8362065079966806E-2</v>
      </c>
      <c r="BD136" s="287">
        <v>7.8362065079966806E-2</v>
      </c>
      <c r="BE136" s="287">
        <v>7.8362065079966806E-2</v>
      </c>
      <c r="BF136" s="287">
        <v>7.8362065079966806E-2</v>
      </c>
      <c r="BG136" s="287">
        <v>7.8362065079966806E-2</v>
      </c>
      <c r="BH136" s="287">
        <v>7.8362065079966806E-2</v>
      </c>
      <c r="BI136" s="287">
        <v>7.8362065079966806E-2</v>
      </c>
      <c r="BJ136" s="287">
        <v>7.8362065079966806E-2</v>
      </c>
      <c r="BK136" s="287">
        <v>7.8362065079966806E-2</v>
      </c>
      <c r="BL136" s="287">
        <v>7.8362065079966806E-2</v>
      </c>
      <c r="BM136" s="287">
        <v>7.8362065079966806E-2</v>
      </c>
      <c r="BN136" s="287">
        <v>7.8362065079966806E-2</v>
      </c>
      <c r="BO136" s="287">
        <v>7.8362065079966806E-2</v>
      </c>
      <c r="BP136" s="287">
        <v>7.8362065079966806E-2</v>
      </c>
      <c r="BQ136" s="287">
        <v>7.8362065079966806E-2</v>
      </c>
      <c r="BR136" s="287">
        <v>7.8362065079966806E-2</v>
      </c>
      <c r="BS136" s="287">
        <v>7.8362065079966806E-2</v>
      </c>
      <c r="BT136" s="287">
        <v>7.8362065079966806E-2</v>
      </c>
      <c r="BU136" s="287">
        <v>7.8362065079966806E-2</v>
      </c>
      <c r="BV136" s="287">
        <v>7.8362065079966806E-2</v>
      </c>
      <c r="BW136" s="287">
        <v>7.8362065079966806E-2</v>
      </c>
      <c r="BX136" s="287">
        <v>7.8362065079966806E-2</v>
      </c>
      <c r="BY136" s="287">
        <v>7.8362065079966806E-2</v>
      </c>
      <c r="BZ136" s="287">
        <v>7.8362065079966806E-2</v>
      </c>
      <c r="CA136" s="287">
        <v>7.8362065079966806E-2</v>
      </c>
      <c r="CB136" s="287">
        <v>7.8362065079966806E-2</v>
      </c>
      <c r="CC136" s="287">
        <v>7.8362065079966806E-2</v>
      </c>
      <c r="CD136" s="287">
        <v>7.8362065079966806E-2</v>
      </c>
      <c r="CE136" s="287">
        <v>7.8362065079966806E-2</v>
      </c>
      <c r="CF136" s="287">
        <v>7.8362065079966806E-2</v>
      </c>
      <c r="CG136" s="287">
        <v>7.8362065079966806E-2</v>
      </c>
      <c r="CH136" s="287">
        <v>7.8362065079966806E-2</v>
      </c>
      <c r="CI136" s="287">
        <v>7.8362065079966806E-2</v>
      </c>
      <c r="CJ136" s="287">
        <v>7.8362065079966806E-2</v>
      </c>
      <c r="CK136" s="287">
        <v>7.8362065079966806E-2</v>
      </c>
      <c r="CL136" s="287">
        <v>7.8362065079966806E-2</v>
      </c>
      <c r="CM136" s="287">
        <v>7.8362065079966806E-2</v>
      </c>
      <c r="CN136" s="287">
        <v>7.8362065079966806E-2</v>
      </c>
      <c r="CO136" s="287">
        <v>7.8362065079966806E-2</v>
      </c>
      <c r="CP136" s="287">
        <v>7.8362065079966806E-2</v>
      </c>
      <c r="CQ136" s="287">
        <v>7.8362065079966806E-2</v>
      </c>
      <c r="CR136" s="287">
        <v>7.8362065079966806E-2</v>
      </c>
      <c r="CS136" s="287">
        <v>7.8362065079966806E-2</v>
      </c>
      <c r="CT136" s="287">
        <v>7.8362065079966806E-2</v>
      </c>
      <c r="CU136" s="287">
        <v>7.8362065079966806E-2</v>
      </c>
      <c r="CV136" s="287">
        <v>7.8362065079966806E-2</v>
      </c>
      <c r="CW136" s="287"/>
      <c r="CX136" s="287"/>
      <c r="CY136" s="287"/>
      <c r="CZ136" s="287"/>
      <c r="DA136" s="287"/>
      <c r="DB136" s="287"/>
      <c r="DC136" s="287"/>
      <c r="DD136" s="287"/>
      <c r="DE136" s="287"/>
      <c r="DF136" s="287"/>
      <c r="DG136" s="287"/>
      <c r="DH136" s="287"/>
      <c r="DI136" s="287"/>
      <c r="DJ136" s="287"/>
      <c r="DK136" s="287"/>
      <c r="DL136" s="287"/>
      <c r="DM136" s="287"/>
      <c r="DN136" s="287"/>
      <c r="DO136" s="287"/>
      <c r="DP136" s="287"/>
      <c r="DQ136" s="287"/>
      <c r="DR136" s="287"/>
      <c r="DS136" s="287"/>
      <c r="DT136" s="287"/>
      <c r="DU136" s="287"/>
      <c r="DV136" s="287"/>
      <c r="DW136" s="287"/>
      <c r="DX136" s="287"/>
      <c r="DY136" s="287"/>
      <c r="DZ136" s="287"/>
      <c r="EA136" s="287"/>
      <c r="EB136" s="287"/>
      <c r="EC136" s="287"/>
      <c r="ED136" s="287"/>
      <c r="EE136" s="287"/>
      <c r="EF136" s="287"/>
    </row>
    <row r="137" spans="1:184" s="275" customFormat="1" x14ac:dyDescent="0.3">
      <c r="A137" s="275" t="s">
        <v>98</v>
      </c>
      <c r="B137" s="275" t="s">
        <v>99</v>
      </c>
      <c r="C137" s="275" t="s">
        <v>27</v>
      </c>
      <c r="D137" s="289">
        <v>1.6538137617921105E-2</v>
      </c>
      <c r="E137" s="290">
        <v>1.6538137617921105E-2</v>
      </c>
      <c r="F137" s="290">
        <v>1.6538137617921105E-2</v>
      </c>
      <c r="G137" s="290">
        <v>1.6538137617921105E-2</v>
      </c>
      <c r="H137" s="290">
        <v>1.6538137617921105E-2</v>
      </c>
      <c r="I137" s="290">
        <v>1.6538137617921105E-2</v>
      </c>
      <c r="J137" s="290">
        <v>1.6538137617921105E-2</v>
      </c>
      <c r="K137" s="290">
        <v>1.6538137617921105E-2</v>
      </c>
      <c r="L137" s="290">
        <v>1.6538137617921105E-2</v>
      </c>
      <c r="M137" s="290">
        <v>1.6538137617921105E-2</v>
      </c>
      <c r="N137" s="290">
        <v>1.6538137617921105E-2</v>
      </c>
      <c r="O137" s="290">
        <v>1.6538137617921105E-2</v>
      </c>
      <c r="P137" s="290">
        <v>1.6538137617921105E-2</v>
      </c>
      <c r="Q137" s="290">
        <v>1.6538137617921105E-2</v>
      </c>
      <c r="R137" s="290">
        <v>1.6538137617921105E-2</v>
      </c>
      <c r="S137" s="290">
        <v>1.6538137617921105E-2</v>
      </c>
      <c r="T137" s="290">
        <v>1.6538137617921105E-2</v>
      </c>
      <c r="U137" s="290">
        <v>1.6538137617921105E-2</v>
      </c>
      <c r="V137" s="290">
        <v>1.6538137617921105E-2</v>
      </c>
      <c r="W137" s="290">
        <v>1.6538137617921105E-2</v>
      </c>
      <c r="X137" s="290">
        <v>1.6538137617921105E-2</v>
      </c>
      <c r="Y137" s="290">
        <v>1.6538137617921105E-2</v>
      </c>
      <c r="Z137" s="290">
        <v>1.6538137617921105E-2</v>
      </c>
      <c r="AA137" s="290">
        <v>1.6538137617921105E-2</v>
      </c>
      <c r="AB137" s="290">
        <v>1.6538137617921105E-2</v>
      </c>
      <c r="AC137" s="290">
        <v>1.6538137617921105E-2</v>
      </c>
      <c r="AD137" s="290">
        <v>1.6538137617921105E-2</v>
      </c>
      <c r="AE137" s="290">
        <v>1.6538137617921105E-2</v>
      </c>
      <c r="AF137" s="290">
        <v>1.6538137617921105E-2</v>
      </c>
      <c r="AG137" s="290">
        <v>1.6538137617921105E-2</v>
      </c>
      <c r="AH137" s="290">
        <v>1.6538137617921105E-2</v>
      </c>
      <c r="AI137" s="290">
        <v>1.6538137617921105E-2</v>
      </c>
      <c r="AJ137" s="290">
        <v>1.6538137617921105E-2</v>
      </c>
      <c r="AK137" s="290">
        <v>1.6538137617921105E-2</v>
      </c>
      <c r="AL137" s="290">
        <v>1.6538137617921105E-2</v>
      </c>
      <c r="AM137" s="290">
        <v>1.6538137617921105E-2</v>
      </c>
      <c r="AN137" s="290">
        <v>1.6538137617921105E-2</v>
      </c>
      <c r="AO137" s="290">
        <v>1.6538137617921105E-2</v>
      </c>
      <c r="AP137" s="290">
        <v>1.6538137617921105E-2</v>
      </c>
      <c r="AQ137" s="290">
        <v>1.6538137617921105E-2</v>
      </c>
      <c r="AR137" s="290">
        <v>1.6538137617921105E-2</v>
      </c>
      <c r="AS137" s="290">
        <v>1.6538137617921105E-2</v>
      </c>
      <c r="AT137" s="290">
        <v>1.6538137617921105E-2</v>
      </c>
      <c r="AU137" s="290">
        <v>1.6538137617921105E-2</v>
      </c>
      <c r="AV137" s="290">
        <v>1.6538137617921105E-2</v>
      </c>
      <c r="AW137" s="290">
        <v>1.6538137617921105E-2</v>
      </c>
      <c r="AX137" s="290">
        <v>1.6538137617921105E-2</v>
      </c>
      <c r="AY137" s="290">
        <v>1.6538137617921105E-2</v>
      </c>
      <c r="AZ137" s="290">
        <v>1.6538137617921105E-2</v>
      </c>
      <c r="BA137" s="290">
        <v>1.6538137617921105E-2</v>
      </c>
      <c r="BB137" s="290">
        <v>1.6538137617921105E-2</v>
      </c>
      <c r="BC137" s="290">
        <v>1.6538137617921105E-2</v>
      </c>
      <c r="BD137" s="290">
        <v>1.6538137617921105E-2</v>
      </c>
      <c r="BE137" s="290">
        <v>1.6538137617921105E-2</v>
      </c>
      <c r="BF137" s="290">
        <v>1.6538137617921105E-2</v>
      </c>
      <c r="BG137" s="290">
        <v>1.6538137617921105E-2</v>
      </c>
      <c r="BH137" s="290">
        <v>1.6538137617921105E-2</v>
      </c>
      <c r="BI137" s="290">
        <v>1.6538137617921105E-2</v>
      </c>
      <c r="BJ137" s="290">
        <v>1.6538137617921105E-2</v>
      </c>
      <c r="BK137" s="290">
        <v>1.6538137617921105E-2</v>
      </c>
      <c r="BL137" s="290">
        <v>1.6538137617921105E-2</v>
      </c>
      <c r="BM137" s="290">
        <v>1.6538137617921105E-2</v>
      </c>
      <c r="BN137" s="290">
        <v>1.6538137617921105E-2</v>
      </c>
      <c r="BO137" s="290">
        <v>1.6538137617921105E-2</v>
      </c>
      <c r="BP137" s="290">
        <v>1.6538137617921105E-2</v>
      </c>
      <c r="BQ137" s="290">
        <v>1.6538137617921105E-2</v>
      </c>
      <c r="BR137" s="290">
        <v>1.6538137617921105E-2</v>
      </c>
      <c r="BS137" s="290">
        <v>1.6538137617921105E-2</v>
      </c>
      <c r="BT137" s="290">
        <v>1.6538137617921105E-2</v>
      </c>
      <c r="BU137" s="290">
        <v>1.6538137617921105E-2</v>
      </c>
      <c r="BV137" s="290">
        <v>1.6538137617921105E-2</v>
      </c>
      <c r="BW137" s="290">
        <v>1.6538137617921105E-2</v>
      </c>
      <c r="BX137" s="290">
        <v>1.6538137617921105E-2</v>
      </c>
      <c r="BY137" s="290">
        <v>1.6538137617921105E-2</v>
      </c>
      <c r="BZ137" s="290">
        <v>1.6538137617921105E-2</v>
      </c>
      <c r="CA137" s="290">
        <v>1.6538137617921105E-2</v>
      </c>
      <c r="CB137" s="290">
        <v>1.6538137617921105E-2</v>
      </c>
      <c r="CC137" s="290">
        <v>1.6538137617921105E-2</v>
      </c>
      <c r="CD137" s="290">
        <v>1.6538137617921105E-2</v>
      </c>
      <c r="CE137" s="290">
        <v>1.6538137617921105E-2</v>
      </c>
      <c r="CF137" s="290">
        <v>1.6538137617921105E-2</v>
      </c>
      <c r="CG137" s="290">
        <v>1.6538137617921105E-2</v>
      </c>
      <c r="CH137" s="290">
        <v>1.6538137617921105E-2</v>
      </c>
      <c r="CI137" s="290">
        <v>1.6538137617921105E-2</v>
      </c>
      <c r="CJ137" s="290">
        <v>1.6538137617921105E-2</v>
      </c>
      <c r="CK137" s="290">
        <v>1.6538137617921105E-2</v>
      </c>
      <c r="CL137" s="290">
        <v>1.6538137617921105E-2</v>
      </c>
      <c r="CM137" s="290">
        <v>1.6538137617921105E-2</v>
      </c>
      <c r="CN137" s="290">
        <v>1.6538137617921105E-2</v>
      </c>
      <c r="CO137" s="290">
        <v>1.6538137617921105E-2</v>
      </c>
      <c r="CP137" s="290">
        <v>1.6538137617921105E-2</v>
      </c>
      <c r="CQ137" s="290">
        <v>1.6538137617921105E-2</v>
      </c>
      <c r="CR137" s="290">
        <v>1.6538137617921105E-2</v>
      </c>
      <c r="CS137" s="290">
        <v>1.6538137617921105E-2</v>
      </c>
      <c r="CT137" s="290">
        <v>1.6538137617921105E-2</v>
      </c>
      <c r="CU137" s="290">
        <v>1.6538137617921105E-2</v>
      </c>
      <c r="CV137" s="290">
        <v>1.6538137617921105E-2</v>
      </c>
      <c r="CW137" s="290"/>
      <c r="CX137" s="290"/>
      <c r="CY137" s="290"/>
      <c r="CZ137" s="290"/>
      <c r="DA137" s="290"/>
      <c r="DB137" s="290"/>
      <c r="DC137" s="290"/>
      <c r="DD137" s="290"/>
      <c r="DE137" s="290"/>
      <c r="DF137" s="290"/>
      <c r="DG137" s="290"/>
      <c r="DH137" s="290"/>
      <c r="DI137" s="290"/>
      <c r="DJ137" s="290"/>
      <c r="DK137" s="290"/>
      <c r="DL137" s="290"/>
      <c r="DM137" s="290"/>
      <c r="DN137" s="290"/>
      <c r="DO137" s="290"/>
      <c r="DP137" s="290"/>
      <c r="DQ137" s="290"/>
      <c r="DR137" s="290"/>
      <c r="DS137" s="290"/>
      <c r="DT137" s="290"/>
      <c r="DU137" s="290"/>
      <c r="DV137" s="290"/>
      <c r="DW137" s="290"/>
      <c r="DX137" s="290"/>
      <c r="DY137" s="290"/>
      <c r="DZ137" s="290"/>
      <c r="EA137" s="290"/>
      <c r="EB137" s="290"/>
      <c r="EC137" s="290"/>
      <c r="ED137" s="290"/>
      <c r="EE137" s="290"/>
      <c r="EF137" s="290"/>
    </row>
    <row r="138" spans="1:184" s="155" customFormat="1" x14ac:dyDescent="0.3">
      <c r="A138" s="155" t="s">
        <v>8</v>
      </c>
      <c r="B138" s="155" t="s">
        <v>25</v>
      </c>
      <c r="C138" s="155" t="s">
        <v>29</v>
      </c>
      <c r="D138" s="217">
        <v>8.543026670175756E-2</v>
      </c>
      <c r="E138" s="287">
        <v>8.543026670175756E-2</v>
      </c>
      <c r="F138" s="287">
        <v>8.543026670175756E-2</v>
      </c>
      <c r="G138" s="287">
        <v>8.543026670175756E-2</v>
      </c>
      <c r="H138" s="287">
        <v>8.543026670175756E-2</v>
      </c>
      <c r="I138" s="287">
        <v>8.543026670175756E-2</v>
      </c>
      <c r="J138" s="287">
        <v>8.543026670175756E-2</v>
      </c>
      <c r="K138" s="287">
        <v>8.543026670175756E-2</v>
      </c>
      <c r="L138" s="287">
        <v>8.543026670175756E-2</v>
      </c>
      <c r="M138" s="287">
        <v>8.543026670175756E-2</v>
      </c>
      <c r="N138" s="287">
        <v>8.543026670175756E-2</v>
      </c>
      <c r="O138" s="287">
        <v>8.543026670175756E-2</v>
      </c>
      <c r="P138" s="287">
        <v>8.543026670175756E-2</v>
      </c>
      <c r="Q138" s="287">
        <v>8.543026670175756E-2</v>
      </c>
      <c r="R138" s="287">
        <v>8.543026670175756E-2</v>
      </c>
      <c r="S138" s="287">
        <v>8.543026670175756E-2</v>
      </c>
      <c r="T138" s="287">
        <v>8.543026670175756E-2</v>
      </c>
      <c r="U138" s="287">
        <v>8.543026670175756E-2</v>
      </c>
      <c r="V138" s="287">
        <v>8.543026670175756E-2</v>
      </c>
      <c r="W138" s="287">
        <v>8.543026670175756E-2</v>
      </c>
      <c r="X138" s="287">
        <v>8.543026670175756E-2</v>
      </c>
      <c r="Y138" s="287">
        <v>8.543026670175756E-2</v>
      </c>
      <c r="Z138" s="287">
        <v>8.543026670175756E-2</v>
      </c>
      <c r="AA138" s="287">
        <v>8.543026670175756E-2</v>
      </c>
      <c r="AB138" s="287">
        <v>8.543026670175756E-2</v>
      </c>
      <c r="AC138" s="287">
        <v>8.543026670175756E-2</v>
      </c>
      <c r="AD138" s="287">
        <v>8.543026670175756E-2</v>
      </c>
      <c r="AE138" s="287">
        <v>8.543026670175756E-2</v>
      </c>
      <c r="AF138" s="287">
        <v>8.543026670175756E-2</v>
      </c>
      <c r="AG138" s="287">
        <v>8.543026670175756E-2</v>
      </c>
      <c r="AH138" s="287">
        <v>8.543026670175756E-2</v>
      </c>
      <c r="AI138" s="287">
        <v>8.543026670175756E-2</v>
      </c>
      <c r="AJ138" s="287">
        <v>8.543026670175756E-2</v>
      </c>
      <c r="AK138" s="287">
        <v>8.543026670175756E-2</v>
      </c>
      <c r="AL138" s="287">
        <v>8.543026670175756E-2</v>
      </c>
      <c r="AM138" s="287">
        <v>8.543026670175756E-2</v>
      </c>
      <c r="AN138" s="287">
        <v>8.543026670175756E-2</v>
      </c>
      <c r="AO138" s="287">
        <v>8.543026670175756E-2</v>
      </c>
      <c r="AP138" s="287">
        <v>8.543026670175756E-2</v>
      </c>
      <c r="AQ138" s="287">
        <v>8.543026670175756E-2</v>
      </c>
      <c r="AR138" s="287">
        <v>8.543026670175756E-2</v>
      </c>
      <c r="AS138" s="287">
        <v>8.543026670175756E-2</v>
      </c>
      <c r="AT138" s="287">
        <v>8.543026670175756E-2</v>
      </c>
      <c r="AU138" s="287">
        <v>8.543026670175756E-2</v>
      </c>
      <c r="AV138" s="287">
        <v>8.543026670175756E-2</v>
      </c>
      <c r="AW138" s="287">
        <v>8.543026670175756E-2</v>
      </c>
      <c r="AX138" s="287">
        <v>8.543026670175756E-2</v>
      </c>
      <c r="AY138" s="287">
        <v>8.543026670175756E-2</v>
      </c>
      <c r="AZ138" s="287">
        <v>8.543026670175756E-2</v>
      </c>
      <c r="BA138" s="287">
        <v>8.543026670175756E-2</v>
      </c>
      <c r="BB138" s="287">
        <v>8.543026670175756E-2</v>
      </c>
      <c r="BC138" s="287">
        <v>8.543026670175756E-2</v>
      </c>
      <c r="BD138" s="287">
        <v>8.543026670175756E-2</v>
      </c>
      <c r="BE138" s="287">
        <v>8.543026670175756E-2</v>
      </c>
      <c r="BF138" s="287">
        <v>8.543026670175756E-2</v>
      </c>
      <c r="BG138" s="287">
        <v>8.543026670175756E-2</v>
      </c>
      <c r="BH138" s="287">
        <v>8.543026670175756E-2</v>
      </c>
      <c r="BI138" s="287">
        <v>8.543026670175756E-2</v>
      </c>
      <c r="BJ138" s="287">
        <v>8.543026670175756E-2</v>
      </c>
      <c r="BK138" s="287">
        <v>8.543026670175756E-2</v>
      </c>
      <c r="BL138" s="287">
        <v>8.543026670175756E-2</v>
      </c>
      <c r="BM138" s="287">
        <v>8.543026670175756E-2</v>
      </c>
      <c r="BN138" s="287">
        <v>8.543026670175756E-2</v>
      </c>
      <c r="BO138" s="287">
        <v>8.543026670175756E-2</v>
      </c>
      <c r="BP138" s="287">
        <v>8.543026670175756E-2</v>
      </c>
      <c r="BQ138" s="287">
        <v>8.543026670175756E-2</v>
      </c>
      <c r="BR138" s="287">
        <v>8.543026670175756E-2</v>
      </c>
      <c r="BS138" s="287">
        <v>8.543026670175756E-2</v>
      </c>
      <c r="BT138" s="287">
        <v>8.543026670175756E-2</v>
      </c>
      <c r="BU138" s="287">
        <v>8.543026670175756E-2</v>
      </c>
      <c r="BV138" s="287">
        <v>8.543026670175756E-2</v>
      </c>
      <c r="BW138" s="287">
        <v>8.543026670175756E-2</v>
      </c>
      <c r="BX138" s="287">
        <v>8.543026670175756E-2</v>
      </c>
      <c r="BY138" s="287">
        <v>8.543026670175756E-2</v>
      </c>
      <c r="BZ138" s="287">
        <v>8.543026670175756E-2</v>
      </c>
      <c r="CA138" s="287">
        <v>8.543026670175756E-2</v>
      </c>
      <c r="CB138" s="287">
        <v>8.543026670175756E-2</v>
      </c>
      <c r="CC138" s="287">
        <v>8.543026670175756E-2</v>
      </c>
      <c r="CD138" s="287">
        <v>8.543026670175756E-2</v>
      </c>
      <c r="CE138" s="287">
        <v>8.543026670175756E-2</v>
      </c>
      <c r="CF138" s="287">
        <v>8.543026670175756E-2</v>
      </c>
      <c r="CG138" s="287">
        <v>8.543026670175756E-2</v>
      </c>
      <c r="CH138" s="287">
        <v>8.543026670175756E-2</v>
      </c>
      <c r="CI138" s="287">
        <v>8.543026670175756E-2</v>
      </c>
      <c r="CJ138" s="287">
        <v>8.543026670175756E-2</v>
      </c>
      <c r="CK138" s="287">
        <v>8.543026670175756E-2</v>
      </c>
      <c r="CL138" s="287">
        <v>8.543026670175756E-2</v>
      </c>
      <c r="CM138" s="287">
        <v>8.543026670175756E-2</v>
      </c>
      <c r="CN138" s="287">
        <v>8.543026670175756E-2</v>
      </c>
      <c r="CO138" s="287">
        <v>8.543026670175756E-2</v>
      </c>
      <c r="CP138" s="287">
        <v>8.543026670175756E-2</v>
      </c>
      <c r="CQ138" s="287">
        <v>8.543026670175756E-2</v>
      </c>
      <c r="CR138" s="287">
        <v>8.543026670175756E-2</v>
      </c>
      <c r="CS138" s="287">
        <v>8.543026670175756E-2</v>
      </c>
      <c r="CT138" s="287">
        <v>8.543026670175756E-2</v>
      </c>
      <c r="CU138" s="287">
        <v>8.543026670175756E-2</v>
      </c>
      <c r="CV138" s="287">
        <v>8.543026670175756E-2</v>
      </c>
      <c r="CW138" s="287"/>
      <c r="CX138" s="287"/>
      <c r="CY138" s="287"/>
      <c r="CZ138" s="287"/>
      <c r="DA138" s="287"/>
      <c r="DB138" s="287"/>
      <c r="DC138" s="287"/>
      <c r="DD138" s="287"/>
      <c r="DE138" s="287"/>
      <c r="DF138" s="287"/>
      <c r="DG138" s="287"/>
      <c r="DH138" s="287"/>
      <c r="DI138" s="287"/>
      <c r="DJ138" s="287"/>
      <c r="DK138" s="287"/>
      <c r="DL138" s="287"/>
      <c r="DM138" s="287"/>
      <c r="DN138" s="287"/>
      <c r="DO138" s="287"/>
      <c r="DP138" s="287"/>
      <c r="DQ138" s="287"/>
      <c r="DR138" s="287"/>
      <c r="DS138" s="287"/>
      <c r="DT138" s="287"/>
      <c r="DU138" s="287"/>
      <c r="DV138" s="287"/>
      <c r="DW138" s="287"/>
      <c r="DX138" s="287"/>
      <c r="DY138" s="287"/>
      <c r="DZ138" s="287"/>
      <c r="EA138" s="287"/>
      <c r="EB138" s="287"/>
      <c r="EC138" s="287"/>
      <c r="ED138" s="287"/>
      <c r="EE138" s="287"/>
      <c r="EF138" s="287"/>
    </row>
    <row r="139" spans="1:184" s="155" customFormat="1" x14ac:dyDescent="0.3">
      <c r="A139" s="155" t="s">
        <v>175</v>
      </c>
      <c r="B139" s="155" t="s">
        <v>26</v>
      </c>
      <c r="C139" s="155" t="s">
        <v>28</v>
      </c>
      <c r="D139" s="217">
        <v>0.19825406069753737</v>
      </c>
      <c r="E139" s="287">
        <v>0.19825406069753737</v>
      </c>
      <c r="F139" s="287">
        <v>0.19825406069753737</v>
      </c>
      <c r="G139" s="287">
        <v>0.19825406069753737</v>
      </c>
      <c r="H139" s="287">
        <v>0.19825406069753737</v>
      </c>
      <c r="I139" s="287">
        <v>0.19825406069753737</v>
      </c>
      <c r="J139" s="287">
        <v>0.19825406069753737</v>
      </c>
      <c r="K139" s="287">
        <v>0.19825406069753737</v>
      </c>
      <c r="L139" s="287">
        <v>0.19825406069753737</v>
      </c>
      <c r="M139" s="287">
        <v>0.19825406069753737</v>
      </c>
      <c r="N139" s="287">
        <v>0.19825406069753737</v>
      </c>
      <c r="O139" s="287">
        <v>0.19825406069753737</v>
      </c>
      <c r="P139" s="287">
        <v>0.19825406069753737</v>
      </c>
      <c r="Q139" s="287">
        <v>0.19825406069753737</v>
      </c>
      <c r="R139" s="287">
        <v>0.19825406069753737</v>
      </c>
      <c r="S139" s="287">
        <v>0.19825406069753737</v>
      </c>
      <c r="T139" s="287">
        <v>0.19825406069753737</v>
      </c>
      <c r="U139" s="287">
        <v>0.19825406069753737</v>
      </c>
      <c r="V139" s="287">
        <v>0.19825406069753737</v>
      </c>
      <c r="W139" s="287">
        <v>0.19825406069753737</v>
      </c>
      <c r="X139" s="287">
        <v>0.19825406069753737</v>
      </c>
      <c r="Y139" s="287">
        <v>0.19825406069753737</v>
      </c>
      <c r="Z139" s="287">
        <v>0.19825406069753737</v>
      </c>
      <c r="AA139" s="287">
        <v>0.19825406069753737</v>
      </c>
      <c r="AB139" s="287">
        <v>0.19825406069753737</v>
      </c>
      <c r="AC139" s="287">
        <v>0.19825406069753737</v>
      </c>
      <c r="AD139" s="287">
        <v>0.19825406069753737</v>
      </c>
      <c r="AE139" s="287">
        <v>0.19825406069753737</v>
      </c>
      <c r="AF139" s="287">
        <v>0.19825406069753737</v>
      </c>
      <c r="AG139" s="287">
        <v>0.19825406069753737</v>
      </c>
      <c r="AH139" s="287">
        <v>0.19825406069753737</v>
      </c>
      <c r="AI139" s="287">
        <v>0.19825406069753737</v>
      </c>
      <c r="AJ139" s="287">
        <v>0.19825406069753737</v>
      </c>
      <c r="AK139" s="287">
        <v>0.19825406069753737</v>
      </c>
      <c r="AL139" s="287">
        <v>0.19825406069753737</v>
      </c>
      <c r="AM139" s="287">
        <v>0.19825406069753737</v>
      </c>
      <c r="AN139" s="287">
        <v>0.19825406069753737</v>
      </c>
      <c r="AO139" s="287">
        <v>0.19825406069753737</v>
      </c>
      <c r="AP139" s="287">
        <v>0.19825406069753737</v>
      </c>
      <c r="AQ139" s="287">
        <v>0.19825406069753737</v>
      </c>
      <c r="AR139" s="287">
        <v>0.19825406069753737</v>
      </c>
      <c r="AS139" s="287">
        <v>0.19825406069753737</v>
      </c>
      <c r="AT139" s="287">
        <v>0.19825406069753737</v>
      </c>
      <c r="AU139" s="287">
        <v>0.19825406069753737</v>
      </c>
      <c r="AV139" s="287">
        <v>0.19825406069753737</v>
      </c>
      <c r="AW139" s="287">
        <v>0.19825406069753737</v>
      </c>
      <c r="AX139" s="287">
        <v>0.19825406069753737</v>
      </c>
      <c r="AY139" s="287">
        <v>0.19825406069753737</v>
      </c>
      <c r="AZ139" s="287">
        <v>0.19825406069753737</v>
      </c>
      <c r="BA139" s="287">
        <v>0.19825406069753737</v>
      </c>
      <c r="BB139" s="287">
        <v>0.19825406069753737</v>
      </c>
      <c r="BC139" s="287">
        <v>0.19825406069753737</v>
      </c>
      <c r="BD139" s="287">
        <v>0.19825406069753737</v>
      </c>
      <c r="BE139" s="287">
        <v>0.19825406069753737</v>
      </c>
      <c r="BF139" s="287">
        <v>0.19825406069753737</v>
      </c>
      <c r="BG139" s="287">
        <v>0.19825406069753737</v>
      </c>
      <c r="BH139" s="287">
        <v>0.19825406069753737</v>
      </c>
      <c r="BI139" s="287">
        <v>0.19825406069753737</v>
      </c>
      <c r="BJ139" s="287">
        <v>0.19825406069753737</v>
      </c>
      <c r="BK139" s="287">
        <v>0.19825406069753737</v>
      </c>
      <c r="BL139" s="287">
        <v>0.19825406069753737</v>
      </c>
      <c r="BM139" s="287">
        <v>0.19825406069753737</v>
      </c>
      <c r="BN139" s="287">
        <v>0.19825406069753737</v>
      </c>
      <c r="BO139" s="287">
        <v>0.19825406069753737</v>
      </c>
      <c r="BP139" s="287">
        <v>0.19825406069753737</v>
      </c>
      <c r="BQ139" s="287">
        <v>0.19825406069753737</v>
      </c>
      <c r="BR139" s="287">
        <v>0.19825406069753737</v>
      </c>
      <c r="BS139" s="287">
        <v>0.19825406069753737</v>
      </c>
      <c r="BT139" s="287">
        <v>0.19825406069753737</v>
      </c>
      <c r="BU139" s="287">
        <v>0.19825406069753737</v>
      </c>
      <c r="BV139" s="287">
        <v>0.19825406069753737</v>
      </c>
      <c r="BW139" s="287">
        <v>0.19825406069753737</v>
      </c>
      <c r="BX139" s="287">
        <v>0.19825406069753737</v>
      </c>
      <c r="BY139" s="287">
        <v>0.19825406069753737</v>
      </c>
      <c r="BZ139" s="287">
        <v>0.19825406069753737</v>
      </c>
      <c r="CA139" s="287">
        <v>0.19825406069753737</v>
      </c>
      <c r="CB139" s="287">
        <v>0.19825406069753737</v>
      </c>
      <c r="CC139" s="287">
        <v>0.19825406069753737</v>
      </c>
      <c r="CD139" s="287">
        <v>0.19825406069753737</v>
      </c>
      <c r="CE139" s="287">
        <v>0.19825406069753737</v>
      </c>
      <c r="CF139" s="287">
        <v>0.19825406069753737</v>
      </c>
      <c r="CG139" s="287">
        <v>0.19825406069753737</v>
      </c>
      <c r="CH139" s="287">
        <v>0.19825406069753737</v>
      </c>
      <c r="CI139" s="287">
        <v>0.19825406069753737</v>
      </c>
      <c r="CJ139" s="287">
        <v>0.19825406069753737</v>
      </c>
      <c r="CK139" s="287">
        <v>0.19825406069753737</v>
      </c>
      <c r="CL139" s="287">
        <v>0.19825406069753737</v>
      </c>
      <c r="CM139" s="287">
        <v>0.19825406069753737</v>
      </c>
      <c r="CN139" s="287">
        <v>0.19825406069753737</v>
      </c>
      <c r="CO139" s="287">
        <v>0.19825406069753737</v>
      </c>
      <c r="CP139" s="287">
        <v>0.19825406069753737</v>
      </c>
      <c r="CQ139" s="287">
        <v>0.19825406069753737</v>
      </c>
      <c r="CR139" s="287">
        <v>0.19825406069753737</v>
      </c>
      <c r="CS139" s="287">
        <v>0.19825406069753737</v>
      </c>
      <c r="CT139" s="287">
        <v>0.19825406069753737</v>
      </c>
      <c r="CU139" s="287">
        <v>0.19825406069753737</v>
      </c>
      <c r="CV139" s="287">
        <v>0.19825406069753737</v>
      </c>
      <c r="CW139" s="287"/>
      <c r="CX139" s="287"/>
      <c r="CY139" s="287"/>
      <c r="CZ139" s="287"/>
      <c r="DA139" s="287"/>
      <c r="DB139" s="287"/>
      <c r="DC139" s="287"/>
      <c r="DD139" s="287"/>
      <c r="DE139" s="287"/>
      <c r="DF139" s="287"/>
      <c r="DG139" s="287"/>
      <c r="DH139" s="287"/>
      <c r="DI139" s="287"/>
      <c r="DJ139" s="287"/>
      <c r="DK139" s="287"/>
      <c r="DL139" s="287"/>
      <c r="DM139" s="287"/>
      <c r="DN139" s="287"/>
      <c r="DO139" s="287"/>
      <c r="DP139" s="287"/>
      <c r="DQ139" s="287"/>
      <c r="DR139" s="287"/>
      <c r="DS139" s="287"/>
      <c r="DT139" s="287"/>
      <c r="DU139" s="287"/>
      <c r="DV139" s="287"/>
      <c r="DW139" s="287"/>
      <c r="DX139" s="287"/>
      <c r="DY139" s="287"/>
      <c r="DZ139" s="287"/>
      <c r="EA139" s="287"/>
      <c r="EB139" s="287"/>
      <c r="EC139" s="287"/>
      <c r="ED139" s="287"/>
      <c r="EE139" s="287"/>
      <c r="EF139" s="287"/>
    </row>
    <row r="140" spans="1:184" s="275" customFormat="1" x14ac:dyDescent="0.3">
      <c r="A140" s="275" t="s">
        <v>101</v>
      </c>
      <c r="B140" s="275" t="s">
        <v>102</v>
      </c>
      <c r="C140" s="275" t="s">
        <v>28</v>
      </c>
      <c r="D140" s="289">
        <v>8.2444027177935222E-3</v>
      </c>
      <c r="E140" s="290">
        <v>8.2444027177935222E-3</v>
      </c>
      <c r="F140" s="290">
        <v>8.2444027177935222E-3</v>
      </c>
      <c r="G140" s="290">
        <v>8.2444027177935222E-3</v>
      </c>
      <c r="H140" s="290">
        <v>8.2444027177935222E-3</v>
      </c>
      <c r="I140" s="290">
        <v>8.2444027177935222E-3</v>
      </c>
      <c r="J140" s="290">
        <v>8.2444027177935222E-3</v>
      </c>
      <c r="K140" s="290">
        <v>8.2444027177935222E-3</v>
      </c>
      <c r="L140" s="290">
        <v>8.2444027177935222E-3</v>
      </c>
      <c r="M140" s="290">
        <v>8.2444027177935222E-3</v>
      </c>
      <c r="N140" s="290">
        <v>8.2444027177935222E-3</v>
      </c>
      <c r="O140" s="290">
        <v>8.2444027177935222E-3</v>
      </c>
      <c r="P140" s="290">
        <v>8.2444027177935222E-3</v>
      </c>
      <c r="Q140" s="290">
        <v>8.2444027177935222E-3</v>
      </c>
      <c r="R140" s="290">
        <v>8.2444027177935222E-3</v>
      </c>
      <c r="S140" s="290">
        <v>8.2444027177935222E-3</v>
      </c>
      <c r="T140" s="290">
        <v>8.2444027177935222E-3</v>
      </c>
      <c r="U140" s="290">
        <v>8.2444027177935222E-3</v>
      </c>
      <c r="V140" s="290">
        <v>8.2444027177935222E-3</v>
      </c>
      <c r="W140" s="290">
        <v>8.2444027177935222E-3</v>
      </c>
      <c r="X140" s="290">
        <v>8.2444027177935222E-3</v>
      </c>
      <c r="Y140" s="290">
        <v>8.2444027177935222E-3</v>
      </c>
      <c r="Z140" s="290">
        <v>8.2444027177935222E-3</v>
      </c>
      <c r="AA140" s="290">
        <v>8.2444027177935222E-3</v>
      </c>
      <c r="AB140" s="290">
        <v>8.2444027177935222E-3</v>
      </c>
      <c r="AC140" s="290">
        <v>8.2444027177935222E-3</v>
      </c>
      <c r="AD140" s="290">
        <v>8.2444027177935222E-3</v>
      </c>
      <c r="AE140" s="290">
        <v>8.2444027177935222E-3</v>
      </c>
      <c r="AF140" s="290">
        <v>8.2444027177935222E-3</v>
      </c>
      <c r="AG140" s="290">
        <v>8.2444027177935222E-3</v>
      </c>
      <c r="AH140" s="290">
        <v>8.2444027177935222E-3</v>
      </c>
      <c r="AI140" s="290">
        <v>8.2444027177935222E-3</v>
      </c>
      <c r="AJ140" s="290">
        <v>8.2444027177935222E-3</v>
      </c>
      <c r="AK140" s="290">
        <v>8.2444027177935222E-3</v>
      </c>
      <c r="AL140" s="290">
        <v>8.2444027177935222E-3</v>
      </c>
      <c r="AM140" s="290">
        <v>8.2444027177935222E-3</v>
      </c>
      <c r="AN140" s="290">
        <v>8.2444027177935222E-3</v>
      </c>
      <c r="AO140" s="290">
        <v>8.2444027177935222E-3</v>
      </c>
      <c r="AP140" s="290">
        <v>8.2444027177935222E-3</v>
      </c>
      <c r="AQ140" s="290">
        <v>8.2444027177935222E-3</v>
      </c>
      <c r="AR140" s="290">
        <v>8.2444027177935222E-3</v>
      </c>
      <c r="AS140" s="290">
        <v>8.2444027177935222E-3</v>
      </c>
      <c r="AT140" s="290">
        <v>8.2444027177935222E-3</v>
      </c>
      <c r="AU140" s="290">
        <v>8.2444027177935222E-3</v>
      </c>
      <c r="AV140" s="290">
        <v>8.2444027177935222E-3</v>
      </c>
      <c r="AW140" s="290">
        <v>8.2444027177935222E-3</v>
      </c>
      <c r="AX140" s="290">
        <v>8.2444027177935222E-3</v>
      </c>
      <c r="AY140" s="290">
        <v>8.2444027177935222E-3</v>
      </c>
      <c r="AZ140" s="290">
        <v>8.2444027177935222E-3</v>
      </c>
      <c r="BA140" s="290">
        <v>8.2444027177935222E-3</v>
      </c>
      <c r="BB140" s="290">
        <v>8.2444027177935222E-3</v>
      </c>
      <c r="BC140" s="290">
        <v>8.2444027177935222E-3</v>
      </c>
      <c r="BD140" s="290">
        <v>8.2444027177935222E-3</v>
      </c>
      <c r="BE140" s="290">
        <v>8.2444027177935222E-3</v>
      </c>
      <c r="BF140" s="290">
        <v>8.2444027177935222E-3</v>
      </c>
      <c r="BG140" s="290">
        <v>8.2444027177935222E-3</v>
      </c>
      <c r="BH140" s="290">
        <v>8.2444027177935222E-3</v>
      </c>
      <c r="BI140" s="290">
        <v>8.2444027177935222E-3</v>
      </c>
      <c r="BJ140" s="290">
        <v>8.2444027177935222E-3</v>
      </c>
      <c r="BK140" s="290">
        <v>8.2444027177935222E-3</v>
      </c>
      <c r="BL140" s="290">
        <v>8.2444027177935222E-3</v>
      </c>
      <c r="BM140" s="290">
        <v>8.2444027177935222E-3</v>
      </c>
      <c r="BN140" s="290">
        <v>8.2444027177935222E-3</v>
      </c>
      <c r="BO140" s="290">
        <v>8.2444027177935222E-3</v>
      </c>
      <c r="BP140" s="290">
        <v>8.2444027177935222E-3</v>
      </c>
      <c r="BQ140" s="290">
        <v>8.2444027177935222E-3</v>
      </c>
      <c r="BR140" s="290">
        <v>8.2444027177935222E-3</v>
      </c>
      <c r="BS140" s="290">
        <v>8.2444027177935222E-3</v>
      </c>
      <c r="BT140" s="290">
        <v>8.2444027177935222E-3</v>
      </c>
      <c r="BU140" s="290">
        <v>8.2444027177935222E-3</v>
      </c>
      <c r="BV140" s="290">
        <v>8.2444027177935222E-3</v>
      </c>
      <c r="BW140" s="290">
        <v>8.2444027177935222E-3</v>
      </c>
      <c r="BX140" s="290">
        <v>8.2444027177935222E-3</v>
      </c>
      <c r="BY140" s="290">
        <v>8.2444027177935222E-3</v>
      </c>
      <c r="BZ140" s="290">
        <v>8.2444027177935222E-3</v>
      </c>
      <c r="CA140" s="290">
        <v>8.2444027177935222E-3</v>
      </c>
      <c r="CB140" s="290">
        <v>8.2444027177935222E-3</v>
      </c>
      <c r="CC140" s="290">
        <v>8.2444027177935222E-3</v>
      </c>
      <c r="CD140" s="290">
        <v>8.2444027177935222E-3</v>
      </c>
      <c r="CE140" s="290">
        <v>8.2444027177935222E-3</v>
      </c>
      <c r="CF140" s="290">
        <v>8.2444027177935222E-3</v>
      </c>
      <c r="CG140" s="290">
        <v>8.2444027177935222E-3</v>
      </c>
      <c r="CH140" s="290">
        <v>8.2444027177935222E-3</v>
      </c>
      <c r="CI140" s="290">
        <v>8.2444027177935222E-3</v>
      </c>
      <c r="CJ140" s="290">
        <v>8.2444027177935222E-3</v>
      </c>
      <c r="CK140" s="290">
        <v>8.2444027177935222E-3</v>
      </c>
      <c r="CL140" s="290">
        <v>8.2444027177935222E-3</v>
      </c>
      <c r="CM140" s="290">
        <v>8.2444027177935222E-3</v>
      </c>
      <c r="CN140" s="290">
        <v>8.2444027177935222E-3</v>
      </c>
      <c r="CO140" s="290">
        <v>8.2444027177935222E-3</v>
      </c>
      <c r="CP140" s="290">
        <v>8.2444027177935222E-3</v>
      </c>
      <c r="CQ140" s="290">
        <v>8.2444027177935222E-3</v>
      </c>
      <c r="CR140" s="290">
        <v>8.2444027177935222E-3</v>
      </c>
      <c r="CS140" s="290">
        <v>8.2444027177935222E-3</v>
      </c>
      <c r="CT140" s="290">
        <v>8.2444027177935222E-3</v>
      </c>
      <c r="CU140" s="290">
        <v>8.2444027177935222E-3</v>
      </c>
      <c r="CV140" s="290">
        <v>8.2444027177935222E-3</v>
      </c>
      <c r="CW140" s="290"/>
      <c r="CX140" s="290"/>
      <c r="CY140" s="290"/>
      <c r="CZ140" s="290"/>
      <c r="DA140" s="290"/>
      <c r="DB140" s="290"/>
      <c r="DC140" s="290"/>
      <c r="DD140" s="290"/>
      <c r="DE140" s="290"/>
      <c r="DF140" s="290"/>
      <c r="DG140" s="290"/>
      <c r="DH140" s="290"/>
      <c r="DI140" s="290"/>
      <c r="DJ140" s="290"/>
      <c r="DK140" s="290"/>
      <c r="DL140" s="290"/>
      <c r="DM140" s="290"/>
      <c r="DN140" s="290"/>
      <c r="DO140" s="290"/>
      <c r="DP140" s="290"/>
      <c r="DQ140" s="290"/>
      <c r="DR140" s="290"/>
      <c r="DS140" s="290"/>
      <c r="DT140" s="290"/>
      <c r="DU140" s="290"/>
      <c r="DV140" s="290"/>
      <c r="DW140" s="290"/>
      <c r="DX140" s="290"/>
      <c r="DY140" s="290"/>
      <c r="DZ140" s="290"/>
      <c r="EA140" s="290"/>
      <c r="EB140" s="290"/>
      <c r="EC140" s="290"/>
      <c r="ED140" s="290"/>
      <c r="EE140" s="290"/>
      <c r="EF140" s="290"/>
    </row>
    <row r="141" spans="1:184" x14ac:dyDescent="0.3">
      <c r="A141" s="14"/>
      <c r="D141" s="23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</row>
    <row r="142" spans="1:184" x14ac:dyDescent="0.3">
      <c r="A142" s="18" t="s">
        <v>282</v>
      </c>
      <c r="D142" s="23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</row>
    <row r="143" spans="1:184" s="82" customFormat="1" x14ac:dyDescent="0.3">
      <c r="A143" s="80" t="s">
        <v>283</v>
      </c>
      <c r="B143" s="80"/>
      <c r="C143" s="80" t="s">
        <v>285</v>
      </c>
      <c r="D143" s="345">
        <v>0.10333387320211478</v>
      </c>
      <c r="E143" s="87">
        <v>0.10333387320211478</v>
      </c>
      <c r="F143" s="87">
        <v>0.10333387320211478</v>
      </c>
      <c r="G143" s="87">
        <v>0.10333387320211478</v>
      </c>
      <c r="H143" s="87">
        <v>0.10333387320211478</v>
      </c>
      <c r="I143" s="87">
        <v>0.10333387320211478</v>
      </c>
      <c r="J143" s="87">
        <v>0.10333387320211478</v>
      </c>
      <c r="K143" s="87">
        <v>0.10333387320211478</v>
      </c>
      <c r="L143" s="87">
        <v>0.10333387320211478</v>
      </c>
      <c r="M143" s="87">
        <v>0.10333387320211478</v>
      </c>
      <c r="N143" s="87">
        <v>0.10333387320211478</v>
      </c>
      <c r="O143" s="87">
        <v>0.10333387320211478</v>
      </c>
      <c r="P143" s="87">
        <v>0.10333387320211478</v>
      </c>
      <c r="Q143" s="87">
        <v>0.10333387320211478</v>
      </c>
      <c r="R143" s="87">
        <v>0.10333387320211478</v>
      </c>
      <c r="S143" s="87">
        <v>0.10333387320211478</v>
      </c>
      <c r="T143" s="87">
        <v>0.10333387320211478</v>
      </c>
      <c r="U143" s="87">
        <v>0.10333387320211478</v>
      </c>
      <c r="V143" s="87">
        <v>0.10333387320211478</v>
      </c>
      <c r="W143" s="87">
        <v>0.10333387320211478</v>
      </c>
      <c r="X143" s="87">
        <v>0.10333387320211478</v>
      </c>
      <c r="Y143" s="87">
        <v>0.10333387320211478</v>
      </c>
      <c r="Z143" s="87">
        <v>0.10333387320211478</v>
      </c>
      <c r="AA143" s="87">
        <v>0.10333387320211478</v>
      </c>
      <c r="AB143" s="87">
        <v>0.10333387320211478</v>
      </c>
      <c r="AC143" s="87">
        <v>0.10333387320211478</v>
      </c>
      <c r="AD143" s="87">
        <v>0.10333387320211478</v>
      </c>
      <c r="AE143" s="87">
        <v>0.10333387320211478</v>
      </c>
      <c r="AF143" s="87">
        <v>0.10333387320211478</v>
      </c>
      <c r="AG143" s="87">
        <v>0.10333387320211478</v>
      </c>
      <c r="AH143" s="87">
        <v>0.10333387320211478</v>
      </c>
      <c r="AI143" s="87">
        <v>0.10333387320211478</v>
      </c>
      <c r="AJ143" s="87">
        <v>0.10333387320211478</v>
      </c>
      <c r="AK143" s="87">
        <v>0.10333387320211478</v>
      </c>
      <c r="AL143" s="87">
        <v>0.10333387320211478</v>
      </c>
      <c r="AM143" s="87">
        <v>0.10333387320211478</v>
      </c>
      <c r="AN143" s="87">
        <v>0.10333387320211478</v>
      </c>
      <c r="AO143" s="87">
        <v>0.10333387320211478</v>
      </c>
      <c r="AP143" s="87">
        <v>0.10333387320211478</v>
      </c>
      <c r="AQ143" s="87">
        <v>0.10333387320211478</v>
      </c>
      <c r="AR143" s="87">
        <v>0.10333387320211478</v>
      </c>
      <c r="AS143" s="87">
        <v>0.10333387320211478</v>
      </c>
      <c r="AT143" s="87">
        <v>0.10333387320211478</v>
      </c>
      <c r="AU143" s="87">
        <v>0.10333387320211478</v>
      </c>
      <c r="AV143" s="87">
        <v>0.10333387320211478</v>
      </c>
      <c r="AW143" s="87">
        <v>0.10333387320211478</v>
      </c>
      <c r="AX143" s="87">
        <v>0.10333387320211478</v>
      </c>
      <c r="AY143" s="87">
        <v>0.10333387320211478</v>
      </c>
      <c r="AZ143" s="87">
        <v>0.10333387320211478</v>
      </c>
      <c r="BA143" s="87">
        <v>0.10333387320211478</v>
      </c>
      <c r="BB143" s="87">
        <v>0.10333387320211478</v>
      </c>
      <c r="BC143" s="87">
        <v>0.10333387320211478</v>
      </c>
      <c r="BD143" s="87">
        <v>0.10333387320211478</v>
      </c>
      <c r="BE143" s="87">
        <v>0.10333387320211478</v>
      </c>
      <c r="BF143" s="87">
        <v>0.10333387320211478</v>
      </c>
      <c r="BG143" s="87">
        <v>0.10333387320211478</v>
      </c>
      <c r="BH143" s="87">
        <v>0.10333387320211478</v>
      </c>
      <c r="BI143" s="87">
        <v>0.10333387320211478</v>
      </c>
      <c r="BJ143" s="87">
        <v>0.10333387320211478</v>
      </c>
      <c r="BK143" s="87">
        <v>0.10333387320211478</v>
      </c>
      <c r="BL143" s="87">
        <v>0.10333387320211478</v>
      </c>
      <c r="BM143" s="87">
        <v>0.10333387320211478</v>
      </c>
      <c r="BN143" s="87">
        <v>0.10333387320211478</v>
      </c>
      <c r="BO143" s="87">
        <v>0.10333387320211478</v>
      </c>
      <c r="BP143" s="87">
        <v>0.10333387320211478</v>
      </c>
      <c r="BQ143" s="87">
        <v>0.10333387320211478</v>
      </c>
      <c r="BR143" s="87">
        <v>0.10333387320211478</v>
      </c>
      <c r="BS143" s="87">
        <v>0.10333387320211478</v>
      </c>
      <c r="BT143" s="87">
        <v>0.10333387320211478</v>
      </c>
      <c r="BU143" s="87">
        <v>0.10333387320211478</v>
      </c>
      <c r="BV143" s="87">
        <v>0.10333387320211478</v>
      </c>
      <c r="BW143" s="87">
        <v>0.10333387320211478</v>
      </c>
      <c r="BX143" s="87">
        <v>0.10333387320211478</v>
      </c>
      <c r="BY143" s="87">
        <v>0.10333387320211478</v>
      </c>
      <c r="BZ143" s="87">
        <v>0.10333387320211478</v>
      </c>
      <c r="CA143" s="87">
        <v>0.10333387320211478</v>
      </c>
      <c r="CB143" s="87">
        <v>0.10333387320211478</v>
      </c>
      <c r="CC143" s="87">
        <v>0.10333387320211478</v>
      </c>
      <c r="CD143" s="87">
        <v>0.10333387320211478</v>
      </c>
      <c r="CE143" s="87">
        <v>0.10333387320211478</v>
      </c>
      <c r="CF143" s="87">
        <v>0.10333387320211478</v>
      </c>
      <c r="CG143" s="87">
        <v>0.10333387320211478</v>
      </c>
      <c r="CH143" s="87">
        <v>0.10333387320211478</v>
      </c>
      <c r="CI143" s="87">
        <v>0.10333387320211478</v>
      </c>
      <c r="CJ143" s="87">
        <v>0.10333387320211478</v>
      </c>
      <c r="CK143" s="87">
        <v>0.10333387320211478</v>
      </c>
      <c r="CL143" s="87">
        <v>0.10333387320211478</v>
      </c>
      <c r="CM143" s="87">
        <v>0.10333387320211478</v>
      </c>
      <c r="CN143" s="87">
        <v>0.10333387320211478</v>
      </c>
      <c r="CO143" s="87">
        <v>0.10333387320211478</v>
      </c>
      <c r="CP143" s="87">
        <v>0.10333387320211478</v>
      </c>
      <c r="CQ143" s="87">
        <v>0.10333387320211478</v>
      </c>
      <c r="CR143" s="87">
        <v>0.10333387320211478</v>
      </c>
      <c r="CS143" s="87">
        <v>0.10333387320211478</v>
      </c>
      <c r="CT143" s="87">
        <v>0.10333387320211478</v>
      </c>
      <c r="CU143" s="87">
        <v>0.10333387320211478</v>
      </c>
      <c r="CV143" s="87">
        <v>0.10333387320211478</v>
      </c>
      <c r="CW143" s="87">
        <v>0.10333387320211478</v>
      </c>
      <c r="CX143" s="87">
        <v>0.10333387320211478</v>
      </c>
      <c r="CY143" s="87">
        <v>0.10333387320211478</v>
      </c>
      <c r="CZ143" s="87">
        <v>0.10333387320211478</v>
      </c>
      <c r="DA143" s="87">
        <v>0.10333387320211478</v>
      </c>
      <c r="DB143" s="87">
        <v>0.10333387320211478</v>
      </c>
      <c r="DC143" s="87">
        <v>0.10333387320211478</v>
      </c>
      <c r="DD143" s="87">
        <v>0.10333387320211478</v>
      </c>
      <c r="DE143" s="87">
        <v>0.10333387320211478</v>
      </c>
      <c r="DF143" s="87">
        <v>0.10333387320211478</v>
      </c>
      <c r="DG143" s="87">
        <v>0.10333387320211478</v>
      </c>
      <c r="DH143" s="87">
        <v>0.10333387320211478</v>
      </c>
      <c r="DI143" s="87">
        <v>0.10333387320211478</v>
      </c>
      <c r="DJ143" s="87">
        <v>0.10333387320211478</v>
      </c>
      <c r="DK143" s="87">
        <v>0.10333387320211478</v>
      </c>
      <c r="DL143" s="87">
        <v>0.10333387320211478</v>
      </c>
      <c r="DM143" s="87">
        <v>0.10333387320211478</v>
      </c>
      <c r="DN143" s="87">
        <v>0.10333387320211478</v>
      </c>
      <c r="DO143" s="87">
        <v>0.10333387320211478</v>
      </c>
      <c r="DP143" s="87">
        <v>0.10333387320211478</v>
      </c>
      <c r="DQ143" s="87">
        <v>0.10333387320211478</v>
      </c>
      <c r="DR143" s="87">
        <v>0.10333387320211478</v>
      </c>
      <c r="DS143" s="87">
        <v>0.10333387320211478</v>
      </c>
      <c r="DT143" s="87">
        <v>0.10333387320211478</v>
      </c>
      <c r="DU143" s="87">
        <v>0.10333387320211478</v>
      </c>
      <c r="DV143" s="87">
        <v>0.10333387320211478</v>
      </c>
      <c r="DW143" s="87">
        <v>0.10333387320211478</v>
      </c>
      <c r="DX143" s="87">
        <v>0.10333387320211478</v>
      </c>
      <c r="DY143" s="87">
        <v>0.10333387320211478</v>
      </c>
      <c r="DZ143" s="87">
        <v>0.10333387320211478</v>
      </c>
      <c r="EA143" s="87">
        <v>0.10333387320211478</v>
      </c>
      <c r="EB143" s="87">
        <v>0.10333387320211478</v>
      </c>
      <c r="EC143" s="87">
        <v>0.10333387320211478</v>
      </c>
      <c r="ED143" s="87">
        <v>0.10333387320211478</v>
      </c>
      <c r="EE143" s="87">
        <v>0.10333387320211478</v>
      </c>
      <c r="EF143" s="87">
        <v>0.10333387320211478</v>
      </c>
      <c r="EG143" s="87">
        <v>0.10333387320211478</v>
      </c>
      <c r="EH143" s="87">
        <v>0.103333873202115</v>
      </c>
      <c r="EI143" s="87">
        <v>0.103333873202115</v>
      </c>
      <c r="EJ143" s="87">
        <v>0.103333873202115</v>
      </c>
      <c r="EK143" s="87">
        <v>0.103333873202115</v>
      </c>
      <c r="EL143" s="87">
        <v>0.103333873202115</v>
      </c>
      <c r="EM143" s="87">
        <v>0.103333873202115</v>
      </c>
      <c r="EN143" s="87">
        <v>0.103333873202115</v>
      </c>
      <c r="EO143" s="87">
        <v>0.103333873202115</v>
      </c>
      <c r="EP143" s="87">
        <v>0.103333873202115</v>
      </c>
      <c r="EQ143" s="87">
        <v>0.103333873202115</v>
      </c>
      <c r="ER143" s="87">
        <v>0.103333873202115</v>
      </c>
      <c r="ES143" s="87">
        <v>0.103333873202115</v>
      </c>
      <c r="ET143" s="87">
        <v>0.103333873202115</v>
      </c>
      <c r="EU143" s="87">
        <v>0.103333873202115</v>
      </c>
      <c r="EV143" s="87">
        <v>0.103333873202115</v>
      </c>
      <c r="EW143" s="87">
        <v>0.103333873202115</v>
      </c>
      <c r="EX143" s="87">
        <v>0.103333873202115</v>
      </c>
      <c r="EY143" s="87">
        <v>0.103333873202115</v>
      </c>
      <c r="EZ143" s="87">
        <v>0.103333873202115</v>
      </c>
      <c r="FA143" s="87">
        <v>0.103333873202115</v>
      </c>
      <c r="FB143" s="87">
        <v>0.103333873202115</v>
      </c>
      <c r="FC143" s="87">
        <v>0.103333873202115</v>
      </c>
      <c r="FD143" s="87">
        <v>0.103333873202115</v>
      </c>
      <c r="FE143" s="87">
        <v>0.103333873202115</v>
      </c>
      <c r="FF143" s="87">
        <v>0.103333873202115</v>
      </c>
      <c r="FG143" s="87">
        <v>0.103333873202115</v>
      </c>
      <c r="FH143" s="87">
        <v>0.103333873202115</v>
      </c>
      <c r="FI143" s="87">
        <v>0.103333873202115</v>
      </c>
      <c r="FJ143" s="87">
        <v>0.103333873202115</v>
      </c>
      <c r="FK143" s="87">
        <v>0.103333873202115</v>
      </c>
      <c r="FL143" s="87">
        <v>0.103333873202115</v>
      </c>
      <c r="FM143" s="87">
        <v>0.103333873202115</v>
      </c>
      <c r="FN143" s="87">
        <v>0.103333873202115</v>
      </c>
      <c r="FO143" s="87">
        <v>0.103333873202115</v>
      </c>
      <c r="FP143" s="87">
        <v>0.103333873202115</v>
      </c>
      <c r="FQ143" s="87">
        <v>0.103333873202115</v>
      </c>
      <c r="FR143" s="87">
        <v>0.103333873202115</v>
      </c>
      <c r="FS143" s="87">
        <v>0.103333873202115</v>
      </c>
      <c r="FT143" s="87">
        <v>0.103333873202115</v>
      </c>
      <c r="FU143" s="87">
        <v>0.103333873202115</v>
      </c>
      <c r="FV143" s="87">
        <v>0.103333873202115</v>
      </c>
      <c r="FW143" s="87">
        <v>0.103333873202115</v>
      </c>
      <c r="FX143" s="87">
        <v>0.103333873202115</v>
      </c>
      <c r="FY143" s="87">
        <v>0.103333873202115</v>
      </c>
      <c r="FZ143" s="87">
        <v>0.103333873202115</v>
      </c>
      <c r="GA143" s="87">
        <v>0.103333873202115</v>
      </c>
      <c r="GB143" s="87">
        <v>0.103333873202115</v>
      </c>
    </row>
    <row r="144" spans="1:184" s="16" customFormat="1" x14ac:dyDescent="0.3">
      <c r="A144" s="14" t="s">
        <v>91</v>
      </c>
      <c r="B144" s="14"/>
      <c r="C144" s="14" t="s">
        <v>92</v>
      </c>
      <c r="D144" s="346">
        <v>5.4823905501081481E-2</v>
      </c>
      <c r="E144" s="89">
        <v>5.4823905501081481E-2</v>
      </c>
      <c r="F144" s="89">
        <v>5.4823905501081481E-2</v>
      </c>
      <c r="G144" s="89">
        <v>5.4823905501081481E-2</v>
      </c>
      <c r="H144" s="89">
        <v>5.4823905501081481E-2</v>
      </c>
      <c r="I144" s="89">
        <v>5.4823905501081481E-2</v>
      </c>
      <c r="J144" s="89">
        <v>5.4823905501081481E-2</v>
      </c>
      <c r="K144" s="89">
        <v>5.4823905501081481E-2</v>
      </c>
      <c r="L144" s="89">
        <v>5.4823905501081481E-2</v>
      </c>
      <c r="M144" s="89">
        <v>5.4823905501081481E-2</v>
      </c>
      <c r="N144" s="89">
        <v>5.4823905501081481E-2</v>
      </c>
      <c r="O144" s="89">
        <v>5.4823905501081481E-2</v>
      </c>
      <c r="P144" s="89">
        <v>5.4823905501081481E-2</v>
      </c>
      <c r="Q144" s="89">
        <v>5.4823905501081481E-2</v>
      </c>
      <c r="R144" s="89">
        <v>5.4823905501081481E-2</v>
      </c>
      <c r="S144" s="89">
        <v>5.4823905501081481E-2</v>
      </c>
      <c r="T144" s="89">
        <v>5.4823905501081481E-2</v>
      </c>
      <c r="U144" s="89">
        <v>5.4823905501081481E-2</v>
      </c>
      <c r="V144" s="89">
        <v>5.4823905501081481E-2</v>
      </c>
      <c r="W144" s="89">
        <v>5.4823905501081481E-2</v>
      </c>
      <c r="X144" s="89">
        <v>5.4823905501081481E-2</v>
      </c>
      <c r="Y144" s="89">
        <v>5.4823905501081481E-2</v>
      </c>
      <c r="Z144" s="89">
        <v>5.4823905501081481E-2</v>
      </c>
      <c r="AA144" s="89">
        <v>5.4823905501081481E-2</v>
      </c>
      <c r="AB144" s="89">
        <v>5.4823905501081481E-2</v>
      </c>
      <c r="AC144" s="89">
        <v>5.4823905501081481E-2</v>
      </c>
      <c r="AD144" s="89">
        <v>5.4823905501081481E-2</v>
      </c>
      <c r="AE144" s="89">
        <v>5.4823905501081481E-2</v>
      </c>
      <c r="AF144" s="89">
        <v>5.4823905501081481E-2</v>
      </c>
      <c r="AG144" s="89">
        <v>5.4823905501081481E-2</v>
      </c>
      <c r="AH144" s="89">
        <v>5.4823905501081481E-2</v>
      </c>
      <c r="AI144" s="89">
        <v>5.4823905501081481E-2</v>
      </c>
      <c r="AJ144" s="89">
        <v>5.4823905501081481E-2</v>
      </c>
      <c r="AK144" s="89">
        <v>5.4823905501081481E-2</v>
      </c>
      <c r="AL144" s="89">
        <v>5.4823905501081481E-2</v>
      </c>
      <c r="AM144" s="89">
        <v>5.4823905501081481E-2</v>
      </c>
      <c r="AN144" s="89">
        <v>5.4823905501081481E-2</v>
      </c>
      <c r="AO144" s="89">
        <v>5.4823905501081481E-2</v>
      </c>
      <c r="AP144" s="89">
        <v>5.4823905501081481E-2</v>
      </c>
      <c r="AQ144" s="89">
        <v>5.4823905501081481E-2</v>
      </c>
      <c r="AR144" s="89">
        <v>5.4823905501081481E-2</v>
      </c>
      <c r="AS144" s="89">
        <v>5.4823905501081481E-2</v>
      </c>
      <c r="AT144" s="89">
        <v>5.4823905501081481E-2</v>
      </c>
      <c r="AU144" s="89">
        <v>5.4823905501081481E-2</v>
      </c>
      <c r="AV144" s="89">
        <v>5.4823905501081481E-2</v>
      </c>
      <c r="AW144" s="89">
        <v>5.4823905501081481E-2</v>
      </c>
      <c r="AX144" s="89">
        <v>5.4823905501081481E-2</v>
      </c>
      <c r="AY144" s="89">
        <v>5.4823905501081481E-2</v>
      </c>
      <c r="AZ144" s="89">
        <v>5.4823905501081481E-2</v>
      </c>
      <c r="BA144" s="89">
        <v>5.4823905501081481E-2</v>
      </c>
      <c r="BB144" s="89">
        <v>5.4823905501081481E-2</v>
      </c>
      <c r="BC144" s="89">
        <v>5.4823905501081481E-2</v>
      </c>
      <c r="BD144" s="89">
        <v>5.4823905501081481E-2</v>
      </c>
      <c r="BE144" s="89">
        <v>5.4823905501081481E-2</v>
      </c>
      <c r="BF144" s="89">
        <v>5.4823905501081481E-2</v>
      </c>
      <c r="BG144" s="89">
        <v>5.4823905501081481E-2</v>
      </c>
      <c r="BH144" s="89">
        <v>5.4823905501081481E-2</v>
      </c>
      <c r="BI144" s="89">
        <v>5.4823905501081481E-2</v>
      </c>
      <c r="BJ144" s="89">
        <v>5.4823905501081481E-2</v>
      </c>
      <c r="BK144" s="89">
        <v>5.4823905501081481E-2</v>
      </c>
      <c r="BL144" s="89">
        <v>5.4823905501081481E-2</v>
      </c>
      <c r="BM144" s="89">
        <v>5.4823905501081481E-2</v>
      </c>
      <c r="BN144" s="89">
        <v>5.4823905501081481E-2</v>
      </c>
      <c r="BO144" s="89">
        <v>5.4823905501081481E-2</v>
      </c>
      <c r="BP144" s="89">
        <v>5.4823905501081481E-2</v>
      </c>
      <c r="BQ144" s="89">
        <v>5.4823905501081481E-2</v>
      </c>
      <c r="BR144" s="89">
        <v>5.4823905501081481E-2</v>
      </c>
      <c r="BS144" s="89">
        <v>5.4823905501081481E-2</v>
      </c>
      <c r="BT144" s="89">
        <v>5.4823905501081481E-2</v>
      </c>
      <c r="BU144" s="89">
        <v>5.4823905501081481E-2</v>
      </c>
      <c r="BV144" s="89">
        <v>5.4823905501081481E-2</v>
      </c>
      <c r="BW144" s="89">
        <v>5.4823905501081481E-2</v>
      </c>
      <c r="BX144" s="89">
        <v>5.4823905501081481E-2</v>
      </c>
      <c r="BY144" s="89">
        <v>5.4823905501081481E-2</v>
      </c>
      <c r="BZ144" s="89">
        <v>5.4823905501081481E-2</v>
      </c>
      <c r="CA144" s="89">
        <v>5.4823905501081481E-2</v>
      </c>
      <c r="CB144" s="89">
        <v>5.4823905501081481E-2</v>
      </c>
      <c r="CC144" s="89">
        <v>5.4823905501081481E-2</v>
      </c>
      <c r="CD144" s="89">
        <v>5.4823905501081481E-2</v>
      </c>
      <c r="CE144" s="89">
        <v>5.4823905501081481E-2</v>
      </c>
      <c r="CF144" s="89">
        <v>5.4823905501081481E-2</v>
      </c>
      <c r="CG144" s="89">
        <v>5.4823905501081481E-2</v>
      </c>
      <c r="CH144" s="89">
        <v>5.4823905501081481E-2</v>
      </c>
      <c r="CI144" s="89">
        <v>5.4823905501081481E-2</v>
      </c>
      <c r="CJ144" s="89">
        <v>5.4823905501081481E-2</v>
      </c>
      <c r="CK144" s="89">
        <v>5.4823905501081481E-2</v>
      </c>
      <c r="CL144" s="89">
        <v>5.4823905501081481E-2</v>
      </c>
      <c r="CM144" s="89">
        <v>5.4823905501081481E-2</v>
      </c>
      <c r="CN144" s="89">
        <v>5.4823905501081481E-2</v>
      </c>
      <c r="CO144" s="89">
        <v>5.4823905501081481E-2</v>
      </c>
      <c r="CP144" s="89">
        <v>5.4823905501081481E-2</v>
      </c>
      <c r="CQ144" s="89">
        <v>5.4823905501081481E-2</v>
      </c>
      <c r="CR144" s="89">
        <v>5.4823905501081481E-2</v>
      </c>
      <c r="CS144" s="89">
        <v>5.4823905501081481E-2</v>
      </c>
      <c r="CT144" s="89">
        <v>5.4823905501081481E-2</v>
      </c>
      <c r="CU144" s="89">
        <v>5.4823905501081481E-2</v>
      </c>
      <c r="CV144" s="89">
        <v>5.4823905501081481E-2</v>
      </c>
      <c r="CW144" s="89">
        <v>5.4823905501081481E-2</v>
      </c>
      <c r="CX144" s="89">
        <v>5.4823905501081481E-2</v>
      </c>
      <c r="CY144" s="89">
        <v>5.4823905501081481E-2</v>
      </c>
      <c r="CZ144" s="89">
        <v>5.4823905501081481E-2</v>
      </c>
      <c r="DA144" s="89">
        <v>5.4823905501081481E-2</v>
      </c>
      <c r="DB144" s="89">
        <v>5.4823905501081481E-2</v>
      </c>
      <c r="DC144" s="89">
        <v>5.4823905501081481E-2</v>
      </c>
      <c r="DD144" s="89">
        <v>5.4823905501081481E-2</v>
      </c>
      <c r="DE144" s="89">
        <v>5.4823905501081481E-2</v>
      </c>
      <c r="DF144" s="89">
        <v>5.4823905501081481E-2</v>
      </c>
      <c r="DG144" s="89">
        <v>5.4823905501081481E-2</v>
      </c>
      <c r="DH144" s="89">
        <v>5.4823905501081481E-2</v>
      </c>
      <c r="DI144" s="89">
        <v>5.4823905501081481E-2</v>
      </c>
      <c r="DJ144" s="89">
        <v>5.4823905501081481E-2</v>
      </c>
      <c r="DK144" s="89">
        <v>5.4823905501081481E-2</v>
      </c>
      <c r="DL144" s="89">
        <v>5.4823905501081481E-2</v>
      </c>
      <c r="DM144" s="89">
        <v>5.4823905501081481E-2</v>
      </c>
      <c r="DN144" s="89">
        <v>5.4823905501081481E-2</v>
      </c>
      <c r="DO144" s="89">
        <v>5.4823905501081481E-2</v>
      </c>
      <c r="DP144" s="89">
        <v>5.4823905501081481E-2</v>
      </c>
      <c r="DQ144" s="89">
        <v>5.4823905501081481E-2</v>
      </c>
      <c r="DR144" s="89">
        <v>5.4823905501081481E-2</v>
      </c>
      <c r="DS144" s="89">
        <v>5.4823905501081481E-2</v>
      </c>
      <c r="DT144" s="89">
        <v>5.4823905501081481E-2</v>
      </c>
      <c r="DU144" s="89">
        <v>5.4823905501081481E-2</v>
      </c>
      <c r="DV144" s="89">
        <v>5.4823905501081481E-2</v>
      </c>
      <c r="DW144" s="89">
        <v>5.4823905501081481E-2</v>
      </c>
      <c r="DX144" s="89">
        <v>5.4823905501081481E-2</v>
      </c>
      <c r="DY144" s="89">
        <v>5.4823905501081481E-2</v>
      </c>
      <c r="DZ144" s="89">
        <v>5.4823905501081481E-2</v>
      </c>
      <c r="EA144" s="89">
        <v>5.4823905501081481E-2</v>
      </c>
      <c r="EB144" s="89">
        <v>5.4823905501081481E-2</v>
      </c>
      <c r="EC144" s="89">
        <v>5.4823905501081481E-2</v>
      </c>
      <c r="ED144" s="89">
        <v>5.4823905501081481E-2</v>
      </c>
      <c r="EE144" s="89">
        <v>5.4823905501081481E-2</v>
      </c>
      <c r="EF144" s="89">
        <v>5.4823905501081481E-2</v>
      </c>
      <c r="EG144" s="89">
        <v>5.4823905501081481E-2</v>
      </c>
      <c r="EH144" s="89">
        <v>5.4823905501081502E-2</v>
      </c>
      <c r="EI144" s="89">
        <v>5.4823905501081502E-2</v>
      </c>
      <c r="EJ144" s="89">
        <v>5.4823905501081502E-2</v>
      </c>
      <c r="EK144" s="89">
        <v>5.4823905501081502E-2</v>
      </c>
      <c r="EL144" s="89">
        <v>5.4823905501081502E-2</v>
      </c>
      <c r="EM144" s="89">
        <v>5.4823905501081502E-2</v>
      </c>
      <c r="EN144" s="89">
        <v>5.4823905501081502E-2</v>
      </c>
      <c r="EO144" s="89">
        <v>5.4823905501081502E-2</v>
      </c>
      <c r="EP144" s="89">
        <v>5.4823905501081502E-2</v>
      </c>
      <c r="EQ144" s="89">
        <v>5.4823905501081502E-2</v>
      </c>
      <c r="ER144" s="89">
        <v>5.4823905501081502E-2</v>
      </c>
      <c r="ES144" s="89">
        <v>5.4823905501081502E-2</v>
      </c>
      <c r="ET144" s="89">
        <v>5.4823905501081502E-2</v>
      </c>
      <c r="EU144" s="89">
        <v>5.4823905501081502E-2</v>
      </c>
      <c r="EV144" s="89">
        <v>5.4823905501081502E-2</v>
      </c>
      <c r="EW144" s="89">
        <v>5.4823905501081502E-2</v>
      </c>
      <c r="EX144" s="89">
        <v>5.4823905501081502E-2</v>
      </c>
      <c r="EY144" s="89">
        <v>5.4823905501081502E-2</v>
      </c>
      <c r="EZ144" s="89">
        <v>5.4823905501081502E-2</v>
      </c>
      <c r="FA144" s="89">
        <v>5.4823905501081502E-2</v>
      </c>
      <c r="FB144" s="89">
        <v>5.4823905501081502E-2</v>
      </c>
      <c r="FC144" s="89">
        <v>5.4823905501081502E-2</v>
      </c>
      <c r="FD144" s="89">
        <v>5.4823905501081502E-2</v>
      </c>
      <c r="FE144" s="89">
        <v>5.4823905501081502E-2</v>
      </c>
      <c r="FF144" s="89">
        <v>5.4823905501081502E-2</v>
      </c>
      <c r="FG144" s="89">
        <v>5.4823905501081502E-2</v>
      </c>
      <c r="FH144" s="89">
        <v>5.4823905501081502E-2</v>
      </c>
      <c r="FI144" s="89">
        <v>5.4823905501081502E-2</v>
      </c>
      <c r="FJ144" s="89">
        <v>5.4823905501081502E-2</v>
      </c>
      <c r="FK144" s="89">
        <v>5.4823905501081502E-2</v>
      </c>
      <c r="FL144" s="89">
        <v>5.4823905501081502E-2</v>
      </c>
      <c r="FM144" s="89">
        <v>5.4823905501081502E-2</v>
      </c>
      <c r="FN144" s="89">
        <v>5.4823905501081502E-2</v>
      </c>
      <c r="FO144" s="89">
        <v>5.4823905501081502E-2</v>
      </c>
      <c r="FP144" s="89">
        <v>5.4823905501081502E-2</v>
      </c>
      <c r="FQ144" s="89">
        <v>5.4823905501081502E-2</v>
      </c>
      <c r="FR144" s="89">
        <v>5.4823905501081502E-2</v>
      </c>
      <c r="FS144" s="89">
        <v>5.4823905501081502E-2</v>
      </c>
      <c r="FT144" s="89">
        <v>5.4823905501081502E-2</v>
      </c>
      <c r="FU144" s="89">
        <v>5.4823905501081502E-2</v>
      </c>
      <c r="FV144" s="89">
        <v>5.4823905501081502E-2</v>
      </c>
      <c r="FW144" s="89">
        <v>5.4823905501081502E-2</v>
      </c>
      <c r="FX144" s="89">
        <v>5.4823905501081502E-2</v>
      </c>
      <c r="FY144" s="89">
        <v>5.4823905501081502E-2</v>
      </c>
      <c r="FZ144" s="89">
        <v>5.4823905501081502E-2</v>
      </c>
      <c r="GA144" s="89">
        <v>5.4823905501081502E-2</v>
      </c>
      <c r="GB144" s="89">
        <v>5.4823905501081502E-2</v>
      </c>
    </row>
    <row r="145" spans="1:184" s="16" customFormat="1" x14ac:dyDescent="0.3">
      <c r="A145" s="14" t="s">
        <v>93</v>
      </c>
      <c r="B145" s="14"/>
      <c r="C145" s="14" t="s">
        <v>286</v>
      </c>
      <c r="D145" s="346">
        <v>0.10181582450200848</v>
      </c>
      <c r="E145" s="89">
        <v>0.10181582450200848</v>
      </c>
      <c r="F145" s="89">
        <v>0.10181582450200848</v>
      </c>
      <c r="G145" s="89">
        <v>0.10181582450200848</v>
      </c>
      <c r="H145" s="89">
        <v>0.10181582450200848</v>
      </c>
      <c r="I145" s="89">
        <v>0.10181582450200848</v>
      </c>
      <c r="J145" s="89">
        <v>0.10181582450200848</v>
      </c>
      <c r="K145" s="89">
        <v>0.10181582450200848</v>
      </c>
      <c r="L145" s="89">
        <v>0.10181582450200848</v>
      </c>
      <c r="M145" s="89">
        <v>0.10181582450200848</v>
      </c>
      <c r="N145" s="89">
        <v>0.10181582450200848</v>
      </c>
      <c r="O145" s="89">
        <v>0.10181582450200848</v>
      </c>
      <c r="P145" s="89">
        <v>0.10181582450200848</v>
      </c>
      <c r="Q145" s="89">
        <v>0.10181582450200848</v>
      </c>
      <c r="R145" s="89">
        <v>0.10181582450200848</v>
      </c>
      <c r="S145" s="89">
        <v>0.10181582450200848</v>
      </c>
      <c r="T145" s="89">
        <v>0.10181582450200848</v>
      </c>
      <c r="U145" s="89">
        <v>0.10181582450200848</v>
      </c>
      <c r="V145" s="89">
        <v>0.10181582450200848</v>
      </c>
      <c r="W145" s="89">
        <v>0.10181582450200848</v>
      </c>
      <c r="X145" s="89">
        <v>0.10181582450200848</v>
      </c>
      <c r="Y145" s="89">
        <v>0.10181582450200848</v>
      </c>
      <c r="Z145" s="89">
        <v>0.10181582450200848</v>
      </c>
      <c r="AA145" s="89">
        <v>0.10181582450200848</v>
      </c>
      <c r="AB145" s="89">
        <v>0.10181582450200848</v>
      </c>
      <c r="AC145" s="89">
        <v>0.10181582450200848</v>
      </c>
      <c r="AD145" s="89">
        <v>0.10181582450200848</v>
      </c>
      <c r="AE145" s="89">
        <v>0.10181582450200848</v>
      </c>
      <c r="AF145" s="89">
        <v>0.10181582450200848</v>
      </c>
      <c r="AG145" s="89">
        <v>0.10181582450200848</v>
      </c>
      <c r="AH145" s="89">
        <v>0.10181582450200848</v>
      </c>
      <c r="AI145" s="89">
        <v>0.10181582450200848</v>
      </c>
      <c r="AJ145" s="89">
        <v>0.10181582450200848</v>
      </c>
      <c r="AK145" s="89">
        <v>0.10181582450200848</v>
      </c>
      <c r="AL145" s="89">
        <v>0.10181582450200848</v>
      </c>
      <c r="AM145" s="89">
        <v>0.10181582450200848</v>
      </c>
      <c r="AN145" s="89">
        <v>0.10181582450200848</v>
      </c>
      <c r="AO145" s="89">
        <v>0.10181582450200848</v>
      </c>
      <c r="AP145" s="89">
        <v>0.10181582450200848</v>
      </c>
      <c r="AQ145" s="89">
        <v>0.10181582450200848</v>
      </c>
      <c r="AR145" s="89">
        <v>0.10181582450200848</v>
      </c>
      <c r="AS145" s="89">
        <v>0.10181582450200848</v>
      </c>
      <c r="AT145" s="89">
        <v>0.10181582450200848</v>
      </c>
      <c r="AU145" s="89">
        <v>0.10181582450200848</v>
      </c>
      <c r="AV145" s="89">
        <v>0.10181582450200848</v>
      </c>
      <c r="AW145" s="89">
        <v>0.10181582450200848</v>
      </c>
      <c r="AX145" s="89">
        <v>0.10181582450200848</v>
      </c>
      <c r="AY145" s="89">
        <v>0.10181582450200848</v>
      </c>
      <c r="AZ145" s="89">
        <v>0.10181582450200848</v>
      </c>
      <c r="BA145" s="89">
        <v>0.10181582450200848</v>
      </c>
      <c r="BB145" s="89">
        <v>0.10181582450200848</v>
      </c>
      <c r="BC145" s="89">
        <v>0.10181582450200848</v>
      </c>
      <c r="BD145" s="89">
        <v>0.10181582450200848</v>
      </c>
      <c r="BE145" s="89">
        <v>0.10181582450200848</v>
      </c>
      <c r="BF145" s="89">
        <v>0.10181582450200848</v>
      </c>
      <c r="BG145" s="89">
        <v>0.10181582450200848</v>
      </c>
      <c r="BH145" s="89">
        <v>0.10181582450200848</v>
      </c>
      <c r="BI145" s="89">
        <v>0.10181582450200848</v>
      </c>
      <c r="BJ145" s="89">
        <v>0.10181582450200848</v>
      </c>
      <c r="BK145" s="89">
        <v>0.10181582450200848</v>
      </c>
      <c r="BL145" s="89">
        <v>0.10181582450200848</v>
      </c>
      <c r="BM145" s="89">
        <v>0.10181582450200848</v>
      </c>
      <c r="BN145" s="89">
        <v>0.10181582450200848</v>
      </c>
      <c r="BO145" s="89">
        <v>0.10181582450200848</v>
      </c>
      <c r="BP145" s="89">
        <v>0.10181582450200848</v>
      </c>
      <c r="BQ145" s="89">
        <v>0.10181582450200848</v>
      </c>
      <c r="BR145" s="89">
        <v>0.10181582450200848</v>
      </c>
      <c r="BS145" s="89">
        <v>0.10181582450200848</v>
      </c>
      <c r="BT145" s="89">
        <v>0.10181582450200848</v>
      </c>
      <c r="BU145" s="89">
        <v>0.10181582450200848</v>
      </c>
      <c r="BV145" s="89">
        <v>0.10181582450200848</v>
      </c>
      <c r="BW145" s="89">
        <v>0.10181582450200848</v>
      </c>
      <c r="BX145" s="89">
        <v>0.10181582450200848</v>
      </c>
      <c r="BY145" s="89">
        <v>0.10181582450200848</v>
      </c>
      <c r="BZ145" s="89">
        <v>0.10181582450200848</v>
      </c>
      <c r="CA145" s="89">
        <v>0.10181582450200848</v>
      </c>
      <c r="CB145" s="89">
        <v>0.10181582450200848</v>
      </c>
      <c r="CC145" s="89">
        <v>0.10181582450200848</v>
      </c>
      <c r="CD145" s="89">
        <v>0.10181582450200848</v>
      </c>
      <c r="CE145" s="89">
        <v>0.10181582450200848</v>
      </c>
      <c r="CF145" s="89">
        <v>0.10181582450200848</v>
      </c>
      <c r="CG145" s="89">
        <v>0.10181582450200848</v>
      </c>
      <c r="CH145" s="89">
        <v>0.10181582450200848</v>
      </c>
      <c r="CI145" s="89">
        <v>0.10181582450200848</v>
      </c>
      <c r="CJ145" s="89">
        <v>0.10181582450200848</v>
      </c>
      <c r="CK145" s="89">
        <v>0.10181582450200848</v>
      </c>
      <c r="CL145" s="89">
        <v>0.10181582450200848</v>
      </c>
      <c r="CM145" s="89">
        <v>0.10181582450200848</v>
      </c>
      <c r="CN145" s="89">
        <v>0.10181582450200848</v>
      </c>
      <c r="CO145" s="89">
        <v>0.10181582450200848</v>
      </c>
      <c r="CP145" s="89">
        <v>0.10181582450200848</v>
      </c>
      <c r="CQ145" s="89">
        <v>0.10181582450200848</v>
      </c>
      <c r="CR145" s="89">
        <v>0.10181582450200848</v>
      </c>
      <c r="CS145" s="89">
        <v>0.10181582450200848</v>
      </c>
      <c r="CT145" s="89">
        <v>0.10181582450200848</v>
      </c>
      <c r="CU145" s="89">
        <v>0.10181582450200848</v>
      </c>
      <c r="CV145" s="89">
        <v>0.10181582450200848</v>
      </c>
      <c r="CW145" s="89">
        <v>0.10181582450200848</v>
      </c>
      <c r="CX145" s="89">
        <v>0.10181582450200848</v>
      </c>
      <c r="CY145" s="89">
        <v>0.10181582450200848</v>
      </c>
      <c r="CZ145" s="89">
        <v>0.10181582450200848</v>
      </c>
      <c r="DA145" s="89">
        <v>0.10181582450200848</v>
      </c>
      <c r="DB145" s="89">
        <v>0.10181582450200848</v>
      </c>
      <c r="DC145" s="89">
        <v>0.10181582450200848</v>
      </c>
      <c r="DD145" s="89">
        <v>0.10181582450200848</v>
      </c>
      <c r="DE145" s="89">
        <v>0.10181582450200848</v>
      </c>
      <c r="DF145" s="89">
        <v>0.10181582450200848</v>
      </c>
      <c r="DG145" s="89">
        <v>0.10181582450200848</v>
      </c>
      <c r="DH145" s="89">
        <v>0.10181582450200848</v>
      </c>
      <c r="DI145" s="89">
        <v>0.10181582450200848</v>
      </c>
      <c r="DJ145" s="89">
        <v>0.10181582450200848</v>
      </c>
      <c r="DK145" s="89">
        <v>0.10181582450200848</v>
      </c>
      <c r="DL145" s="89">
        <v>0.10181582450200848</v>
      </c>
      <c r="DM145" s="89">
        <v>0.10181582450200848</v>
      </c>
      <c r="DN145" s="89">
        <v>0.10181582450200848</v>
      </c>
      <c r="DO145" s="89">
        <v>0.10181582450200848</v>
      </c>
      <c r="DP145" s="89">
        <v>0.10181582450200848</v>
      </c>
      <c r="DQ145" s="89">
        <v>0.10181582450200848</v>
      </c>
      <c r="DR145" s="89">
        <v>0.10181582450200848</v>
      </c>
      <c r="DS145" s="89">
        <v>0.10181582450200848</v>
      </c>
      <c r="DT145" s="89">
        <v>0.10181582450200848</v>
      </c>
      <c r="DU145" s="89">
        <v>0.10181582450200848</v>
      </c>
      <c r="DV145" s="89">
        <v>0.10181582450200848</v>
      </c>
      <c r="DW145" s="89">
        <v>0.10181582450200848</v>
      </c>
      <c r="DX145" s="89">
        <v>0.10181582450200848</v>
      </c>
      <c r="DY145" s="89">
        <v>0.10181582450200848</v>
      </c>
      <c r="DZ145" s="89">
        <v>0.10181582450200848</v>
      </c>
      <c r="EA145" s="89">
        <v>0.10181582450200848</v>
      </c>
      <c r="EB145" s="89">
        <v>0.10181582450200848</v>
      </c>
      <c r="EC145" s="89">
        <v>0.10181582450200848</v>
      </c>
      <c r="ED145" s="89">
        <v>0.10181582450200848</v>
      </c>
      <c r="EE145" s="89">
        <v>0.10181582450200848</v>
      </c>
      <c r="EF145" s="89">
        <v>0.10181582450200848</v>
      </c>
      <c r="EG145" s="89">
        <v>0.10181582450200848</v>
      </c>
      <c r="EH145" s="89">
        <v>0.101815824502008</v>
      </c>
      <c r="EI145" s="89">
        <v>0.101815824502008</v>
      </c>
      <c r="EJ145" s="89">
        <v>0.101815824502008</v>
      </c>
      <c r="EK145" s="89">
        <v>0.101815824502008</v>
      </c>
      <c r="EL145" s="89">
        <v>0.101815824502008</v>
      </c>
      <c r="EM145" s="89">
        <v>0.101815824502008</v>
      </c>
      <c r="EN145" s="89">
        <v>0.101815824502008</v>
      </c>
      <c r="EO145" s="89">
        <v>0.101815824502008</v>
      </c>
      <c r="EP145" s="89">
        <v>0.101815824502008</v>
      </c>
      <c r="EQ145" s="89">
        <v>0.101815824502008</v>
      </c>
      <c r="ER145" s="89">
        <v>0.101815824502008</v>
      </c>
      <c r="ES145" s="89">
        <v>0.101815824502008</v>
      </c>
      <c r="ET145" s="89">
        <v>0.101815824502008</v>
      </c>
      <c r="EU145" s="89">
        <v>0.101815824502008</v>
      </c>
      <c r="EV145" s="89">
        <v>0.101815824502008</v>
      </c>
      <c r="EW145" s="89">
        <v>0.101815824502008</v>
      </c>
      <c r="EX145" s="89">
        <v>0.101815824502008</v>
      </c>
      <c r="EY145" s="89">
        <v>0.101815824502008</v>
      </c>
      <c r="EZ145" s="89">
        <v>0.101815824502008</v>
      </c>
      <c r="FA145" s="89">
        <v>0.101815824502008</v>
      </c>
      <c r="FB145" s="89">
        <v>0.101815824502008</v>
      </c>
      <c r="FC145" s="89">
        <v>0.101815824502008</v>
      </c>
      <c r="FD145" s="89">
        <v>0.101815824502008</v>
      </c>
      <c r="FE145" s="89">
        <v>0.101815824502008</v>
      </c>
      <c r="FF145" s="89">
        <v>0.101815824502008</v>
      </c>
      <c r="FG145" s="89">
        <v>0.101815824502008</v>
      </c>
      <c r="FH145" s="89">
        <v>0.101815824502008</v>
      </c>
      <c r="FI145" s="89">
        <v>0.101815824502008</v>
      </c>
      <c r="FJ145" s="89">
        <v>0.101815824502008</v>
      </c>
      <c r="FK145" s="89">
        <v>0.101815824502008</v>
      </c>
      <c r="FL145" s="89">
        <v>0.101815824502008</v>
      </c>
      <c r="FM145" s="89">
        <v>0.101815824502008</v>
      </c>
      <c r="FN145" s="89">
        <v>0.101815824502008</v>
      </c>
      <c r="FO145" s="89">
        <v>0.101815824502008</v>
      </c>
      <c r="FP145" s="89">
        <v>0.101815824502008</v>
      </c>
      <c r="FQ145" s="89">
        <v>0.101815824502008</v>
      </c>
      <c r="FR145" s="89">
        <v>0.101815824502008</v>
      </c>
      <c r="FS145" s="89">
        <v>0.101815824502008</v>
      </c>
      <c r="FT145" s="89">
        <v>0.101815824502008</v>
      </c>
      <c r="FU145" s="89">
        <v>0.101815824502008</v>
      </c>
      <c r="FV145" s="89">
        <v>0.101815824502008</v>
      </c>
      <c r="FW145" s="89">
        <v>0.101815824502008</v>
      </c>
      <c r="FX145" s="89">
        <v>0.101815824502008</v>
      </c>
      <c r="FY145" s="89">
        <v>0.101815824502008</v>
      </c>
      <c r="FZ145" s="89">
        <v>0.101815824502008</v>
      </c>
      <c r="GA145" s="89">
        <v>0.101815824502008</v>
      </c>
      <c r="GB145" s="89">
        <v>0.101815824502008</v>
      </c>
    </row>
    <row r="146" spans="1:184" s="82" customFormat="1" x14ac:dyDescent="0.3">
      <c r="A146" s="80" t="s">
        <v>53</v>
      </c>
      <c r="B146" s="80"/>
      <c r="C146" s="80" t="s">
        <v>95</v>
      </c>
      <c r="D146" s="345">
        <v>3.4105129828427047E-2</v>
      </c>
      <c r="E146" s="87">
        <v>3.4105129828427047E-2</v>
      </c>
      <c r="F146" s="87">
        <v>3.4105129828427047E-2</v>
      </c>
      <c r="G146" s="87">
        <v>3.4105129828427047E-2</v>
      </c>
      <c r="H146" s="87">
        <v>3.4105129828427047E-2</v>
      </c>
      <c r="I146" s="87">
        <v>3.4105129828427047E-2</v>
      </c>
      <c r="J146" s="87">
        <v>3.4105129828427047E-2</v>
      </c>
      <c r="K146" s="87">
        <v>3.4105129828427047E-2</v>
      </c>
      <c r="L146" s="87">
        <v>3.4105129828427047E-2</v>
      </c>
      <c r="M146" s="87">
        <v>3.4105129828427047E-2</v>
      </c>
      <c r="N146" s="87">
        <v>3.4105129828427047E-2</v>
      </c>
      <c r="O146" s="87">
        <v>3.4105129828427047E-2</v>
      </c>
      <c r="P146" s="87">
        <v>3.4105129828427047E-2</v>
      </c>
      <c r="Q146" s="87">
        <v>3.4105129828427047E-2</v>
      </c>
      <c r="R146" s="87">
        <v>3.4105129828427047E-2</v>
      </c>
      <c r="S146" s="87">
        <v>3.4105129828427047E-2</v>
      </c>
      <c r="T146" s="87">
        <v>3.4105129828427047E-2</v>
      </c>
      <c r="U146" s="87">
        <v>3.4105129828427047E-2</v>
      </c>
      <c r="V146" s="87">
        <v>3.4105129828427047E-2</v>
      </c>
      <c r="W146" s="87">
        <v>3.4105129828427047E-2</v>
      </c>
      <c r="X146" s="87">
        <v>3.4105129828427047E-2</v>
      </c>
      <c r="Y146" s="87">
        <v>3.4105129828427047E-2</v>
      </c>
      <c r="Z146" s="87">
        <v>3.4105129828427047E-2</v>
      </c>
      <c r="AA146" s="87">
        <v>3.4105129828427047E-2</v>
      </c>
      <c r="AB146" s="87">
        <v>3.4105129828427047E-2</v>
      </c>
      <c r="AC146" s="87">
        <v>3.4105129828427047E-2</v>
      </c>
      <c r="AD146" s="87">
        <v>3.4105129828427047E-2</v>
      </c>
      <c r="AE146" s="87">
        <v>3.4105129828427047E-2</v>
      </c>
      <c r="AF146" s="87">
        <v>3.4105129828427047E-2</v>
      </c>
      <c r="AG146" s="87">
        <v>3.4105129828427047E-2</v>
      </c>
      <c r="AH146" s="87">
        <v>3.4105129828427047E-2</v>
      </c>
      <c r="AI146" s="87">
        <v>3.4105129828427047E-2</v>
      </c>
      <c r="AJ146" s="87">
        <v>3.4105129828427047E-2</v>
      </c>
      <c r="AK146" s="87">
        <v>3.4105129828427047E-2</v>
      </c>
      <c r="AL146" s="87">
        <v>3.4105129828427047E-2</v>
      </c>
      <c r="AM146" s="87">
        <v>3.4105129828427047E-2</v>
      </c>
      <c r="AN146" s="87">
        <v>3.4105129828427047E-2</v>
      </c>
      <c r="AO146" s="87">
        <v>3.4105129828427047E-2</v>
      </c>
      <c r="AP146" s="87">
        <v>3.4105129828427047E-2</v>
      </c>
      <c r="AQ146" s="87">
        <v>3.4105129828427047E-2</v>
      </c>
      <c r="AR146" s="87">
        <v>3.4105129828427047E-2</v>
      </c>
      <c r="AS146" s="87">
        <v>3.4105129828427047E-2</v>
      </c>
      <c r="AT146" s="87">
        <v>3.4105129828427047E-2</v>
      </c>
      <c r="AU146" s="87">
        <v>3.4105129828427047E-2</v>
      </c>
      <c r="AV146" s="87">
        <v>3.4105129828427047E-2</v>
      </c>
      <c r="AW146" s="87">
        <v>3.4105129828427047E-2</v>
      </c>
      <c r="AX146" s="87">
        <v>3.4105129828427047E-2</v>
      </c>
      <c r="AY146" s="87">
        <v>3.4105129828427047E-2</v>
      </c>
      <c r="AZ146" s="87">
        <v>3.4105129828427047E-2</v>
      </c>
      <c r="BA146" s="87">
        <v>3.4105129828427047E-2</v>
      </c>
      <c r="BB146" s="87">
        <v>3.4105129828427047E-2</v>
      </c>
      <c r="BC146" s="87">
        <v>3.4105129828427047E-2</v>
      </c>
      <c r="BD146" s="87">
        <v>3.4105129828427047E-2</v>
      </c>
      <c r="BE146" s="87">
        <v>3.4105129828427047E-2</v>
      </c>
      <c r="BF146" s="87">
        <v>3.4105129828427047E-2</v>
      </c>
      <c r="BG146" s="87">
        <v>3.4105129828427047E-2</v>
      </c>
      <c r="BH146" s="87">
        <v>3.4105129828427047E-2</v>
      </c>
      <c r="BI146" s="87">
        <v>3.4105129828427047E-2</v>
      </c>
      <c r="BJ146" s="87">
        <v>3.4105129828427047E-2</v>
      </c>
      <c r="BK146" s="87">
        <v>3.4105129828427047E-2</v>
      </c>
      <c r="BL146" s="87">
        <v>3.4105129828427047E-2</v>
      </c>
      <c r="BM146" s="87">
        <v>3.4105129828427047E-2</v>
      </c>
      <c r="BN146" s="87">
        <v>3.4105129828427047E-2</v>
      </c>
      <c r="BO146" s="87">
        <v>3.4105129828427047E-2</v>
      </c>
      <c r="BP146" s="87">
        <v>3.4105129828427047E-2</v>
      </c>
      <c r="BQ146" s="87">
        <v>3.4105129828427047E-2</v>
      </c>
      <c r="BR146" s="87">
        <v>3.4105129828427047E-2</v>
      </c>
      <c r="BS146" s="87">
        <v>3.4105129828427047E-2</v>
      </c>
      <c r="BT146" s="87">
        <v>3.4105129828427047E-2</v>
      </c>
      <c r="BU146" s="87">
        <v>3.4105129828427047E-2</v>
      </c>
      <c r="BV146" s="87">
        <v>3.4105129828427047E-2</v>
      </c>
      <c r="BW146" s="87">
        <v>3.4105129828427047E-2</v>
      </c>
      <c r="BX146" s="87">
        <v>3.4105129828427047E-2</v>
      </c>
      <c r="BY146" s="87">
        <v>3.4105129828427047E-2</v>
      </c>
      <c r="BZ146" s="87">
        <v>3.4105129828427047E-2</v>
      </c>
      <c r="CA146" s="87">
        <v>3.4105129828427047E-2</v>
      </c>
      <c r="CB146" s="87">
        <v>3.4105129828427047E-2</v>
      </c>
      <c r="CC146" s="87">
        <v>3.4105129828427047E-2</v>
      </c>
      <c r="CD146" s="87">
        <v>3.4105129828427047E-2</v>
      </c>
      <c r="CE146" s="87">
        <v>3.4105129828427047E-2</v>
      </c>
      <c r="CF146" s="87">
        <v>3.4105129828427047E-2</v>
      </c>
      <c r="CG146" s="87">
        <v>3.4105129828427047E-2</v>
      </c>
      <c r="CH146" s="87">
        <v>3.4105129828427047E-2</v>
      </c>
      <c r="CI146" s="87">
        <v>3.4105129828427047E-2</v>
      </c>
      <c r="CJ146" s="87">
        <v>3.4105129828427047E-2</v>
      </c>
      <c r="CK146" s="87">
        <v>3.4105129828427047E-2</v>
      </c>
      <c r="CL146" s="87">
        <v>3.4105129828427047E-2</v>
      </c>
      <c r="CM146" s="87">
        <v>3.4105129828427047E-2</v>
      </c>
      <c r="CN146" s="87">
        <v>3.4105129828427047E-2</v>
      </c>
      <c r="CO146" s="87">
        <v>3.4105129828427047E-2</v>
      </c>
      <c r="CP146" s="87">
        <v>3.4105129828427047E-2</v>
      </c>
      <c r="CQ146" s="87">
        <v>3.4105129828427047E-2</v>
      </c>
      <c r="CR146" s="87">
        <v>3.4105129828427047E-2</v>
      </c>
      <c r="CS146" s="87">
        <v>3.4105129828427047E-2</v>
      </c>
      <c r="CT146" s="87">
        <v>3.4105129828427047E-2</v>
      </c>
      <c r="CU146" s="87">
        <v>3.4105129828427047E-2</v>
      </c>
      <c r="CV146" s="87">
        <v>3.4105129828427047E-2</v>
      </c>
      <c r="CW146" s="87">
        <v>3.4105129828427047E-2</v>
      </c>
      <c r="CX146" s="87">
        <v>3.4105129828427047E-2</v>
      </c>
      <c r="CY146" s="87">
        <v>3.4105129828427047E-2</v>
      </c>
      <c r="CZ146" s="87">
        <v>3.4105129828427047E-2</v>
      </c>
      <c r="DA146" s="87">
        <v>3.4105129828427047E-2</v>
      </c>
      <c r="DB146" s="87">
        <v>3.4105129828427047E-2</v>
      </c>
      <c r="DC146" s="87">
        <v>3.4105129828427047E-2</v>
      </c>
      <c r="DD146" s="87">
        <v>3.4105129828427047E-2</v>
      </c>
      <c r="DE146" s="87">
        <v>3.4105129828427047E-2</v>
      </c>
      <c r="DF146" s="87">
        <v>3.4105129828427047E-2</v>
      </c>
      <c r="DG146" s="87">
        <v>3.4105129828427047E-2</v>
      </c>
      <c r="DH146" s="87">
        <v>3.4105129828427047E-2</v>
      </c>
      <c r="DI146" s="87">
        <v>3.4105129828427047E-2</v>
      </c>
      <c r="DJ146" s="87">
        <v>3.4105129828427047E-2</v>
      </c>
      <c r="DK146" s="87">
        <v>3.4105129828427047E-2</v>
      </c>
      <c r="DL146" s="87">
        <v>3.4105129828427047E-2</v>
      </c>
      <c r="DM146" s="87">
        <v>3.4105129828427047E-2</v>
      </c>
      <c r="DN146" s="87">
        <v>3.4105129828427047E-2</v>
      </c>
      <c r="DO146" s="87">
        <v>3.4105129828427047E-2</v>
      </c>
      <c r="DP146" s="87">
        <v>3.4105129828427047E-2</v>
      </c>
      <c r="DQ146" s="87">
        <v>3.4105129828427047E-2</v>
      </c>
      <c r="DR146" s="87">
        <v>3.4105129828427047E-2</v>
      </c>
      <c r="DS146" s="87">
        <v>3.4105129828427047E-2</v>
      </c>
      <c r="DT146" s="87">
        <v>3.4105129828427047E-2</v>
      </c>
      <c r="DU146" s="87">
        <v>3.4105129828427047E-2</v>
      </c>
      <c r="DV146" s="87">
        <v>3.4105129828427047E-2</v>
      </c>
      <c r="DW146" s="87">
        <v>3.4105129828427047E-2</v>
      </c>
      <c r="DX146" s="87">
        <v>3.4105129828427047E-2</v>
      </c>
      <c r="DY146" s="87">
        <v>3.4105129828427047E-2</v>
      </c>
      <c r="DZ146" s="87">
        <v>3.4105129828427047E-2</v>
      </c>
      <c r="EA146" s="87">
        <v>3.4105129828427047E-2</v>
      </c>
      <c r="EB146" s="87">
        <v>3.4105129828427047E-2</v>
      </c>
      <c r="EC146" s="87">
        <v>3.4105129828427047E-2</v>
      </c>
      <c r="ED146" s="87">
        <v>3.4105129828427047E-2</v>
      </c>
      <c r="EE146" s="87">
        <v>3.4105129828427047E-2</v>
      </c>
      <c r="EF146" s="87">
        <v>3.4105129828427047E-2</v>
      </c>
      <c r="EG146" s="87">
        <v>3.4105129828427047E-2</v>
      </c>
      <c r="EH146" s="87">
        <v>3.4105129828426999E-2</v>
      </c>
      <c r="EI146" s="87">
        <v>3.4105129828426999E-2</v>
      </c>
      <c r="EJ146" s="87">
        <v>3.4105129828426999E-2</v>
      </c>
      <c r="EK146" s="87">
        <v>3.4105129828426999E-2</v>
      </c>
      <c r="EL146" s="87">
        <v>3.4105129828426999E-2</v>
      </c>
      <c r="EM146" s="87">
        <v>3.4105129828426999E-2</v>
      </c>
      <c r="EN146" s="87">
        <v>3.4105129828426999E-2</v>
      </c>
      <c r="EO146" s="87">
        <v>3.4105129828426999E-2</v>
      </c>
      <c r="EP146" s="87">
        <v>3.4105129828426999E-2</v>
      </c>
      <c r="EQ146" s="87">
        <v>3.4105129828426999E-2</v>
      </c>
      <c r="ER146" s="87">
        <v>3.4105129828426999E-2</v>
      </c>
      <c r="ES146" s="87">
        <v>3.4105129828426999E-2</v>
      </c>
      <c r="ET146" s="87">
        <v>3.4105129828426999E-2</v>
      </c>
      <c r="EU146" s="87">
        <v>3.4105129828426999E-2</v>
      </c>
      <c r="EV146" s="87">
        <v>3.4105129828426999E-2</v>
      </c>
      <c r="EW146" s="87">
        <v>3.4105129828426999E-2</v>
      </c>
      <c r="EX146" s="87">
        <v>3.4105129828426999E-2</v>
      </c>
      <c r="EY146" s="87">
        <v>3.4105129828426999E-2</v>
      </c>
      <c r="EZ146" s="87">
        <v>3.4105129828426999E-2</v>
      </c>
      <c r="FA146" s="87">
        <v>3.4105129828426999E-2</v>
      </c>
      <c r="FB146" s="87">
        <v>3.4105129828426999E-2</v>
      </c>
      <c r="FC146" s="87">
        <v>3.4105129828426999E-2</v>
      </c>
      <c r="FD146" s="87">
        <v>3.4105129828426999E-2</v>
      </c>
      <c r="FE146" s="87">
        <v>3.4105129828426999E-2</v>
      </c>
      <c r="FF146" s="87">
        <v>3.4105129828426999E-2</v>
      </c>
      <c r="FG146" s="87">
        <v>3.4105129828426999E-2</v>
      </c>
      <c r="FH146" s="87">
        <v>3.4105129828426999E-2</v>
      </c>
      <c r="FI146" s="87">
        <v>3.4105129828426999E-2</v>
      </c>
      <c r="FJ146" s="87">
        <v>3.4105129828426999E-2</v>
      </c>
      <c r="FK146" s="87">
        <v>3.4105129828426999E-2</v>
      </c>
      <c r="FL146" s="87">
        <v>3.4105129828426999E-2</v>
      </c>
      <c r="FM146" s="87">
        <v>3.4105129828426999E-2</v>
      </c>
      <c r="FN146" s="87">
        <v>3.4105129828426999E-2</v>
      </c>
      <c r="FO146" s="87">
        <v>3.4105129828426999E-2</v>
      </c>
      <c r="FP146" s="87">
        <v>3.4105129828426999E-2</v>
      </c>
      <c r="FQ146" s="87">
        <v>3.4105129828426999E-2</v>
      </c>
      <c r="FR146" s="87">
        <v>3.4105129828426999E-2</v>
      </c>
      <c r="FS146" s="87">
        <v>3.4105129828426999E-2</v>
      </c>
      <c r="FT146" s="87">
        <v>3.4105129828426999E-2</v>
      </c>
      <c r="FU146" s="87">
        <v>3.4105129828426999E-2</v>
      </c>
      <c r="FV146" s="87">
        <v>3.4105129828426999E-2</v>
      </c>
      <c r="FW146" s="87">
        <v>3.4105129828426999E-2</v>
      </c>
      <c r="FX146" s="87">
        <v>3.4105129828426999E-2</v>
      </c>
      <c r="FY146" s="87">
        <v>3.4105129828426999E-2</v>
      </c>
      <c r="FZ146" s="87">
        <v>3.4105129828426999E-2</v>
      </c>
      <c r="GA146" s="87">
        <v>3.4105129828426999E-2</v>
      </c>
      <c r="GB146" s="87">
        <v>3.4105129828426999E-2</v>
      </c>
    </row>
    <row r="147" spans="1:184" s="16" customFormat="1" x14ac:dyDescent="0.3">
      <c r="A147" s="14" t="s">
        <v>168</v>
      </c>
      <c r="B147" s="14" t="s">
        <v>4</v>
      </c>
      <c r="C147" s="14" t="s">
        <v>20</v>
      </c>
      <c r="D147" s="346">
        <v>1.2003452968175773E-2</v>
      </c>
      <c r="E147" s="89">
        <v>1.2003452968175773E-2</v>
      </c>
      <c r="F147" s="89">
        <v>1.2003452968175773E-2</v>
      </c>
      <c r="G147" s="89">
        <v>1.2003452968175773E-2</v>
      </c>
      <c r="H147" s="89">
        <v>1.2003452968175773E-2</v>
      </c>
      <c r="I147" s="89">
        <v>1.2003452968175773E-2</v>
      </c>
      <c r="J147" s="89">
        <v>1.2003452968175773E-2</v>
      </c>
      <c r="K147" s="89">
        <v>1.2003452968175773E-2</v>
      </c>
      <c r="L147" s="89">
        <v>1.2003452968175773E-2</v>
      </c>
      <c r="M147" s="89">
        <v>1.2003452968175773E-2</v>
      </c>
      <c r="N147" s="89">
        <v>1.2003452968175773E-2</v>
      </c>
      <c r="O147" s="89">
        <v>1.2003452968175773E-2</v>
      </c>
      <c r="P147" s="89">
        <v>1.2003452968175773E-2</v>
      </c>
      <c r="Q147" s="89">
        <v>1.2003452968175773E-2</v>
      </c>
      <c r="R147" s="89">
        <v>1.2003452968175773E-2</v>
      </c>
      <c r="S147" s="89">
        <v>1.2003452968175773E-2</v>
      </c>
      <c r="T147" s="89">
        <v>1.2003452968175773E-2</v>
      </c>
      <c r="U147" s="89">
        <v>1.2003452968175773E-2</v>
      </c>
      <c r="V147" s="89">
        <v>1.2003452968175773E-2</v>
      </c>
      <c r="W147" s="89">
        <v>1.2003452968175773E-2</v>
      </c>
      <c r="X147" s="89">
        <v>1.2003452968175773E-2</v>
      </c>
      <c r="Y147" s="89">
        <v>1.2003452968175773E-2</v>
      </c>
      <c r="Z147" s="89">
        <v>1.2003452968175773E-2</v>
      </c>
      <c r="AA147" s="89">
        <v>1.2003452968175773E-2</v>
      </c>
      <c r="AB147" s="89">
        <v>1.2003452968175773E-2</v>
      </c>
      <c r="AC147" s="89">
        <v>1.2003452968175773E-2</v>
      </c>
      <c r="AD147" s="89">
        <v>1.2003452968175773E-2</v>
      </c>
      <c r="AE147" s="89">
        <v>1.2003452968175773E-2</v>
      </c>
      <c r="AF147" s="89">
        <v>1.2003452968175773E-2</v>
      </c>
      <c r="AG147" s="89">
        <v>1.2003452968175773E-2</v>
      </c>
      <c r="AH147" s="89">
        <v>1.2003452968175773E-2</v>
      </c>
      <c r="AI147" s="89">
        <v>1.2003452968175773E-2</v>
      </c>
      <c r="AJ147" s="89">
        <v>1.2003452968175773E-2</v>
      </c>
      <c r="AK147" s="89">
        <v>1.2003452968175773E-2</v>
      </c>
      <c r="AL147" s="89">
        <v>1.2003452968175773E-2</v>
      </c>
      <c r="AM147" s="89">
        <v>1.2003452968175773E-2</v>
      </c>
      <c r="AN147" s="89">
        <v>1.2003452968175773E-2</v>
      </c>
      <c r="AO147" s="89">
        <v>1.2003452968175773E-2</v>
      </c>
      <c r="AP147" s="89">
        <v>1.2003452968175773E-2</v>
      </c>
      <c r="AQ147" s="89">
        <v>1.2003452968175773E-2</v>
      </c>
      <c r="AR147" s="89">
        <v>1.2003452968175773E-2</v>
      </c>
      <c r="AS147" s="89">
        <v>1.2003452968175773E-2</v>
      </c>
      <c r="AT147" s="89">
        <v>1.2003452968175773E-2</v>
      </c>
      <c r="AU147" s="89">
        <v>1.2003452968175773E-2</v>
      </c>
      <c r="AV147" s="89">
        <v>1.2003452968175773E-2</v>
      </c>
      <c r="AW147" s="89">
        <v>1.2003452968175773E-2</v>
      </c>
      <c r="AX147" s="89">
        <v>1.2003452968175773E-2</v>
      </c>
      <c r="AY147" s="89">
        <v>1.2003452968175773E-2</v>
      </c>
      <c r="AZ147" s="89">
        <v>1.2003452968175773E-2</v>
      </c>
      <c r="BA147" s="89">
        <v>1.2003452968175773E-2</v>
      </c>
      <c r="BB147" s="89">
        <v>1.2003452968175773E-2</v>
      </c>
      <c r="BC147" s="89">
        <v>1.2003452968175773E-2</v>
      </c>
      <c r="BD147" s="89">
        <v>1.2003452968175773E-2</v>
      </c>
      <c r="BE147" s="89">
        <v>1.2003452968175773E-2</v>
      </c>
      <c r="BF147" s="89">
        <v>1.2003452968175773E-2</v>
      </c>
      <c r="BG147" s="89">
        <v>1.2003452968175773E-2</v>
      </c>
      <c r="BH147" s="89">
        <v>1.2003452968175773E-2</v>
      </c>
      <c r="BI147" s="89">
        <v>1.2003452968175773E-2</v>
      </c>
      <c r="BJ147" s="89">
        <v>1.2003452968175773E-2</v>
      </c>
      <c r="BK147" s="89">
        <v>1.2003452968175773E-2</v>
      </c>
      <c r="BL147" s="89">
        <v>1.2003452968175773E-2</v>
      </c>
      <c r="BM147" s="89">
        <v>1.2003452968175773E-2</v>
      </c>
      <c r="BN147" s="89">
        <v>1.2003452968175773E-2</v>
      </c>
      <c r="BO147" s="89">
        <v>1.2003452968175773E-2</v>
      </c>
      <c r="BP147" s="89">
        <v>1.2003452968175773E-2</v>
      </c>
      <c r="BQ147" s="89">
        <v>1.2003452968175773E-2</v>
      </c>
      <c r="BR147" s="89">
        <v>1.2003452968175773E-2</v>
      </c>
      <c r="BS147" s="89">
        <v>1.2003452968175773E-2</v>
      </c>
      <c r="BT147" s="89">
        <v>1.2003452968175773E-2</v>
      </c>
      <c r="BU147" s="89">
        <v>1.2003452968175773E-2</v>
      </c>
      <c r="BV147" s="89">
        <v>1.2003452968175773E-2</v>
      </c>
      <c r="BW147" s="89">
        <v>1.2003452968175773E-2</v>
      </c>
      <c r="BX147" s="89">
        <v>1.2003452968175773E-2</v>
      </c>
      <c r="BY147" s="89">
        <v>1.2003452968175773E-2</v>
      </c>
      <c r="BZ147" s="89">
        <v>1.2003452968175773E-2</v>
      </c>
      <c r="CA147" s="89">
        <v>1.2003452968175773E-2</v>
      </c>
      <c r="CB147" s="89">
        <v>1.2003452968175773E-2</v>
      </c>
      <c r="CC147" s="89">
        <v>1.2003452968175773E-2</v>
      </c>
      <c r="CD147" s="89">
        <v>1.2003452968175773E-2</v>
      </c>
      <c r="CE147" s="89">
        <v>1.2003452968175773E-2</v>
      </c>
      <c r="CF147" s="89">
        <v>1.2003452968175773E-2</v>
      </c>
      <c r="CG147" s="89">
        <v>1.2003452968175773E-2</v>
      </c>
      <c r="CH147" s="89">
        <v>1.2003452968175773E-2</v>
      </c>
      <c r="CI147" s="89">
        <v>1.2003452968175773E-2</v>
      </c>
      <c r="CJ147" s="89">
        <v>1.2003452968175773E-2</v>
      </c>
      <c r="CK147" s="89">
        <v>1.2003452968175773E-2</v>
      </c>
      <c r="CL147" s="89">
        <v>1.2003452968175773E-2</v>
      </c>
      <c r="CM147" s="89">
        <v>1.2003452968175773E-2</v>
      </c>
      <c r="CN147" s="89">
        <v>1.2003452968175773E-2</v>
      </c>
      <c r="CO147" s="89">
        <v>1.2003452968175773E-2</v>
      </c>
      <c r="CP147" s="89">
        <v>1.2003452968175773E-2</v>
      </c>
      <c r="CQ147" s="89">
        <v>1.2003452968175773E-2</v>
      </c>
      <c r="CR147" s="89">
        <v>1.2003452968175773E-2</v>
      </c>
      <c r="CS147" s="89">
        <v>1.2003452968175773E-2</v>
      </c>
      <c r="CT147" s="89">
        <v>1.2003452968175773E-2</v>
      </c>
      <c r="CU147" s="89">
        <v>1.2003452968175773E-2</v>
      </c>
      <c r="CV147" s="89">
        <v>1.2003452968175773E-2</v>
      </c>
      <c r="CW147" s="89">
        <v>1.2003452968175773E-2</v>
      </c>
      <c r="CX147" s="89">
        <v>1.2003452968175773E-2</v>
      </c>
      <c r="CY147" s="89">
        <v>1.2003452968175773E-2</v>
      </c>
      <c r="CZ147" s="89">
        <v>1.2003452968175773E-2</v>
      </c>
      <c r="DA147" s="89">
        <v>1.2003452968175773E-2</v>
      </c>
      <c r="DB147" s="89">
        <v>1.2003452968175773E-2</v>
      </c>
      <c r="DC147" s="89">
        <v>1.2003452968175773E-2</v>
      </c>
      <c r="DD147" s="89">
        <v>1.2003452968175773E-2</v>
      </c>
      <c r="DE147" s="89">
        <v>1.2003452968175773E-2</v>
      </c>
      <c r="DF147" s="89">
        <v>1.2003452968175773E-2</v>
      </c>
      <c r="DG147" s="89">
        <v>1.2003452968175773E-2</v>
      </c>
      <c r="DH147" s="89">
        <v>1.2003452968175773E-2</v>
      </c>
      <c r="DI147" s="89">
        <v>1.2003452968175773E-2</v>
      </c>
      <c r="DJ147" s="89">
        <v>1.2003452968175773E-2</v>
      </c>
      <c r="DK147" s="89">
        <v>1.2003452968175773E-2</v>
      </c>
      <c r="DL147" s="89">
        <v>1.2003452968175773E-2</v>
      </c>
      <c r="DM147" s="89">
        <v>1.2003452968175773E-2</v>
      </c>
      <c r="DN147" s="89">
        <v>1.2003452968175773E-2</v>
      </c>
      <c r="DO147" s="89">
        <v>1.2003452968175773E-2</v>
      </c>
      <c r="DP147" s="89">
        <v>1.2003452968175773E-2</v>
      </c>
      <c r="DQ147" s="89">
        <v>1.2003452968175773E-2</v>
      </c>
      <c r="DR147" s="89">
        <v>1.2003452968175773E-2</v>
      </c>
      <c r="DS147" s="89">
        <v>1.2003452968175773E-2</v>
      </c>
      <c r="DT147" s="89">
        <v>1.2003452968175773E-2</v>
      </c>
      <c r="DU147" s="89">
        <v>1.2003452968175773E-2</v>
      </c>
      <c r="DV147" s="89">
        <v>1.2003452968175773E-2</v>
      </c>
      <c r="DW147" s="89">
        <v>1.2003452968175773E-2</v>
      </c>
      <c r="DX147" s="89">
        <v>1.2003452968175773E-2</v>
      </c>
      <c r="DY147" s="89">
        <v>1.2003452968175773E-2</v>
      </c>
      <c r="DZ147" s="89">
        <v>1.2003452968175773E-2</v>
      </c>
      <c r="EA147" s="89">
        <v>1.2003452968175773E-2</v>
      </c>
      <c r="EB147" s="89">
        <v>1.2003452968175773E-2</v>
      </c>
      <c r="EC147" s="89">
        <v>1.2003452968175773E-2</v>
      </c>
      <c r="ED147" s="89">
        <v>1.2003452968175773E-2</v>
      </c>
      <c r="EE147" s="89">
        <v>1.2003452968175773E-2</v>
      </c>
      <c r="EF147" s="89">
        <v>1.2003452968175773E-2</v>
      </c>
      <c r="EG147" s="89">
        <v>1.2003452968175773E-2</v>
      </c>
      <c r="EH147" s="89">
        <v>1.2003452968175799E-2</v>
      </c>
      <c r="EI147" s="89">
        <v>1.2003452968175799E-2</v>
      </c>
      <c r="EJ147" s="89">
        <v>1.2003452968175799E-2</v>
      </c>
      <c r="EK147" s="89">
        <v>1.2003452968175799E-2</v>
      </c>
      <c r="EL147" s="89">
        <v>1.2003452968175799E-2</v>
      </c>
      <c r="EM147" s="89">
        <v>1.2003452968175799E-2</v>
      </c>
      <c r="EN147" s="89">
        <v>1.2003452968175799E-2</v>
      </c>
      <c r="EO147" s="89">
        <v>1.2003452968175799E-2</v>
      </c>
      <c r="EP147" s="89">
        <v>1.2003452968175799E-2</v>
      </c>
      <c r="EQ147" s="89">
        <v>1.2003452968175799E-2</v>
      </c>
      <c r="ER147" s="89">
        <v>1.2003452968175799E-2</v>
      </c>
      <c r="ES147" s="89">
        <v>1.2003452968175799E-2</v>
      </c>
      <c r="ET147" s="89">
        <v>1.2003452968175799E-2</v>
      </c>
      <c r="EU147" s="89">
        <v>1.2003452968175799E-2</v>
      </c>
      <c r="EV147" s="89">
        <v>1.2003452968175799E-2</v>
      </c>
      <c r="EW147" s="89">
        <v>1.2003452968175799E-2</v>
      </c>
      <c r="EX147" s="89">
        <v>1.2003452968175799E-2</v>
      </c>
      <c r="EY147" s="89">
        <v>1.2003452968175799E-2</v>
      </c>
      <c r="EZ147" s="89">
        <v>1.2003452968175799E-2</v>
      </c>
      <c r="FA147" s="89">
        <v>1.2003452968175799E-2</v>
      </c>
      <c r="FB147" s="89">
        <v>1.2003452968175799E-2</v>
      </c>
      <c r="FC147" s="89">
        <v>1.2003452968175799E-2</v>
      </c>
      <c r="FD147" s="89">
        <v>1.2003452968175799E-2</v>
      </c>
      <c r="FE147" s="89">
        <v>1.2003452968175799E-2</v>
      </c>
      <c r="FF147" s="89">
        <v>1.2003452968175799E-2</v>
      </c>
      <c r="FG147" s="89">
        <v>1.2003452968175799E-2</v>
      </c>
      <c r="FH147" s="89">
        <v>1.2003452968175799E-2</v>
      </c>
      <c r="FI147" s="89">
        <v>1.2003452968175799E-2</v>
      </c>
      <c r="FJ147" s="89">
        <v>1.2003452968175799E-2</v>
      </c>
      <c r="FK147" s="89">
        <v>1.2003452968175799E-2</v>
      </c>
      <c r="FL147" s="89">
        <v>1.2003452968175799E-2</v>
      </c>
      <c r="FM147" s="89">
        <v>1.2003452968175799E-2</v>
      </c>
      <c r="FN147" s="89">
        <v>1.2003452968175799E-2</v>
      </c>
      <c r="FO147" s="89">
        <v>1.2003452968175799E-2</v>
      </c>
      <c r="FP147" s="89">
        <v>1.2003452968175799E-2</v>
      </c>
      <c r="FQ147" s="89">
        <v>1.2003452968175799E-2</v>
      </c>
      <c r="FR147" s="89">
        <v>1.2003452968175799E-2</v>
      </c>
      <c r="FS147" s="89">
        <v>1.2003452968175799E-2</v>
      </c>
      <c r="FT147" s="89">
        <v>1.2003452968175799E-2</v>
      </c>
      <c r="FU147" s="89">
        <v>1.2003452968175799E-2</v>
      </c>
      <c r="FV147" s="89">
        <v>1.2003452968175799E-2</v>
      </c>
      <c r="FW147" s="89">
        <v>1.2003452968175799E-2</v>
      </c>
      <c r="FX147" s="89">
        <v>1.2003452968175799E-2</v>
      </c>
      <c r="FY147" s="89">
        <v>1.2003452968175799E-2</v>
      </c>
      <c r="FZ147" s="89">
        <v>1.2003452968175799E-2</v>
      </c>
      <c r="GA147" s="89">
        <v>1.2003452968175799E-2</v>
      </c>
      <c r="GB147" s="89">
        <v>1.2003452968175799E-2</v>
      </c>
    </row>
    <row r="148" spans="1:184" s="16" customFormat="1" x14ac:dyDescent="0.3">
      <c r="A148" s="14" t="s">
        <v>159</v>
      </c>
      <c r="B148" s="14" t="s">
        <v>17</v>
      </c>
      <c r="C148" s="14" t="s">
        <v>21</v>
      </c>
      <c r="D148" s="346">
        <v>1.2003452968175773E-2</v>
      </c>
      <c r="E148" s="89">
        <v>1.2003452968175773E-2</v>
      </c>
      <c r="F148" s="89">
        <v>1.2003452968175773E-2</v>
      </c>
      <c r="G148" s="89">
        <v>1.2003452968175773E-2</v>
      </c>
      <c r="H148" s="89">
        <v>1.2003452968175773E-2</v>
      </c>
      <c r="I148" s="89">
        <v>1.2003452968175773E-2</v>
      </c>
      <c r="J148" s="89">
        <v>1.2003452968175773E-2</v>
      </c>
      <c r="K148" s="89">
        <v>1.2003452968175773E-2</v>
      </c>
      <c r="L148" s="89">
        <v>1.2003452968175773E-2</v>
      </c>
      <c r="M148" s="89">
        <v>1.2003452968175773E-2</v>
      </c>
      <c r="N148" s="89">
        <v>1.2003452968175773E-2</v>
      </c>
      <c r="O148" s="89">
        <v>1.2003452968175773E-2</v>
      </c>
      <c r="P148" s="89">
        <v>1.2003452968175773E-2</v>
      </c>
      <c r="Q148" s="89">
        <v>1.2003452968175773E-2</v>
      </c>
      <c r="R148" s="89">
        <v>1.2003452968175773E-2</v>
      </c>
      <c r="S148" s="89">
        <v>1.2003452968175773E-2</v>
      </c>
      <c r="T148" s="89">
        <v>1.2003452968175773E-2</v>
      </c>
      <c r="U148" s="89">
        <v>1.2003452968175773E-2</v>
      </c>
      <c r="V148" s="89">
        <v>1.2003452968175773E-2</v>
      </c>
      <c r="W148" s="89">
        <v>1.2003452968175773E-2</v>
      </c>
      <c r="X148" s="89">
        <v>1.2003452968175773E-2</v>
      </c>
      <c r="Y148" s="89">
        <v>1.2003452968175773E-2</v>
      </c>
      <c r="Z148" s="89">
        <v>1.2003452968175773E-2</v>
      </c>
      <c r="AA148" s="89">
        <v>1.2003452968175773E-2</v>
      </c>
      <c r="AB148" s="89">
        <v>1.2003452968175773E-2</v>
      </c>
      <c r="AC148" s="89">
        <v>1.2003452968175773E-2</v>
      </c>
      <c r="AD148" s="89">
        <v>1.2003452968175773E-2</v>
      </c>
      <c r="AE148" s="89">
        <v>1.2003452968175773E-2</v>
      </c>
      <c r="AF148" s="89">
        <v>1.2003452968175773E-2</v>
      </c>
      <c r="AG148" s="89">
        <v>1.2003452968175773E-2</v>
      </c>
      <c r="AH148" s="89">
        <v>1.2003452968175773E-2</v>
      </c>
      <c r="AI148" s="89">
        <v>1.2003452968175773E-2</v>
      </c>
      <c r="AJ148" s="89">
        <v>1.2003452968175773E-2</v>
      </c>
      <c r="AK148" s="89">
        <v>1.2003452968175773E-2</v>
      </c>
      <c r="AL148" s="89">
        <v>1.2003452968175773E-2</v>
      </c>
      <c r="AM148" s="89">
        <v>1.2003452968175773E-2</v>
      </c>
      <c r="AN148" s="89">
        <v>1.2003452968175773E-2</v>
      </c>
      <c r="AO148" s="89">
        <v>1.2003452968175773E-2</v>
      </c>
      <c r="AP148" s="89">
        <v>1.2003452968175773E-2</v>
      </c>
      <c r="AQ148" s="89">
        <v>1.2003452968175773E-2</v>
      </c>
      <c r="AR148" s="89">
        <v>1.2003452968175773E-2</v>
      </c>
      <c r="AS148" s="89">
        <v>1.2003452968175773E-2</v>
      </c>
      <c r="AT148" s="89">
        <v>1.2003452968175773E-2</v>
      </c>
      <c r="AU148" s="89">
        <v>1.2003452968175773E-2</v>
      </c>
      <c r="AV148" s="89">
        <v>1.2003452968175773E-2</v>
      </c>
      <c r="AW148" s="89">
        <v>1.2003452968175773E-2</v>
      </c>
      <c r="AX148" s="89">
        <v>1.2003452968175773E-2</v>
      </c>
      <c r="AY148" s="89">
        <v>1.2003452968175773E-2</v>
      </c>
      <c r="AZ148" s="89">
        <v>1.2003452968175773E-2</v>
      </c>
      <c r="BA148" s="89">
        <v>1.2003452968175773E-2</v>
      </c>
      <c r="BB148" s="89">
        <v>1.2003452968175773E-2</v>
      </c>
      <c r="BC148" s="89">
        <v>1.2003452968175773E-2</v>
      </c>
      <c r="BD148" s="89">
        <v>1.2003452968175773E-2</v>
      </c>
      <c r="BE148" s="89">
        <v>1.2003452968175773E-2</v>
      </c>
      <c r="BF148" s="89">
        <v>1.2003452968175773E-2</v>
      </c>
      <c r="BG148" s="89">
        <v>1.2003452968175773E-2</v>
      </c>
      <c r="BH148" s="89">
        <v>1.2003452968175773E-2</v>
      </c>
      <c r="BI148" s="89">
        <v>1.2003452968175773E-2</v>
      </c>
      <c r="BJ148" s="89">
        <v>1.2003452968175773E-2</v>
      </c>
      <c r="BK148" s="89">
        <v>1.2003452968175773E-2</v>
      </c>
      <c r="BL148" s="89">
        <v>1.2003452968175773E-2</v>
      </c>
      <c r="BM148" s="89">
        <v>1.2003452968175773E-2</v>
      </c>
      <c r="BN148" s="89">
        <v>1.2003452968175773E-2</v>
      </c>
      <c r="BO148" s="89">
        <v>1.2003452968175773E-2</v>
      </c>
      <c r="BP148" s="89">
        <v>1.2003452968175773E-2</v>
      </c>
      <c r="BQ148" s="89">
        <v>1.2003452968175773E-2</v>
      </c>
      <c r="BR148" s="89">
        <v>1.2003452968175773E-2</v>
      </c>
      <c r="BS148" s="89">
        <v>1.2003452968175773E-2</v>
      </c>
      <c r="BT148" s="89">
        <v>1.2003452968175773E-2</v>
      </c>
      <c r="BU148" s="89">
        <v>1.2003452968175773E-2</v>
      </c>
      <c r="BV148" s="89">
        <v>1.2003452968175773E-2</v>
      </c>
      <c r="BW148" s="89">
        <v>1.2003452968175773E-2</v>
      </c>
      <c r="BX148" s="89">
        <v>1.2003452968175773E-2</v>
      </c>
      <c r="BY148" s="89">
        <v>1.2003452968175773E-2</v>
      </c>
      <c r="BZ148" s="89">
        <v>1.2003452968175773E-2</v>
      </c>
      <c r="CA148" s="89">
        <v>1.2003452968175773E-2</v>
      </c>
      <c r="CB148" s="89">
        <v>1.2003452968175773E-2</v>
      </c>
      <c r="CC148" s="89">
        <v>1.2003452968175773E-2</v>
      </c>
      <c r="CD148" s="89">
        <v>1.2003452968175773E-2</v>
      </c>
      <c r="CE148" s="89">
        <v>1.2003452968175773E-2</v>
      </c>
      <c r="CF148" s="89">
        <v>1.2003452968175773E-2</v>
      </c>
      <c r="CG148" s="89">
        <v>1.2003452968175773E-2</v>
      </c>
      <c r="CH148" s="89">
        <v>1.2003452968175773E-2</v>
      </c>
      <c r="CI148" s="89">
        <v>1.2003452968175773E-2</v>
      </c>
      <c r="CJ148" s="89">
        <v>1.2003452968175773E-2</v>
      </c>
      <c r="CK148" s="89">
        <v>1.2003452968175773E-2</v>
      </c>
      <c r="CL148" s="89">
        <v>1.2003452968175773E-2</v>
      </c>
      <c r="CM148" s="89">
        <v>1.2003452968175773E-2</v>
      </c>
      <c r="CN148" s="89">
        <v>1.2003452968175773E-2</v>
      </c>
      <c r="CO148" s="89">
        <v>1.2003452968175773E-2</v>
      </c>
      <c r="CP148" s="89">
        <v>1.2003452968175773E-2</v>
      </c>
      <c r="CQ148" s="89">
        <v>1.2003452968175773E-2</v>
      </c>
      <c r="CR148" s="89">
        <v>1.2003452968175773E-2</v>
      </c>
      <c r="CS148" s="89">
        <v>1.2003452968175773E-2</v>
      </c>
      <c r="CT148" s="89">
        <v>1.2003452968175773E-2</v>
      </c>
      <c r="CU148" s="89">
        <v>1.2003452968175773E-2</v>
      </c>
      <c r="CV148" s="89">
        <v>1.2003452968175773E-2</v>
      </c>
      <c r="CW148" s="89">
        <v>1.2003452968175773E-2</v>
      </c>
      <c r="CX148" s="89">
        <v>1.2003452968175773E-2</v>
      </c>
      <c r="CY148" s="89">
        <v>1.2003452968175773E-2</v>
      </c>
      <c r="CZ148" s="89">
        <v>1.2003452968175773E-2</v>
      </c>
      <c r="DA148" s="89">
        <v>1.2003452968175773E-2</v>
      </c>
      <c r="DB148" s="89">
        <v>1.2003452968175773E-2</v>
      </c>
      <c r="DC148" s="89">
        <v>1.2003452968175773E-2</v>
      </c>
      <c r="DD148" s="89">
        <v>1.2003452968175773E-2</v>
      </c>
      <c r="DE148" s="89">
        <v>1.2003452968175773E-2</v>
      </c>
      <c r="DF148" s="89">
        <v>1.2003452968175773E-2</v>
      </c>
      <c r="DG148" s="89">
        <v>1.2003452968175773E-2</v>
      </c>
      <c r="DH148" s="89">
        <v>1.2003452968175773E-2</v>
      </c>
      <c r="DI148" s="89">
        <v>1.2003452968175773E-2</v>
      </c>
      <c r="DJ148" s="89">
        <v>1.2003452968175773E-2</v>
      </c>
      <c r="DK148" s="89">
        <v>1.2003452968175773E-2</v>
      </c>
      <c r="DL148" s="89">
        <v>1.2003452968175773E-2</v>
      </c>
      <c r="DM148" s="89">
        <v>1.2003452968175773E-2</v>
      </c>
      <c r="DN148" s="89">
        <v>1.2003452968175773E-2</v>
      </c>
      <c r="DO148" s="89">
        <v>1.2003452968175773E-2</v>
      </c>
      <c r="DP148" s="89">
        <v>1.2003452968175773E-2</v>
      </c>
      <c r="DQ148" s="89">
        <v>1.2003452968175773E-2</v>
      </c>
      <c r="DR148" s="89">
        <v>1.2003452968175773E-2</v>
      </c>
      <c r="DS148" s="89">
        <v>1.2003452968175773E-2</v>
      </c>
      <c r="DT148" s="89">
        <v>1.2003452968175773E-2</v>
      </c>
      <c r="DU148" s="89">
        <v>1.2003452968175773E-2</v>
      </c>
      <c r="DV148" s="89">
        <v>1.2003452968175773E-2</v>
      </c>
      <c r="DW148" s="89">
        <v>1.2003452968175773E-2</v>
      </c>
      <c r="DX148" s="89">
        <v>1.2003452968175773E-2</v>
      </c>
      <c r="DY148" s="89">
        <v>1.2003452968175773E-2</v>
      </c>
      <c r="DZ148" s="89">
        <v>1.2003452968175773E-2</v>
      </c>
      <c r="EA148" s="89">
        <v>1.2003452968175773E-2</v>
      </c>
      <c r="EB148" s="89">
        <v>1.2003452968175773E-2</v>
      </c>
      <c r="EC148" s="89">
        <v>1.2003452968175773E-2</v>
      </c>
      <c r="ED148" s="89">
        <v>1.2003452968175773E-2</v>
      </c>
      <c r="EE148" s="89">
        <v>1.2003452968175773E-2</v>
      </c>
      <c r="EF148" s="89">
        <v>1.2003452968175773E-2</v>
      </c>
      <c r="EG148" s="89">
        <v>1.2003452968175773E-2</v>
      </c>
      <c r="EH148" s="89">
        <v>1.2003452968175799E-2</v>
      </c>
      <c r="EI148" s="89">
        <v>1.2003452968175799E-2</v>
      </c>
      <c r="EJ148" s="89">
        <v>1.2003452968175799E-2</v>
      </c>
      <c r="EK148" s="89">
        <v>1.2003452968175799E-2</v>
      </c>
      <c r="EL148" s="89">
        <v>1.2003452968175799E-2</v>
      </c>
      <c r="EM148" s="89">
        <v>1.2003452968175799E-2</v>
      </c>
      <c r="EN148" s="89">
        <v>1.2003452968175799E-2</v>
      </c>
      <c r="EO148" s="89">
        <v>1.2003452968175799E-2</v>
      </c>
      <c r="EP148" s="89">
        <v>1.2003452968175799E-2</v>
      </c>
      <c r="EQ148" s="89">
        <v>1.2003452968175799E-2</v>
      </c>
      <c r="ER148" s="89">
        <v>1.2003452968175799E-2</v>
      </c>
      <c r="ES148" s="89">
        <v>1.2003452968175799E-2</v>
      </c>
      <c r="ET148" s="89">
        <v>1.2003452968175799E-2</v>
      </c>
      <c r="EU148" s="89">
        <v>1.2003452968175799E-2</v>
      </c>
      <c r="EV148" s="89">
        <v>1.2003452968175799E-2</v>
      </c>
      <c r="EW148" s="89">
        <v>1.2003452968175799E-2</v>
      </c>
      <c r="EX148" s="89">
        <v>1.2003452968175799E-2</v>
      </c>
      <c r="EY148" s="89">
        <v>1.2003452968175799E-2</v>
      </c>
      <c r="EZ148" s="89">
        <v>1.2003452968175799E-2</v>
      </c>
      <c r="FA148" s="89">
        <v>1.2003452968175799E-2</v>
      </c>
      <c r="FB148" s="89">
        <v>1.2003452968175799E-2</v>
      </c>
      <c r="FC148" s="89">
        <v>1.2003452968175799E-2</v>
      </c>
      <c r="FD148" s="89">
        <v>1.2003452968175799E-2</v>
      </c>
      <c r="FE148" s="89">
        <v>1.2003452968175799E-2</v>
      </c>
      <c r="FF148" s="89">
        <v>1.2003452968175799E-2</v>
      </c>
      <c r="FG148" s="89">
        <v>1.2003452968175799E-2</v>
      </c>
      <c r="FH148" s="89">
        <v>1.2003452968175799E-2</v>
      </c>
      <c r="FI148" s="89">
        <v>1.2003452968175799E-2</v>
      </c>
      <c r="FJ148" s="89">
        <v>1.2003452968175799E-2</v>
      </c>
      <c r="FK148" s="89">
        <v>1.2003452968175799E-2</v>
      </c>
      <c r="FL148" s="89">
        <v>1.2003452968175799E-2</v>
      </c>
      <c r="FM148" s="89">
        <v>1.2003452968175799E-2</v>
      </c>
      <c r="FN148" s="89">
        <v>1.2003452968175799E-2</v>
      </c>
      <c r="FO148" s="89">
        <v>1.2003452968175799E-2</v>
      </c>
      <c r="FP148" s="89">
        <v>1.2003452968175799E-2</v>
      </c>
      <c r="FQ148" s="89">
        <v>1.2003452968175799E-2</v>
      </c>
      <c r="FR148" s="89">
        <v>1.2003452968175799E-2</v>
      </c>
      <c r="FS148" s="89">
        <v>1.2003452968175799E-2</v>
      </c>
      <c r="FT148" s="89">
        <v>1.2003452968175799E-2</v>
      </c>
      <c r="FU148" s="89">
        <v>1.2003452968175799E-2</v>
      </c>
      <c r="FV148" s="89">
        <v>1.2003452968175799E-2</v>
      </c>
      <c r="FW148" s="89">
        <v>1.2003452968175799E-2</v>
      </c>
      <c r="FX148" s="89">
        <v>1.2003452968175799E-2</v>
      </c>
      <c r="FY148" s="89">
        <v>1.2003452968175799E-2</v>
      </c>
      <c r="FZ148" s="89">
        <v>1.2003452968175799E-2</v>
      </c>
      <c r="GA148" s="89">
        <v>1.2003452968175799E-2</v>
      </c>
      <c r="GB148" s="89">
        <v>1.2003452968175799E-2</v>
      </c>
    </row>
    <row r="149" spans="1:184" s="16" customFormat="1" x14ac:dyDescent="0.3">
      <c r="A149" s="14" t="s">
        <v>14</v>
      </c>
      <c r="B149" s="14" t="s">
        <v>16</v>
      </c>
      <c r="C149" s="14" t="s">
        <v>22</v>
      </c>
      <c r="D149" s="346">
        <v>7.1667671217155976E-2</v>
      </c>
      <c r="E149" s="89">
        <v>7.1667671217155976E-2</v>
      </c>
      <c r="F149" s="89">
        <v>7.1667671217155976E-2</v>
      </c>
      <c r="G149" s="89">
        <v>7.1667671217155976E-2</v>
      </c>
      <c r="H149" s="89">
        <v>7.1667671217155976E-2</v>
      </c>
      <c r="I149" s="89">
        <v>7.1667671217155976E-2</v>
      </c>
      <c r="J149" s="89">
        <v>7.1667671217155976E-2</v>
      </c>
      <c r="K149" s="89">
        <v>7.1667671217155976E-2</v>
      </c>
      <c r="L149" s="89">
        <v>7.1667671217155976E-2</v>
      </c>
      <c r="M149" s="89">
        <v>7.1667671217155976E-2</v>
      </c>
      <c r="N149" s="89">
        <v>7.1667671217155976E-2</v>
      </c>
      <c r="O149" s="89">
        <v>7.1667671217155976E-2</v>
      </c>
      <c r="P149" s="89">
        <v>7.1667671217155976E-2</v>
      </c>
      <c r="Q149" s="89">
        <v>7.1667671217155976E-2</v>
      </c>
      <c r="R149" s="89">
        <v>7.1667671217155976E-2</v>
      </c>
      <c r="S149" s="89">
        <v>7.1667671217155976E-2</v>
      </c>
      <c r="T149" s="89">
        <v>7.1667671217155976E-2</v>
      </c>
      <c r="U149" s="89">
        <v>7.1667671217155976E-2</v>
      </c>
      <c r="V149" s="89">
        <v>7.1667671217155976E-2</v>
      </c>
      <c r="W149" s="89">
        <v>7.1667671217155976E-2</v>
      </c>
      <c r="X149" s="89">
        <v>7.1667671217155976E-2</v>
      </c>
      <c r="Y149" s="89">
        <v>7.1667671217155976E-2</v>
      </c>
      <c r="Z149" s="89">
        <v>7.1667671217155976E-2</v>
      </c>
      <c r="AA149" s="89">
        <v>7.1667671217155976E-2</v>
      </c>
      <c r="AB149" s="89">
        <v>7.1667671217155976E-2</v>
      </c>
      <c r="AC149" s="89">
        <v>7.1667671217155976E-2</v>
      </c>
      <c r="AD149" s="89">
        <v>7.1667671217155976E-2</v>
      </c>
      <c r="AE149" s="89">
        <v>7.1667671217155976E-2</v>
      </c>
      <c r="AF149" s="89">
        <v>7.1667671217155976E-2</v>
      </c>
      <c r="AG149" s="89">
        <v>7.1667671217155976E-2</v>
      </c>
      <c r="AH149" s="89">
        <v>7.1667671217155976E-2</v>
      </c>
      <c r="AI149" s="89">
        <v>7.1667671217155976E-2</v>
      </c>
      <c r="AJ149" s="89">
        <v>7.1667671217155976E-2</v>
      </c>
      <c r="AK149" s="89">
        <v>7.1667671217155976E-2</v>
      </c>
      <c r="AL149" s="89">
        <v>7.1667671217155976E-2</v>
      </c>
      <c r="AM149" s="89">
        <v>7.1667671217155976E-2</v>
      </c>
      <c r="AN149" s="89">
        <v>7.1667671217155976E-2</v>
      </c>
      <c r="AO149" s="89">
        <v>7.1667671217155976E-2</v>
      </c>
      <c r="AP149" s="89">
        <v>7.1667671217155976E-2</v>
      </c>
      <c r="AQ149" s="89">
        <v>7.1667671217155976E-2</v>
      </c>
      <c r="AR149" s="89">
        <v>7.1667671217155976E-2</v>
      </c>
      <c r="AS149" s="89">
        <v>7.1667671217155976E-2</v>
      </c>
      <c r="AT149" s="89">
        <v>7.1667671217155976E-2</v>
      </c>
      <c r="AU149" s="89">
        <v>7.1667671217155976E-2</v>
      </c>
      <c r="AV149" s="89">
        <v>7.1667671217155976E-2</v>
      </c>
      <c r="AW149" s="89">
        <v>7.1667671217155976E-2</v>
      </c>
      <c r="AX149" s="89">
        <v>7.1667671217155976E-2</v>
      </c>
      <c r="AY149" s="89">
        <v>7.1667671217155976E-2</v>
      </c>
      <c r="AZ149" s="89">
        <v>7.1667671217155976E-2</v>
      </c>
      <c r="BA149" s="89">
        <v>7.1667671217155976E-2</v>
      </c>
      <c r="BB149" s="89">
        <v>7.1667671217155976E-2</v>
      </c>
      <c r="BC149" s="89">
        <v>7.1667671217155976E-2</v>
      </c>
      <c r="BD149" s="89">
        <v>7.1667671217155976E-2</v>
      </c>
      <c r="BE149" s="89">
        <v>7.1667671217155976E-2</v>
      </c>
      <c r="BF149" s="89">
        <v>7.1667671217155976E-2</v>
      </c>
      <c r="BG149" s="89">
        <v>7.1667671217155976E-2</v>
      </c>
      <c r="BH149" s="89">
        <v>7.1667671217155976E-2</v>
      </c>
      <c r="BI149" s="89">
        <v>7.1667671217155976E-2</v>
      </c>
      <c r="BJ149" s="89">
        <v>7.1667671217155976E-2</v>
      </c>
      <c r="BK149" s="89">
        <v>7.1667671217155976E-2</v>
      </c>
      <c r="BL149" s="89">
        <v>7.1667671217155976E-2</v>
      </c>
      <c r="BM149" s="89">
        <v>7.1667671217155976E-2</v>
      </c>
      <c r="BN149" s="89">
        <v>7.1667671217155976E-2</v>
      </c>
      <c r="BO149" s="89">
        <v>7.1667671217155976E-2</v>
      </c>
      <c r="BP149" s="89">
        <v>7.1667671217155976E-2</v>
      </c>
      <c r="BQ149" s="89">
        <v>7.1667671217155976E-2</v>
      </c>
      <c r="BR149" s="89">
        <v>7.1667671217155976E-2</v>
      </c>
      <c r="BS149" s="89">
        <v>7.1667671217155976E-2</v>
      </c>
      <c r="BT149" s="89">
        <v>7.1667671217155976E-2</v>
      </c>
      <c r="BU149" s="89">
        <v>7.1667671217155976E-2</v>
      </c>
      <c r="BV149" s="89">
        <v>7.1667671217155976E-2</v>
      </c>
      <c r="BW149" s="89">
        <v>7.1667671217155976E-2</v>
      </c>
      <c r="BX149" s="89">
        <v>7.1667671217155976E-2</v>
      </c>
      <c r="BY149" s="89">
        <v>7.1667671217155976E-2</v>
      </c>
      <c r="BZ149" s="89">
        <v>7.1667671217155976E-2</v>
      </c>
      <c r="CA149" s="89">
        <v>7.1667671217155976E-2</v>
      </c>
      <c r="CB149" s="89">
        <v>7.1667671217155976E-2</v>
      </c>
      <c r="CC149" s="89">
        <v>7.1667671217155976E-2</v>
      </c>
      <c r="CD149" s="89">
        <v>7.1667671217155976E-2</v>
      </c>
      <c r="CE149" s="89">
        <v>7.1667671217155976E-2</v>
      </c>
      <c r="CF149" s="89">
        <v>7.1667671217155976E-2</v>
      </c>
      <c r="CG149" s="89">
        <v>7.1667671217155976E-2</v>
      </c>
      <c r="CH149" s="89">
        <v>7.1667671217155976E-2</v>
      </c>
      <c r="CI149" s="89">
        <v>7.1667671217155976E-2</v>
      </c>
      <c r="CJ149" s="89">
        <v>7.1667671217155976E-2</v>
      </c>
      <c r="CK149" s="89">
        <v>7.1667671217155976E-2</v>
      </c>
      <c r="CL149" s="89">
        <v>7.1667671217155976E-2</v>
      </c>
      <c r="CM149" s="89">
        <v>7.1667671217155976E-2</v>
      </c>
      <c r="CN149" s="89">
        <v>7.1667671217155976E-2</v>
      </c>
      <c r="CO149" s="89">
        <v>7.1667671217155976E-2</v>
      </c>
      <c r="CP149" s="89">
        <v>7.1667671217155976E-2</v>
      </c>
      <c r="CQ149" s="89">
        <v>7.1667671217155976E-2</v>
      </c>
      <c r="CR149" s="89">
        <v>7.1667671217155976E-2</v>
      </c>
      <c r="CS149" s="89">
        <v>7.1667671217155976E-2</v>
      </c>
      <c r="CT149" s="89">
        <v>7.1667671217155976E-2</v>
      </c>
      <c r="CU149" s="89">
        <v>7.1667671217155976E-2</v>
      </c>
      <c r="CV149" s="89">
        <v>7.1667671217155976E-2</v>
      </c>
      <c r="CW149" s="89">
        <v>7.1667671217155976E-2</v>
      </c>
      <c r="CX149" s="89">
        <v>7.1667671217155976E-2</v>
      </c>
      <c r="CY149" s="89">
        <v>7.1667671217155976E-2</v>
      </c>
      <c r="CZ149" s="89">
        <v>7.1667671217155976E-2</v>
      </c>
      <c r="DA149" s="89">
        <v>7.1667671217155976E-2</v>
      </c>
      <c r="DB149" s="89">
        <v>7.1667671217155976E-2</v>
      </c>
      <c r="DC149" s="89">
        <v>7.1667671217155976E-2</v>
      </c>
      <c r="DD149" s="89">
        <v>7.1667671217155976E-2</v>
      </c>
      <c r="DE149" s="89">
        <v>7.1667671217155976E-2</v>
      </c>
      <c r="DF149" s="89">
        <v>7.1667671217155976E-2</v>
      </c>
      <c r="DG149" s="89">
        <v>7.1667671217155976E-2</v>
      </c>
      <c r="DH149" s="89">
        <v>7.1667671217155976E-2</v>
      </c>
      <c r="DI149" s="89">
        <v>7.1667671217155976E-2</v>
      </c>
      <c r="DJ149" s="89">
        <v>7.1667671217155976E-2</v>
      </c>
      <c r="DK149" s="89">
        <v>7.1667671217155976E-2</v>
      </c>
      <c r="DL149" s="89">
        <v>7.1667671217155976E-2</v>
      </c>
      <c r="DM149" s="89">
        <v>7.1667671217155976E-2</v>
      </c>
      <c r="DN149" s="89">
        <v>7.1667671217155976E-2</v>
      </c>
      <c r="DO149" s="89">
        <v>7.1667671217155976E-2</v>
      </c>
      <c r="DP149" s="89">
        <v>7.1667671217155976E-2</v>
      </c>
      <c r="DQ149" s="89">
        <v>7.1667671217155976E-2</v>
      </c>
      <c r="DR149" s="89">
        <v>7.1667671217155976E-2</v>
      </c>
      <c r="DS149" s="89">
        <v>7.1667671217155976E-2</v>
      </c>
      <c r="DT149" s="89">
        <v>7.1667671217155976E-2</v>
      </c>
      <c r="DU149" s="89">
        <v>7.1667671217155976E-2</v>
      </c>
      <c r="DV149" s="89">
        <v>7.1667671217155976E-2</v>
      </c>
      <c r="DW149" s="89">
        <v>7.1667671217155976E-2</v>
      </c>
      <c r="DX149" s="89">
        <v>7.1667671217155976E-2</v>
      </c>
      <c r="DY149" s="89">
        <v>7.1667671217155976E-2</v>
      </c>
      <c r="DZ149" s="89">
        <v>7.1667671217155976E-2</v>
      </c>
      <c r="EA149" s="89">
        <v>7.1667671217155976E-2</v>
      </c>
      <c r="EB149" s="89">
        <v>7.1667671217155976E-2</v>
      </c>
      <c r="EC149" s="89">
        <v>7.1667671217155976E-2</v>
      </c>
      <c r="ED149" s="89">
        <v>7.1667671217155976E-2</v>
      </c>
      <c r="EE149" s="89">
        <v>7.1667671217155976E-2</v>
      </c>
      <c r="EF149" s="89">
        <v>7.1667671217155976E-2</v>
      </c>
      <c r="EG149" s="89">
        <v>7.1667671217155976E-2</v>
      </c>
      <c r="EH149" s="89">
        <v>7.1667671217156004E-2</v>
      </c>
      <c r="EI149" s="89">
        <v>7.1667671217156004E-2</v>
      </c>
      <c r="EJ149" s="89">
        <v>7.1667671217156004E-2</v>
      </c>
      <c r="EK149" s="89">
        <v>7.1667671217156004E-2</v>
      </c>
      <c r="EL149" s="89">
        <v>7.1667671217156004E-2</v>
      </c>
      <c r="EM149" s="89">
        <v>7.1667671217156004E-2</v>
      </c>
      <c r="EN149" s="89">
        <v>7.1667671217156004E-2</v>
      </c>
      <c r="EO149" s="89">
        <v>7.1667671217156004E-2</v>
      </c>
      <c r="EP149" s="89">
        <v>7.1667671217156004E-2</v>
      </c>
      <c r="EQ149" s="89">
        <v>7.1667671217156004E-2</v>
      </c>
      <c r="ER149" s="89">
        <v>7.1667671217156004E-2</v>
      </c>
      <c r="ES149" s="89">
        <v>7.1667671217156004E-2</v>
      </c>
      <c r="ET149" s="89">
        <v>7.1667671217156004E-2</v>
      </c>
      <c r="EU149" s="89">
        <v>7.1667671217156004E-2</v>
      </c>
      <c r="EV149" s="89">
        <v>7.1667671217156004E-2</v>
      </c>
      <c r="EW149" s="89">
        <v>7.1667671217156004E-2</v>
      </c>
      <c r="EX149" s="89">
        <v>7.1667671217156004E-2</v>
      </c>
      <c r="EY149" s="89">
        <v>7.1667671217156004E-2</v>
      </c>
      <c r="EZ149" s="89">
        <v>7.1667671217156004E-2</v>
      </c>
      <c r="FA149" s="89">
        <v>7.1667671217156004E-2</v>
      </c>
      <c r="FB149" s="89">
        <v>7.1667671217156004E-2</v>
      </c>
      <c r="FC149" s="89">
        <v>7.1667671217156004E-2</v>
      </c>
      <c r="FD149" s="89">
        <v>7.1667671217156004E-2</v>
      </c>
      <c r="FE149" s="89">
        <v>7.1667671217156004E-2</v>
      </c>
      <c r="FF149" s="89">
        <v>7.1667671217156004E-2</v>
      </c>
      <c r="FG149" s="89">
        <v>7.1667671217156004E-2</v>
      </c>
      <c r="FH149" s="89">
        <v>7.1667671217156004E-2</v>
      </c>
      <c r="FI149" s="89">
        <v>7.1667671217156004E-2</v>
      </c>
      <c r="FJ149" s="89">
        <v>7.1667671217156004E-2</v>
      </c>
      <c r="FK149" s="89">
        <v>7.1667671217156004E-2</v>
      </c>
      <c r="FL149" s="89">
        <v>7.1667671217156004E-2</v>
      </c>
      <c r="FM149" s="89">
        <v>7.1667671217156004E-2</v>
      </c>
      <c r="FN149" s="89">
        <v>7.1667671217156004E-2</v>
      </c>
      <c r="FO149" s="89">
        <v>7.1667671217156004E-2</v>
      </c>
      <c r="FP149" s="89">
        <v>7.1667671217156004E-2</v>
      </c>
      <c r="FQ149" s="89">
        <v>7.1667671217156004E-2</v>
      </c>
      <c r="FR149" s="89">
        <v>7.1667671217156004E-2</v>
      </c>
      <c r="FS149" s="89">
        <v>7.1667671217156004E-2</v>
      </c>
      <c r="FT149" s="89">
        <v>7.1667671217156004E-2</v>
      </c>
      <c r="FU149" s="89">
        <v>7.1667671217156004E-2</v>
      </c>
      <c r="FV149" s="89">
        <v>7.1667671217156004E-2</v>
      </c>
      <c r="FW149" s="89">
        <v>7.1667671217156004E-2</v>
      </c>
      <c r="FX149" s="89">
        <v>7.1667671217156004E-2</v>
      </c>
      <c r="FY149" s="89">
        <v>7.1667671217156004E-2</v>
      </c>
      <c r="FZ149" s="89">
        <v>7.1667671217156004E-2</v>
      </c>
      <c r="GA149" s="89">
        <v>7.1667671217156004E-2</v>
      </c>
      <c r="GB149" s="89">
        <v>7.1667671217156004E-2</v>
      </c>
    </row>
    <row r="150" spans="1:184" s="16" customFormat="1" x14ac:dyDescent="0.3">
      <c r="A150" s="14" t="s">
        <v>174</v>
      </c>
      <c r="B150" s="14" t="s">
        <v>15</v>
      </c>
      <c r="C150" s="14" t="s">
        <v>23</v>
      </c>
      <c r="D150" s="346">
        <v>9.2509562485984492E-2</v>
      </c>
      <c r="E150" s="89">
        <v>9.2509562485984492E-2</v>
      </c>
      <c r="F150" s="89">
        <v>9.2509562485984492E-2</v>
      </c>
      <c r="G150" s="89">
        <v>9.2509562485984492E-2</v>
      </c>
      <c r="H150" s="89">
        <v>9.2509562485984492E-2</v>
      </c>
      <c r="I150" s="89">
        <v>9.2509562485984492E-2</v>
      </c>
      <c r="J150" s="89">
        <v>9.2509562485984492E-2</v>
      </c>
      <c r="K150" s="89">
        <v>9.2509562485984492E-2</v>
      </c>
      <c r="L150" s="89">
        <v>9.2509562485984492E-2</v>
      </c>
      <c r="M150" s="89">
        <v>9.2509562485984492E-2</v>
      </c>
      <c r="N150" s="89">
        <v>9.2509562485984492E-2</v>
      </c>
      <c r="O150" s="89">
        <v>9.2509562485984492E-2</v>
      </c>
      <c r="P150" s="89">
        <v>9.2509562485984492E-2</v>
      </c>
      <c r="Q150" s="89">
        <v>9.2509562485984492E-2</v>
      </c>
      <c r="R150" s="89">
        <v>9.2509562485984492E-2</v>
      </c>
      <c r="S150" s="89">
        <v>9.2509562485984492E-2</v>
      </c>
      <c r="T150" s="89">
        <v>9.2509562485984492E-2</v>
      </c>
      <c r="U150" s="89">
        <v>9.2509562485984492E-2</v>
      </c>
      <c r="V150" s="89">
        <v>9.2509562485984492E-2</v>
      </c>
      <c r="W150" s="89">
        <v>9.2509562485984492E-2</v>
      </c>
      <c r="X150" s="89">
        <v>9.2509562485984492E-2</v>
      </c>
      <c r="Y150" s="89">
        <v>9.2509562485984492E-2</v>
      </c>
      <c r="Z150" s="89">
        <v>9.2509562485984492E-2</v>
      </c>
      <c r="AA150" s="89">
        <v>9.2509562485984492E-2</v>
      </c>
      <c r="AB150" s="89">
        <v>9.2509562485984492E-2</v>
      </c>
      <c r="AC150" s="89">
        <v>9.2509562485984492E-2</v>
      </c>
      <c r="AD150" s="89">
        <v>9.2509562485984492E-2</v>
      </c>
      <c r="AE150" s="89">
        <v>9.2509562485984492E-2</v>
      </c>
      <c r="AF150" s="89">
        <v>9.2509562485984492E-2</v>
      </c>
      <c r="AG150" s="89">
        <v>9.2509562485984492E-2</v>
      </c>
      <c r="AH150" s="89">
        <v>9.2509562485984492E-2</v>
      </c>
      <c r="AI150" s="89">
        <v>9.2509562485984492E-2</v>
      </c>
      <c r="AJ150" s="89">
        <v>9.2509562485984492E-2</v>
      </c>
      <c r="AK150" s="89">
        <v>9.2509562485984492E-2</v>
      </c>
      <c r="AL150" s="89">
        <v>9.2509562485984492E-2</v>
      </c>
      <c r="AM150" s="89">
        <v>9.2509562485984492E-2</v>
      </c>
      <c r="AN150" s="89">
        <v>9.2509562485984492E-2</v>
      </c>
      <c r="AO150" s="89">
        <v>9.2509562485984492E-2</v>
      </c>
      <c r="AP150" s="89">
        <v>9.2509562485984492E-2</v>
      </c>
      <c r="AQ150" s="89">
        <v>9.2509562485984492E-2</v>
      </c>
      <c r="AR150" s="89">
        <v>9.2509562485984492E-2</v>
      </c>
      <c r="AS150" s="89">
        <v>9.2509562485984492E-2</v>
      </c>
      <c r="AT150" s="89">
        <v>9.2509562485984492E-2</v>
      </c>
      <c r="AU150" s="89">
        <v>9.2509562485984492E-2</v>
      </c>
      <c r="AV150" s="89">
        <v>9.2509562485984492E-2</v>
      </c>
      <c r="AW150" s="89">
        <v>9.2509562485984492E-2</v>
      </c>
      <c r="AX150" s="89">
        <v>9.2509562485984492E-2</v>
      </c>
      <c r="AY150" s="89">
        <v>9.2509562485984492E-2</v>
      </c>
      <c r="AZ150" s="89">
        <v>9.2509562485984492E-2</v>
      </c>
      <c r="BA150" s="89">
        <v>9.2509562485984492E-2</v>
      </c>
      <c r="BB150" s="89">
        <v>9.2509562485984492E-2</v>
      </c>
      <c r="BC150" s="89">
        <v>9.2509562485984492E-2</v>
      </c>
      <c r="BD150" s="89">
        <v>9.2509562485984492E-2</v>
      </c>
      <c r="BE150" s="89">
        <v>9.2509562485984492E-2</v>
      </c>
      <c r="BF150" s="89">
        <v>9.2509562485984492E-2</v>
      </c>
      <c r="BG150" s="89">
        <v>9.2509562485984492E-2</v>
      </c>
      <c r="BH150" s="89">
        <v>9.2509562485984492E-2</v>
      </c>
      <c r="BI150" s="89">
        <v>9.2509562485984492E-2</v>
      </c>
      <c r="BJ150" s="89">
        <v>9.2509562485984492E-2</v>
      </c>
      <c r="BK150" s="89">
        <v>9.2509562485984492E-2</v>
      </c>
      <c r="BL150" s="89">
        <v>9.2509562485984492E-2</v>
      </c>
      <c r="BM150" s="89">
        <v>9.2509562485984492E-2</v>
      </c>
      <c r="BN150" s="89">
        <v>9.2509562485984492E-2</v>
      </c>
      <c r="BO150" s="89">
        <v>9.2509562485984492E-2</v>
      </c>
      <c r="BP150" s="89">
        <v>9.2509562485984492E-2</v>
      </c>
      <c r="BQ150" s="89">
        <v>9.2509562485984492E-2</v>
      </c>
      <c r="BR150" s="89">
        <v>9.2509562485984492E-2</v>
      </c>
      <c r="BS150" s="89">
        <v>9.2509562485984492E-2</v>
      </c>
      <c r="BT150" s="89">
        <v>9.2509562485984492E-2</v>
      </c>
      <c r="BU150" s="89">
        <v>9.2509562485984492E-2</v>
      </c>
      <c r="BV150" s="89">
        <v>9.2509562485984492E-2</v>
      </c>
      <c r="BW150" s="89">
        <v>9.2509562485984492E-2</v>
      </c>
      <c r="BX150" s="89">
        <v>9.2509562485984492E-2</v>
      </c>
      <c r="BY150" s="89">
        <v>9.2509562485984492E-2</v>
      </c>
      <c r="BZ150" s="89">
        <v>9.2509562485984492E-2</v>
      </c>
      <c r="CA150" s="89">
        <v>9.2509562485984492E-2</v>
      </c>
      <c r="CB150" s="89">
        <v>9.2509562485984492E-2</v>
      </c>
      <c r="CC150" s="89">
        <v>9.2509562485984492E-2</v>
      </c>
      <c r="CD150" s="89">
        <v>9.2509562485984492E-2</v>
      </c>
      <c r="CE150" s="89">
        <v>9.2509562485984492E-2</v>
      </c>
      <c r="CF150" s="89">
        <v>9.2509562485984492E-2</v>
      </c>
      <c r="CG150" s="89">
        <v>9.2509562485984492E-2</v>
      </c>
      <c r="CH150" s="89">
        <v>9.2509562485984492E-2</v>
      </c>
      <c r="CI150" s="89">
        <v>9.2509562485984492E-2</v>
      </c>
      <c r="CJ150" s="89">
        <v>9.2509562485984492E-2</v>
      </c>
      <c r="CK150" s="89">
        <v>9.2509562485984492E-2</v>
      </c>
      <c r="CL150" s="89">
        <v>9.2509562485984492E-2</v>
      </c>
      <c r="CM150" s="89">
        <v>9.2509562485984492E-2</v>
      </c>
      <c r="CN150" s="89">
        <v>9.2509562485984492E-2</v>
      </c>
      <c r="CO150" s="89">
        <v>9.2509562485984492E-2</v>
      </c>
      <c r="CP150" s="89">
        <v>9.2509562485984492E-2</v>
      </c>
      <c r="CQ150" s="89">
        <v>9.2509562485984492E-2</v>
      </c>
      <c r="CR150" s="89">
        <v>9.2509562485984492E-2</v>
      </c>
      <c r="CS150" s="89">
        <v>9.2509562485984492E-2</v>
      </c>
      <c r="CT150" s="89">
        <v>9.2509562485984492E-2</v>
      </c>
      <c r="CU150" s="89">
        <v>9.2509562485984492E-2</v>
      </c>
      <c r="CV150" s="89">
        <v>9.2509562485984492E-2</v>
      </c>
      <c r="CW150" s="89">
        <v>9.2509562485984492E-2</v>
      </c>
      <c r="CX150" s="89">
        <v>9.2509562485984492E-2</v>
      </c>
      <c r="CY150" s="89">
        <v>9.2509562485984492E-2</v>
      </c>
      <c r="CZ150" s="89">
        <v>9.2509562485984492E-2</v>
      </c>
      <c r="DA150" s="89">
        <v>9.2509562485984492E-2</v>
      </c>
      <c r="DB150" s="89">
        <v>9.2509562485984492E-2</v>
      </c>
      <c r="DC150" s="89">
        <v>9.2509562485984492E-2</v>
      </c>
      <c r="DD150" s="89">
        <v>9.2509562485984492E-2</v>
      </c>
      <c r="DE150" s="89">
        <v>9.2509562485984492E-2</v>
      </c>
      <c r="DF150" s="89">
        <v>9.2509562485984492E-2</v>
      </c>
      <c r="DG150" s="89">
        <v>9.2509562485984492E-2</v>
      </c>
      <c r="DH150" s="89">
        <v>9.2509562485984492E-2</v>
      </c>
      <c r="DI150" s="89">
        <v>9.2509562485984492E-2</v>
      </c>
      <c r="DJ150" s="89">
        <v>9.2509562485984492E-2</v>
      </c>
      <c r="DK150" s="89">
        <v>9.2509562485984492E-2</v>
      </c>
      <c r="DL150" s="89">
        <v>9.2509562485984492E-2</v>
      </c>
      <c r="DM150" s="89">
        <v>9.2509562485984492E-2</v>
      </c>
      <c r="DN150" s="89">
        <v>9.2509562485984492E-2</v>
      </c>
      <c r="DO150" s="89">
        <v>9.2509562485984492E-2</v>
      </c>
      <c r="DP150" s="89">
        <v>9.2509562485984492E-2</v>
      </c>
      <c r="DQ150" s="89">
        <v>9.2509562485984492E-2</v>
      </c>
      <c r="DR150" s="89">
        <v>9.2509562485984492E-2</v>
      </c>
      <c r="DS150" s="89">
        <v>9.2509562485984492E-2</v>
      </c>
      <c r="DT150" s="89">
        <v>9.2509562485984492E-2</v>
      </c>
      <c r="DU150" s="89">
        <v>9.2509562485984492E-2</v>
      </c>
      <c r="DV150" s="89">
        <v>9.2509562485984492E-2</v>
      </c>
      <c r="DW150" s="89">
        <v>9.2509562485984492E-2</v>
      </c>
      <c r="DX150" s="89">
        <v>9.2509562485984492E-2</v>
      </c>
      <c r="DY150" s="89">
        <v>9.2509562485984492E-2</v>
      </c>
      <c r="DZ150" s="89">
        <v>9.2509562485984492E-2</v>
      </c>
      <c r="EA150" s="89">
        <v>9.2509562485984492E-2</v>
      </c>
      <c r="EB150" s="89">
        <v>9.2509562485984492E-2</v>
      </c>
      <c r="EC150" s="89">
        <v>9.2509562485984492E-2</v>
      </c>
      <c r="ED150" s="89">
        <v>9.2509562485984492E-2</v>
      </c>
      <c r="EE150" s="89">
        <v>9.2509562485984492E-2</v>
      </c>
      <c r="EF150" s="89">
        <v>9.2509562485984492E-2</v>
      </c>
      <c r="EG150" s="89">
        <v>9.2509562485984492E-2</v>
      </c>
      <c r="EH150" s="89">
        <v>9.2509562485984506E-2</v>
      </c>
      <c r="EI150" s="89">
        <v>9.2509562485984506E-2</v>
      </c>
      <c r="EJ150" s="89">
        <v>9.2509562485984506E-2</v>
      </c>
      <c r="EK150" s="89">
        <v>9.2509562485984506E-2</v>
      </c>
      <c r="EL150" s="89">
        <v>9.2509562485984506E-2</v>
      </c>
      <c r="EM150" s="89">
        <v>9.2509562485984506E-2</v>
      </c>
      <c r="EN150" s="89">
        <v>9.2509562485984506E-2</v>
      </c>
      <c r="EO150" s="89">
        <v>9.2509562485984506E-2</v>
      </c>
      <c r="EP150" s="89">
        <v>9.2509562485984506E-2</v>
      </c>
      <c r="EQ150" s="89">
        <v>9.2509562485984506E-2</v>
      </c>
      <c r="ER150" s="89">
        <v>9.2509562485984506E-2</v>
      </c>
      <c r="ES150" s="89">
        <v>9.2509562485984506E-2</v>
      </c>
      <c r="ET150" s="89">
        <v>9.2509562485984506E-2</v>
      </c>
      <c r="EU150" s="89">
        <v>9.2509562485984506E-2</v>
      </c>
      <c r="EV150" s="89">
        <v>9.2509562485984506E-2</v>
      </c>
      <c r="EW150" s="89">
        <v>9.2509562485984506E-2</v>
      </c>
      <c r="EX150" s="89">
        <v>9.2509562485984506E-2</v>
      </c>
      <c r="EY150" s="89">
        <v>9.2509562485984506E-2</v>
      </c>
      <c r="EZ150" s="89">
        <v>9.2509562485984506E-2</v>
      </c>
      <c r="FA150" s="89">
        <v>9.2509562485984506E-2</v>
      </c>
      <c r="FB150" s="89">
        <v>9.2509562485984506E-2</v>
      </c>
      <c r="FC150" s="89">
        <v>9.2509562485984506E-2</v>
      </c>
      <c r="FD150" s="89">
        <v>9.2509562485984506E-2</v>
      </c>
      <c r="FE150" s="89">
        <v>9.2509562485984506E-2</v>
      </c>
      <c r="FF150" s="89">
        <v>9.2509562485984506E-2</v>
      </c>
      <c r="FG150" s="89">
        <v>9.2509562485984506E-2</v>
      </c>
      <c r="FH150" s="89">
        <v>9.2509562485984506E-2</v>
      </c>
      <c r="FI150" s="89">
        <v>9.2509562485984506E-2</v>
      </c>
      <c r="FJ150" s="89">
        <v>9.2509562485984506E-2</v>
      </c>
      <c r="FK150" s="89">
        <v>9.2509562485984506E-2</v>
      </c>
      <c r="FL150" s="89">
        <v>9.2509562485984506E-2</v>
      </c>
      <c r="FM150" s="89">
        <v>9.2509562485984506E-2</v>
      </c>
      <c r="FN150" s="89">
        <v>9.2509562485984506E-2</v>
      </c>
      <c r="FO150" s="89">
        <v>9.2509562485984506E-2</v>
      </c>
      <c r="FP150" s="89">
        <v>9.2509562485984506E-2</v>
      </c>
      <c r="FQ150" s="89">
        <v>9.2509562485984506E-2</v>
      </c>
      <c r="FR150" s="89">
        <v>9.2509562485984506E-2</v>
      </c>
      <c r="FS150" s="89">
        <v>9.2509562485984506E-2</v>
      </c>
      <c r="FT150" s="89">
        <v>9.2509562485984506E-2</v>
      </c>
      <c r="FU150" s="89">
        <v>9.2509562485984506E-2</v>
      </c>
      <c r="FV150" s="89">
        <v>9.2509562485984506E-2</v>
      </c>
      <c r="FW150" s="89">
        <v>9.2509562485984506E-2</v>
      </c>
      <c r="FX150" s="89">
        <v>9.2509562485984506E-2</v>
      </c>
      <c r="FY150" s="89">
        <v>9.2509562485984506E-2</v>
      </c>
      <c r="FZ150" s="89">
        <v>9.2509562485984506E-2</v>
      </c>
      <c r="GA150" s="89">
        <v>9.2509562485984506E-2</v>
      </c>
      <c r="GB150" s="89">
        <v>9.2509562485984506E-2</v>
      </c>
    </row>
    <row r="151" spans="1:184" s="16" customFormat="1" x14ac:dyDescent="0.3">
      <c r="A151" s="14" t="s">
        <v>5</v>
      </c>
      <c r="B151" s="14" t="s">
        <v>30</v>
      </c>
      <c r="C151" s="14" t="s">
        <v>31</v>
      </c>
      <c r="D151" s="346">
        <v>2.9746901729287623E-3</v>
      </c>
      <c r="E151" s="89">
        <v>2.9746901729287623E-3</v>
      </c>
      <c r="F151" s="89">
        <v>2.9746901729287623E-3</v>
      </c>
      <c r="G151" s="89">
        <v>2.9746901729287623E-3</v>
      </c>
      <c r="H151" s="89">
        <v>2.9746901729287623E-3</v>
      </c>
      <c r="I151" s="89">
        <v>2.9746901729287623E-3</v>
      </c>
      <c r="J151" s="89">
        <v>2.9746901729287623E-3</v>
      </c>
      <c r="K151" s="89">
        <v>2.9746901729287623E-3</v>
      </c>
      <c r="L151" s="89">
        <v>2.9746901729287623E-3</v>
      </c>
      <c r="M151" s="89">
        <v>2.9746901729287623E-3</v>
      </c>
      <c r="N151" s="89">
        <v>2.9746901729287623E-3</v>
      </c>
      <c r="O151" s="89">
        <v>2.9746901729287623E-3</v>
      </c>
      <c r="P151" s="89">
        <v>2.9746901729287623E-3</v>
      </c>
      <c r="Q151" s="89">
        <v>2.9746901729287623E-3</v>
      </c>
      <c r="R151" s="89">
        <v>2.9746901729287623E-3</v>
      </c>
      <c r="S151" s="89">
        <v>2.9746901729287623E-3</v>
      </c>
      <c r="T151" s="89">
        <v>2.9746901729287623E-3</v>
      </c>
      <c r="U151" s="89">
        <v>2.9746901729287623E-3</v>
      </c>
      <c r="V151" s="89">
        <v>2.9746901729287623E-3</v>
      </c>
      <c r="W151" s="89">
        <v>2.9746901729287623E-3</v>
      </c>
      <c r="X151" s="89">
        <v>2.9746901729287623E-3</v>
      </c>
      <c r="Y151" s="89">
        <v>2.9746901729287623E-3</v>
      </c>
      <c r="Z151" s="89">
        <v>2.9746901729287623E-3</v>
      </c>
      <c r="AA151" s="89">
        <v>2.9746901729287623E-3</v>
      </c>
      <c r="AB151" s="89">
        <v>2.9746901729287623E-3</v>
      </c>
      <c r="AC151" s="89">
        <v>2.9746901729287623E-3</v>
      </c>
      <c r="AD151" s="89">
        <v>2.9746901729287623E-3</v>
      </c>
      <c r="AE151" s="89">
        <v>2.9746901729287623E-3</v>
      </c>
      <c r="AF151" s="89">
        <v>2.9746901729287623E-3</v>
      </c>
      <c r="AG151" s="89">
        <v>2.9746901729287623E-3</v>
      </c>
      <c r="AH151" s="89">
        <v>2.9746901729287623E-3</v>
      </c>
      <c r="AI151" s="89">
        <v>2.9746901729287623E-3</v>
      </c>
      <c r="AJ151" s="89">
        <v>2.9746901729287623E-3</v>
      </c>
      <c r="AK151" s="89">
        <v>2.9746901729287623E-3</v>
      </c>
      <c r="AL151" s="89">
        <v>2.9746901729287623E-3</v>
      </c>
      <c r="AM151" s="89">
        <v>2.9746901729287623E-3</v>
      </c>
      <c r="AN151" s="89">
        <v>2.9746901729287623E-3</v>
      </c>
      <c r="AO151" s="89">
        <v>2.9746901729287623E-3</v>
      </c>
      <c r="AP151" s="89">
        <v>2.9746901729287623E-3</v>
      </c>
      <c r="AQ151" s="89">
        <v>2.9746901729287623E-3</v>
      </c>
      <c r="AR151" s="89">
        <v>2.9746901729287623E-3</v>
      </c>
      <c r="AS151" s="89">
        <v>2.9746901729287623E-3</v>
      </c>
      <c r="AT151" s="89">
        <v>2.9746901729287623E-3</v>
      </c>
      <c r="AU151" s="89">
        <v>2.9746901729287623E-3</v>
      </c>
      <c r="AV151" s="89">
        <v>2.9746901729287623E-3</v>
      </c>
      <c r="AW151" s="89">
        <v>2.9746901729287623E-3</v>
      </c>
      <c r="AX151" s="89">
        <v>2.9746901729287623E-3</v>
      </c>
      <c r="AY151" s="89">
        <v>2.9746901729287623E-3</v>
      </c>
      <c r="AZ151" s="89">
        <v>2.9746901729287623E-3</v>
      </c>
      <c r="BA151" s="89">
        <v>2.9746901729287623E-3</v>
      </c>
      <c r="BB151" s="89">
        <v>2.9746901729287623E-3</v>
      </c>
      <c r="BC151" s="89">
        <v>2.9746901729287623E-3</v>
      </c>
      <c r="BD151" s="89">
        <v>2.9746901729287623E-3</v>
      </c>
      <c r="BE151" s="89">
        <v>2.9746901729287623E-3</v>
      </c>
      <c r="BF151" s="89">
        <v>2.9746901729287623E-3</v>
      </c>
      <c r="BG151" s="89">
        <v>2.9746901729287623E-3</v>
      </c>
      <c r="BH151" s="89">
        <v>2.9746901729287623E-3</v>
      </c>
      <c r="BI151" s="89">
        <v>2.9746901729287623E-3</v>
      </c>
      <c r="BJ151" s="89">
        <v>2.9746901729287623E-3</v>
      </c>
      <c r="BK151" s="89">
        <v>2.9746901729287623E-3</v>
      </c>
      <c r="BL151" s="89">
        <v>2.9746901729287623E-3</v>
      </c>
      <c r="BM151" s="89">
        <v>2.9746901729287623E-3</v>
      </c>
      <c r="BN151" s="89">
        <v>2.9746901729287623E-3</v>
      </c>
      <c r="BO151" s="89">
        <v>2.9746901729287623E-3</v>
      </c>
      <c r="BP151" s="89">
        <v>2.9746901729287623E-3</v>
      </c>
      <c r="BQ151" s="89">
        <v>2.9746901729287623E-3</v>
      </c>
      <c r="BR151" s="89">
        <v>2.9746901729287623E-3</v>
      </c>
      <c r="BS151" s="89">
        <v>2.9746901729287623E-3</v>
      </c>
      <c r="BT151" s="89">
        <v>2.9746901729287623E-3</v>
      </c>
      <c r="BU151" s="89">
        <v>2.9746901729287623E-3</v>
      </c>
      <c r="BV151" s="89">
        <v>2.9746901729287623E-3</v>
      </c>
      <c r="BW151" s="89">
        <v>2.9746901729287623E-3</v>
      </c>
      <c r="BX151" s="89">
        <v>2.9746901729287623E-3</v>
      </c>
      <c r="BY151" s="89">
        <v>2.9746901729287623E-3</v>
      </c>
      <c r="BZ151" s="89">
        <v>2.9746901729287623E-3</v>
      </c>
      <c r="CA151" s="89">
        <v>2.9746901729287623E-3</v>
      </c>
      <c r="CB151" s="89">
        <v>2.9746901729287623E-3</v>
      </c>
      <c r="CC151" s="89">
        <v>2.9746901729287623E-3</v>
      </c>
      <c r="CD151" s="89">
        <v>2.9746901729287623E-3</v>
      </c>
      <c r="CE151" s="89">
        <v>2.9746901729287623E-3</v>
      </c>
      <c r="CF151" s="89">
        <v>2.9746901729287623E-3</v>
      </c>
      <c r="CG151" s="89">
        <v>2.9746901729287623E-3</v>
      </c>
      <c r="CH151" s="89">
        <v>2.9746901729287623E-3</v>
      </c>
      <c r="CI151" s="89">
        <v>2.9746901729287623E-3</v>
      </c>
      <c r="CJ151" s="89">
        <v>2.9746901729287623E-3</v>
      </c>
      <c r="CK151" s="89">
        <v>2.9746901729287623E-3</v>
      </c>
      <c r="CL151" s="89">
        <v>2.9746901729287623E-3</v>
      </c>
      <c r="CM151" s="89">
        <v>2.9746901729287623E-3</v>
      </c>
      <c r="CN151" s="89">
        <v>2.9746901729287623E-3</v>
      </c>
      <c r="CO151" s="89">
        <v>2.9746901729287623E-3</v>
      </c>
      <c r="CP151" s="89">
        <v>2.9746901729287623E-3</v>
      </c>
      <c r="CQ151" s="89">
        <v>2.9746901729287623E-3</v>
      </c>
      <c r="CR151" s="89">
        <v>2.9746901729287623E-3</v>
      </c>
      <c r="CS151" s="89">
        <v>2.9746901729287623E-3</v>
      </c>
      <c r="CT151" s="89">
        <v>2.9746901729287623E-3</v>
      </c>
      <c r="CU151" s="89">
        <v>2.9746901729287623E-3</v>
      </c>
      <c r="CV151" s="89">
        <v>2.9746901729287623E-3</v>
      </c>
      <c r="CW151" s="89">
        <v>2.9746901729287623E-3</v>
      </c>
      <c r="CX151" s="89">
        <v>2.9746901729287623E-3</v>
      </c>
      <c r="CY151" s="89">
        <v>2.9746901729287623E-3</v>
      </c>
      <c r="CZ151" s="89">
        <v>2.9746901729287623E-3</v>
      </c>
      <c r="DA151" s="89">
        <v>2.9746901729287623E-3</v>
      </c>
      <c r="DB151" s="89">
        <v>2.9746901729287623E-3</v>
      </c>
      <c r="DC151" s="89">
        <v>2.9746901729287623E-3</v>
      </c>
      <c r="DD151" s="89">
        <v>2.9746901729287623E-3</v>
      </c>
      <c r="DE151" s="89">
        <v>2.9746901729287623E-3</v>
      </c>
      <c r="DF151" s="89">
        <v>2.9746901729287623E-3</v>
      </c>
      <c r="DG151" s="89">
        <v>2.9746901729287623E-3</v>
      </c>
      <c r="DH151" s="89">
        <v>2.9746901729287623E-3</v>
      </c>
      <c r="DI151" s="89">
        <v>2.9746901729287623E-3</v>
      </c>
      <c r="DJ151" s="89">
        <v>2.9746901729287623E-3</v>
      </c>
      <c r="DK151" s="89">
        <v>2.9746901729287623E-3</v>
      </c>
      <c r="DL151" s="89">
        <v>2.9746901729287623E-3</v>
      </c>
      <c r="DM151" s="89">
        <v>2.9746901729287623E-3</v>
      </c>
      <c r="DN151" s="89">
        <v>2.9746901729287623E-3</v>
      </c>
      <c r="DO151" s="89">
        <v>2.9746901729287623E-3</v>
      </c>
      <c r="DP151" s="89">
        <v>2.9746901729287623E-3</v>
      </c>
      <c r="DQ151" s="89">
        <v>2.9746901729287623E-3</v>
      </c>
      <c r="DR151" s="89">
        <v>2.9746901729287623E-3</v>
      </c>
      <c r="DS151" s="89">
        <v>2.9746901729287623E-3</v>
      </c>
      <c r="DT151" s="89">
        <v>2.9746901729287623E-3</v>
      </c>
      <c r="DU151" s="89">
        <v>2.9746901729287623E-3</v>
      </c>
      <c r="DV151" s="89">
        <v>2.9746901729287623E-3</v>
      </c>
      <c r="DW151" s="89">
        <v>2.9746901729287623E-3</v>
      </c>
      <c r="DX151" s="89">
        <v>2.9746901729287623E-3</v>
      </c>
      <c r="DY151" s="89">
        <v>2.9746901729287623E-3</v>
      </c>
      <c r="DZ151" s="89">
        <v>2.9746901729287623E-3</v>
      </c>
      <c r="EA151" s="89">
        <v>2.9746901729287623E-3</v>
      </c>
      <c r="EB151" s="89">
        <v>2.9746901729287623E-3</v>
      </c>
      <c r="EC151" s="89">
        <v>2.9746901729287623E-3</v>
      </c>
      <c r="ED151" s="89">
        <v>2.9746901729287623E-3</v>
      </c>
      <c r="EE151" s="89">
        <v>2.9746901729287623E-3</v>
      </c>
      <c r="EF151" s="89">
        <v>2.9746901729287623E-3</v>
      </c>
      <c r="EG151" s="89">
        <v>2.9746901729287623E-3</v>
      </c>
      <c r="EH151" s="89">
        <v>2.9746901729287602E-3</v>
      </c>
      <c r="EI151" s="89">
        <v>2.9746901729287602E-3</v>
      </c>
      <c r="EJ151" s="89">
        <v>2.9746901729287602E-3</v>
      </c>
      <c r="EK151" s="89">
        <v>2.9746901729287602E-3</v>
      </c>
      <c r="EL151" s="89">
        <v>2.9746901729287602E-3</v>
      </c>
      <c r="EM151" s="89">
        <v>2.9746901729287602E-3</v>
      </c>
      <c r="EN151" s="89">
        <v>2.9746901729287602E-3</v>
      </c>
      <c r="EO151" s="89">
        <v>2.9746901729287602E-3</v>
      </c>
      <c r="EP151" s="89">
        <v>2.9746901729287602E-3</v>
      </c>
      <c r="EQ151" s="89">
        <v>2.9746901729287602E-3</v>
      </c>
      <c r="ER151" s="89">
        <v>2.9746901729287602E-3</v>
      </c>
      <c r="ES151" s="89">
        <v>2.9746901729287602E-3</v>
      </c>
      <c r="ET151" s="89">
        <v>2.9746901729287602E-3</v>
      </c>
      <c r="EU151" s="89">
        <v>2.9746901729287602E-3</v>
      </c>
      <c r="EV151" s="89">
        <v>2.9746901729287602E-3</v>
      </c>
      <c r="EW151" s="89">
        <v>2.9746901729287602E-3</v>
      </c>
      <c r="EX151" s="89">
        <v>2.9746901729287602E-3</v>
      </c>
      <c r="EY151" s="89">
        <v>2.9746901729287602E-3</v>
      </c>
      <c r="EZ151" s="89">
        <v>2.9746901729287602E-3</v>
      </c>
      <c r="FA151" s="89">
        <v>2.9746901729287602E-3</v>
      </c>
      <c r="FB151" s="89">
        <v>2.9746901729287602E-3</v>
      </c>
      <c r="FC151" s="89">
        <v>2.9746901729287602E-3</v>
      </c>
      <c r="FD151" s="89">
        <v>2.9746901729287602E-3</v>
      </c>
      <c r="FE151" s="89">
        <v>2.9746901729287602E-3</v>
      </c>
      <c r="FF151" s="89">
        <v>2.9746901729287602E-3</v>
      </c>
      <c r="FG151" s="89">
        <v>2.9746901729287602E-3</v>
      </c>
      <c r="FH151" s="89">
        <v>2.9746901729287602E-3</v>
      </c>
      <c r="FI151" s="89">
        <v>2.9746901729287602E-3</v>
      </c>
      <c r="FJ151" s="89">
        <v>2.9746901729287602E-3</v>
      </c>
      <c r="FK151" s="89">
        <v>2.9746901729287602E-3</v>
      </c>
      <c r="FL151" s="89">
        <v>2.9746901729287602E-3</v>
      </c>
      <c r="FM151" s="89">
        <v>2.9746901729287602E-3</v>
      </c>
      <c r="FN151" s="89">
        <v>2.9746901729287602E-3</v>
      </c>
      <c r="FO151" s="89">
        <v>2.9746901729287602E-3</v>
      </c>
      <c r="FP151" s="89">
        <v>2.9746901729287602E-3</v>
      </c>
      <c r="FQ151" s="89">
        <v>2.9746901729287602E-3</v>
      </c>
      <c r="FR151" s="89">
        <v>2.9746901729287602E-3</v>
      </c>
      <c r="FS151" s="89">
        <v>2.9746901729287602E-3</v>
      </c>
      <c r="FT151" s="89">
        <v>2.9746901729287602E-3</v>
      </c>
      <c r="FU151" s="89">
        <v>2.9746901729287602E-3</v>
      </c>
      <c r="FV151" s="89">
        <v>2.9746901729287602E-3</v>
      </c>
      <c r="FW151" s="89">
        <v>2.9746901729287602E-3</v>
      </c>
      <c r="FX151" s="89">
        <v>2.9746901729287602E-3</v>
      </c>
      <c r="FY151" s="89">
        <v>2.9746901729287602E-3</v>
      </c>
      <c r="FZ151" s="89">
        <v>2.9746901729287602E-3</v>
      </c>
      <c r="GA151" s="89">
        <v>2.9746901729287602E-3</v>
      </c>
      <c r="GB151" s="89">
        <v>2.9746901729287602E-3</v>
      </c>
    </row>
    <row r="152" spans="1:184" s="16" customFormat="1" x14ac:dyDescent="0.3">
      <c r="A152" s="14" t="s">
        <v>6</v>
      </c>
      <c r="B152" s="14" t="s">
        <v>155</v>
      </c>
      <c r="C152" s="14" t="s">
        <v>96</v>
      </c>
      <c r="D152" s="346">
        <v>7.1392564150290286E-2</v>
      </c>
      <c r="E152" s="89">
        <v>7.1392564150290286E-2</v>
      </c>
      <c r="F152" s="89">
        <v>7.1392564150290286E-2</v>
      </c>
      <c r="G152" s="89">
        <v>7.1392564150290286E-2</v>
      </c>
      <c r="H152" s="89">
        <v>7.1392564150290286E-2</v>
      </c>
      <c r="I152" s="89">
        <v>7.1392564150290286E-2</v>
      </c>
      <c r="J152" s="89">
        <v>7.1392564150290286E-2</v>
      </c>
      <c r="K152" s="89">
        <v>7.1392564150290286E-2</v>
      </c>
      <c r="L152" s="89">
        <v>7.1392564150290286E-2</v>
      </c>
      <c r="M152" s="89">
        <v>7.1392564150290286E-2</v>
      </c>
      <c r="N152" s="89">
        <v>7.1392564150290286E-2</v>
      </c>
      <c r="O152" s="89">
        <v>7.1392564150290286E-2</v>
      </c>
      <c r="P152" s="89">
        <v>7.1392564150290286E-2</v>
      </c>
      <c r="Q152" s="89">
        <v>7.1392564150290286E-2</v>
      </c>
      <c r="R152" s="89">
        <v>7.1392564150290286E-2</v>
      </c>
      <c r="S152" s="89">
        <v>7.1392564150290286E-2</v>
      </c>
      <c r="T152" s="89">
        <v>7.1392564150290286E-2</v>
      </c>
      <c r="U152" s="89">
        <v>7.1392564150290286E-2</v>
      </c>
      <c r="V152" s="89">
        <v>7.1392564150290286E-2</v>
      </c>
      <c r="W152" s="89">
        <v>7.1392564150290286E-2</v>
      </c>
      <c r="X152" s="89">
        <v>7.1392564150290286E-2</v>
      </c>
      <c r="Y152" s="89">
        <v>7.1392564150290286E-2</v>
      </c>
      <c r="Z152" s="89">
        <v>7.1392564150290286E-2</v>
      </c>
      <c r="AA152" s="89">
        <v>7.1392564150290286E-2</v>
      </c>
      <c r="AB152" s="89">
        <v>7.1392564150290286E-2</v>
      </c>
      <c r="AC152" s="89">
        <v>7.1392564150290286E-2</v>
      </c>
      <c r="AD152" s="89">
        <v>7.1392564150290286E-2</v>
      </c>
      <c r="AE152" s="89">
        <v>7.1392564150290286E-2</v>
      </c>
      <c r="AF152" s="89">
        <v>7.1392564150290286E-2</v>
      </c>
      <c r="AG152" s="89">
        <v>7.1392564150290286E-2</v>
      </c>
      <c r="AH152" s="89">
        <v>7.1392564150290286E-2</v>
      </c>
      <c r="AI152" s="89">
        <v>7.1392564150290286E-2</v>
      </c>
      <c r="AJ152" s="89">
        <v>7.1392564150290286E-2</v>
      </c>
      <c r="AK152" s="89">
        <v>7.1392564150290286E-2</v>
      </c>
      <c r="AL152" s="89">
        <v>7.1392564150290286E-2</v>
      </c>
      <c r="AM152" s="89">
        <v>7.1392564150290286E-2</v>
      </c>
      <c r="AN152" s="89">
        <v>7.1392564150290286E-2</v>
      </c>
      <c r="AO152" s="89">
        <v>7.1392564150290286E-2</v>
      </c>
      <c r="AP152" s="89">
        <v>7.1392564150290286E-2</v>
      </c>
      <c r="AQ152" s="89">
        <v>7.1392564150290286E-2</v>
      </c>
      <c r="AR152" s="89">
        <v>7.1392564150290286E-2</v>
      </c>
      <c r="AS152" s="89">
        <v>7.1392564150290286E-2</v>
      </c>
      <c r="AT152" s="89">
        <v>7.1392564150290286E-2</v>
      </c>
      <c r="AU152" s="89">
        <v>7.1392564150290286E-2</v>
      </c>
      <c r="AV152" s="89">
        <v>7.1392564150290286E-2</v>
      </c>
      <c r="AW152" s="89">
        <v>7.1392564150290286E-2</v>
      </c>
      <c r="AX152" s="89">
        <v>7.1392564150290286E-2</v>
      </c>
      <c r="AY152" s="89">
        <v>7.1392564150290286E-2</v>
      </c>
      <c r="AZ152" s="89">
        <v>7.1392564150290286E-2</v>
      </c>
      <c r="BA152" s="89">
        <v>7.1392564150290286E-2</v>
      </c>
      <c r="BB152" s="89">
        <v>7.1392564150290286E-2</v>
      </c>
      <c r="BC152" s="89">
        <v>7.1392564150290286E-2</v>
      </c>
      <c r="BD152" s="89">
        <v>7.1392564150290286E-2</v>
      </c>
      <c r="BE152" s="89">
        <v>7.1392564150290286E-2</v>
      </c>
      <c r="BF152" s="89">
        <v>7.1392564150290286E-2</v>
      </c>
      <c r="BG152" s="89">
        <v>7.1392564150290286E-2</v>
      </c>
      <c r="BH152" s="89">
        <v>7.1392564150290286E-2</v>
      </c>
      <c r="BI152" s="89">
        <v>7.1392564150290286E-2</v>
      </c>
      <c r="BJ152" s="89">
        <v>7.1392564150290286E-2</v>
      </c>
      <c r="BK152" s="89">
        <v>7.1392564150290286E-2</v>
      </c>
      <c r="BL152" s="89">
        <v>7.1392564150290286E-2</v>
      </c>
      <c r="BM152" s="89">
        <v>7.1392564150290286E-2</v>
      </c>
      <c r="BN152" s="89">
        <v>7.1392564150290286E-2</v>
      </c>
      <c r="BO152" s="89">
        <v>7.1392564150290286E-2</v>
      </c>
      <c r="BP152" s="89">
        <v>7.1392564150290286E-2</v>
      </c>
      <c r="BQ152" s="89">
        <v>7.1392564150290286E-2</v>
      </c>
      <c r="BR152" s="89">
        <v>7.1392564150290286E-2</v>
      </c>
      <c r="BS152" s="89">
        <v>7.1392564150290286E-2</v>
      </c>
      <c r="BT152" s="89">
        <v>7.1392564150290286E-2</v>
      </c>
      <c r="BU152" s="89">
        <v>7.1392564150290286E-2</v>
      </c>
      <c r="BV152" s="89">
        <v>7.1392564150290286E-2</v>
      </c>
      <c r="BW152" s="89">
        <v>7.1392564150290286E-2</v>
      </c>
      <c r="BX152" s="89">
        <v>7.1392564150290286E-2</v>
      </c>
      <c r="BY152" s="89">
        <v>7.1392564150290286E-2</v>
      </c>
      <c r="BZ152" s="89">
        <v>7.1392564150290286E-2</v>
      </c>
      <c r="CA152" s="89">
        <v>7.1392564150290286E-2</v>
      </c>
      <c r="CB152" s="89">
        <v>7.1392564150290286E-2</v>
      </c>
      <c r="CC152" s="89">
        <v>7.1392564150290286E-2</v>
      </c>
      <c r="CD152" s="89">
        <v>7.1392564150290286E-2</v>
      </c>
      <c r="CE152" s="89">
        <v>7.1392564150290286E-2</v>
      </c>
      <c r="CF152" s="89">
        <v>7.1392564150290286E-2</v>
      </c>
      <c r="CG152" s="89">
        <v>7.1392564150290286E-2</v>
      </c>
      <c r="CH152" s="89">
        <v>7.1392564150290286E-2</v>
      </c>
      <c r="CI152" s="89">
        <v>7.1392564150290286E-2</v>
      </c>
      <c r="CJ152" s="89">
        <v>7.1392564150290286E-2</v>
      </c>
      <c r="CK152" s="89">
        <v>7.1392564150290286E-2</v>
      </c>
      <c r="CL152" s="89">
        <v>7.1392564150290286E-2</v>
      </c>
      <c r="CM152" s="89">
        <v>7.1392564150290286E-2</v>
      </c>
      <c r="CN152" s="89">
        <v>7.1392564150290286E-2</v>
      </c>
      <c r="CO152" s="89">
        <v>7.1392564150290286E-2</v>
      </c>
      <c r="CP152" s="89">
        <v>7.1392564150290286E-2</v>
      </c>
      <c r="CQ152" s="89">
        <v>7.1392564150290286E-2</v>
      </c>
      <c r="CR152" s="89">
        <v>7.1392564150290286E-2</v>
      </c>
      <c r="CS152" s="89">
        <v>7.1392564150290286E-2</v>
      </c>
      <c r="CT152" s="89">
        <v>7.1392564150290286E-2</v>
      </c>
      <c r="CU152" s="89">
        <v>7.1392564150290286E-2</v>
      </c>
      <c r="CV152" s="89">
        <v>7.1392564150290286E-2</v>
      </c>
      <c r="CW152" s="89">
        <v>7.1392564150290286E-2</v>
      </c>
      <c r="CX152" s="89">
        <v>7.1392564150290286E-2</v>
      </c>
      <c r="CY152" s="89">
        <v>7.1392564150290286E-2</v>
      </c>
      <c r="CZ152" s="89">
        <v>7.1392564150290286E-2</v>
      </c>
      <c r="DA152" s="89">
        <v>7.1392564150290286E-2</v>
      </c>
      <c r="DB152" s="89">
        <v>7.1392564150290286E-2</v>
      </c>
      <c r="DC152" s="89">
        <v>7.1392564150290286E-2</v>
      </c>
      <c r="DD152" s="89">
        <v>7.1392564150290286E-2</v>
      </c>
      <c r="DE152" s="89">
        <v>7.1392564150290286E-2</v>
      </c>
      <c r="DF152" s="89">
        <v>7.1392564150290286E-2</v>
      </c>
      <c r="DG152" s="89">
        <v>7.1392564150290286E-2</v>
      </c>
      <c r="DH152" s="89">
        <v>7.1392564150290286E-2</v>
      </c>
      <c r="DI152" s="89">
        <v>7.1392564150290286E-2</v>
      </c>
      <c r="DJ152" s="89">
        <v>7.1392564150290286E-2</v>
      </c>
      <c r="DK152" s="89">
        <v>7.1392564150290286E-2</v>
      </c>
      <c r="DL152" s="89">
        <v>7.1392564150290286E-2</v>
      </c>
      <c r="DM152" s="89">
        <v>7.1392564150290286E-2</v>
      </c>
      <c r="DN152" s="89">
        <v>7.1392564150290286E-2</v>
      </c>
      <c r="DO152" s="89">
        <v>7.1392564150290286E-2</v>
      </c>
      <c r="DP152" s="89">
        <v>7.1392564150290286E-2</v>
      </c>
      <c r="DQ152" s="89">
        <v>7.1392564150290286E-2</v>
      </c>
      <c r="DR152" s="89">
        <v>7.1392564150290286E-2</v>
      </c>
      <c r="DS152" s="89">
        <v>7.1392564150290286E-2</v>
      </c>
      <c r="DT152" s="89">
        <v>7.1392564150290286E-2</v>
      </c>
      <c r="DU152" s="89">
        <v>7.1392564150290286E-2</v>
      </c>
      <c r="DV152" s="89">
        <v>7.1392564150290286E-2</v>
      </c>
      <c r="DW152" s="89">
        <v>7.1392564150290286E-2</v>
      </c>
      <c r="DX152" s="89">
        <v>7.1392564150290286E-2</v>
      </c>
      <c r="DY152" s="89">
        <v>7.1392564150290286E-2</v>
      </c>
      <c r="DZ152" s="89">
        <v>7.1392564150290286E-2</v>
      </c>
      <c r="EA152" s="89">
        <v>7.1392564150290286E-2</v>
      </c>
      <c r="EB152" s="89">
        <v>7.1392564150290286E-2</v>
      </c>
      <c r="EC152" s="89">
        <v>7.1392564150290286E-2</v>
      </c>
      <c r="ED152" s="89">
        <v>7.1392564150290286E-2</v>
      </c>
      <c r="EE152" s="89">
        <v>7.1392564150290286E-2</v>
      </c>
      <c r="EF152" s="89">
        <v>7.1392564150290286E-2</v>
      </c>
      <c r="EG152" s="89">
        <v>7.1392564150290286E-2</v>
      </c>
      <c r="EH152" s="89">
        <v>7.13925641502903E-2</v>
      </c>
      <c r="EI152" s="89">
        <v>7.13925641502903E-2</v>
      </c>
      <c r="EJ152" s="89">
        <v>7.13925641502903E-2</v>
      </c>
      <c r="EK152" s="89">
        <v>7.13925641502903E-2</v>
      </c>
      <c r="EL152" s="89">
        <v>7.13925641502903E-2</v>
      </c>
      <c r="EM152" s="89">
        <v>7.13925641502903E-2</v>
      </c>
      <c r="EN152" s="89">
        <v>7.13925641502903E-2</v>
      </c>
      <c r="EO152" s="89">
        <v>7.13925641502903E-2</v>
      </c>
      <c r="EP152" s="89">
        <v>7.13925641502903E-2</v>
      </c>
      <c r="EQ152" s="89">
        <v>7.13925641502903E-2</v>
      </c>
      <c r="ER152" s="89">
        <v>7.13925641502903E-2</v>
      </c>
      <c r="ES152" s="89">
        <v>7.13925641502903E-2</v>
      </c>
      <c r="ET152" s="89">
        <v>7.13925641502903E-2</v>
      </c>
      <c r="EU152" s="89">
        <v>7.13925641502903E-2</v>
      </c>
      <c r="EV152" s="89">
        <v>7.13925641502903E-2</v>
      </c>
      <c r="EW152" s="89">
        <v>7.13925641502903E-2</v>
      </c>
      <c r="EX152" s="89">
        <v>7.13925641502903E-2</v>
      </c>
      <c r="EY152" s="89">
        <v>7.13925641502903E-2</v>
      </c>
      <c r="EZ152" s="89">
        <v>7.13925641502903E-2</v>
      </c>
      <c r="FA152" s="89">
        <v>7.13925641502903E-2</v>
      </c>
      <c r="FB152" s="89">
        <v>7.13925641502903E-2</v>
      </c>
      <c r="FC152" s="89">
        <v>7.13925641502903E-2</v>
      </c>
      <c r="FD152" s="89">
        <v>7.13925641502903E-2</v>
      </c>
      <c r="FE152" s="89">
        <v>7.13925641502903E-2</v>
      </c>
      <c r="FF152" s="89">
        <v>7.13925641502903E-2</v>
      </c>
      <c r="FG152" s="89">
        <v>7.13925641502903E-2</v>
      </c>
      <c r="FH152" s="89">
        <v>7.13925641502903E-2</v>
      </c>
      <c r="FI152" s="89">
        <v>7.13925641502903E-2</v>
      </c>
      <c r="FJ152" s="89">
        <v>7.13925641502903E-2</v>
      </c>
      <c r="FK152" s="89">
        <v>7.13925641502903E-2</v>
      </c>
      <c r="FL152" s="89">
        <v>7.13925641502903E-2</v>
      </c>
      <c r="FM152" s="89">
        <v>7.13925641502903E-2</v>
      </c>
      <c r="FN152" s="89">
        <v>7.13925641502903E-2</v>
      </c>
      <c r="FO152" s="89">
        <v>7.13925641502903E-2</v>
      </c>
      <c r="FP152" s="89">
        <v>7.13925641502903E-2</v>
      </c>
      <c r="FQ152" s="89">
        <v>7.13925641502903E-2</v>
      </c>
      <c r="FR152" s="89">
        <v>7.13925641502903E-2</v>
      </c>
      <c r="FS152" s="89">
        <v>7.13925641502903E-2</v>
      </c>
      <c r="FT152" s="89">
        <v>7.13925641502903E-2</v>
      </c>
      <c r="FU152" s="89">
        <v>7.13925641502903E-2</v>
      </c>
      <c r="FV152" s="89">
        <v>7.13925641502903E-2</v>
      </c>
      <c r="FW152" s="89">
        <v>7.13925641502903E-2</v>
      </c>
      <c r="FX152" s="89">
        <v>7.13925641502903E-2</v>
      </c>
      <c r="FY152" s="89">
        <v>7.13925641502903E-2</v>
      </c>
      <c r="FZ152" s="89">
        <v>7.13925641502903E-2</v>
      </c>
      <c r="GA152" s="89">
        <v>7.13925641502903E-2</v>
      </c>
      <c r="GB152" s="89">
        <v>7.13925641502903E-2</v>
      </c>
    </row>
    <row r="153" spans="1:184" s="16" customFormat="1" x14ac:dyDescent="0.3">
      <c r="A153" s="14" t="s">
        <v>97</v>
      </c>
      <c r="B153" s="14" t="s">
        <v>24</v>
      </c>
      <c r="C153" s="14" t="s">
        <v>27</v>
      </c>
      <c r="D153" s="346">
        <v>9.7985032498464658E-2</v>
      </c>
      <c r="E153" s="89">
        <v>9.7985032498464658E-2</v>
      </c>
      <c r="F153" s="89">
        <v>9.7985032498464658E-2</v>
      </c>
      <c r="G153" s="89">
        <v>9.7985032498464658E-2</v>
      </c>
      <c r="H153" s="89">
        <v>9.7985032498464658E-2</v>
      </c>
      <c r="I153" s="89">
        <v>9.7985032498464658E-2</v>
      </c>
      <c r="J153" s="89">
        <v>9.7985032498464658E-2</v>
      </c>
      <c r="K153" s="89">
        <v>9.7985032498464658E-2</v>
      </c>
      <c r="L153" s="89">
        <v>9.7985032498464658E-2</v>
      </c>
      <c r="M153" s="89">
        <v>9.7985032498464658E-2</v>
      </c>
      <c r="N153" s="89">
        <v>9.7985032498464658E-2</v>
      </c>
      <c r="O153" s="89">
        <v>9.7985032498464658E-2</v>
      </c>
      <c r="P153" s="89">
        <v>9.7985032498464658E-2</v>
      </c>
      <c r="Q153" s="89">
        <v>9.7985032498464658E-2</v>
      </c>
      <c r="R153" s="89">
        <v>9.7985032498464658E-2</v>
      </c>
      <c r="S153" s="89">
        <v>9.7985032498464658E-2</v>
      </c>
      <c r="T153" s="89">
        <v>9.7985032498464658E-2</v>
      </c>
      <c r="U153" s="89">
        <v>9.7985032498464658E-2</v>
      </c>
      <c r="V153" s="89">
        <v>9.7985032498464658E-2</v>
      </c>
      <c r="W153" s="89">
        <v>9.7985032498464658E-2</v>
      </c>
      <c r="X153" s="89">
        <v>9.7985032498464658E-2</v>
      </c>
      <c r="Y153" s="89">
        <v>9.7985032498464658E-2</v>
      </c>
      <c r="Z153" s="89">
        <v>9.7985032498464658E-2</v>
      </c>
      <c r="AA153" s="89">
        <v>9.7985032498464658E-2</v>
      </c>
      <c r="AB153" s="89">
        <v>9.7985032498464658E-2</v>
      </c>
      <c r="AC153" s="89">
        <v>9.7985032498464658E-2</v>
      </c>
      <c r="AD153" s="89">
        <v>9.7985032498464658E-2</v>
      </c>
      <c r="AE153" s="89">
        <v>9.7985032498464658E-2</v>
      </c>
      <c r="AF153" s="89">
        <v>9.7985032498464658E-2</v>
      </c>
      <c r="AG153" s="89">
        <v>9.7985032498464658E-2</v>
      </c>
      <c r="AH153" s="89">
        <v>9.7985032498464658E-2</v>
      </c>
      <c r="AI153" s="89">
        <v>9.7985032498464658E-2</v>
      </c>
      <c r="AJ153" s="89">
        <v>9.7985032498464658E-2</v>
      </c>
      <c r="AK153" s="89">
        <v>9.7985032498464658E-2</v>
      </c>
      <c r="AL153" s="89">
        <v>9.7985032498464658E-2</v>
      </c>
      <c r="AM153" s="89">
        <v>9.7985032498464658E-2</v>
      </c>
      <c r="AN153" s="89">
        <v>9.7985032498464658E-2</v>
      </c>
      <c r="AO153" s="89">
        <v>9.7985032498464658E-2</v>
      </c>
      <c r="AP153" s="89">
        <v>9.7985032498464658E-2</v>
      </c>
      <c r="AQ153" s="89">
        <v>9.7985032498464658E-2</v>
      </c>
      <c r="AR153" s="89">
        <v>9.7985032498464658E-2</v>
      </c>
      <c r="AS153" s="89">
        <v>9.7985032498464658E-2</v>
      </c>
      <c r="AT153" s="89">
        <v>9.7985032498464658E-2</v>
      </c>
      <c r="AU153" s="89">
        <v>9.7985032498464658E-2</v>
      </c>
      <c r="AV153" s="89">
        <v>9.7985032498464658E-2</v>
      </c>
      <c r="AW153" s="89">
        <v>9.7985032498464658E-2</v>
      </c>
      <c r="AX153" s="89">
        <v>9.7985032498464658E-2</v>
      </c>
      <c r="AY153" s="89">
        <v>9.7985032498464658E-2</v>
      </c>
      <c r="AZ153" s="89">
        <v>9.7985032498464658E-2</v>
      </c>
      <c r="BA153" s="89">
        <v>9.7985032498464658E-2</v>
      </c>
      <c r="BB153" s="89">
        <v>9.7985032498464658E-2</v>
      </c>
      <c r="BC153" s="89">
        <v>9.7985032498464658E-2</v>
      </c>
      <c r="BD153" s="89">
        <v>9.7985032498464658E-2</v>
      </c>
      <c r="BE153" s="89">
        <v>9.7985032498464658E-2</v>
      </c>
      <c r="BF153" s="89">
        <v>9.7985032498464658E-2</v>
      </c>
      <c r="BG153" s="89">
        <v>9.7985032498464658E-2</v>
      </c>
      <c r="BH153" s="89">
        <v>9.7985032498464658E-2</v>
      </c>
      <c r="BI153" s="89">
        <v>9.7985032498464658E-2</v>
      </c>
      <c r="BJ153" s="89">
        <v>9.7985032498464658E-2</v>
      </c>
      <c r="BK153" s="89">
        <v>9.7985032498464658E-2</v>
      </c>
      <c r="BL153" s="89">
        <v>9.7985032498464658E-2</v>
      </c>
      <c r="BM153" s="89">
        <v>9.7985032498464658E-2</v>
      </c>
      <c r="BN153" s="89">
        <v>9.7985032498464658E-2</v>
      </c>
      <c r="BO153" s="89">
        <v>9.7985032498464658E-2</v>
      </c>
      <c r="BP153" s="89">
        <v>9.7985032498464658E-2</v>
      </c>
      <c r="BQ153" s="89">
        <v>9.7985032498464658E-2</v>
      </c>
      <c r="BR153" s="89">
        <v>9.7985032498464658E-2</v>
      </c>
      <c r="BS153" s="89">
        <v>9.7985032498464658E-2</v>
      </c>
      <c r="BT153" s="89">
        <v>9.7985032498464658E-2</v>
      </c>
      <c r="BU153" s="89">
        <v>9.7985032498464658E-2</v>
      </c>
      <c r="BV153" s="89">
        <v>9.7985032498464658E-2</v>
      </c>
      <c r="BW153" s="89">
        <v>9.7985032498464658E-2</v>
      </c>
      <c r="BX153" s="89">
        <v>9.7985032498464658E-2</v>
      </c>
      <c r="BY153" s="89">
        <v>9.7985032498464658E-2</v>
      </c>
      <c r="BZ153" s="89">
        <v>9.7985032498464658E-2</v>
      </c>
      <c r="CA153" s="89">
        <v>9.7985032498464658E-2</v>
      </c>
      <c r="CB153" s="89">
        <v>9.7985032498464658E-2</v>
      </c>
      <c r="CC153" s="89">
        <v>9.7985032498464658E-2</v>
      </c>
      <c r="CD153" s="89">
        <v>9.7985032498464658E-2</v>
      </c>
      <c r="CE153" s="89">
        <v>9.7985032498464658E-2</v>
      </c>
      <c r="CF153" s="89">
        <v>9.7985032498464658E-2</v>
      </c>
      <c r="CG153" s="89">
        <v>9.7985032498464658E-2</v>
      </c>
      <c r="CH153" s="89">
        <v>9.7985032498464658E-2</v>
      </c>
      <c r="CI153" s="89">
        <v>9.7985032498464658E-2</v>
      </c>
      <c r="CJ153" s="89">
        <v>9.7985032498464658E-2</v>
      </c>
      <c r="CK153" s="89">
        <v>9.7985032498464658E-2</v>
      </c>
      <c r="CL153" s="89">
        <v>9.7985032498464658E-2</v>
      </c>
      <c r="CM153" s="89">
        <v>9.7985032498464658E-2</v>
      </c>
      <c r="CN153" s="89">
        <v>9.7985032498464658E-2</v>
      </c>
      <c r="CO153" s="89">
        <v>9.7985032498464658E-2</v>
      </c>
      <c r="CP153" s="89">
        <v>9.7985032498464658E-2</v>
      </c>
      <c r="CQ153" s="89">
        <v>9.7985032498464658E-2</v>
      </c>
      <c r="CR153" s="89">
        <v>9.7985032498464658E-2</v>
      </c>
      <c r="CS153" s="89">
        <v>9.7985032498464658E-2</v>
      </c>
      <c r="CT153" s="89">
        <v>9.7985032498464658E-2</v>
      </c>
      <c r="CU153" s="89">
        <v>9.7985032498464658E-2</v>
      </c>
      <c r="CV153" s="89">
        <v>9.7985032498464658E-2</v>
      </c>
      <c r="CW153" s="89">
        <v>9.7985032498464658E-2</v>
      </c>
      <c r="CX153" s="89">
        <v>9.7985032498464658E-2</v>
      </c>
      <c r="CY153" s="89">
        <v>9.7985032498464658E-2</v>
      </c>
      <c r="CZ153" s="89">
        <v>9.7985032498464658E-2</v>
      </c>
      <c r="DA153" s="89">
        <v>9.7985032498464658E-2</v>
      </c>
      <c r="DB153" s="89">
        <v>9.7985032498464658E-2</v>
      </c>
      <c r="DC153" s="89">
        <v>9.7985032498464658E-2</v>
      </c>
      <c r="DD153" s="89">
        <v>9.7985032498464658E-2</v>
      </c>
      <c r="DE153" s="89">
        <v>9.7985032498464658E-2</v>
      </c>
      <c r="DF153" s="89">
        <v>9.7985032498464658E-2</v>
      </c>
      <c r="DG153" s="89">
        <v>9.7985032498464658E-2</v>
      </c>
      <c r="DH153" s="89">
        <v>9.7985032498464658E-2</v>
      </c>
      <c r="DI153" s="89">
        <v>9.7985032498464658E-2</v>
      </c>
      <c r="DJ153" s="89">
        <v>9.7985032498464658E-2</v>
      </c>
      <c r="DK153" s="89">
        <v>9.7985032498464658E-2</v>
      </c>
      <c r="DL153" s="89">
        <v>9.7985032498464658E-2</v>
      </c>
      <c r="DM153" s="89">
        <v>9.7985032498464658E-2</v>
      </c>
      <c r="DN153" s="89">
        <v>9.7985032498464658E-2</v>
      </c>
      <c r="DO153" s="89">
        <v>9.7985032498464658E-2</v>
      </c>
      <c r="DP153" s="89">
        <v>9.7985032498464658E-2</v>
      </c>
      <c r="DQ153" s="89">
        <v>9.7985032498464658E-2</v>
      </c>
      <c r="DR153" s="89">
        <v>9.7985032498464658E-2</v>
      </c>
      <c r="DS153" s="89">
        <v>9.7985032498464658E-2</v>
      </c>
      <c r="DT153" s="89">
        <v>9.7985032498464658E-2</v>
      </c>
      <c r="DU153" s="89">
        <v>9.7985032498464658E-2</v>
      </c>
      <c r="DV153" s="89">
        <v>9.7985032498464658E-2</v>
      </c>
      <c r="DW153" s="89">
        <v>9.7985032498464658E-2</v>
      </c>
      <c r="DX153" s="89">
        <v>9.7985032498464658E-2</v>
      </c>
      <c r="DY153" s="89">
        <v>9.7985032498464658E-2</v>
      </c>
      <c r="DZ153" s="89">
        <v>9.7985032498464658E-2</v>
      </c>
      <c r="EA153" s="89">
        <v>9.7985032498464658E-2</v>
      </c>
      <c r="EB153" s="89">
        <v>9.7985032498464658E-2</v>
      </c>
      <c r="EC153" s="89">
        <v>9.7985032498464658E-2</v>
      </c>
      <c r="ED153" s="89">
        <v>9.7985032498464658E-2</v>
      </c>
      <c r="EE153" s="89">
        <v>9.7985032498464658E-2</v>
      </c>
      <c r="EF153" s="89">
        <v>9.7985032498464658E-2</v>
      </c>
      <c r="EG153" s="89">
        <v>9.7985032498464658E-2</v>
      </c>
      <c r="EH153" s="89">
        <v>9.79850324984647E-2</v>
      </c>
      <c r="EI153" s="89">
        <v>9.79850324984647E-2</v>
      </c>
      <c r="EJ153" s="89">
        <v>9.79850324984647E-2</v>
      </c>
      <c r="EK153" s="89">
        <v>9.79850324984647E-2</v>
      </c>
      <c r="EL153" s="89">
        <v>9.79850324984647E-2</v>
      </c>
      <c r="EM153" s="89">
        <v>9.79850324984647E-2</v>
      </c>
      <c r="EN153" s="89">
        <v>9.79850324984647E-2</v>
      </c>
      <c r="EO153" s="89">
        <v>9.79850324984647E-2</v>
      </c>
      <c r="EP153" s="89">
        <v>9.79850324984647E-2</v>
      </c>
      <c r="EQ153" s="89">
        <v>9.79850324984647E-2</v>
      </c>
      <c r="ER153" s="89">
        <v>9.79850324984647E-2</v>
      </c>
      <c r="ES153" s="89">
        <v>9.79850324984647E-2</v>
      </c>
      <c r="ET153" s="89">
        <v>9.79850324984647E-2</v>
      </c>
      <c r="EU153" s="89">
        <v>9.79850324984647E-2</v>
      </c>
      <c r="EV153" s="89">
        <v>9.79850324984647E-2</v>
      </c>
      <c r="EW153" s="89">
        <v>9.79850324984647E-2</v>
      </c>
      <c r="EX153" s="89">
        <v>9.79850324984647E-2</v>
      </c>
      <c r="EY153" s="89">
        <v>9.79850324984647E-2</v>
      </c>
      <c r="EZ153" s="89">
        <v>9.79850324984647E-2</v>
      </c>
      <c r="FA153" s="89">
        <v>9.79850324984647E-2</v>
      </c>
      <c r="FB153" s="89">
        <v>9.79850324984647E-2</v>
      </c>
      <c r="FC153" s="89">
        <v>9.79850324984647E-2</v>
      </c>
      <c r="FD153" s="89">
        <v>9.79850324984647E-2</v>
      </c>
      <c r="FE153" s="89">
        <v>9.79850324984647E-2</v>
      </c>
      <c r="FF153" s="89">
        <v>9.79850324984647E-2</v>
      </c>
      <c r="FG153" s="89">
        <v>9.79850324984647E-2</v>
      </c>
      <c r="FH153" s="89">
        <v>9.79850324984647E-2</v>
      </c>
      <c r="FI153" s="89">
        <v>9.79850324984647E-2</v>
      </c>
      <c r="FJ153" s="89">
        <v>9.79850324984647E-2</v>
      </c>
      <c r="FK153" s="89">
        <v>9.79850324984647E-2</v>
      </c>
      <c r="FL153" s="89">
        <v>9.79850324984647E-2</v>
      </c>
      <c r="FM153" s="89">
        <v>9.79850324984647E-2</v>
      </c>
      <c r="FN153" s="89">
        <v>9.79850324984647E-2</v>
      </c>
      <c r="FO153" s="89">
        <v>9.79850324984647E-2</v>
      </c>
      <c r="FP153" s="89">
        <v>9.79850324984647E-2</v>
      </c>
      <c r="FQ153" s="89">
        <v>9.79850324984647E-2</v>
      </c>
      <c r="FR153" s="89">
        <v>9.79850324984647E-2</v>
      </c>
      <c r="FS153" s="89">
        <v>9.79850324984647E-2</v>
      </c>
      <c r="FT153" s="89">
        <v>9.79850324984647E-2</v>
      </c>
      <c r="FU153" s="89">
        <v>9.79850324984647E-2</v>
      </c>
      <c r="FV153" s="89">
        <v>9.79850324984647E-2</v>
      </c>
      <c r="FW153" s="89">
        <v>9.79850324984647E-2</v>
      </c>
      <c r="FX153" s="89">
        <v>9.79850324984647E-2</v>
      </c>
      <c r="FY153" s="89">
        <v>9.79850324984647E-2</v>
      </c>
      <c r="FZ153" s="89">
        <v>9.79850324984647E-2</v>
      </c>
      <c r="GA153" s="89">
        <v>9.79850324984647E-2</v>
      </c>
      <c r="GB153" s="89">
        <v>9.79850324984647E-2</v>
      </c>
    </row>
    <row r="154" spans="1:184" s="16" customFormat="1" x14ac:dyDescent="0.3">
      <c r="A154" s="14" t="s">
        <v>98</v>
      </c>
      <c r="B154" s="14" t="s">
        <v>99</v>
      </c>
      <c r="C154" s="14" t="s">
        <v>27</v>
      </c>
      <c r="D154" s="346">
        <v>7.5409213018362738E-3</v>
      </c>
      <c r="E154" s="89">
        <v>7.5409213018362738E-3</v>
      </c>
      <c r="F154" s="89">
        <v>7.5409213018362738E-3</v>
      </c>
      <c r="G154" s="89">
        <v>7.5409213018362738E-3</v>
      </c>
      <c r="H154" s="89">
        <v>7.5409213018362738E-3</v>
      </c>
      <c r="I154" s="89">
        <v>7.5409213018362738E-3</v>
      </c>
      <c r="J154" s="89">
        <v>7.5409213018362738E-3</v>
      </c>
      <c r="K154" s="89">
        <v>7.5409213018362738E-3</v>
      </c>
      <c r="L154" s="89">
        <v>7.5409213018362738E-3</v>
      </c>
      <c r="M154" s="89">
        <v>7.5409213018362738E-3</v>
      </c>
      <c r="N154" s="89">
        <v>7.5409213018362738E-3</v>
      </c>
      <c r="O154" s="89">
        <v>7.5409213018362738E-3</v>
      </c>
      <c r="P154" s="89">
        <v>7.5409213018362738E-3</v>
      </c>
      <c r="Q154" s="89">
        <v>7.5409213018362738E-3</v>
      </c>
      <c r="R154" s="89">
        <v>7.5409213018362738E-3</v>
      </c>
      <c r="S154" s="89">
        <v>7.5409213018362738E-3</v>
      </c>
      <c r="T154" s="89">
        <v>7.5409213018362738E-3</v>
      </c>
      <c r="U154" s="89">
        <v>7.5409213018362738E-3</v>
      </c>
      <c r="V154" s="89">
        <v>7.5409213018362738E-3</v>
      </c>
      <c r="W154" s="89">
        <v>7.5409213018362738E-3</v>
      </c>
      <c r="X154" s="89">
        <v>7.5409213018362738E-3</v>
      </c>
      <c r="Y154" s="89">
        <v>7.5409213018362738E-3</v>
      </c>
      <c r="Z154" s="89">
        <v>7.5409213018362738E-3</v>
      </c>
      <c r="AA154" s="89">
        <v>7.5409213018362738E-3</v>
      </c>
      <c r="AB154" s="89">
        <v>7.5409213018362738E-3</v>
      </c>
      <c r="AC154" s="89">
        <v>7.5409213018362738E-3</v>
      </c>
      <c r="AD154" s="89">
        <v>7.5409213018362738E-3</v>
      </c>
      <c r="AE154" s="89">
        <v>7.5409213018362738E-3</v>
      </c>
      <c r="AF154" s="89">
        <v>7.5409213018362738E-3</v>
      </c>
      <c r="AG154" s="89">
        <v>7.5409213018362738E-3</v>
      </c>
      <c r="AH154" s="89">
        <v>7.5409213018362738E-3</v>
      </c>
      <c r="AI154" s="89">
        <v>7.5409213018362738E-3</v>
      </c>
      <c r="AJ154" s="89">
        <v>7.5409213018362738E-3</v>
      </c>
      <c r="AK154" s="89">
        <v>7.5409213018362738E-3</v>
      </c>
      <c r="AL154" s="89">
        <v>7.5409213018362738E-3</v>
      </c>
      <c r="AM154" s="89">
        <v>7.5409213018362738E-3</v>
      </c>
      <c r="AN154" s="89">
        <v>7.5409213018362738E-3</v>
      </c>
      <c r="AO154" s="89">
        <v>7.5409213018362738E-3</v>
      </c>
      <c r="AP154" s="89">
        <v>7.5409213018362738E-3</v>
      </c>
      <c r="AQ154" s="89">
        <v>7.5409213018362738E-3</v>
      </c>
      <c r="AR154" s="89">
        <v>7.5409213018362738E-3</v>
      </c>
      <c r="AS154" s="89">
        <v>7.5409213018362738E-3</v>
      </c>
      <c r="AT154" s="89">
        <v>7.5409213018362738E-3</v>
      </c>
      <c r="AU154" s="89">
        <v>7.5409213018362738E-3</v>
      </c>
      <c r="AV154" s="89">
        <v>7.5409213018362738E-3</v>
      </c>
      <c r="AW154" s="89">
        <v>7.5409213018362738E-3</v>
      </c>
      <c r="AX154" s="89">
        <v>7.5409213018362738E-3</v>
      </c>
      <c r="AY154" s="89">
        <v>7.5409213018362738E-3</v>
      </c>
      <c r="AZ154" s="89">
        <v>7.5409213018362738E-3</v>
      </c>
      <c r="BA154" s="89">
        <v>7.5409213018362738E-3</v>
      </c>
      <c r="BB154" s="89">
        <v>7.5409213018362738E-3</v>
      </c>
      <c r="BC154" s="89">
        <v>7.5409213018362738E-3</v>
      </c>
      <c r="BD154" s="89">
        <v>7.5409213018362738E-3</v>
      </c>
      <c r="BE154" s="89">
        <v>7.5409213018362738E-3</v>
      </c>
      <c r="BF154" s="89">
        <v>7.5409213018362738E-3</v>
      </c>
      <c r="BG154" s="89">
        <v>7.5409213018362738E-3</v>
      </c>
      <c r="BH154" s="89">
        <v>7.5409213018362738E-3</v>
      </c>
      <c r="BI154" s="89">
        <v>7.5409213018362738E-3</v>
      </c>
      <c r="BJ154" s="89">
        <v>7.5409213018362738E-3</v>
      </c>
      <c r="BK154" s="89">
        <v>7.5409213018362738E-3</v>
      </c>
      <c r="BL154" s="89">
        <v>7.5409213018362738E-3</v>
      </c>
      <c r="BM154" s="89">
        <v>7.5409213018362738E-3</v>
      </c>
      <c r="BN154" s="89">
        <v>7.5409213018362738E-3</v>
      </c>
      <c r="BO154" s="89">
        <v>7.5409213018362738E-3</v>
      </c>
      <c r="BP154" s="89">
        <v>7.5409213018362738E-3</v>
      </c>
      <c r="BQ154" s="89">
        <v>7.5409213018362738E-3</v>
      </c>
      <c r="BR154" s="89">
        <v>7.5409213018362738E-3</v>
      </c>
      <c r="BS154" s="89">
        <v>7.5409213018362738E-3</v>
      </c>
      <c r="BT154" s="89">
        <v>7.5409213018362738E-3</v>
      </c>
      <c r="BU154" s="89">
        <v>7.5409213018362738E-3</v>
      </c>
      <c r="BV154" s="89">
        <v>7.5409213018362738E-3</v>
      </c>
      <c r="BW154" s="89">
        <v>7.5409213018362738E-3</v>
      </c>
      <c r="BX154" s="89">
        <v>7.5409213018362738E-3</v>
      </c>
      <c r="BY154" s="89">
        <v>7.5409213018362738E-3</v>
      </c>
      <c r="BZ154" s="89">
        <v>7.5409213018362738E-3</v>
      </c>
      <c r="CA154" s="89">
        <v>7.5409213018362738E-3</v>
      </c>
      <c r="CB154" s="89">
        <v>7.5409213018362738E-3</v>
      </c>
      <c r="CC154" s="89">
        <v>7.5409213018362738E-3</v>
      </c>
      <c r="CD154" s="89">
        <v>7.5409213018362738E-3</v>
      </c>
      <c r="CE154" s="89">
        <v>7.5409213018362738E-3</v>
      </c>
      <c r="CF154" s="89">
        <v>7.5409213018362738E-3</v>
      </c>
      <c r="CG154" s="89">
        <v>7.5409213018362738E-3</v>
      </c>
      <c r="CH154" s="89">
        <v>7.5409213018362738E-3</v>
      </c>
      <c r="CI154" s="89">
        <v>7.5409213018362738E-3</v>
      </c>
      <c r="CJ154" s="89">
        <v>7.5409213018362738E-3</v>
      </c>
      <c r="CK154" s="89">
        <v>7.5409213018362738E-3</v>
      </c>
      <c r="CL154" s="89">
        <v>7.5409213018362738E-3</v>
      </c>
      <c r="CM154" s="89">
        <v>7.5409213018362738E-3</v>
      </c>
      <c r="CN154" s="89">
        <v>7.5409213018362738E-3</v>
      </c>
      <c r="CO154" s="89">
        <v>7.5409213018362738E-3</v>
      </c>
      <c r="CP154" s="89">
        <v>7.5409213018362738E-3</v>
      </c>
      <c r="CQ154" s="89">
        <v>7.5409213018362738E-3</v>
      </c>
      <c r="CR154" s="89">
        <v>7.5409213018362738E-3</v>
      </c>
      <c r="CS154" s="89">
        <v>7.5409213018362738E-3</v>
      </c>
      <c r="CT154" s="89">
        <v>7.5409213018362738E-3</v>
      </c>
      <c r="CU154" s="89">
        <v>7.5409213018362738E-3</v>
      </c>
      <c r="CV154" s="89">
        <v>7.5409213018362738E-3</v>
      </c>
      <c r="CW154" s="89">
        <v>7.5409213018362738E-3</v>
      </c>
      <c r="CX154" s="89">
        <v>7.5409213018362738E-3</v>
      </c>
      <c r="CY154" s="89">
        <v>7.5409213018362738E-3</v>
      </c>
      <c r="CZ154" s="89">
        <v>7.5409213018362738E-3</v>
      </c>
      <c r="DA154" s="89">
        <v>7.5409213018362738E-3</v>
      </c>
      <c r="DB154" s="89">
        <v>7.5409213018362738E-3</v>
      </c>
      <c r="DC154" s="89">
        <v>7.5409213018362738E-3</v>
      </c>
      <c r="DD154" s="89">
        <v>7.5409213018362738E-3</v>
      </c>
      <c r="DE154" s="89">
        <v>7.5409213018362738E-3</v>
      </c>
      <c r="DF154" s="89">
        <v>7.5409213018362738E-3</v>
      </c>
      <c r="DG154" s="89">
        <v>7.5409213018362738E-3</v>
      </c>
      <c r="DH154" s="89">
        <v>7.5409213018362738E-3</v>
      </c>
      <c r="DI154" s="89">
        <v>7.5409213018362738E-3</v>
      </c>
      <c r="DJ154" s="89">
        <v>7.5409213018362738E-3</v>
      </c>
      <c r="DK154" s="89">
        <v>7.5409213018362738E-3</v>
      </c>
      <c r="DL154" s="89">
        <v>7.5409213018362738E-3</v>
      </c>
      <c r="DM154" s="89">
        <v>7.5409213018362738E-3</v>
      </c>
      <c r="DN154" s="89">
        <v>7.5409213018362738E-3</v>
      </c>
      <c r="DO154" s="89">
        <v>7.5409213018362738E-3</v>
      </c>
      <c r="DP154" s="89">
        <v>7.5409213018362738E-3</v>
      </c>
      <c r="DQ154" s="89">
        <v>7.5409213018362738E-3</v>
      </c>
      <c r="DR154" s="89">
        <v>7.5409213018362738E-3</v>
      </c>
      <c r="DS154" s="89">
        <v>7.5409213018362738E-3</v>
      </c>
      <c r="DT154" s="89">
        <v>7.5409213018362738E-3</v>
      </c>
      <c r="DU154" s="89">
        <v>7.5409213018362738E-3</v>
      </c>
      <c r="DV154" s="89">
        <v>7.5409213018362738E-3</v>
      </c>
      <c r="DW154" s="89">
        <v>7.5409213018362738E-3</v>
      </c>
      <c r="DX154" s="89">
        <v>7.5409213018362738E-3</v>
      </c>
      <c r="DY154" s="89">
        <v>7.5409213018362738E-3</v>
      </c>
      <c r="DZ154" s="89">
        <v>7.5409213018362738E-3</v>
      </c>
      <c r="EA154" s="89">
        <v>7.5409213018362738E-3</v>
      </c>
      <c r="EB154" s="89">
        <v>7.5409213018362738E-3</v>
      </c>
      <c r="EC154" s="89">
        <v>7.5409213018362738E-3</v>
      </c>
      <c r="ED154" s="89">
        <v>7.5409213018362738E-3</v>
      </c>
      <c r="EE154" s="89">
        <v>7.5409213018362738E-3</v>
      </c>
      <c r="EF154" s="89">
        <v>7.5409213018362738E-3</v>
      </c>
      <c r="EG154" s="89">
        <v>7.5409213018362738E-3</v>
      </c>
      <c r="EH154" s="89">
        <v>7.5409213018362703E-3</v>
      </c>
      <c r="EI154" s="89">
        <v>7.5409213018362703E-3</v>
      </c>
      <c r="EJ154" s="89">
        <v>7.5409213018362703E-3</v>
      </c>
      <c r="EK154" s="89">
        <v>7.5409213018362703E-3</v>
      </c>
      <c r="EL154" s="89">
        <v>7.5409213018362703E-3</v>
      </c>
      <c r="EM154" s="89">
        <v>7.5409213018362703E-3</v>
      </c>
      <c r="EN154" s="89">
        <v>7.5409213018362703E-3</v>
      </c>
      <c r="EO154" s="89">
        <v>7.5409213018362703E-3</v>
      </c>
      <c r="EP154" s="89">
        <v>7.5409213018362703E-3</v>
      </c>
      <c r="EQ154" s="89">
        <v>7.5409213018362703E-3</v>
      </c>
      <c r="ER154" s="89">
        <v>7.5409213018362703E-3</v>
      </c>
      <c r="ES154" s="89">
        <v>7.5409213018362703E-3</v>
      </c>
      <c r="ET154" s="89">
        <v>7.5409213018362703E-3</v>
      </c>
      <c r="EU154" s="89">
        <v>7.5409213018362703E-3</v>
      </c>
      <c r="EV154" s="89">
        <v>7.5409213018362703E-3</v>
      </c>
      <c r="EW154" s="89">
        <v>7.5409213018362703E-3</v>
      </c>
      <c r="EX154" s="89">
        <v>7.5409213018362703E-3</v>
      </c>
      <c r="EY154" s="89">
        <v>7.5409213018362703E-3</v>
      </c>
      <c r="EZ154" s="89">
        <v>7.5409213018362703E-3</v>
      </c>
      <c r="FA154" s="89">
        <v>7.5409213018362703E-3</v>
      </c>
      <c r="FB154" s="89">
        <v>7.5409213018362703E-3</v>
      </c>
      <c r="FC154" s="89">
        <v>7.5409213018362703E-3</v>
      </c>
      <c r="FD154" s="89">
        <v>7.5409213018362703E-3</v>
      </c>
      <c r="FE154" s="89">
        <v>7.5409213018362703E-3</v>
      </c>
      <c r="FF154" s="89">
        <v>7.5409213018362703E-3</v>
      </c>
      <c r="FG154" s="89">
        <v>7.5409213018362703E-3</v>
      </c>
      <c r="FH154" s="89">
        <v>7.5409213018362703E-3</v>
      </c>
      <c r="FI154" s="89">
        <v>7.5409213018362703E-3</v>
      </c>
      <c r="FJ154" s="89">
        <v>7.5409213018362703E-3</v>
      </c>
      <c r="FK154" s="89">
        <v>7.5409213018362703E-3</v>
      </c>
      <c r="FL154" s="89">
        <v>7.5409213018362703E-3</v>
      </c>
      <c r="FM154" s="89">
        <v>7.5409213018362703E-3</v>
      </c>
      <c r="FN154" s="89">
        <v>7.5409213018362703E-3</v>
      </c>
      <c r="FO154" s="89">
        <v>7.5409213018362703E-3</v>
      </c>
      <c r="FP154" s="89">
        <v>7.5409213018362703E-3</v>
      </c>
      <c r="FQ154" s="89">
        <v>7.5409213018362703E-3</v>
      </c>
      <c r="FR154" s="89">
        <v>7.5409213018362703E-3</v>
      </c>
      <c r="FS154" s="89">
        <v>7.5409213018362703E-3</v>
      </c>
      <c r="FT154" s="89">
        <v>7.5409213018362703E-3</v>
      </c>
      <c r="FU154" s="89">
        <v>7.5409213018362703E-3</v>
      </c>
      <c r="FV154" s="89">
        <v>7.5409213018362703E-3</v>
      </c>
      <c r="FW154" s="89">
        <v>7.5409213018362703E-3</v>
      </c>
      <c r="FX154" s="89">
        <v>7.5409213018362703E-3</v>
      </c>
      <c r="FY154" s="89">
        <v>7.5409213018362703E-3</v>
      </c>
      <c r="FZ154" s="89">
        <v>7.5409213018362703E-3</v>
      </c>
      <c r="GA154" s="89">
        <v>7.5409213018362703E-3</v>
      </c>
      <c r="GB154" s="89">
        <v>7.5409213018362703E-3</v>
      </c>
    </row>
    <row r="155" spans="1:184" s="16" customFormat="1" x14ac:dyDescent="0.3">
      <c r="A155" s="14" t="s">
        <v>8</v>
      </c>
      <c r="B155" s="14" t="s">
        <v>25</v>
      </c>
      <c r="C155" s="14" t="s">
        <v>29</v>
      </c>
      <c r="D155" s="346">
        <v>0.14594330837895947</v>
      </c>
      <c r="E155" s="89">
        <v>0.14594330837895947</v>
      </c>
      <c r="F155" s="89">
        <v>0.14594330837895947</v>
      </c>
      <c r="G155" s="89">
        <v>0.14594330837895947</v>
      </c>
      <c r="H155" s="89">
        <v>0.14594330837895947</v>
      </c>
      <c r="I155" s="89">
        <v>0.14594330837895947</v>
      </c>
      <c r="J155" s="89">
        <v>0.14594330837895947</v>
      </c>
      <c r="K155" s="89">
        <v>0.14594330837895947</v>
      </c>
      <c r="L155" s="89">
        <v>0.14594330837895947</v>
      </c>
      <c r="M155" s="89">
        <v>0.14594330837895947</v>
      </c>
      <c r="N155" s="89">
        <v>0.14594330837895947</v>
      </c>
      <c r="O155" s="89">
        <v>0.14594330837895947</v>
      </c>
      <c r="P155" s="89">
        <v>0.14594330837895947</v>
      </c>
      <c r="Q155" s="89">
        <v>0.14594330837895947</v>
      </c>
      <c r="R155" s="89">
        <v>0.14594330837895947</v>
      </c>
      <c r="S155" s="89">
        <v>0.14594330837895947</v>
      </c>
      <c r="T155" s="89">
        <v>0.14594330837895947</v>
      </c>
      <c r="U155" s="89">
        <v>0.14594330837895947</v>
      </c>
      <c r="V155" s="89">
        <v>0.14594330837895947</v>
      </c>
      <c r="W155" s="89">
        <v>0.14594330837895947</v>
      </c>
      <c r="X155" s="89">
        <v>0.14594330837895947</v>
      </c>
      <c r="Y155" s="89">
        <v>0.14594330837895947</v>
      </c>
      <c r="Z155" s="89">
        <v>0.14594330837895947</v>
      </c>
      <c r="AA155" s="89">
        <v>0.14594330837895947</v>
      </c>
      <c r="AB155" s="89">
        <v>0.14594330837895947</v>
      </c>
      <c r="AC155" s="89">
        <v>0.14594330837895947</v>
      </c>
      <c r="AD155" s="89">
        <v>0.14594330837895947</v>
      </c>
      <c r="AE155" s="89">
        <v>0.14594330837895947</v>
      </c>
      <c r="AF155" s="89">
        <v>0.14594330837895947</v>
      </c>
      <c r="AG155" s="89">
        <v>0.14594330837895947</v>
      </c>
      <c r="AH155" s="89">
        <v>0.14594330837895947</v>
      </c>
      <c r="AI155" s="89">
        <v>0.14594330837895947</v>
      </c>
      <c r="AJ155" s="89">
        <v>0.14594330837895947</v>
      </c>
      <c r="AK155" s="89">
        <v>0.14594330837895947</v>
      </c>
      <c r="AL155" s="89">
        <v>0.14594330837895947</v>
      </c>
      <c r="AM155" s="89">
        <v>0.14594330837895947</v>
      </c>
      <c r="AN155" s="89">
        <v>0.14594330837895947</v>
      </c>
      <c r="AO155" s="89">
        <v>0.14594330837895947</v>
      </c>
      <c r="AP155" s="89">
        <v>0.14594330837895947</v>
      </c>
      <c r="AQ155" s="89">
        <v>0.14594330837895947</v>
      </c>
      <c r="AR155" s="89">
        <v>0.14594330837895947</v>
      </c>
      <c r="AS155" s="89">
        <v>0.14594330837895947</v>
      </c>
      <c r="AT155" s="89">
        <v>0.14594330837895947</v>
      </c>
      <c r="AU155" s="89">
        <v>0.14594330837895947</v>
      </c>
      <c r="AV155" s="89">
        <v>0.14594330837895947</v>
      </c>
      <c r="AW155" s="89">
        <v>0.14594330837895947</v>
      </c>
      <c r="AX155" s="89">
        <v>0.14594330837895947</v>
      </c>
      <c r="AY155" s="89">
        <v>0.14594330837895947</v>
      </c>
      <c r="AZ155" s="89">
        <v>0.14594330837895947</v>
      </c>
      <c r="BA155" s="89">
        <v>0.14594330837895947</v>
      </c>
      <c r="BB155" s="89">
        <v>0.14594330837895947</v>
      </c>
      <c r="BC155" s="89">
        <v>0.14594330837895947</v>
      </c>
      <c r="BD155" s="89">
        <v>0.14594330837895947</v>
      </c>
      <c r="BE155" s="89">
        <v>0.14594330837895947</v>
      </c>
      <c r="BF155" s="89">
        <v>0.14594330837895947</v>
      </c>
      <c r="BG155" s="89">
        <v>0.14594330837895947</v>
      </c>
      <c r="BH155" s="89">
        <v>0.14594330837895947</v>
      </c>
      <c r="BI155" s="89">
        <v>0.14594330837895947</v>
      </c>
      <c r="BJ155" s="89">
        <v>0.14594330837895947</v>
      </c>
      <c r="BK155" s="89">
        <v>0.14594330837895947</v>
      </c>
      <c r="BL155" s="89">
        <v>0.14594330837895947</v>
      </c>
      <c r="BM155" s="89">
        <v>0.14594330837895947</v>
      </c>
      <c r="BN155" s="89">
        <v>0.14594330837895947</v>
      </c>
      <c r="BO155" s="89">
        <v>0.14594330837895947</v>
      </c>
      <c r="BP155" s="89">
        <v>0.14594330837895947</v>
      </c>
      <c r="BQ155" s="89">
        <v>0.14594330837895947</v>
      </c>
      <c r="BR155" s="89">
        <v>0.14594330837895947</v>
      </c>
      <c r="BS155" s="89">
        <v>0.14594330837895947</v>
      </c>
      <c r="BT155" s="89">
        <v>0.14594330837895947</v>
      </c>
      <c r="BU155" s="89">
        <v>0.14594330837895947</v>
      </c>
      <c r="BV155" s="89">
        <v>0.14594330837895947</v>
      </c>
      <c r="BW155" s="89">
        <v>0.14594330837895947</v>
      </c>
      <c r="BX155" s="89">
        <v>0.14594330837895947</v>
      </c>
      <c r="BY155" s="89">
        <v>0.14594330837895947</v>
      </c>
      <c r="BZ155" s="89">
        <v>0.14594330837895947</v>
      </c>
      <c r="CA155" s="89">
        <v>0.14594330837895947</v>
      </c>
      <c r="CB155" s="89">
        <v>0.14594330837895947</v>
      </c>
      <c r="CC155" s="89">
        <v>0.14594330837895947</v>
      </c>
      <c r="CD155" s="89">
        <v>0.14594330837895947</v>
      </c>
      <c r="CE155" s="89">
        <v>0.14594330837895947</v>
      </c>
      <c r="CF155" s="89">
        <v>0.14594330837895947</v>
      </c>
      <c r="CG155" s="89">
        <v>0.14594330837895947</v>
      </c>
      <c r="CH155" s="89">
        <v>0.14594330837895947</v>
      </c>
      <c r="CI155" s="89">
        <v>0.14594330837895947</v>
      </c>
      <c r="CJ155" s="89">
        <v>0.14594330837895947</v>
      </c>
      <c r="CK155" s="89">
        <v>0.14594330837895947</v>
      </c>
      <c r="CL155" s="89">
        <v>0.14594330837895947</v>
      </c>
      <c r="CM155" s="89">
        <v>0.14594330837895947</v>
      </c>
      <c r="CN155" s="89">
        <v>0.14594330837895947</v>
      </c>
      <c r="CO155" s="89">
        <v>0.14594330837895947</v>
      </c>
      <c r="CP155" s="89">
        <v>0.14594330837895947</v>
      </c>
      <c r="CQ155" s="89">
        <v>0.14594330837895947</v>
      </c>
      <c r="CR155" s="89">
        <v>0.14594330837895947</v>
      </c>
      <c r="CS155" s="89">
        <v>0.14594330837895947</v>
      </c>
      <c r="CT155" s="89">
        <v>0.14594330837895947</v>
      </c>
      <c r="CU155" s="89">
        <v>0.14594330837895947</v>
      </c>
      <c r="CV155" s="89">
        <v>0.14594330837895947</v>
      </c>
      <c r="CW155" s="89">
        <v>0.14594330837895947</v>
      </c>
      <c r="CX155" s="89">
        <v>0.14594330837895947</v>
      </c>
      <c r="CY155" s="89">
        <v>0.14594330837895947</v>
      </c>
      <c r="CZ155" s="89">
        <v>0.14594330837895947</v>
      </c>
      <c r="DA155" s="89">
        <v>0.14594330837895947</v>
      </c>
      <c r="DB155" s="89">
        <v>0.14594330837895947</v>
      </c>
      <c r="DC155" s="89">
        <v>0.14594330837895947</v>
      </c>
      <c r="DD155" s="89">
        <v>0.14594330837895947</v>
      </c>
      <c r="DE155" s="89">
        <v>0.14594330837895947</v>
      </c>
      <c r="DF155" s="89">
        <v>0.14594330837895947</v>
      </c>
      <c r="DG155" s="89">
        <v>0.14594330837895947</v>
      </c>
      <c r="DH155" s="89">
        <v>0.14594330837895947</v>
      </c>
      <c r="DI155" s="89">
        <v>0.14594330837895947</v>
      </c>
      <c r="DJ155" s="89">
        <v>0.14594330837895947</v>
      </c>
      <c r="DK155" s="89">
        <v>0.14594330837895947</v>
      </c>
      <c r="DL155" s="89">
        <v>0.14594330837895947</v>
      </c>
      <c r="DM155" s="89">
        <v>0.14594330837895947</v>
      </c>
      <c r="DN155" s="89">
        <v>0.14594330837895947</v>
      </c>
      <c r="DO155" s="89">
        <v>0.14594330837895947</v>
      </c>
      <c r="DP155" s="89">
        <v>0.14594330837895947</v>
      </c>
      <c r="DQ155" s="89">
        <v>0.14594330837895947</v>
      </c>
      <c r="DR155" s="89">
        <v>0.14594330837895947</v>
      </c>
      <c r="DS155" s="89">
        <v>0.14594330837895947</v>
      </c>
      <c r="DT155" s="89">
        <v>0.14594330837895947</v>
      </c>
      <c r="DU155" s="89">
        <v>0.14594330837895947</v>
      </c>
      <c r="DV155" s="89">
        <v>0.14594330837895947</v>
      </c>
      <c r="DW155" s="89">
        <v>0.14594330837895947</v>
      </c>
      <c r="DX155" s="89">
        <v>0.14594330837895947</v>
      </c>
      <c r="DY155" s="89">
        <v>0.14594330837895947</v>
      </c>
      <c r="DZ155" s="89">
        <v>0.14594330837895947</v>
      </c>
      <c r="EA155" s="89">
        <v>0.14594330837895947</v>
      </c>
      <c r="EB155" s="89">
        <v>0.14594330837895947</v>
      </c>
      <c r="EC155" s="89">
        <v>0.14594330837895947</v>
      </c>
      <c r="ED155" s="89">
        <v>0.14594330837895947</v>
      </c>
      <c r="EE155" s="89">
        <v>0.14594330837895947</v>
      </c>
      <c r="EF155" s="89">
        <v>0.14594330837895947</v>
      </c>
      <c r="EG155" s="89">
        <v>0.14594330837895947</v>
      </c>
      <c r="EH155" s="89">
        <v>0.145943308378959</v>
      </c>
      <c r="EI155" s="89">
        <v>0.145943308378959</v>
      </c>
      <c r="EJ155" s="89">
        <v>0.145943308378959</v>
      </c>
      <c r="EK155" s="89">
        <v>0.145943308378959</v>
      </c>
      <c r="EL155" s="89">
        <v>0.145943308378959</v>
      </c>
      <c r="EM155" s="89">
        <v>0.145943308378959</v>
      </c>
      <c r="EN155" s="89">
        <v>0.145943308378959</v>
      </c>
      <c r="EO155" s="89">
        <v>0.145943308378959</v>
      </c>
      <c r="EP155" s="89">
        <v>0.145943308378959</v>
      </c>
      <c r="EQ155" s="89">
        <v>0.145943308378959</v>
      </c>
      <c r="ER155" s="89">
        <v>0.145943308378959</v>
      </c>
      <c r="ES155" s="89">
        <v>0.145943308378959</v>
      </c>
      <c r="ET155" s="89">
        <v>0.145943308378959</v>
      </c>
      <c r="EU155" s="89">
        <v>0.145943308378959</v>
      </c>
      <c r="EV155" s="89">
        <v>0.145943308378959</v>
      </c>
      <c r="EW155" s="89">
        <v>0.145943308378959</v>
      </c>
      <c r="EX155" s="89">
        <v>0.145943308378959</v>
      </c>
      <c r="EY155" s="89">
        <v>0.145943308378959</v>
      </c>
      <c r="EZ155" s="89">
        <v>0.145943308378959</v>
      </c>
      <c r="FA155" s="89">
        <v>0.145943308378959</v>
      </c>
      <c r="FB155" s="89">
        <v>0.145943308378959</v>
      </c>
      <c r="FC155" s="89">
        <v>0.145943308378959</v>
      </c>
      <c r="FD155" s="89">
        <v>0.145943308378959</v>
      </c>
      <c r="FE155" s="89">
        <v>0.145943308378959</v>
      </c>
      <c r="FF155" s="89">
        <v>0.145943308378959</v>
      </c>
      <c r="FG155" s="89">
        <v>0.145943308378959</v>
      </c>
      <c r="FH155" s="89">
        <v>0.145943308378959</v>
      </c>
      <c r="FI155" s="89">
        <v>0.145943308378959</v>
      </c>
      <c r="FJ155" s="89">
        <v>0.145943308378959</v>
      </c>
      <c r="FK155" s="89">
        <v>0.145943308378959</v>
      </c>
      <c r="FL155" s="89">
        <v>0.145943308378959</v>
      </c>
      <c r="FM155" s="89">
        <v>0.145943308378959</v>
      </c>
      <c r="FN155" s="89">
        <v>0.145943308378959</v>
      </c>
      <c r="FO155" s="89">
        <v>0.145943308378959</v>
      </c>
      <c r="FP155" s="89">
        <v>0.145943308378959</v>
      </c>
      <c r="FQ155" s="89">
        <v>0.145943308378959</v>
      </c>
      <c r="FR155" s="89">
        <v>0.145943308378959</v>
      </c>
      <c r="FS155" s="89">
        <v>0.145943308378959</v>
      </c>
      <c r="FT155" s="89">
        <v>0.145943308378959</v>
      </c>
      <c r="FU155" s="89">
        <v>0.145943308378959</v>
      </c>
      <c r="FV155" s="89">
        <v>0.145943308378959</v>
      </c>
      <c r="FW155" s="89">
        <v>0.145943308378959</v>
      </c>
      <c r="FX155" s="89">
        <v>0.145943308378959</v>
      </c>
      <c r="FY155" s="89">
        <v>0.145943308378959</v>
      </c>
      <c r="FZ155" s="89">
        <v>0.145943308378959</v>
      </c>
      <c r="GA155" s="89">
        <v>0.145943308378959</v>
      </c>
      <c r="GB155" s="89">
        <v>0.145943308378959</v>
      </c>
    </row>
    <row r="156" spans="1:184" s="16" customFormat="1" x14ac:dyDescent="0.3">
      <c r="A156" s="14" t="s">
        <v>175</v>
      </c>
      <c r="B156" s="14" t="s">
        <v>26</v>
      </c>
      <c r="C156" s="14" t="s">
        <v>28</v>
      </c>
      <c r="D156" s="346">
        <v>0.18186666583029235</v>
      </c>
      <c r="E156" s="89">
        <v>0.18186666583029235</v>
      </c>
      <c r="F156" s="89">
        <v>0.18186666583029235</v>
      </c>
      <c r="G156" s="89">
        <v>0.18186666583029235</v>
      </c>
      <c r="H156" s="89">
        <v>0.18186666583029235</v>
      </c>
      <c r="I156" s="89">
        <v>0.18186666583029235</v>
      </c>
      <c r="J156" s="89">
        <v>0.18186666583029235</v>
      </c>
      <c r="K156" s="89">
        <v>0.18186666583029235</v>
      </c>
      <c r="L156" s="89">
        <v>0.18186666583029235</v>
      </c>
      <c r="M156" s="89">
        <v>0.18186666583029235</v>
      </c>
      <c r="N156" s="89">
        <v>0.18186666583029235</v>
      </c>
      <c r="O156" s="89">
        <v>0.18186666583029235</v>
      </c>
      <c r="P156" s="89">
        <v>0.18186666583029235</v>
      </c>
      <c r="Q156" s="89">
        <v>0.18186666583029235</v>
      </c>
      <c r="R156" s="89">
        <v>0.18186666583029235</v>
      </c>
      <c r="S156" s="89">
        <v>0.18186666583029235</v>
      </c>
      <c r="T156" s="89">
        <v>0.18186666583029235</v>
      </c>
      <c r="U156" s="89">
        <v>0.18186666583029235</v>
      </c>
      <c r="V156" s="89">
        <v>0.18186666583029235</v>
      </c>
      <c r="W156" s="89">
        <v>0.18186666583029235</v>
      </c>
      <c r="X156" s="89">
        <v>0.18186666583029235</v>
      </c>
      <c r="Y156" s="89">
        <v>0.18186666583029235</v>
      </c>
      <c r="Z156" s="89">
        <v>0.18186666583029235</v>
      </c>
      <c r="AA156" s="89">
        <v>0.18186666583029235</v>
      </c>
      <c r="AB156" s="89">
        <v>0.18186666583029235</v>
      </c>
      <c r="AC156" s="89">
        <v>0.18186666583029235</v>
      </c>
      <c r="AD156" s="89">
        <v>0.18186666583029235</v>
      </c>
      <c r="AE156" s="89">
        <v>0.18186666583029235</v>
      </c>
      <c r="AF156" s="89">
        <v>0.18186666583029235</v>
      </c>
      <c r="AG156" s="89">
        <v>0.18186666583029235</v>
      </c>
      <c r="AH156" s="89">
        <v>0.18186666583029235</v>
      </c>
      <c r="AI156" s="89">
        <v>0.18186666583029235</v>
      </c>
      <c r="AJ156" s="89">
        <v>0.18186666583029235</v>
      </c>
      <c r="AK156" s="89">
        <v>0.18186666583029235</v>
      </c>
      <c r="AL156" s="89">
        <v>0.18186666583029235</v>
      </c>
      <c r="AM156" s="89">
        <v>0.18186666583029235</v>
      </c>
      <c r="AN156" s="89">
        <v>0.18186666583029235</v>
      </c>
      <c r="AO156" s="89">
        <v>0.18186666583029235</v>
      </c>
      <c r="AP156" s="89">
        <v>0.18186666583029235</v>
      </c>
      <c r="AQ156" s="89">
        <v>0.18186666583029235</v>
      </c>
      <c r="AR156" s="89">
        <v>0.18186666583029235</v>
      </c>
      <c r="AS156" s="89">
        <v>0.18186666583029235</v>
      </c>
      <c r="AT156" s="89">
        <v>0.18186666583029235</v>
      </c>
      <c r="AU156" s="89">
        <v>0.18186666583029235</v>
      </c>
      <c r="AV156" s="89">
        <v>0.18186666583029235</v>
      </c>
      <c r="AW156" s="89">
        <v>0.18186666583029235</v>
      </c>
      <c r="AX156" s="89">
        <v>0.18186666583029235</v>
      </c>
      <c r="AY156" s="89">
        <v>0.18186666583029235</v>
      </c>
      <c r="AZ156" s="89">
        <v>0.18186666583029235</v>
      </c>
      <c r="BA156" s="89">
        <v>0.18186666583029235</v>
      </c>
      <c r="BB156" s="89">
        <v>0.18186666583029235</v>
      </c>
      <c r="BC156" s="89">
        <v>0.18186666583029235</v>
      </c>
      <c r="BD156" s="89">
        <v>0.18186666583029235</v>
      </c>
      <c r="BE156" s="89">
        <v>0.18186666583029235</v>
      </c>
      <c r="BF156" s="89">
        <v>0.18186666583029235</v>
      </c>
      <c r="BG156" s="89">
        <v>0.18186666583029235</v>
      </c>
      <c r="BH156" s="89">
        <v>0.18186666583029235</v>
      </c>
      <c r="BI156" s="89">
        <v>0.18186666583029235</v>
      </c>
      <c r="BJ156" s="89">
        <v>0.18186666583029235</v>
      </c>
      <c r="BK156" s="89">
        <v>0.18186666583029235</v>
      </c>
      <c r="BL156" s="89">
        <v>0.18186666583029235</v>
      </c>
      <c r="BM156" s="89">
        <v>0.18186666583029235</v>
      </c>
      <c r="BN156" s="89">
        <v>0.18186666583029235</v>
      </c>
      <c r="BO156" s="89">
        <v>0.18186666583029235</v>
      </c>
      <c r="BP156" s="89">
        <v>0.18186666583029235</v>
      </c>
      <c r="BQ156" s="89">
        <v>0.18186666583029235</v>
      </c>
      <c r="BR156" s="89">
        <v>0.18186666583029235</v>
      </c>
      <c r="BS156" s="89">
        <v>0.18186666583029235</v>
      </c>
      <c r="BT156" s="89">
        <v>0.18186666583029235</v>
      </c>
      <c r="BU156" s="89">
        <v>0.18186666583029235</v>
      </c>
      <c r="BV156" s="89">
        <v>0.18186666583029235</v>
      </c>
      <c r="BW156" s="89">
        <v>0.18186666583029235</v>
      </c>
      <c r="BX156" s="89">
        <v>0.18186666583029235</v>
      </c>
      <c r="BY156" s="89">
        <v>0.18186666583029235</v>
      </c>
      <c r="BZ156" s="89">
        <v>0.18186666583029235</v>
      </c>
      <c r="CA156" s="89">
        <v>0.18186666583029235</v>
      </c>
      <c r="CB156" s="89">
        <v>0.18186666583029235</v>
      </c>
      <c r="CC156" s="89">
        <v>0.18186666583029235</v>
      </c>
      <c r="CD156" s="89">
        <v>0.18186666583029235</v>
      </c>
      <c r="CE156" s="89">
        <v>0.18186666583029235</v>
      </c>
      <c r="CF156" s="89">
        <v>0.18186666583029235</v>
      </c>
      <c r="CG156" s="89">
        <v>0.18186666583029235</v>
      </c>
      <c r="CH156" s="89">
        <v>0.18186666583029235</v>
      </c>
      <c r="CI156" s="89">
        <v>0.18186666583029235</v>
      </c>
      <c r="CJ156" s="89">
        <v>0.18186666583029235</v>
      </c>
      <c r="CK156" s="89">
        <v>0.18186666583029235</v>
      </c>
      <c r="CL156" s="89">
        <v>0.18186666583029235</v>
      </c>
      <c r="CM156" s="89">
        <v>0.18186666583029235</v>
      </c>
      <c r="CN156" s="89">
        <v>0.18186666583029235</v>
      </c>
      <c r="CO156" s="89">
        <v>0.18186666583029235</v>
      </c>
      <c r="CP156" s="89">
        <v>0.18186666583029235</v>
      </c>
      <c r="CQ156" s="89">
        <v>0.18186666583029235</v>
      </c>
      <c r="CR156" s="89">
        <v>0.18186666583029235</v>
      </c>
      <c r="CS156" s="89">
        <v>0.18186666583029235</v>
      </c>
      <c r="CT156" s="89">
        <v>0.18186666583029235</v>
      </c>
      <c r="CU156" s="89">
        <v>0.18186666583029235</v>
      </c>
      <c r="CV156" s="89">
        <v>0.18186666583029235</v>
      </c>
      <c r="CW156" s="89">
        <v>0.18186666583029235</v>
      </c>
      <c r="CX156" s="89">
        <v>0.18186666583029235</v>
      </c>
      <c r="CY156" s="89">
        <v>0.18186666583029235</v>
      </c>
      <c r="CZ156" s="89">
        <v>0.18186666583029235</v>
      </c>
      <c r="DA156" s="89">
        <v>0.18186666583029235</v>
      </c>
      <c r="DB156" s="89">
        <v>0.18186666583029235</v>
      </c>
      <c r="DC156" s="89">
        <v>0.18186666583029235</v>
      </c>
      <c r="DD156" s="89">
        <v>0.18186666583029235</v>
      </c>
      <c r="DE156" s="89">
        <v>0.18186666583029235</v>
      </c>
      <c r="DF156" s="89">
        <v>0.18186666583029235</v>
      </c>
      <c r="DG156" s="89">
        <v>0.18186666583029235</v>
      </c>
      <c r="DH156" s="89">
        <v>0.18186666583029235</v>
      </c>
      <c r="DI156" s="89">
        <v>0.18186666583029235</v>
      </c>
      <c r="DJ156" s="89">
        <v>0.18186666583029235</v>
      </c>
      <c r="DK156" s="89">
        <v>0.18186666583029235</v>
      </c>
      <c r="DL156" s="89">
        <v>0.18186666583029235</v>
      </c>
      <c r="DM156" s="89">
        <v>0.18186666583029235</v>
      </c>
      <c r="DN156" s="89">
        <v>0.18186666583029235</v>
      </c>
      <c r="DO156" s="89">
        <v>0.18186666583029235</v>
      </c>
      <c r="DP156" s="89">
        <v>0.18186666583029235</v>
      </c>
      <c r="DQ156" s="89">
        <v>0.18186666583029235</v>
      </c>
      <c r="DR156" s="89">
        <v>0.18186666583029235</v>
      </c>
      <c r="DS156" s="89">
        <v>0.18186666583029235</v>
      </c>
      <c r="DT156" s="89">
        <v>0.18186666583029235</v>
      </c>
      <c r="DU156" s="89">
        <v>0.18186666583029235</v>
      </c>
      <c r="DV156" s="89">
        <v>0.18186666583029235</v>
      </c>
      <c r="DW156" s="89">
        <v>0.18186666583029235</v>
      </c>
      <c r="DX156" s="89">
        <v>0.18186666583029235</v>
      </c>
      <c r="DY156" s="89">
        <v>0.18186666583029235</v>
      </c>
      <c r="DZ156" s="89">
        <v>0.18186666583029235</v>
      </c>
      <c r="EA156" s="89">
        <v>0.18186666583029235</v>
      </c>
      <c r="EB156" s="89">
        <v>0.18186666583029235</v>
      </c>
      <c r="EC156" s="89">
        <v>0.18186666583029235</v>
      </c>
      <c r="ED156" s="89">
        <v>0.18186666583029235</v>
      </c>
      <c r="EE156" s="89">
        <v>0.18186666583029235</v>
      </c>
      <c r="EF156" s="89">
        <v>0.18186666583029235</v>
      </c>
      <c r="EG156" s="89">
        <v>0.18186666583029235</v>
      </c>
      <c r="EH156" s="89">
        <v>0.18186666583029201</v>
      </c>
      <c r="EI156" s="89">
        <v>0.18186666583029201</v>
      </c>
      <c r="EJ156" s="89">
        <v>0.18186666583029201</v>
      </c>
      <c r="EK156" s="89">
        <v>0.18186666583029201</v>
      </c>
      <c r="EL156" s="89">
        <v>0.18186666583029201</v>
      </c>
      <c r="EM156" s="89">
        <v>0.18186666583029201</v>
      </c>
      <c r="EN156" s="89">
        <v>0.18186666583029201</v>
      </c>
      <c r="EO156" s="89">
        <v>0.18186666583029201</v>
      </c>
      <c r="EP156" s="89">
        <v>0.18186666583029201</v>
      </c>
      <c r="EQ156" s="89">
        <v>0.18186666583029201</v>
      </c>
      <c r="ER156" s="89">
        <v>0.18186666583029201</v>
      </c>
      <c r="ES156" s="89">
        <v>0.18186666583029201</v>
      </c>
      <c r="ET156" s="89">
        <v>0.18186666583029201</v>
      </c>
      <c r="EU156" s="89">
        <v>0.18186666583029201</v>
      </c>
      <c r="EV156" s="89">
        <v>0.18186666583029201</v>
      </c>
      <c r="EW156" s="89">
        <v>0.18186666583029201</v>
      </c>
      <c r="EX156" s="89">
        <v>0.18186666583029201</v>
      </c>
      <c r="EY156" s="89">
        <v>0.18186666583029201</v>
      </c>
      <c r="EZ156" s="89">
        <v>0.18186666583029201</v>
      </c>
      <c r="FA156" s="89">
        <v>0.18186666583029201</v>
      </c>
      <c r="FB156" s="89">
        <v>0.18186666583029201</v>
      </c>
      <c r="FC156" s="89">
        <v>0.18186666583029201</v>
      </c>
      <c r="FD156" s="89">
        <v>0.18186666583029201</v>
      </c>
      <c r="FE156" s="89">
        <v>0.18186666583029201</v>
      </c>
      <c r="FF156" s="89">
        <v>0.18186666583029201</v>
      </c>
      <c r="FG156" s="89">
        <v>0.18186666583029201</v>
      </c>
      <c r="FH156" s="89">
        <v>0.18186666583029201</v>
      </c>
      <c r="FI156" s="89">
        <v>0.18186666583029201</v>
      </c>
      <c r="FJ156" s="89">
        <v>0.18186666583029201</v>
      </c>
      <c r="FK156" s="89">
        <v>0.18186666583029201</v>
      </c>
      <c r="FL156" s="89">
        <v>0.18186666583029201</v>
      </c>
      <c r="FM156" s="89">
        <v>0.18186666583029201</v>
      </c>
      <c r="FN156" s="89">
        <v>0.18186666583029201</v>
      </c>
      <c r="FO156" s="89">
        <v>0.18186666583029201</v>
      </c>
      <c r="FP156" s="89">
        <v>0.18186666583029201</v>
      </c>
      <c r="FQ156" s="89">
        <v>0.18186666583029201</v>
      </c>
      <c r="FR156" s="89">
        <v>0.18186666583029201</v>
      </c>
      <c r="FS156" s="89">
        <v>0.18186666583029201</v>
      </c>
      <c r="FT156" s="89">
        <v>0.18186666583029201</v>
      </c>
      <c r="FU156" s="89">
        <v>0.18186666583029201</v>
      </c>
      <c r="FV156" s="89">
        <v>0.18186666583029201</v>
      </c>
      <c r="FW156" s="89">
        <v>0.18186666583029201</v>
      </c>
      <c r="FX156" s="89">
        <v>0.18186666583029201</v>
      </c>
      <c r="FY156" s="89">
        <v>0.18186666583029201</v>
      </c>
      <c r="FZ156" s="89">
        <v>0.18186666583029201</v>
      </c>
      <c r="GA156" s="89">
        <v>0.18186666583029201</v>
      </c>
      <c r="GB156" s="89">
        <v>0.18186666583029201</v>
      </c>
    </row>
    <row r="157" spans="1:184" s="16" customFormat="1" x14ac:dyDescent="0.3">
      <c r="A157" s="14" t="s">
        <v>101</v>
      </c>
      <c r="B157" s="14" t="s">
        <v>102</v>
      </c>
      <c r="C157" s="14" t="s">
        <v>28</v>
      </c>
      <c r="D157" s="346">
        <v>1.0033944994104479E-2</v>
      </c>
      <c r="E157" s="89">
        <v>1.0033944994104479E-2</v>
      </c>
      <c r="F157" s="89">
        <v>1.0033944994104479E-2</v>
      </c>
      <c r="G157" s="89">
        <v>1.0033944994104479E-2</v>
      </c>
      <c r="H157" s="89">
        <v>1.0033944994104479E-2</v>
      </c>
      <c r="I157" s="89">
        <v>1.0033944994104479E-2</v>
      </c>
      <c r="J157" s="89">
        <v>1.0033944994104479E-2</v>
      </c>
      <c r="K157" s="89">
        <v>1.0033944994104479E-2</v>
      </c>
      <c r="L157" s="89">
        <v>1.0033944994104479E-2</v>
      </c>
      <c r="M157" s="89">
        <v>1.0033944994104479E-2</v>
      </c>
      <c r="N157" s="89">
        <v>1.0033944994104479E-2</v>
      </c>
      <c r="O157" s="89">
        <v>1.0033944994104479E-2</v>
      </c>
      <c r="P157" s="89">
        <v>1.0033944994104479E-2</v>
      </c>
      <c r="Q157" s="89">
        <v>1.0033944994104479E-2</v>
      </c>
      <c r="R157" s="89">
        <v>1.0033944994104479E-2</v>
      </c>
      <c r="S157" s="89">
        <v>1.0033944994104479E-2</v>
      </c>
      <c r="T157" s="89">
        <v>1.0033944994104479E-2</v>
      </c>
      <c r="U157" s="89">
        <v>1.0033944994104479E-2</v>
      </c>
      <c r="V157" s="89">
        <v>1.0033944994104479E-2</v>
      </c>
      <c r="W157" s="89">
        <v>1.0033944994104479E-2</v>
      </c>
      <c r="X157" s="89">
        <v>1.0033944994104479E-2</v>
      </c>
      <c r="Y157" s="89">
        <v>1.0033944994104479E-2</v>
      </c>
      <c r="Z157" s="89">
        <v>1.0033944994104479E-2</v>
      </c>
      <c r="AA157" s="89">
        <v>1.0033944994104479E-2</v>
      </c>
      <c r="AB157" s="89">
        <v>1.0033944994104479E-2</v>
      </c>
      <c r="AC157" s="89">
        <v>1.0033944994104479E-2</v>
      </c>
      <c r="AD157" s="89">
        <v>1.0033944994104479E-2</v>
      </c>
      <c r="AE157" s="89">
        <v>1.0033944994104479E-2</v>
      </c>
      <c r="AF157" s="89">
        <v>1.0033944994104479E-2</v>
      </c>
      <c r="AG157" s="89">
        <v>1.0033944994104479E-2</v>
      </c>
      <c r="AH157" s="89">
        <v>1.0033944994104479E-2</v>
      </c>
      <c r="AI157" s="89">
        <v>1.0033944994104479E-2</v>
      </c>
      <c r="AJ157" s="89">
        <v>1.0033944994104479E-2</v>
      </c>
      <c r="AK157" s="89">
        <v>1.0033944994104479E-2</v>
      </c>
      <c r="AL157" s="89">
        <v>1.0033944994104479E-2</v>
      </c>
      <c r="AM157" s="89">
        <v>1.0033944994104479E-2</v>
      </c>
      <c r="AN157" s="89">
        <v>1.0033944994104479E-2</v>
      </c>
      <c r="AO157" s="89">
        <v>1.0033944994104479E-2</v>
      </c>
      <c r="AP157" s="89">
        <v>1.0033944994104479E-2</v>
      </c>
      <c r="AQ157" s="89">
        <v>1.0033944994104479E-2</v>
      </c>
      <c r="AR157" s="89">
        <v>1.0033944994104479E-2</v>
      </c>
      <c r="AS157" s="89">
        <v>1.0033944994104479E-2</v>
      </c>
      <c r="AT157" s="89">
        <v>1.0033944994104479E-2</v>
      </c>
      <c r="AU157" s="89">
        <v>1.0033944994104479E-2</v>
      </c>
      <c r="AV157" s="89">
        <v>1.0033944994104479E-2</v>
      </c>
      <c r="AW157" s="89">
        <v>1.0033944994104479E-2</v>
      </c>
      <c r="AX157" s="89">
        <v>1.0033944994104479E-2</v>
      </c>
      <c r="AY157" s="89">
        <v>1.0033944994104479E-2</v>
      </c>
      <c r="AZ157" s="89">
        <v>1.0033944994104479E-2</v>
      </c>
      <c r="BA157" s="89">
        <v>1.0033944994104479E-2</v>
      </c>
      <c r="BB157" s="89">
        <v>1.0033944994104479E-2</v>
      </c>
      <c r="BC157" s="89">
        <v>1.0033944994104479E-2</v>
      </c>
      <c r="BD157" s="89">
        <v>1.0033944994104479E-2</v>
      </c>
      <c r="BE157" s="89">
        <v>1.0033944994104479E-2</v>
      </c>
      <c r="BF157" s="89">
        <v>1.0033944994104479E-2</v>
      </c>
      <c r="BG157" s="89">
        <v>1.0033944994104479E-2</v>
      </c>
      <c r="BH157" s="89">
        <v>1.0033944994104479E-2</v>
      </c>
      <c r="BI157" s="89">
        <v>1.0033944994104479E-2</v>
      </c>
      <c r="BJ157" s="89">
        <v>1.0033944994104479E-2</v>
      </c>
      <c r="BK157" s="89">
        <v>1.0033944994104479E-2</v>
      </c>
      <c r="BL157" s="89">
        <v>1.0033944994104479E-2</v>
      </c>
      <c r="BM157" s="89">
        <v>1.0033944994104479E-2</v>
      </c>
      <c r="BN157" s="89">
        <v>1.0033944994104479E-2</v>
      </c>
      <c r="BO157" s="89">
        <v>1.0033944994104479E-2</v>
      </c>
      <c r="BP157" s="89">
        <v>1.0033944994104479E-2</v>
      </c>
      <c r="BQ157" s="89">
        <v>1.0033944994104479E-2</v>
      </c>
      <c r="BR157" s="89">
        <v>1.0033944994104479E-2</v>
      </c>
      <c r="BS157" s="89">
        <v>1.0033944994104479E-2</v>
      </c>
      <c r="BT157" s="89">
        <v>1.0033944994104479E-2</v>
      </c>
      <c r="BU157" s="89">
        <v>1.0033944994104479E-2</v>
      </c>
      <c r="BV157" s="89">
        <v>1.0033944994104479E-2</v>
      </c>
      <c r="BW157" s="89">
        <v>1.0033944994104479E-2</v>
      </c>
      <c r="BX157" s="89">
        <v>1.0033944994104479E-2</v>
      </c>
      <c r="BY157" s="89">
        <v>1.0033944994104479E-2</v>
      </c>
      <c r="BZ157" s="89">
        <v>1.0033944994104479E-2</v>
      </c>
      <c r="CA157" s="89">
        <v>1.0033944994104479E-2</v>
      </c>
      <c r="CB157" s="89">
        <v>1.0033944994104479E-2</v>
      </c>
      <c r="CC157" s="89">
        <v>1.0033944994104479E-2</v>
      </c>
      <c r="CD157" s="89">
        <v>1.0033944994104479E-2</v>
      </c>
      <c r="CE157" s="89">
        <v>1.0033944994104479E-2</v>
      </c>
      <c r="CF157" s="89">
        <v>1.0033944994104479E-2</v>
      </c>
      <c r="CG157" s="89">
        <v>1.0033944994104479E-2</v>
      </c>
      <c r="CH157" s="89">
        <v>1.0033944994104479E-2</v>
      </c>
      <c r="CI157" s="89">
        <v>1.0033944994104479E-2</v>
      </c>
      <c r="CJ157" s="89">
        <v>1.0033944994104479E-2</v>
      </c>
      <c r="CK157" s="89">
        <v>1.0033944994104479E-2</v>
      </c>
      <c r="CL157" s="89">
        <v>1.0033944994104479E-2</v>
      </c>
      <c r="CM157" s="89">
        <v>1.0033944994104479E-2</v>
      </c>
      <c r="CN157" s="89">
        <v>1.0033944994104479E-2</v>
      </c>
      <c r="CO157" s="89">
        <v>1.0033944994104479E-2</v>
      </c>
      <c r="CP157" s="89">
        <v>1.0033944994104479E-2</v>
      </c>
      <c r="CQ157" s="89">
        <v>1.0033944994104479E-2</v>
      </c>
      <c r="CR157" s="89">
        <v>1.0033944994104479E-2</v>
      </c>
      <c r="CS157" s="89">
        <v>1.0033944994104479E-2</v>
      </c>
      <c r="CT157" s="89">
        <v>1.0033944994104479E-2</v>
      </c>
      <c r="CU157" s="89">
        <v>1.0033944994104479E-2</v>
      </c>
      <c r="CV157" s="89">
        <v>1.0033944994104479E-2</v>
      </c>
      <c r="CW157" s="89">
        <v>1.0033944994104479E-2</v>
      </c>
      <c r="CX157" s="89">
        <v>1.0033944994104479E-2</v>
      </c>
      <c r="CY157" s="89">
        <v>1.0033944994104479E-2</v>
      </c>
      <c r="CZ157" s="89">
        <v>1.0033944994104479E-2</v>
      </c>
      <c r="DA157" s="89">
        <v>1.0033944994104479E-2</v>
      </c>
      <c r="DB157" s="89">
        <v>1.0033944994104479E-2</v>
      </c>
      <c r="DC157" s="89">
        <v>1.0033944994104479E-2</v>
      </c>
      <c r="DD157" s="89">
        <v>1.0033944994104479E-2</v>
      </c>
      <c r="DE157" s="89">
        <v>1.0033944994104479E-2</v>
      </c>
      <c r="DF157" s="89">
        <v>1.0033944994104479E-2</v>
      </c>
      <c r="DG157" s="89">
        <v>1.0033944994104479E-2</v>
      </c>
      <c r="DH157" s="89">
        <v>1.0033944994104479E-2</v>
      </c>
      <c r="DI157" s="89">
        <v>1.0033944994104479E-2</v>
      </c>
      <c r="DJ157" s="89">
        <v>1.0033944994104479E-2</v>
      </c>
      <c r="DK157" s="89">
        <v>1.0033944994104479E-2</v>
      </c>
      <c r="DL157" s="89">
        <v>1.0033944994104479E-2</v>
      </c>
      <c r="DM157" s="89">
        <v>1.0033944994104479E-2</v>
      </c>
      <c r="DN157" s="89">
        <v>1.0033944994104479E-2</v>
      </c>
      <c r="DO157" s="89">
        <v>1.0033944994104479E-2</v>
      </c>
      <c r="DP157" s="89">
        <v>1.0033944994104479E-2</v>
      </c>
      <c r="DQ157" s="89">
        <v>1.0033944994104479E-2</v>
      </c>
      <c r="DR157" s="89">
        <v>1.0033944994104479E-2</v>
      </c>
      <c r="DS157" s="89">
        <v>1.0033944994104479E-2</v>
      </c>
      <c r="DT157" s="89">
        <v>1.0033944994104479E-2</v>
      </c>
      <c r="DU157" s="89">
        <v>1.0033944994104479E-2</v>
      </c>
      <c r="DV157" s="89">
        <v>1.0033944994104479E-2</v>
      </c>
      <c r="DW157" s="89">
        <v>1.0033944994104479E-2</v>
      </c>
      <c r="DX157" s="89">
        <v>1.0033944994104479E-2</v>
      </c>
      <c r="DY157" s="89">
        <v>1.0033944994104479E-2</v>
      </c>
      <c r="DZ157" s="89">
        <v>1.0033944994104479E-2</v>
      </c>
      <c r="EA157" s="89">
        <v>1.0033944994104479E-2</v>
      </c>
      <c r="EB157" s="89">
        <v>1.0033944994104479E-2</v>
      </c>
      <c r="EC157" s="89">
        <v>1.0033944994104479E-2</v>
      </c>
      <c r="ED157" s="89">
        <v>1.0033944994104479E-2</v>
      </c>
      <c r="EE157" s="89">
        <v>1.0033944994104479E-2</v>
      </c>
      <c r="EF157" s="89">
        <v>1.0033944994104479E-2</v>
      </c>
      <c r="EG157" s="89">
        <v>1.0033944994104479E-2</v>
      </c>
      <c r="EH157" s="89">
        <v>1.00339449941045E-2</v>
      </c>
      <c r="EI157" s="89">
        <v>1.00339449941045E-2</v>
      </c>
      <c r="EJ157" s="89">
        <v>1.00339449941045E-2</v>
      </c>
      <c r="EK157" s="89">
        <v>1.00339449941045E-2</v>
      </c>
      <c r="EL157" s="89">
        <v>1.00339449941045E-2</v>
      </c>
      <c r="EM157" s="89">
        <v>1.00339449941045E-2</v>
      </c>
      <c r="EN157" s="89">
        <v>1.00339449941045E-2</v>
      </c>
      <c r="EO157" s="89">
        <v>1.00339449941045E-2</v>
      </c>
      <c r="EP157" s="89">
        <v>1.00339449941045E-2</v>
      </c>
      <c r="EQ157" s="89">
        <v>1.00339449941045E-2</v>
      </c>
      <c r="ER157" s="89">
        <v>1.00339449941045E-2</v>
      </c>
      <c r="ES157" s="89">
        <v>1.00339449941045E-2</v>
      </c>
      <c r="ET157" s="89">
        <v>1.00339449941045E-2</v>
      </c>
      <c r="EU157" s="89">
        <v>1.00339449941045E-2</v>
      </c>
      <c r="EV157" s="89">
        <v>1.00339449941045E-2</v>
      </c>
      <c r="EW157" s="89">
        <v>1.00339449941045E-2</v>
      </c>
      <c r="EX157" s="89">
        <v>1.00339449941045E-2</v>
      </c>
      <c r="EY157" s="89">
        <v>1.00339449941045E-2</v>
      </c>
      <c r="EZ157" s="89">
        <v>1.00339449941045E-2</v>
      </c>
      <c r="FA157" s="89">
        <v>1.00339449941045E-2</v>
      </c>
      <c r="FB157" s="89">
        <v>1.00339449941045E-2</v>
      </c>
      <c r="FC157" s="89">
        <v>1.00339449941045E-2</v>
      </c>
      <c r="FD157" s="89">
        <v>1.00339449941045E-2</v>
      </c>
      <c r="FE157" s="89">
        <v>1.00339449941045E-2</v>
      </c>
      <c r="FF157" s="89">
        <v>1.00339449941045E-2</v>
      </c>
      <c r="FG157" s="89">
        <v>1.00339449941045E-2</v>
      </c>
      <c r="FH157" s="89">
        <v>1.00339449941045E-2</v>
      </c>
      <c r="FI157" s="89">
        <v>1.00339449941045E-2</v>
      </c>
      <c r="FJ157" s="89">
        <v>1.00339449941045E-2</v>
      </c>
      <c r="FK157" s="89">
        <v>1.00339449941045E-2</v>
      </c>
      <c r="FL157" s="89">
        <v>1.00339449941045E-2</v>
      </c>
      <c r="FM157" s="89">
        <v>1.00339449941045E-2</v>
      </c>
      <c r="FN157" s="89">
        <v>1.00339449941045E-2</v>
      </c>
      <c r="FO157" s="89">
        <v>1.00339449941045E-2</v>
      </c>
      <c r="FP157" s="89">
        <v>1.00339449941045E-2</v>
      </c>
      <c r="FQ157" s="89">
        <v>1.00339449941045E-2</v>
      </c>
      <c r="FR157" s="89">
        <v>1.00339449941045E-2</v>
      </c>
      <c r="FS157" s="89">
        <v>1.00339449941045E-2</v>
      </c>
      <c r="FT157" s="89">
        <v>1.00339449941045E-2</v>
      </c>
      <c r="FU157" s="89">
        <v>1.00339449941045E-2</v>
      </c>
      <c r="FV157" s="89">
        <v>1.00339449941045E-2</v>
      </c>
      <c r="FW157" s="89">
        <v>1.00339449941045E-2</v>
      </c>
      <c r="FX157" s="89">
        <v>1.00339449941045E-2</v>
      </c>
      <c r="FY157" s="89">
        <v>1.00339449941045E-2</v>
      </c>
      <c r="FZ157" s="89">
        <v>1.00339449941045E-2</v>
      </c>
      <c r="GA157" s="89">
        <v>1.00339449941045E-2</v>
      </c>
      <c r="GB157" s="89">
        <v>1.00339449941045E-2</v>
      </c>
    </row>
    <row r="158" spans="1:184" x14ac:dyDescent="0.3">
      <c r="A158" s="14"/>
      <c r="D158" s="24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</row>
    <row r="159" spans="1:184" x14ac:dyDescent="0.3">
      <c r="A159" s="18"/>
      <c r="B159" s="18"/>
      <c r="C159" s="18"/>
      <c r="D159" s="21"/>
      <c r="E159" s="19">
        <v>39814</v>
      </c>
      <c r="F159" s="19">
        <v>39845</v>
      </c>
      <c r="G159" s="19">
        <v>39873</v>
      </c>
      <c r="H159" s="19">
        <v>39904</v>
      </c>
      <c r="I159" s="19">
        <v>39934</v>
      </c>
      <c r="J159" s="19">
        <v>39965</v>
      </c>
      <c r="K159" s="19">
        <v>39995</v>
      </c>
      <c r="L159" s="19">
        <v>40026</v>
      </c>
      <c r="M159" s="19">
        <v>40057</v>
      </c>
      <c r="N159" s="19">
        <v>40087</v>
      </c>
      <c r="O159" s="19">
        <v>40118</v>
      </c>
      <c r="P159" s="19">
        <v>40148</v>
      </c>
      <c r="Q159" s="19">
        <v>40179</v>
      </c>
      <c r="R159" s="19">
        <v>40210</v>
      </c>
      <c r="S159" s="19">
        <v>40238</v>
      </c>
      <c r="T159" s="19">
        <v>40269</v>
      </c>
      <c r="U159" s="19">
        <v>40299</v>
      </c>
      <c r="V159" s="19">
        <v>40330</v>
      </c>
      <c r="W159" s="19">
        <v>40360</v>
      </c>
      <c r="X159" s="19">
        <v>40391</v>
      </c>
      <c r="Y159" s="19">
        <v>40422</v>
      </c>
      <c r="Z159" s="19">
        <v>40452</v>
      </c>
      <c r="AA159" s="19">
        <v>40483</v>
      </c>
      <c r="AB159" s="19">
        <v>40513</v>
      </c>
      <c r="AC159" s="19">
        <v>40544</v>
      </c>
      <c r="AD159" s="19">
        <v>40575</v>
      </c>
      <c r="AE159" s="19">
        <v>40603</v>
      </c>
      <c r="AF159" s="19">
        <v>40634</v>
      </c>
      <c r="AG159" s="19">
        <v>40664</v>
      </c>
      <c r="AH159" s="19">
        <v>40695</v>
      </c>
      <c r="AI159" s="19">
        <v>40725</v>
      </c>
      <c r="AJ159" s="19">
        <v>40756</v>
      </c>
      <c r="AK159" s="19">
        <v>40787</v>
      </c>
      <c r="AL159" s="19">
        <v>40817</v>
      </c>
      <c r="AM159" s="19">
        <v>40848</v>
      </c>
      <c r="AN159" s="19">
        <v>40878</v>
      </c>
      <c r="AO159" s="19">
        <v>40909</v>
      </c>
      <c r="AP159" s="19">
        <v>40940</v>
      </c>
      <c r="AQ159" s="19">
        <v>40969</v>
      </c>
      <c r="AR159" s="19">
        <v>41000</v>
      </c>
      <c r="AS159" s="19">
        <v>41030</v>
      </c>
      <c r="AT159" s="19">
        <v>41061</v>
      </c>
      <c r="AU159" s="19">
        <v>41091</v>
      </c>
      <c r="AV159" s="19">
        <v>41122</v>
      </c>
      <c r="AW159" s="19">
        <v>41153</v>
      </c>
      <c r="AX159" s="19">
        <v>41183</v>
      </c>
      <c r="AY159" s="19">
        <v>41214</v>
      </c>
      <c r="AZ159" s="19">
        <v>41244</v>
      </c>
      <c r="BA159" s="19">
        <v>41275</v>
      </c>
      <c r="BB159" s="19">
        <v>41306</v>
      </c>
      <c r="BC159" s="19">
        <v>41334</v>
      </c>
      <c r="BD159" s="19">
        <v>41365</v>
      </c>
      <c r="BE159" s="19">
        <v>41395</v>
      </c>
      <c r="BF159" s="19">
        <v>41426</v>
      </c>
      <c r="BG159" s="19">
        <v>41456</v>
      </c>
      <c r="BH159" s="19">
        <v>41487</v>
      </c>
      <c r="BI159" s="19">
        <v>41518</v>
      </c>
      <c r="BJ159" s="19">
        <v>41548</v>
      </c>
      <c r="BK159" s="19">
        <v>41579</v>
      </c>
      <c r="BL159" s="19">
        <v>41609</v>
      </c>
      <c r="BM159" s="19">
        <v>41640</v>
      </c>
      <c r="BN159" s="19">
        <v>41671</v>
      </c>
      <c r="BO159" s="19">
        <v>41699</v>
      </c>
      <c r="BP159" s="19">
        <v>41730</v>
      </c>
      <c r="BQ159" s="19">
        <v>41760</v>
      </c>
      <c r="BR159" s="19">
        <v>41791</v>
      </c>
      <c r="BS159" s="19">
        <v>41821</v>
      </c>
      <c r="BT159" s="19">
        <v>41852</v>
      </c>
      <c r="BU159" s="19">
        <v>41883</v>
      </c>
      <c r="BV159" s="19">
        <v>41913</v>
      </c>
      <c r="BW159" s="19">
        <v>41944</v>
      </c>
      <c r="BX159" s="19">
        <v>41974</v>
      </c>
      <c r="BY159" s="19">
        <v>42005</v>
      </c>
      <c r="BZ159" s="19">
        <v>42036</v>
      </c>
      <c r="CA159" s="19">
        <v>42064</v>
      </c>
      <c r="CB159" s="19">
        <v>42095</v>
      </c>
      <c r="CC159" s="19">
        <v>42125</v>
      </c>
      <c r="CD159" s="19">
        <v>42156</v>
      </c>
      <c r="CE159" s="19">
        <v>42186</v>
      </c>
      <c r="CF159" s="19">
        <v>42217</v>
      </c>
      <c r="CG159" s="19">
        <v>42248</v>
      </c>
      <c r="CH159" s="19">
        <v>42278</v>
      </c>
      <c r="CI159" s="19">
        <v>42309</v>
      </c>
      <c r="CJ159" s="19">
        <v>42339</v>
      </c>
      <c r="CK159" s="19">
        <v>42370</v>
      </c>
      <c r="CL159" s="19">
        <v>42401</v>
      </c>
      <c r="CM159" s="19">
        <v>42430</v>
      </c>
      <c r="CN159" s="19">
        <v>42461</v>
      </c>
      <c r="CO159" s="19">
        <v>42491</v>
      </c>
      <c r="CP159" s="19">
        <v>42522</v>
      </c>
      <c r="CQ159" s="19">
        <v>42552</v>
      </c>
      <c r="CR159" s="19">
        <v>42583</v>
      </c>
      <c r="CS159" s="19">
        <v>42614</v>
      </c>
      <c r="CT159" s="19">
        <v>42644</v>
      </c>
      <c r="CU159" s="19">
        <v>42675</v>
      </c>
      <c r="CV159" s="19">
        <v>42705</v>
      </c>
      <c r="CW159" s="19">
        <v>42736</v>
      </c>
      <c r="CX159" s="19">
        <v>42767</v>
      </c>
      <c r="CY159" s="19">
        <v>42795</v>
      </c>
      <c r="CZ159" s="19">
        <v>42826</v>
      </c>
      <c r="DA159" s="19">
        <v>42856</v>
      </c>
      <c r="DB159" s="19">
        <v>42887</v>
      </c>
      <c r="DC159" s="19">
        <v>42917</v>
      </c>
      <c r="DD159" s="19">
        <v>42948</v>
      </c>
      <c r="DE159" s="19">
        <v>42979</v>
      </c>
      <c r="DF159" s="19">
        <v>43009</v>
      </c>
      <c r="DG159" s="19">
        <v>43040</v>
      </c>
      <c r="DH159" s="19">
        <v>43070</v>
      </c>
      <c r="DI159" s="19">
        <v>43101</v>
      </c>
      <c r="DJ159" s="19">
        <v>43132</v>
      </c>
      <c r="DK159" s="19">
        <v>43160</v>
      </c>
      <c r="DL159" s="19">
        <v>43191</v>
      </c>
      <c r="DM159" s="19">
        <v>43221</v>
      </c>
      <c r="DN159" s="19">
        <v>43252</v>
      </c>
      <c r="DO159" s="19">
        <v>43282</v>
      </c>
      <c r="DP159" s="19">
        <v>43313</v>
      </c>
      <c r="DQ159" s="19">
        <v>43344</v>
      </c>
      <c r="DR159" s="19">
        <v>43374</v>
      </c>
      <c r="DS159" s="19">
        <v>43405</v>
      </c>
      <c r="DT159" s="19">
        <v>43435</v>
      </c>
      <c r="DU159" s="19">
        <v>43466</v>
      </c>
      <c r="DV159" s="19">
        <v>43497</v>
      </c>
      <c r="DW159" s="19">
        <v>43525</v>
      </c>
      <c r="DX159" s="19">
        <v>43556</v>
      </c>
      <c r="DY159" s="19">
        <v>43586</v>
      </c>
      <c r="DZ159" s="19">
        <v>43617</v>
      </c>
      <c r="EA159" s="19">
        <v>43647</v>
      </c>
      <c r="EB159" s="19">
        <v>43678</v>
      </c>
      <c r="EC159" s="19">
        <v>43709</v>
      </c>
      <c r="ED159" s="19">
        <v>43739</v>
      </c>
      <c r="EE159" s="19">
        <v>43770</v>
      </c>
      <c r="EF159" s="19">
        <v>43800</v>
      </c>
      <c r="EG159" s="19">
        <v>43831</v>
      </c>
      <c r="EH159" s="19">
        <v>43862</v>
      </c>
      <c r="EI159" s="19">
        <v>43891</v>
      </c>
      <c r="EJ159" s="19">
        <v>43922</v>
      </c>
      <c r="EK159" s="19">
        <v>43952</v>
      </c>
      <c r="EL159" s="19">
        <v>43983</v>
      </c>
      <c r="EM159" s="19">
        <v>44013</v>
      </c>
      <c r="EN159" s="19">
        <v>44044</v>
      </c>
      <c r="EO159" s="19">
        <v>44075</v>
      </c>
      <c r="EP159" s="19">
        <v>44105</v>
      </c>
      <c r="EQ159" s="19">
        <v>44136</v>
      </c>
      <c r="ER159" s="19">
        <v>44166</v>
      </c>
      <c r="ES159" s="19">
        <v>44197</v>
      </c>
      <c r="ET159" s="19">
        <v>44228</v>
      </c>
      <c r="EU159" s="19">
        <v>44256</v>
      </c>
      <c r="EV159" s="19">
        <v>44287</v>
      </c>
      <c r="EW159" s="19">
        <v>44317</v>
      </c>
      <c r="EX159" s="19">
        <v>44348</v>
      </c>
      <c r="EY159" s="19">
        <v>44378</v>
      </c>
      <c r="EZ159" s="19">
        <v>44409</v>
      </c>
      <c r="FA159" s="19">
        <v>44440</v>
      </c>
      <c r="FB159" s="19">
        <v>44470</v>
      </c>
      <c r="FC159" s="19">
        <v>44501</v>
      </c>
      <c r="FD159" s="19">
        <v>44531</v>
      </c>
      <c r="FE159" s="19">
        <v>44562</v>
      </c>
      <c r="FF159" s="19">
        <v>44593</v>
      </c>
      <c r="FG159" s="19">
        <v>44621</v>
      </c>
      <c r="FH159" s="19">
        <v>44652</v>
      </c>
      <c r="FI159" s="19">
        <v>44682</v>
      </c>
      <c r="FJ159" s="19">
        <v>44713</v>
      </c>
      <c r="FK159" s="19">
        <v>44743</v>
      </c>
      <c r="FL159" s="19">
        <v>44774</v>
      </c>
      <c r="FM159" s="19">
        <v>44805</v>
      </c>
      <c r="FN159" s="19">
        <v>44835</v>
      </c>
      <c r="FO159" s="19">
        <v>44866</v>
      </c>
      <c r="FP159" s="19">
        <v>44896</v>
      </c>
      <c r="FQ159" s="19">
        <v>44927</v>
      </c>
      <c r="FR159" s="19">
        <v>44958</v>
      </c>
      <c r="FS159" s="19">
        <v>44986</v>
      </c>
      <c r="FT159" s="359">
        <v>45017</v>
      </c>
      <c r="FU159" s="359">
        <v>45047</v>
      </c>
      <c r="FV159" s="359">
        <v>45078</v>
      </c>
      <c r="FW159" s="359">
        <v>45108</v>
      </c>
      <c r="FX159" s="359">
        <v>45139</v>
      </c>
      <c r="FY159" s="359">
        <v>45170</v>
      </c>
      <c r="FZ159" s="359">
        <v>45200</v>
      </c>
      <c r="GA159" s="359">
        <v>45231</v>
      </c>
      <c r="GB159" s="359">
        <v>45261</v>
      </c>
    </row>
    <row r="160" spans="1:184" x14ac:dyDescent="0.3">
      <c r="A160" s="5" t="s">
        <v>105</v>
      </c>
      <c r="E160" s="27">
        <v>1534.5399516983402</v>
      </c>
      <c r="F160" s="27">
        <v>1493.9205249262648</v>
      </c>
      <c r="G160" s="27">
        <v>1466.686266727776</v>
      </c>
      <c r="H160" s="27">
        <v>1532.9992254875781</v>
      </c>
      <c r="I160" s="27">
        <v>1641.621738682622</v>
      </c>
      <c r="J160" s="27">
        <v>1620.9791710697871</v>
      </c>
      <c r="K160" s="27">
        <v>1570.5033662685637</v>
      </c>
      <c r="L160" s="27">
        <v>1614.6257242747133</v>
      </c>
      <c r="M160" s="27">
        <v>1629.5349545166882</v>
      </c>
      <c r="N160" s="27">
        <v>1713.3628041393888</v>
      </c>
      <c r="O160" s="27">
        <v>1714.0439286891519</v>
      </c>
      <c r="P160" s="27">
        <v>1805.9323224388204</v>
      </c>
      <c r="Q160" s="27">
        <v>1815.1421090492381</v>
      </c>
      <c r="R160" s="27">
        <v>1730.3686951410391</v>
      </c>
      <c r="S160" s="27">
        <v>1765.2815940713913</v>
      </c>
      <c r="T160" s="27">
        <v>1812.7660577982981</v>
      </c>
      <c r="U160" s="27">
        <v>1808.3003930954401</v>
      </c>
      <c r="V160" s="27">
        <v>1893.5395148855769</v>
      </c>
      <c r="W160" s="27">
        <v>2001.142316914671</v>
      </c>
      <c r="X160" s="27">
        <v>2073.488344508004</v>
      </c>
      <c r="Y160" s="27">
        <v>2147.6896975222335</v>
      </c>
      <c r="Z160" s="27">
        <v>2156.0586184921031</v>
      </c>
      <c r="AA160" s="27">
        <v>2255.3084159634827</v>
      </c>
      <c r="AB160" s="27">
        <v>2420.6908008114874</v>
      </c>
      <c r="AC160" s="27">
        <v>2581.8531723505153</v>
      </c>
      <c r="AD160" s="27">
        <v>2798.4977322060545</v>
      </c>
      <c r="AE160" s="27">
        <v>2854.2813470423152</v>
      </c>
      <c r="AF160" s="27">
        <v>2928.9823987283289</v>
      </c>
      <c r="AG160" s="27">
        <v>2844.8473100166993</v>
      </c>
      <c r="AH160" s="27">
        <v>2748.6178894372747</v>
      </c>
      <c r="AI160" s="27">
        <v>2739.0188661490351</v>
      </c>
      <c r="AJ160" s="27">
        <v>2749.2421714742241</v>
      </c>
      <c r="AK160" s="27">
        <v>2711.3904197212032</v>
      </c>
      <c r="AL160" s="27">
        <v>2511.3682534376817</v>
      </c>
      <c r="AM160" s="27">
        <v>2463.2692640769628</v>
      </c>
      <c r="AN160" s="27">
        <v>2380.2346532150796</v>
      </c>
      <c r="AO160" s="27">
        <v>2406.0589671275534</v>
      </c>
      <c r="AP160" s="27">
        <v>2338.282112398233</v>
      </c>
      <c r="AQ160" s="27">
        <v>2196.2936540317423</v>
      </c>
      <c r="AR160" s="27">
        <v>2138.6751148393964</v>
      </c>
      <c r="AS160" s="27">
        <v>2100.5805245649208</v>
      </c>
      <c r="AT160" s="27">
        <v>2012.7828276638579</v>
      </c>
      <c r="AU160" s="27">
        <v>2197.4284632440313</v>
      </c>
      <c r="AV160" s="27">
        <v>2050.7563190337851</v>
      </c>
      <c r="AW160" s="27">
        <v>2064.7624770215461</v>
      </c>
      <c r="AX160" s="27">
        <v>2018.5616039957795</v>
      </c>
      <c r="AY160" s="27">
        <v>1902.0102945769577</v>
      </c>
      <c r="AZ160" s="27">
        <v>1867.5037204960731</v>
      </c>
      <c r="BA160" s="27">
        <v>1920.062353499985</v>
      </c>
      <c r="BB160" s="27">
        <v>1849.8053318087177</v>
      </c>
      <c r="BC160" s="27">
        <v>1804.9241459526097</v>
      </c>
      <c r="BD160" s="27">
        <v>1833.0831977762591</v>
      </c>
      <c r="BE160" s="27">
        <v>1858.1081258843594</v>
      </c>
      <c r="BF160" s="27">
        <v>1794.6301791694955</v>
      </c>
      <c r="BG160" s="27">
        <v>1783.3392747006942</v>
      </c>
      <c r="BH160" s="27">
        <v>1712.792073780796</v>
      </c>
      <c r="BI160" s="27">
        <v>1694.1258704677523</v>
      </c>
      <c r="BJ160" s="27">
        <v>1699.8429175940787</v>
      </c>
      <c r="BK160" s="27">
        <v>1637.2633359634306</v>
      </c>
      <c r="BL160" s="27">
        <v>1663.9048832215344</v>
      </c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</row>
    <row r="161" spans="1:184" x14ac:dyDescent="0.3">
      <c r="A161" s="5" t="s">
        <v>288</v>
      </c>
      <c r="E161" s="27">
        <v>1450.2872073145295</v>
      </c>
      <c r="F161" s="27">
        <v>1380.6516315957278</v>
      </c>
      <c r="G161" s="27">
        <v>1341.7786871428884</v>
      </c>
      <c r="H161" s="27">
        <v>1374.7831813464056</v>
      </c>
      <c r="I161" s="27">
        <v>1421.0333628622825</v>
      </c>
      <c r="J161" s="27">
        <v>1427.4331153503231</v>
      </c>
      <c r="K161" s="27">
        <v>1433.0110499364703</v>
      </c>
      <c r="L161" s="27">
        <v>1516.5080722156674</v>
      </c>
      <c r="M161" s="27">
        <v>1513.7251351644434</v>
      </c>
      <c r="N161" s="27">
        <v>1574.6964792375636</v>
      </c>
      <c r="O161" s="27">
        <v>1581.8678822583029</v>
      </c>
      <c r="P161" s="27">
        <v>1650.3356642971853</v>
      </c>
      <c r="Q161" s="27">
        <v>1686.508401484612</v>
      </c>
      <c r="R161" s="27">
        <v>1610.4891821463114</v>
      </c>
      <c r="S161" s="27">
        <v>1618.8418973672394</v>
      </c>
      <c r="T161" s="27">
        <v>1618.7451228305717</v>
      </c>
      <c r="U161" s="27">
        <v>1592.5182584042354</v>
      </c>
      <c r="V161" s="27">
        <v>1646.4380999475025</v>
      </c>
      <c r="W161" s="27">
        <v>1701.1882732186016</v>
      </c>
      <c r="X161" s="27">
        <v>1842.1367818826379</v>
      </c>
      <c r="Y161" s="27">
        <v>1879.2205952401901</v>
      </c>
      <c r="Z161" s="27">
        <v>1891.4325135873771</v>
      </c>
      <c r="AA161" s="27">
        <v>1962.7110012988096</v>
      </c>
      <c r="AB161" s="27">
        <v>2102.6712476679895</v>
      </c>
      <c r="AC161" s="27">
        <v>2214.6201450753779</v>
      </c>
      <c r="AD161" s="27">
        <v>2329.3890552072385</v>
      </c>
      <c r="AE161" s="27">
        <v>2353.4684896445424</v>
      </c>
      <c r="AF161" s="27">
        <v>2384.1848492685253</v>
      </c>
      <c r="AG161" s="27">
        <v>2327.9859768722631</v>
      </c>
      <c r="AH161" s="27">
        <v>2250.2766338897786</v>
      </c>
      <c r="AI161" s="27">
        <v>2253.3905300715123</v>
      </c>
      <c r="AJ161" s="27">
        <v>2289.9767544441097</v>
      </c>
      <c r="AK161" s="27">
        <v>2259.4648947858182</v>
      </c>
      <c r="AL161" s="27">
        <v>2105.1437043890169</v>
      </c>
      <c r="AM161" s="27">
        <v>2083.6089845441788</v>
      </c>
      <c r="AN161" s="27">
        <v>2024.8259969048647</v>
      </c>
      <c r="AO161" s="27">
        <v>2050.2841485887648</v>
      </c>
      <c r="AP161" s="27">
        <v>1980.5524599611244</v>
      </c>
      <c r="AQ161" s="27">
        <v>1878.2933137851815</v>
      </c>
      <c r="AR161" s="27">
        <v>1811.3729386502073</v>
      </c>
      <c r="AS161" s="27">
        <v>1796.5248619977151</v>
      </c>
      <c r="AT161" s="27">
        <v>1710.6200584291159</v>
      </c>
      <c r="AU161" s="27">
        <v>1880.6120057762589</v>
      </c>
      <c r="AV161" s="27">
        <v>1817.1431307869307</v>
      </c>
      <c r="AW161" s="27">
        <v>1839.902237735088</v>
      </c>
      <c r="AX161" s="27">
        <v>1806.0283629720466</v>
      </c>
      <c r="AY161" s="27">
        <v>1725.5409975729922</v>
      </c>
      <c r="AZ161" s="27">
        <v>1704.1508977941187</v>
      </c>
      <c r="BA161" s="27">
        <v>1697.6170311113931</v>
      </c>
      <c r="BB161" s="27">
        <v>1639.4964164000312</v>
      </c>
      <c r="BC161" s="27">
        <v>1623.7661386946975</v>
      </c>
      <c r="BD161" s="27">
        <v>1625.075215219437</v>
      </c>
      <c r="BE161" s="27">
        <v>1636.8926533049694</v>
      </c>
      <c r="BF161" s="27">
        <v>1581.3267472942725</v>
      </c>
      <c r="BG161" s="27">
        <v>1593.6715514251482</v>
      </c>
      <c r="BH161" s="27">
        <v>1569.1649358011482</v>
      </c>
      <c r="BI161" s="27">
        <v>1571.0802204444747</v>
      </c>
      <c r="BJ161" s="27">
        <v>1593.6557092113012</v>
      </c>
      <c r="BK161" s="27">
        <v>1544.2239362884345</v>
      </c>
      <c r="BL161" s="27">
        <v>1569.2592779803526</v>
      </c>
      <c r="BM161" s="27">
        <v>1583.1667910151191</v>
      </c>
      <c r="BN161" s="27">
        <v>1755.9213906840184</v>
      </c>
      <c r="BO161" s="27">
        <v>1971.8396834136465</v>
      </c>
      <c r="BP161" s="27">
        <v>2036.9525116817554</v>
      </c>
      <c r="BQ161" s="27">
        <v>1988.844075939448</v>
      </c>
      <c r="BR161" s="27">
        <v>1952.0710182348355</v>
      </c>
      <c r="BS161" s="27">
        <v>1976.7007555972591</v>
      </c>
      <c r="BT161" s="27">
        <v>2009.2984141327327</v>
      </c>
      <c r="BU161" s="27">
        <v>1941.5434777867322</v>
      </c>
      <c r="BV161" s="27">
        <v>1999.9654898716344</v>
      </c>
      <c r="BW161" s="27">
        <v>1861.8843750798883</v>
      </c>
      <c r="BX161" s="27">
        <v>1750.7405590271785</v>
      </c>
      <c r="BY161" s="27">
        <v>1707.6240455226325</v>
      </c>
      <c r="BZ161" s="27">
        <v>1624.7998573386467</v>
      </c>
      <c r="CA161" s="27">
        <v>1495.6992890624185</v>
      </c>
      <c r="CB161" s="27">
        <v>1503.8808984101804</v>
      </c>
      <c r="CC161" s="27">
        <v>1502.9030023204584</v>
      </c>
      <c r="CD161" s="27">
        <v>1499.6951057555245</v>
      </c>
      <c r="CE161" s="27">
        <v>1432.4820309080012</v>
      </c>
      <c r="CF161" s="27">
        <v>1398.3474764304599</v>
      </c>
      <c r="CG161" s="27">
        <v>1356.8418722612121</v>
      </c>
      <c r="CH161" s="27">
        <v>1414.5003705221134</v>
      </c>
      <c r="CI161" s="27">
        <v>1381.0243785845919</v>
      </c>
      <c r="CJ161" s="27">
        <v>1372.3470893103058</v>
      </c>
      <c r="CK161" s="27">
        <v>1326.1100007578218</v>
      </c>
      <c r="CL161" s="27">
        <v>1311.5053393985013</v>
      </c>
      <c r="CM161" s="27">
        <v>1387.6233300695772</v>
      </c>
      <c r="CN161" s="27">
        <v>1406.5117642453567</v>
      </c>
      <c r="CO161" s="27">
        <v>1420.3496241125274</v>
      </c>
      <c r="CP161" s="27">
        <v>1500.5358719029095</v>
      </c>
      <c r="CQ161" s="27">
        <v>1564.061407064856</v>
      </c>
      <c r="CR161" s="27">
        <v>1534.9308534208967</v>
      </c>
      <c r="CS161" s="27">
        <v>1607.8507577797709</v>
      </c>
      <c r="CT161" s="27">
        <v>1630.2870928783652</v>
      </c>
      <c r="CU161" s="27">
        <v>1602.0017393028493</v>
      </c>
      <c r="CV161" s="27">
        <v>1522.471612063767</v>
      </c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</row>
    <row r="162" spans="1:184" x14ac:dyDescent="0.3">
      <c r="A162" s="5" t="s">
        <v>287</v>
      </c>
      <c r="E162" s="293">
        <v>1481.0631839965686</v>
      </c>
      <c r="F162" s="293">
        <v>1423.146163482646</v>
      </c>
      <c r="G162" s="293">
        <v>1370.4258058817029</v>
      </c>
      <c r="H162" s="293">
        <v>1409.4258984319197</v>
      </c>
      <c r="I162" s="293">
        <v>1455.3901778996039</v>
      </c>
      <c r="J162" s="293">
        <v>1471.8531325026411</v>
      </c>
      <c r="K162" s="293">
        <v>1471.5902080832486</v>
      </c>
      <c r="L162" s="293">
        <v>1558.4892790251633</v>
      </c>
      <c r="M162" s="293">
        <v>1575.7035724301713</v>
      </c>
      <c r="N162" s="293">
        <v>1655.2749493717056</v>
      </c>
      <c r="O162" s="293">
        <v>1638.2574502994037</v>
      </c>
      <c r="P162" s="293">
        <v>1721.1645745625999</v>
      </c>
      <c r="Q162" s="293">
        <v>1740.940622313788</v>
      </c>
      <c r="R162" s="293">
        <v>1654.6404009600858</v>
      </c>
      <c r="S162" s="293">
        <v>1656.6191740693605</v>
      </c>
      <c r="T162" s="293">
        <v>1664.8428258630513</v>
      </c>
      <c r="U162" s="293">
        <v>1628.3730611547712</v>
      </c>
      <c r="V162" s="293">
        <v>1684.1346049670385</v>
      </c>
      <c r="W162" s="293">
        <v>1739.3534423311644</v>
      </c>
      <c r="X162" s="293">
        <v>1849.9123777117325</v>
      </c>
      <c r="Y162" s="293">
        <v>1883.0352759266195</v>
      </c>
      <c r="Z162" s="293">
        <v>1906.3142458792288</v>
      </c>
      <c r="AA162" s="293">
        <v>1971.7093411248611</v>
      </c>
      <c r="AB162" s="293">
        <v>2108.6128744712332</v>
      </c>
      <c r="AC162" s="293">
        <v>2223.7570406786785</v>
      </c>
      <c r="AD162" s="293">
        <v>2366.8446091105989</v>
      </c>
      <c r="AE162" s="293">
        <v>2372.3949065561278</v>
      </c>
      <c r="AF162" s="293">
        <v>2377.326167766068</v>
      </c>
      <c r="AG162" s="293">
        <v>2326.333000543063</v>
      </c>
      <c r="AH162" s="293">
        <v>2249.9341803013103</v>
      </c>
      <c r="AI162" s="293">
        <v>2260.0107488798699</v>
      </c>
      <c r="AJ162" s="293">
        <v>2285.2997488816127</v>
      </c>
      <c r="AK162" s="293">
        <v>2239.335510396138</v>
      </c>
      <c r="AL162" s="293">
        <v>2083.4361883506349</v>
      </c>
      <c r="AM162" s="293">
        <v>2048.2919799962829</v>
      </c>
      <c r="AN162" s="293">
        <v>1977.672478945743</v>
      </c>
      <c r="AO162" s="293">
        <v>2008.1426717520342</v>
      </c>
      <c r="AP162" s="293">
        <v>1955.4098892807758</v>
      </c>
      <c r="AQ162" s="293">
        <v>1863.2391840270193</v>
      </c>
      <c r="AR162" s="293">
        <v>1810.4302133347926</v>
      </c>
      <c r="AS162" s="293">
        <v>1790.0582327959512</v>
      </c>
      <c r="AT162" s="293">
        <v>1716.7227970135777</v>
      </c>
      <c r="AU162" s="293">
        <v>1861.4509500022129</v>
      </c>
      <c r="AV162" s="293">
        <v>1822.006943173614</v>
      </c>
      <c r="AW162" s="293">
        <v>1845.2276640174541</v>
      </c>
      <c r="AX162" s="293">
        <v>1794.6643098200145</v>
      </c>
      <c r="AY162" s="293">
        <v>1720.299081464952</v>
      </c>
      <c r="AZ162" s="293">
        <v>1688.4852900165861</v>
      </c>
      <c r="BA162" s="293">
        <v>1703.5911148636526</v>
      </c>
      <c r="BB162" s="293">
        <v>1647.7157172731058</v>
      </c>
      <c r="BC162" s="293">
        <v>1623.376497194783</v>
      </c>
      <c r="BD162" s="293">
        <v>1641.9926869336912</v>
      </c>
      <c r="BE162" s="293">
        <v>1649.0674680341224</v>
      </c>
      <c r="BF162" s="293">
        <v>1591.8316322668579</v>
      </c>
      <c r="BG162" s="293">
        <v>1593.9108352311403</v>
      </c>
      <c r="BH162" s="293">
        <v>1572.6839417028682</v>
      </c>
      <c r="BI162" s="293">
        <v>1580.6486753267659</v>
      </c>
      <c r="BJ162" s="293">
        <v>1609.1920267726045</v>
      </c>
      <c r="BK162" s="293">
        <v>1569.0344286148409</v>
      </c>
      <c r="BL162" s="293">
        <v>1597.0015602272188</v>
      </c>
      <c r="BM162" s="293">
        <v>1606.8735101391276</v>
      </c>
      <c r="BN162" s="293">
        <v>1774.0298131920226</v>
      </c>
      <c r="BO162" s="293">
        <v>1970.4556593643331</v>
      </c>
      <c r="BP162" s="293">
        <v>2032.9812181770042</v>
      </c>
      <c r="BQ162" s="293">
        <v>1987.6581488599693</v>
      </c>
      <c r="BR162" s="293">
        <v>1963.9158638150982</v>
      </c>
      <c r="BS162" s="293">
        <v>1978.5400499760808</v>
      </c>
      <c r="BT162" s="293">
        <v>2015.0408072761595</v>
      </c>
      <c r="BU162" s="293">
        <v>1954.0310058312079</v>
      </c>
      <c r="BV162" s="293">
        <v>2004.4328154301836</v>
      </c>
      <c r="BW162" s="293">
        <v>1869.0999073581193</v>
      </c>
      <c r="BX162" s="293">
        <v>1777.2510826277858</v>
      </c>
      <c r="BY162" s="293">
        <v>1730.5236322675553</v>
      </c>
      <c r="BZ162" s="293">
        <v>1664.1151773891213</v>
      </c>
      <c r="CA162" s="293">
        <v>1544.8227456661643</v>
      </c>
      <c r="CB162" s="293">
        <v>1550.2472257627392</v>
      </c>
      <c r="CC162" s="293">
        <v>1560.8011670800893</v>
      </c>
      <c r="CD162" s="293">
        <v>1568.8511491633926</v>
      </c>
      <c r="CE162" s="293">
        <v>1518.2843724029071</v>
      </c>
      <c r="CF162" s="293">
        <v>1470.7261616569754</v>
      </c>
      <c r="CG162" s="293">
        <v>1441.5853211097747</v>
      </c>
      <c r="CH162" s="293">
        <v>1491.3071879683919</v>
      </c>
      <c r="CI162" s="293">
        <v>1471.5457742984518</v>
      </c>
      <c r="CJ162" s="293">
        <v>1463.2155209628061</v>
      </c>
      <c r="CK162" s="293">
        <v>1390.7220580189701</v>
      </c>
      <c r="CL162" s="293">
        <v>1376.1339904468193</v>
      </c>
      <c r="CM162" s="293">
        <v>1459.2469384095969</v>
      </c>
      <c r="CN162" s="293">
        <v>1479.4456354324445</v>
      </c>
      <c r="CO162" s="293">
        <v>1501.6271137222261</v>
      </c>
      <c r="CP162" s="293">
        <v>1573.9658653809572</v>
      </c>
      <c r="CQ162" s="293">
        <v>1628.1431788326081</v>
      </c>
      <c r="CR162" s="293">
        <v>1600.8665635474899</v>
      </c>
      <c r="CS162" s="293">
        <v>1650.6083619686817</v>
      </c>
      <c r="CT162" s="293">
        <v>1656.6146655224618</v>
      </c>
      <c r="CU162" s="293">
        <v>1618.0541509387017</v>
      </c>
      <c r="CV162" s="293">
        <v>1526.8123438559676</v>
      </c>
      <c r="CW162" s="293">
        <v>1575.4055781265652</v>
      </c>
      <c r="CX162" s="293">
        <v>1533.4396577160205</v>
      </c>
      <c r="CY162" s="293">
        <v>1498.0796886479407</v>
      </c>
      <c r="CZ162" s="293">
        <v>1462.0751756681932</v>
      </c>
      <c r="DA162" s="293">
        <v>1449.4298657547731</v>
      </c>
      <c r="DB162" s="293">
        <v>1400.6114853490999</v>
      </c>
      <c r="DC162" s="293">
        <v>1427.2349820372967</v>
      </c>
      <c r="DD162" s="293">
        <v>1436.6712159318558</v>
      </c>
      <c r="DE162" s="293">
        <v>1435.5228572334279</v>
      </c>
      <c r="DF162" s="293">
        <v>1427.7269267445754</v>
      </c>
      <c r="DG162" s="293">
        <v>1433.3952828827094</v>
      </c>
      <c r="DH162" s="293">
        <v>1382.722714569519</v>
      </c>
      <c r="DI162" s="293">
        <v>1426.1922784974868</v>
      </c>
      <c r="DJ162" s="293">
        <v>1424.4747052136991</v>
      </c>
      <c r="DK162" s="293">
        <v>1461.8219829574393</v>
      </c>
      <c r="DL162" s="293">
        <v>1486.0095486533266</v>
      </c>
      <c r="DM162" s="293">
        <v>1485.3431087887031</v>
      </c>
      <c r="DN162" s="293">
        <v>1433.0210737743776</v>
      </c>
      <c r="DO162" s="293">
        <v>1383.3856524729099</v>
      </c>
      <c r="DP162" s="293">
        <v>1292.8103622374499</v>
      </c>
      <c r="DQ162" s="293">
        <v>1265.0544976298847</v>
      </c>
      <c r="DR162" s="293">
        <v>1333.8471746459711</v>
      </c>
      <c r="DS162" s="293">
        <v>1302.5608053785809</v>
      </c>
      <c r="DT162" s="293">
        <v>1283.912937439344</v>
      </c>
      <c r="DU162" s="293">
        <v>1317.9761965555381</v>
      </c>
      <c r="DV162" s="293">
        <v>1286.5482905883557</v>
      </c>
      <c r="DW162" s="293">
        <v>1267.2863261069451</v>
      </c>
      <c r="DX162" s="293">
        <v>1302.5349512986936</v>
      </c>
      <c r="DY162" s="293">
        <v>1279.0006148997481</v>
      </c>
      <c r="DZ162" s="293">
        <v>1334.9441370897764</v>
      </c>
      <c r="EA162" s="293">
        <v>1341.9872744031832</v>
      </c>
      <c r="EB162" s="293">
        <v>1243.9955100271507</v>
      </c>
      <c r="EC162" s="293">
        <v>1263.7977519273225</v>
      </c>
      <c r="ED162" s="293">
        <v>1291.2814342718143</v>
      </c>
      <c r="EE162" s="293">
        <v>1391.9023959457395</v>
      </c>
      <c r="EF162" s="293">
        <v>1475.1156724391915</v>
      </c>
      <c r="EG162" s="293">
        <v>1438.4917945175491</v>
      </c>
      <c r="EH162" s="293">
        <v>1398.3327941388141</v>
      </c>
      <c r="EI162" s="293">
        <v>1333.689129153219</v>
      </c>
      <c r="EJ162" s="293">
        <v>1269.1543341924744</v>
      </c>
      <c r="EK162" s="293">
        <v>1299.531479440619</v>
      </c>
      <c r="EL162" s="293">
        <v>1249.9088219974815</v>
      </c>
      <c r="EM162" s="293">
        <v>1278.6828105864738</v>
      </c>
      <c r="EN162" s="293">
        <v>1388.2297215295212</v>
      </c>
      <c r="EO162" s="293">
        <v>1440.1012535841967</v>
      </c>
      <c r="EP162" s="293">
        <v>1377.9277964725279</v>
      </c>
      <c r="EQ162" s="293">
        <v>1447.2376626601281</v>
      </c>
      <c r="ER162" s="293">
        <v>1534.1497690403598</v>
      </c>
      <c r="ES162" s="293">
        <v>1546.1713966905411</v>
      </c>
      <c r="ET162" s="293">
        <v>1561.270194299997</v>
      </c>
      <c r="EU162" s="293">
        <v>1593.7721369427068</v>
      </c>
      <c r="EV162" s="293">
        <v>1627.4781482700903</v>
      </c>
      <c r="EW162" s="293">
        <v>1731.0800883328425</v>
      </c>
      <c r="EX162" s="293">
        <v>1757.9907387047033</v>
      </c>
      <c r="EY162" s="293">
        <v>1798.5938315646979</v>
      </c>
      <c r="EZ162" s="293">
        <v>1899.5522538068769</v>
      </c>
      <c r="FA162" s="293">
        <v>1945.9552703428731</v>
      </c>
      <c r="FB162" s="293">
        <v>2025.8208876729991</v>
      </c>
      <c r="FC162" s="293">
        <v>2056.1503656810928</v>
      </c>
      <c r="FD162" s="293">
        <v>2099.074345704299</v>
      </c>
      <c r="FE162" s="293">
        <v>2114.8893809660581</v>
      </c>
      <c r="FF162" s="293">
        <v>2198.8814634741011</v>
      </c>
      <c r="FG162" s="293">
        <v>2144.2257891598724</v>
      </c>
      <c r="FH162" s="293">
        <v>2166.7643012998528</v>
      </c>
      <c r="FI162" s="293">
        <v>2124.936446652217</v>
      </c>
      <c r="FJ162" s="293">
        <v>2159.5521519796366</v>
      </c>
      <c r="FK162" s="293">
        <v>2000.7695726201264</v>
      </c>
      <c r="FL162" s="293">
        <v>2051.6092459267143</v>
      </c>
      <c r="FM162" s="293">
        <v>2031.8428445840243</v>
      </c>
      <c r="FN162" s="293">
        <v>1905.144355209158</v>
      </c>
      <c r="FO162" s="293">
        <v>1778.7340930811495</v>
      </c>
      <c r="FP162" s="293">
        <v>1795.7492132525238</v>
      </c>
      <c r="FQ162" s="293">
        <v>1786.9728983828927</v>
      </c>
      <c r="FR162" s="293">
        <v>1878.8906096305791</v>
      </c>
      <c r="FS162" s="293">
        <v>1881.5021810786134</v>
      </c>
      <c r="FT162" s="293">
        <v>1884.9560432936153</v>
      </c>
      <c r="FU162" s="293">
        <v>1879.5699205341011</v>
      </c>
      <c r="FV162" s="293">
        <v>1885.2301072930131</v>
      </c>
      <c r="FW162" s="293">
        <v>1867.7552634580975</v>
      </c>
      <c r="FX162" s="293">
        <v>1869.3095722122007</v>
      </c>
      <c r="FY162" s="293">
        <v>1858.2607588986882</v>
      </c>
      <c r="FZ162" s="293">
        <v>1854.7252891813339</v>
      </c>
      <c r="GA162" s="293">
        <v>1856.6176320098202</v>
      </c>
      <c r="GB162" s="293">
        <v>1849.1601372858258</v>
      </c>
    </row>
    <row r="163" spans="1:184" x14ac:dyDescent="0.3"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</row>
    <row r="164" spans="1:184" x14ac:dyDescent="0.3">
      <c r="A164" s="18"/>
      <c r="B164" s="18"/>
      <c r="C164" s="18"/>
      <c r="D164" s="21"/>
      <c r="E164" s="29"/>
      <c r="F164" s="29"/>
      <c r="G164" s="29"/>
      <c r="H164" s="29"/>
      <c r="I164" s="29"/>
      <c r="J164" s="29"/>
      <c r="K164" s="29" t="s">
        <v>41</v>
      </c>
      <c r="L164" s="29" t="s">
        <v>41</v>
      </c>
      <c r="M164" s="29" t="s">
        <v>41</v>
      </c>
      <c r="N164" s="29" t="s">
        <v>41</v>
      </c>
      <c r="O164" s="29" t="s">
        <v>41</v>
      </c>
      <c r="P164" s="29" t="s">
        <v>41</v>
      </c>
      <c r="Q164" s="29"/>
      <c r="R164" s="29"/>
      <c r="S164" s="29"/>
      <c r="T164" s="29"/>
      <c r="U164" s="29"/>
      <c r="V164" s="29"/>
      <c r="W164" s="29" t="s">
        <v>42</v>
      </c>
      <c r="X164" s="29" t="s">
        <v>42</v>
      </c>
      <c r="Y164" s="29" t="s">
        <v>42</v>
      </c>
      <c r="Z164" s="29" t="s">
        <v>42</v>
      </c>
      <c r="AA164" s="29" t="s">
        <v>42</v>
      </c>
      <c r="AB164" s="29" t="s">
        <v>42</v>
      </c>
      <c r="AC164" s="29"/>
      <c r="AD164" s="29"/>
      <c r="AE164" s="29"/>
      <c r="AF164" s="29"/>
      <c r="AG164" s="29"/>
      <c r="AH164" s="29"/>
      <c r="AI164" s="29" t="s">
        <v>43</v>
      </c>
      <c r="AJ164" s="29" t="s">
        <v>43</v>
      </c>
      <c r="AK164" s="29" t="s">
        <v>43</v>
      </c>
      <c r="AL164" s="29" t="s">
        <v>43</v>
      </c>
      <c r="AM164" s="29" t="s">
        <v>43</v>
      </c>
      <c r="AN164" s="29" t="s">
        <v>43</v>
      </c>
      <c r="AO164" s="29"/>
      <c r="AP164" s="29"/>
      <c r="AQ164" s="29"/>
      <c r="AR164" s="29"/>
      <c r="AS164" s="29"/>
      <c r="AT164" s="29"/>
      <c r="AU164" s="29" t="s">
        <v>44</v>
      </c>
      <c r="AV164" s="29" t="s">
        <v>44</v>
      </c>
      <c r="AW164" s="29" t="s">
        <v>44</v>
      </c>
      <c r="AX164" s="29" t="s">
        <v>44</v>
      </c>
      <c r="AY164" s="29" t="s">
        <v>44</v>
      </c>
      <c r="AZ164" s="29" t="s">
        <v>44</v>
      </c>
      <c r="BA164" s="29"/>
      <c r="BB164" s="29"/>
      <c r="BC164" s="29"/>
      <c r="BD164" s="29"/>
      <c r="BE164" s="29"/>
      <c r="BF164" s="29"/>
      <c r="BG164" s="29" t="s">
        <v>83</v>
      </c>
      <c r="BH164" s="269" t="s">
        <v>83</v>
      </c>
      <c r="BI164" s="269" t="s">
        <v>83</v>
      </c>
      <c r="BJ164" s="269" t="s">
        <v>83</v>
      </c>
      <c r="BK164" s="269" t="s">
        <v>83</v>
      </c>
      <c r="BL164" s="269" t="s">
        <v>83</v>
      </c>
      <c r="BM164" s="29"/>
      <c r="BN164" s="29"/>
      <c r="BO164" s="29"/>
      <c r="BP164" s="29"/>
      <c r="BQ164" s="29"/>
      <c r="BR164" s="29"/>
      <c r="BS164" s="29" t="s">
        <v>88</v>
      </c>
      <c r="BT164" s="29" t="s">
        <v>88</v>
      </c>
      <c r="BU164" s="29" t="s">
        <v>88</v>
      </c>
      <c r="BV164" s="29" t="s">
        <v>88</v>
      </c>
      <c r="BW164" s="29" t="s">
        <v>88</v>
      </c>
      <c r="BX164" s="29" t="s">
        <v>88</v>
      </c>
      <c r="BY164" s="29"/>
      <c r="BZ164" s="29"/>
      <c r="CA164" s="29"/>
      <c r="CB164" s="29"/>
      <c r="CC164" s="29"/>
      <c r="CD164" s="29"/>
      <c r="CE164" s="29" t="s">
        <v>170</v>
      </c>
      <c r="CF164" s="269" t="s">
        <v>170</v>
      </c>
      <c r="CG164" s="269" t="s">
        <v>170</v>
      </c>
      <c r="CH164" s="269" t="s">
        <v>170</v>
      </c>
      <c r="CI164" s="269" t="s">
        <v>170</v>
      </c>
      <c r="CJ164" s="269" t="s">
        <v>170</v>
      </c>
      <c r="CK164" s="29"/>
      <c r="CL164" s="29"/>
      <c r="CM164" s="29"/>
      <c r="CN164" s="29"/>
      <c r="CO164" s="29"/>
      <c r="CP164" s="29"/>
      <c r="CQ164" s="269" t="s">
        <v>236</v>
      </c>
      <c r="CR164" s="269"/>
      <c r="CS164" s="269"/>
      <c r="CT164" s="269"/>
      <c r="CU164" s="269"/>
      <c r="CV164" s="269"/>
      <c r="CW164" s="29"/>
      <c r="CX164" s="29"/>
      <c r="CY164" s="29"/>
      <c r="CZ164" s="29"/>
      <c r="DA164" s="29"/>
      <c r="DB164" s="29"/>
      <c r="DC164" s="29" t="s">
        <v>278</v>
      </c>
      <c r="DD164" s="29" t="s">
        <v>278</v>
      </c>
      <c r="DE164" s="29" t="s">
        <v>278</v>
      </c>
      <c r="DF164" s="29" t="s">
        <v>278</v>
      </c>
      <c r="DG164" s="29" t="s">
        <v>278</v>
      </c>
      <c r="DH164" s="29" t="s">
        <v>278</v>
      </c>
      <c r="DI164" s="29"/>
      <c r="DJ164" s="29"/>
      <c r="DK164" s="29"/>
      <c r="DL164" s="29"/>
      <c r="DM164" s="29"/>
      <c r="DN164" s="29"/>
      <c r="DO164" s="29" t="s">
        <v>362</v>
      </c>
      <c r="DP164" s="29" t="s">
        <v>362</v>
      </c>
      <c r="DQ164" s="29" t="s">
        <v>362</v>
      </c>
      <c r="DR164" s="29" t="s">
        <v>362</v>
      </c>
      <c r="DS164" s="29" t="s">
        <v>362</v>
      </c>
      <c r="DT164" s="29" t="s">
        <v>362</v>
      </c>
      <c r="DU164" s="29"/>
      <c r="DV164" s="29" t="s">
        <v>365</v>
      </c>
      <c r="DW164" s="29" t="s">
        <v>365</v>
      </c>
      <c r="DX164" s="29" t="s">
        <v>365</v>
      </c>
      <c r="DY164" s="29" t="s">
        <v>365</v>
      </c>
      <c r="DZ164" s="29" t="s">
        <v>365</v>
      </c>
      <c r="EA164" s="29" t="s">
        <v>365</v>
      </c>
      <c r="EB164" s="29" t="s">
        <v>365</v>
      </c>
      <c r="EC164" s="29" t="s">
        <v>365</v>
      </c>
      <c r="ED164" s="29" t="s">
        <v>365</v>
      </c>
      <c r="EE164" s="29" t="s">
        <v>365</v>
      </c>
      <c r="EF164" s="29" t="s">
        <v>365</v>
      </c>
      <c r="EG164" s="29"/>
      <c r="EH164" s="29"/>
      <c r="EI164" s="29"/>
      <c r="EJ164" s="29"/>
      <c r="EK164" s="29"/>
      <c r="EL164" s="29"/>
      <c r="EM164" s="29">
        <v>2020</v>
      </c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 t="s">
        <v>439</v>
      </c>
      <c r="EZ164" s="355">
        <v>2021</v>
      </c>
      <c r="FA164" s="355">
        <v>2021</v>
      </c>
      <c r="FB164" s="355">
        <v>2021</v>
      </c>
      <c r="FC164" s="355">
        <v>2021</v>
      </c>
      <c r="FD164" s="355">
        <v>2021</v>
      </c>
      <c r="FE164" s="355"/>
      <c r="FF164" s="355"/>
      <c r="FG164" s="355"/>
      <c r="FH164" s="355"/>
      <c r="FI164" s="355"/>
      <c r="FJ164" s="355"/>
      <c r="FK164" s="355" t="s">
        <v>465</v>
      </c>
      <c r="FL164" s="355" t="s">
        <v>465</v>
      </c>
      <c r="FM164" s="355"/>
      <c r="FN164" s="355"/>
      <c r="FO164" s="355"/>
      <c r="FP164" s="355"/>
      <c r="FQ164" s="355" t="s">
        <v>475</v>
      </c>
      <c r="FR164" s="355" t="s">
        <v>475</v>
      </c>
      <c r="FS164" s="355"/>
      <c r="FT164" s="360"/>
      <c r="FU164" s="360"/>
      <c r="FV164" s="360"/>
      <c r="FW164" s="360"/>
      <c r="FX164" s="360"/>
      <c r="FY164" s="360"/>
      <c r="FZ164" s="360"/>
      <c r="GA164" s="360"/>
      <c r="GB164" s="360"/>
    </row>
    <row r="165" spans="1:184" s="66" customFormat="1" x14ac:dyDescent="0.3">
      <c r="A165" s="34" t="s">
        <v>106</v>
      </c>
      <c r="B165" s="34"/>
      <c r="C165" s="34"/>
      <c r="D165" s="35"/>
      <c r="E165" s="37">
        <v>82.170650310175219</v>
      </c>
      <c r="F165" s="37">
        <v>79.995584936742631</v>
      </c>
      <c r="G165" s="37">
        <v>78.537260763163232</v>
      </c>
      <c r="H165" s="37">
        <v>82.088148401672839</v>
      </c>
      <c r="I165" s="37">
        <v>87.904603383952079</v>
      </c>
      <c r="J165" s="37">
        <v>86.799247213237109</v>
      </c>
      <c r="K165" s="37">
        <v>84.096398257851078</v>
      </c>
      <c r="L165" s="37">
        <v>86.459036549914515</v>
      </c>
      <c r="M165" s="37">
        <v>87.257387315074681</v>
      </c>
      <c r="N165" s="37">
        <v>91.746152113917105</v>
      </c>
      <c r="O165" s="37">
        <v>91.782624574040639</v>
      </c>
      <c r="P165" s="37">
        <v>96.703010688466136</v>
      </c>
      <c r="Q165" s="37">
        <v>97.196170970255096</v>
      </c>
      <c r="R165" s="37">
        <v>92.656773646554967</v>
      </c>
      <c r="S165" s="37">
        <v>94.526269195462262</v>
      </c>
      <c r="T165" s="37">
        <v>97.068939563706209</v>
      </c>
      <c r="U165" s="37">
        <v>96.829814754805071</v>
      </c>
      <c r="V165" s="37">
        <v>101.39414953254217</v>
      </c>
      <c r="W165" s="37">
        <v>107.15600161605563</v>
      </c>
      <c r="X165" s="37">
        <v>111.02994450566419</v>
      </c>
      <c r="Y165" s="37">
        <v>115.00323527878879</v>
      </c>
      <c r="Z165" s="37">
        <v>115.45136937769418</v>
      </c>
      <c r="AA165" s="37">
        <v>120.76593964505706</v>
      </c>
      <c r="AB165" s="37">
        <v>129.62173912930513</v>
      </c>
      <c r="AC165" s="37">
        <v>138.25156780221494</v>
      </c>
      <c r="AD165" s="37">
        <v>149.85232433500465</v>
      </c>
      <c r="AE165" s="37">
        <v>152.8393928063565</v>
      </c>
      <c r="AF165" s="37">
        <v>156.83944115250762</v>
      </c>
      <c r="AG165" s="37">
        <v>152.33422449412899</v>
      </c>
      <c r="AH165" s="37">
        <v>147.18138760693594</v>
      </c>
      <c r="AI165" s="37">
        <v>146.66738470654602</v>
      </c>
      <c r="AJ165" s="37">
        <v>147.2148162973368</v>
      </c>
      <c r="AK165" s="37">
        <v>145.18795277157278</v>
      </c>
      <c r="AL165" s="37">
        <v>134.47728247473455</v>
      </c>
      <c r="AM165" s="37">
        <v>131.9017058462745</v>
      </c>
      <c r="AN165" s="37">
        <v>127.4554169339383</v>
      </c>
      <c r="AO165" s="37">
        <v>128.83824223324285</v>
      </c>
      <c r="AP165" s="37">
        <v>125.20896674717761</v>
      </c>
      <c r="AQ165" s="37">
        <v>117.60585159360922</v>
      </c>
      <c r="AR165" s="37">
        <v>114.52052766306086</v>
      </c>
      <c r="AS165" s="37">
        <v>112.48066076178603</v>
      </c>
      <c r="AT165" s="37">
        <v>107.77932089630289</v>
      </c>
      <c r="AU165" s="37">
        <v>117.66661769542921</v>
      </c>
      <c r="AV165" s="37">
        <v>109.81270326406813</v>
      </c>
      <c r="AW165" s="37">
        <v>110.56269684287827</v>
      </c>
      <c r="AX165" s="37">
        <v>108.08875944084224</v>
      </c>
      <c r="AY165" s="37">
        <v>101.84773790285774</v>
      </c>
      <c r="AZ165" s="37">
        <v>100</v>
      </c>
      <c r="BA165" s="37">
        <v>102.81437902517006</v>
      </c>
      <c r="BB165" s="37">
        <v>99.052297005188606</v>
      </c>
      <c r="BC165" s="37">
        <v>96.649025442003406</v>
      </c>
      <c r="BD165" s="37">
        <v>98.156869925235242</v>
      </c>
      <c r="BE165" s="37">
        <v>99.496890179730514</v>
      </c>
      <c r="BF165" s="37">
        <v>96.097810112677053</v>
      </c>
      <c r="BG165" s="37">
        <v>95.493211345623337</v>
      </c>
      <c r="BH165" s="37">
        <v>91.715590977554768</v>
      </c>
      <c r="BI165" s="37">
        <v>90.716064009646757</v>
      </c>
      <c r="BJ165" s="37">
        <v>91.022197114688581</v>
      </c>
      <c r="BK165" s="37">
        <v>87.671222177191552</v>
      </c>
      <c r="BL165" s="37">
        <v>89.097808211035002</v>
      </c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76"/>
      <c r="FU165" s="76"/>
      <c r="FV165" s="76"/>
      <c r="FW165" s="76"/>
      <c r="FX165" s="76"/>
      <c r="FY165" s="76"/>
      <c r="FZ165" s="76"/>
      <c r="GA165" s="76"/>
      <c r="GB165" s="76"/>
    </row>
    <row r="166" spans="1:184" s="66" customFormat="1" x14ac:dyDescent="0.3">
      <c r="A166" s="34" t="s">
        <v>107</v>
      </c>
      <c r="B166" s="34"/>
      <c r="C166" s="34"/>
      <c r="D166" s="35"/>
      <c r="E166" s="37">
        <v>85.103215284034135</v>
      </c>
      <c r="F166" s="37">
        <v>81.0169823213934</v>
      </c>
      <c r="G166" s="37">
        <v>78.735908239094854</v>
      </c>
      <c r="H166" s="37">
        <v>80.672620196130978</v>
      </c>
      <c r="I166" s="37">
        <v>83.386592390479734</v>
      </c>
      <c r="J166" s="37">
        <v>83.762131463711114</v>
      </c>
      <c r="K166" s="37">
        <v>84.089446057352291</v>
      </c>
      <c r="L166" s="37">
        <v>88.989072163659969</v>
      </c>
      <c r="M166" s="37">
        <v>88.825768722936118</v>
      </c>
      <c r="N166" s="37">
        <v>92.403582410212437</v>
      </c>
      <c r="O166" s="37">
        <v>92.824402129289069</v>
      </c>
      <c r="P166" s="37">
        <v>96.842108667337328</v>
      </c>
      <c r="Q166" s="37">
        <v>98.96473391339093</v>
      </c>
      <c r="R166" s="37">
        <v>94.503907149945192</v>
      </c>
      <c r="S166" s="37">
        <v>94.994046563757664</v>
      </c>
      <c r="T166" s="37">
        <v>94.988367809793274</v>
      </c>
      <c r="U166" s="37">
        <v>93.449368859624897</v>
      </c>
      <c r="V166" s="37">
        <v>96.613398618554228</v>
      </c>
      <c r="W166" s="37">
        <v>99.826152450504708</v>
      </c>
      <c r="X166" s="37">
        <v>108.09704611646367</v>
      </c>
      <c r="Y166" s="37">
        <v>110.27313353956416</v>
      </c>
      <c r="Z166" s="37">
        <v>110.98973195599515</v>
      </c>
      <c r="AA166" s="37">
        <v>115.17237140439707</v>
      </c>
      <c r="AB166" s="37">
        <v>123.38527359224598</v>
      </c>
      <c r="AC166" s="37">
        <v>129.95446283201909</v>
      </c>
      <c r="AD166" s="37">
        <v>136.68913112227551</v>
      </c>
      <c r="AE166" s="37">
        <v>138.10211834473762</v>
      </c>
      <c r="AF166" s="37">
        <v>139.90456199358016</v>
      </c>
      <c r="AG166" s="37">
        <v>136.60679813540261</v>
      </c>
      <c r="AH166" s="37">
        <v>132.04679449469964</v>
      </c>
      <c r="AI166" s="37">
        <v>132.22951869980167</v>
      </c>
      <c r="AJ166" s="37">
        <v>134.37640747707812</v>
      </c>
      <c r="AK166" s="37">
        <v>132.58596393726089</v>
      </c>
      <c r="AL166" s="37">
        <v>123.53035796970502</v>
      </c>
      <c r="AM166" s="37">
        <v>122.26669523463191</v>
      </c>
      <c r="AN166" s="37">
        <v>118.81729484905551</v>
      </c>
      <c r="AO166" s="37">
        <v>120.31118554364444</v>
      </c>
      <c r="AP166" s="37">
        <v>116.21931265152543</v>
      </c>
      <c r="AQ166" s="37">
        <v>110.21872043235581</v>
      </c>
      <c r="AR166" s="37">
        <v>106.2918161176266</v>
      </c>
      <c r="AS166" s="37">
        <v>105.42052727391493</v>
      </c>
      <c r="AT166" s="37">
        <v>100.37961196061751</v>
      </c>
      <c r="AU166" s="37">
        <v>110.35478185708523</v>
      </c>
      <c r="AV166" s="37">
        <v>106.63041243231871</v>
      </c>
      <c r="AW166" s="37">
        <v>107.96592250819386</v>
      </c>
      <c r="AX166" s="37">
        <v>105.97819508294717</v>
      </c>
      <c r="AY166" s="37">
        <v>101.25517639350841</v>
      </c>
      <c r="AZ166" s="37">
        <v>100</v>
      </c>
      <c r="BA166" s="37">
        <v>99.61659107235262</v>
      </c>
      <c r="BB166" s="37">
        <v>96.206058895501727</v>
      </c>
      <c r="BC166" s="37">
        <v>95.28300227383194</v>
      </c>
      <c r="BD166" s="37">
        <v>95.359819211019484</v>
      </c>
      <c r="BE166" s="37">
        <v>96.053269427243237</v>
      </c>
      <c r="BF166" s="37">
        <v>92.792648194544753</v>
      </c>
      <c r="BG166" s="37">
        <v>93.517044381927874</v>
      </c>
      <c r="BH166" s="37">
        <v>92.078990060815713</v>
      </c>
      <c r="BI166" s="37">
        <v>92.191379441697734</v>
      </c>
      <c r="BJ166" s="37">
        <v>93.516114756865463</v>
      </c>
      <c r="BK166" s="37">
        <v>90.615445984701466</v>
      </c>
      <c r="BL166" s="37">
        <v>92.084526083437083</v>
      </c>
      <c r="BM166" s="37">
        <v>92.900622419317244</v>
      </c>
      <c r="BN166" s="37">
        <v>103.037905443521</v>
      </c>
      <c r="BO166" s="37">
        <v>115.70804474920786</v>
      </c>
      <c r="BP166" s="37">
        <v>119.52888176266671</v>
      </c>
      <c r="BQ166" s="37">
        <v>116.70586674653289</v>
      </c>
      <c r="BR166" s="37">
        <v>114.54801454270445</v>
      </c>
      <c r="BS166" s="37">
        <v>115.99329367815569</v>
      </c>
      <c r="BT166" s="37">
        <v>117.90613241665406</v>
      </c>
      <c r="BU166" s="37">
        <v>113.93025584177425</v>
      </c>
      <c r="BV166" s="37">
        <v>117.35847409172644</v>
      </c>
      <c r="BW166" s="37">
        <v>109.25583981383001</v>
      </c>
      <c r="BX166" s="37">
        <v>102.73389294887949</v>
      </c>
      <c r="BY166" s="37">
        <v>100.20380517552813</v>
      </c>
      <c r="BZ166" s="37">
        <v>95.343661141851626</v>
      </c>
      <c r="CA166" s="37">
        <v>87.768007574826655</v>
      </c>
      <c r="CB166" s="37">
        <v>88.248106453297581</v>
      </c>
      <c r="CC166" s="37">
        <v>88.19072326669199</v>
      </c>
      <c r="CD166" s="37">
        <v>88.002483095643399</v>
      </c>
      <c r="CE166" s="37">
        <v>84.058403088730572</v>
      </c>
      <c r="CF166" s="37">
        <v>82.055378912777272</v>
      </c>
      <c r="CG166" s="37">
        <v>79.619819701267701</v>
      </c>
      <c r="CH166" s="37">
        <v>83.003234769471774</v>
      </c>
      <c r="CI166" s="37">
        <v>81.038855207729128</v>
      </c>
      <c r="CJ166" s="37">
        <v>80.529669707459277</v>
      </c>
      <c r="CK166" s="37">
        <v>77.816465811470138</v>
      </c>
      <c r="CL166" s="37">
        <v>76.959460637912741</v>
      </c>
      <c r="CM166" s="37">
        <v>81.426083327816798</v>
      </c>
      <c r="CN166" s="37">
        <v>82.534461359376621</v>
      </c>
      <c r="CO166" s="37">
        <v>83.346470429998405</v>
      </c>
      <c r="CP166" s="37">
        <v>88.05181946300813</v>
      </c>
      <c r="CQ166" s="37">
        <v>91.779513720844975</v>
      </c>
      <c r="CR166" s="37">
        <v>90.070125562691473</v>
      </c>
      <c r="CS166" s="37">
        <v>94.349083749625677</v>
      </c>
      <c r="CT166" s="37">
        <v>95.665653492811927</v>
      </c>
      <c r="CU166" s="37">
        <v>94.005861885617463</v>
      </c>
      <c r="CV166" s="37">
        <v>89.339014170310833</v>
      </c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76"/>
      <c r="FU166" s="76"/>
      <c r="FV166" s="76"/>
      <c r="FW166" s="76"/>
      <c r="FX166" s="76"/>
      <c r="FY166" s="76"/>
      <c r="FZ166" s="76"/>
      <c r="GA166" s="76"/>
      <c r="GB166" s="76"/>
    </row>
    <row r="167" spans="1:184" s="66" customFormat="1" x14ac:dyDescent="0.3">
      <c r="A167" s="34" t="s">
        <v>289</v>
      </c>
      <c r="B167" s="34"/>
      <c r="C167" s="34"/>
      <c r="D167" s="35"/>
      <c r="E167" s="36">
        <v>87.715492267156208</v>
      </c>
      <c r="F167" s="36">
        <v>84.285375294484581</v>
      </c>
      <c r="G167" s="36">
        <v>81.163029016867611</v>
      </c>
      <c r="H167" s="36">
        <v>83.472796995351658</v>
      </c>
      <c r="I167" s="36">
        <v>86.1950167114164</v>
      </c>
      <c r="J167" s="36">
        <v>87.170029920022756</v>
      </c>
      <c r="K167" s="36">
        <v>87.154458305573584</v>
      </c>
      <c r="L167" s="36">
        <v>92.30102792366371</v>
      </c>
      <c r="M167" s="36">
        <v>93.320538931949656</v>
      </c>
      <c r="N167" s="36">
        <v>98.033128222008131</v>
      </c>
      <c r="O167" s="36">
        <v>97.025272294987602</v>
      </c>
      <c r="P167" s="36">
        <v>101.93542015078454</v>
      </c>
      <c r="Q167" s="36">
        <v>103.10665023896577</v>
      </c>
      <c r="R167" s="36">
        <v>97.995547295755955</v>
      </c>
      <c r="S167" s="36">
        <v>98.112739498789921</v>
      </c>
      <c r="T167" s="36">
        <v>98.599782639900724</v>
      </c>
      <c r="U167" s="36">
        <v>96.439872516672949</v>
      </c>
      <c r="V167" s="36">
        <v>99.742332072700208</v>
      </c>
      <c r="W167" s="36">
        <v>103.01265001331925</v>
      </c>
      <c r="X167" s="36">
        <v>109.56046751781656</v>
      </c>
      <c r="Y167" s="36">
        <v>111.52216054592469</v>
      </c>
      <c r="Z167" s="36">
        <v>112.90085007850456</v>
      </c>
      <c r="AA167" s="36">
        <v>116.77385362981119</v>
      </c>
      <c r="AB167" s="36">
        <v>124.88192150317876</v>
      </c>
      <c r="AC167" s="36">
        <v>131.7012978334466</v>
      </c>
      <c r="AD167" s="36">
        <v>140.17561320225354</v>
      </c>
      <c r="AE167" s="36">
        <v>140.50432778912889</v>
      </c>
      <c r="AF167" s="36">
        <v>140.79638015340456</v>
      </c>
      <c r="AG167" s="36">
        <v>137.7763261722115</v>
      </c>
      <c r="AH167" s="36">
        <v>133.25163053562693</v>
      </c>
      <c r="AI167" s="36">
        <v>133.84841207930629</v>
      </c>
      <c r="AJ167" s="36">
        <v>135.34614499716275</v>
      </c>
      <c r="AK167" s="36">
        <v>132.62392770825628</v>
      </c>
      <c r="AL167" s="36">
        <v>123.39084033892705</v>
      </c>
      <c r="AM167" s="36">
        <v>121.3094358658086</v>
      </c>
      <c r="AN167" s="36">
        <v>117.12701855556682</v>
      </c>
      <c r="AO167" s="36">
        <v>118.93160595626557</v>
      </c>
      <c r="AP167" s="36">
        <v>115.80852381968738</v>
      </c>
      <c r="AQ167" s="36">
        <v>110.34974334947962</v>
      </c>
      <c r="AR167" s="36">
        <v>107.22214898993929</v>
      </c>
      <c r="AS167" s="36">
        <v>106.01562497345579</v>
      </c>
      <c r="AT167" s="36">
        <v>101.67235729940616</v>
      </c>
      <c r="AU167" s="36">
        <v>110.24383576263955</v>
      </c>
      <c r="AV167" s="36">
        <v>107.90777710333006</v>
      </c>
      <c r="AW167" s="36">
        <v>109.28301685111681</v>
      </c>
      <c r="AX167" s="36">
        <v>106.2884184085717</v>
      </c>
      <c r="AY167" s="36">
        <v>101.88416159953952</v>
      </c>
      <c r="AZ167" s="36">
        <v>100</v>
      </c>
      <c r="BA167" s="36">
        <v>100.89463763388298</v>
      </c>
      <c r="BB167" s="36">
        <v>97.585435124336811</v>
      </c>
      <c r="BC167" s="36">
        <v>96.143952617960721</v>
      </c>
      <c r="BD167" s="36">
        <v>97.246490487196468</v>
      </c>
      <c r="BE167" s="36">
        <v>97.665492129808456</v>
      </c>
      <c r="BF167" s="36">
        <v>94.27571810538079</v>
      </c>
      <c r="BG167" s="36">
        <v>94.398858234381365</v>
      </c>
      <c r="BH167" s="36">
        <v>93.141702270170185</v>
      </c>
      <c r="BI167" s="36">
        <v>93.613411065680012</v>
      </c>
      <c r="BJ167" s="36">
        <v>95.30388190452031</v>
      </c>
      <c r="BK167" s="36">
        <v>92.925561027506973</v>
      </c>
      <c r="BL167" s="36">
        <v>94.581905431437391</v>
      </c>
      <c r="BM167" s="36">
        <v>95.166568500181796</v>
      </c>
      <c r="BN167" s="36">
        <v>105.0663469608667</v>
      </c>
      <c r="BO167" s="36">
        <v>116.69960472945414</v>
      </c>
      <c r="BP167" s="36">
        <v>120.40266090544584</v>
      </c>
      <c r="BQ167" s="36">
        <v>117.71841665499167</v>
      </c>
      <c r="BR167" s="36">
        <v>116.31228743460397</v>
      </c>
      <c r="BS167" s="36">
        <v>117.17840017170926</v>
      </c>
      <c r="BT167" s="36">
        <v>119.34014582125056</v>
      </c>
      <c r="BU167" s="36">
        <v>115.72685988943459</v>
      </c>
      <c r="BV167" s="36">
        <v>118.71189090492426</v>
      </c>
      <c r="BW167" s="36">
        <v>110.69684280991035</v>
      </c>
      <c r="BX167" s="36">
        <v>105.25712561051259</v>
      </c>
      <c r="BY167" s="36">
        <v>102.48970734299712</v>
      </c>
      <c r="BZ167" s="36">
        <v>98.556687892304623</v>
      </c>
      <c r="CA167" s="36">
        <v>91.491631866747824</v>
      </c>
      <c r="CB167" s="36">
        <v>91.812894961466384</v>
      </c>
      <c r="CC167" s="36">
        <v>92.437948752562576</v>
      </c>
      <c r="CD167" s="36">
        <v>92.914706360751396</v>
      </c>
      <c r="CE167" s="36">
        <v>89.919905218007131</v>
      </c>
      <c r="CF167" s="36">
        <v>87.103285432976932</v>
      </c>
      <c r="CG167" s="36">
        <v>85.377428493653852</v>
      </c>
      <c r="CH167" s="36">
        <v>88.3221901183245</v>
      </c>
      <c r="CI167" s="36">
        <v>87.151826728913733</v>
      </c>
      <c r="CJ167" s="36">
        <v>86.658470145655386</v>
      </c>
      <c r="CK167" s="36">
        <v>82.365068043045198</v>
      </c>
      <c r="CL167" s="36">
        <v>81.501094417784444</v>
      </c>
      <c r="CM167" s="36">
        <v>86.423432116205319</v>
      </c>
      <c r="CN167" s="36">
        <v>87.61969347200602</v>
      </c>
      <c r="CO167" s="36">
        <v>88.933384412693087</v>
      </c>
      <c r="CP167" s="36">
        <v>93.2176237890409</v>
      </c>
      <c r="CQ167" s="36">
        <v>96.426257809839427</v>
      </c>
      <c r="CR167" s="36">
        <v>94.810809014022539</v>
      </c>
      <c r="CS167" s="36">
        <v>97.756751079096915</v>
      </c>
      <c r="CT167" s="36">
        <v>98.112472481545211</v>
      </c>
      <c r="CU167" s="36">
        <v>95.828738367202916</v>
      </c>
      <c r="CV167" s="36">
        <v>90.424971593384129</v>
      </c>
      <c r="CW167" s="36">
        <v>93.302890314850757</v>
      </c>
      <c r="CX167" s="36">
        <v>90.817472132135507</v>
      </c>
      <c r="CY167" s="36">
        <v>88.723289299915962</v>
      </c>
      <c r="CZ167" s="36">
        <v>86.590933561158295</v>
      </c>
      <c r="DA167" s="36">
        <v>85.842019135419022</v>
      </c>
      <c r="DB167" s="36">
        <v>82.950766206280761</v>
      </c>
      <c r="DC167" s="36">
        <v>84.527534262574292</v>
      </c>
      <c r="DD167" s="36">
        <v>85.086392189874701</v>
      </c>
      <c r="DE167" s="36">
        <v>85.018381014105643</v>
      </c>
      <c r="DF167" s="36">
        <v>84.5566695301533</v>
      </c>
      <c r="DG167" s="36">
        <v>84.892376105250463</v>
      </c>
      <c r="DH167" s="36">
        <v>81.89130949171232</v>
      </c>
      <c r="DI167" s="36">
        <v>84.465780479703028</v>
      </c>
      <c r="DJ167" s="36">
        <v>84.364057752597091</v>
      </c>
      <c r="DK167" s="36">
        <v>86.575938304033414</v>
      </c>
      <c r="DL167" s="36">
        <v>88.008439128227735</v>
      </c>
      <c r="DM167" s="36">
        <v>87.968969440895307</v>
      </c>
      <c r="DN167" s="36">
        <v>84.870213690774946</v>
      </c>
      <c r="DO167" s="36">
        <v>81.930571776513432</v>
      </c>
      <c r="DP167" s="36">
        <v>76.566279249299868</v>
      </c>
      <c r="DQ167" s="36">
        <v>74.922447066000672</v>
      </c>
      <c r="DR167" s="36">
        <v>78.996671308452363</v>
      </c>
      <c r="DS167" s="36">
        <v>77.143746118498058</v>
      </c>
      <c r="DT167" s="36">
        <v>76.039332118003358</v>
      </c>
      <c r="DU167" s="36">
        <v>78.056717719026821</v>
      </c>
      <c r="DV167" s="36">
        <v>76.195410063401724</v>
      </c>
      <c r="DW167" s="36">
        <v>75.054626392066254</v>
      </c>
      <c r="DX167" s="36">
        <v>77.14221491890514</v>
      </c>
      <c r="DY167" s="36">
        <v>75.748401390407409</v>
      </c>
      <c r="DZ167" s="36">
        <v>79.061638557518208</v>
      </c>
      <c r="EA167" s="36">
        <v>79.478766106988161</v>
      </c>
      <c r="EB167" s="36">
        <v>73.675235276401537</v>
      </c>
      <c r="EC167" s="36">
        <v>74.848016704658889</v>
      </c>
      <c r="ED167" s="36">
        <v>76.475728980684806</v>
      </c>
      <c r="EE167" s="36">
        <v>82.43497317836075</v>
      </c>
      <c r="EF167" s="36">
        <v>87.363252801847111</v>
      </c>
      <c r="EG167" s="36">
        <v>85.19421537296418</v>
      </c>
      <c r="EH167" s="36">
        <v>82.815811449863347</v>
      </c>
      <c r="EI167" s="36">
        <v>78.987311114810964</v>
      </c>
      <c r="EJ167" s="36">
        <v>75.165258572078372</v>
      </c>
      <c r="EK167" s="36">
        <v>76.96433526097546</v>
      </c>
      <c r="EL167" s="36">
        <v>74.025449282131646</v>
      </c>
      <c r="EM167" s="36">
        <v>75.729579531836677</v>
      </c>
      <c r="EN167" s="36">
        <v>82.217460213460583</v>
      </c>
      <c r="EO167" s="36">
        <v>85.289535070219685</v>
      </c>
      <c r="EP167" s="36">
        <v>81.607332004591669</v>
      </c>
      <c r="EQ167" s="36">
        <v>85.71218660992372</v>
      </c>
      <c r="ER167" s="36">
        <v>90.859528247669232</v>
      </c>
      <c r="ES167" s="36">
        <v>91.5715052913107</v>
      </c>
      <c r="ET167" s="36">
        <v>92.465726739299015</v>
      </c>
      <c r="EU167" s="36">
        <v>94.390643872713341</v>
      </c>
      <c r="EV167" s="36">
        <v>96.386871587972408</v>
      </c>
      <c r="EW167" s="36">
        <v>102.52266327507289</v>
      </c>
      <c r="EX167" s="36">
        <v>104.11643791622458</v>
      </c>
      <c r="EY167" s="36">
        <v>106.5211430741591</v>
      </c>
      <c r="EZ167" s="36">
        <v>112.50037326580544</v>
      </c>
      <c r="FA167" s="36">
        <v>115.2485770440889</v>
      </c>
      <c r="FB167" s="36">
        <v>119.97859262683296</v>
      </c>
      <c r="FC167" s="36">
        <v>121.77484623871939</v>
      </c>
      <c r="FD167" s="36">
        <v>124.31700519485602</v>
      </c>
      <c r="FE167" s="36">
        <v>125.25364558818769</v>
      </c>
      <c r="FF167" s="36">
        <v>130.22804974821554</v>
      </c>
      <c r="FG167" s="36">
        <v>126.99108495868563</v>
      </c>
      <c r="FH167" s="36">
        <v>128.3259211146914</v>
      </c>
      <c r="FI167" s="36">
        <v>125.84867983252278</v>
      </c>
      <c r="FJ167" s="36">
        <v>127.89878388330071</v>
      </c>
      <c r="FK167" s="36">
        <v>118.49493652387535</v>
      </c>
      <c r="FL167" s="36">
        <v>121.5058998770763</v>
      </c>
      <c r="FM167" s="36">
        <v>120.3352410943459</v>
      </c>
      <c r="FN167" s="36">
        <v>112.83156367861775</v>
      </c>
      <c r="FO167" s="36">
        <v>105.34495642918375</v>
      </c>
      <c r="FP167" s="36">
        <v>106.35267146655947</v>
      </c>
      <c r="FQ167" s="36">
        <v>105.83289703195101</v>
      </c>
      <c r="FR167" s="36">
        <v>111.27669401325508</v>
      </c>
      <c r="FS167" s="36">
        <v>111.4313634950371</v>
      </c>
      <c r="FT167" s="361">
        <v>111.63591737746789</v>
      </c>
      <c r="FU167" s="361">
        <v>111.31692598374001</v>
      </c>
      <c r="FV167" s="361">
        <v>111.65214872997173</v>
      </c>
      <c r="FW167" s="361">
        <v>110.61720670600278</v>
      </c>
      <c r="FX167" s="361">
        <v>110.70926014367815</v>
      </c>
      <c r="FY167" s="361">
        <v>110.05489771725725</v>
      </c>
      <c r="FZ167" s="361">
        <v>109.84551065666169</v>
      </c>
      <c r="GA167" s="361">
        <v>109.9575840540241</v>
      </c>
      <c r="GB167" s="361">
        <v>109.51591631974841</v>
      </c>
    </row>
    <row r="168" spans="1:184" s="66" customFormat="1" x14ac:dyDescent="0.3">
      <c r="A168" s="34" t="s">
        <v>108</v>
      </c>
      <c r="B168" s="34"/>
      <c r="C168" s="34"/>
      <c r="D168" s="35"/>
      <c r="E168" s="37">
        <v>82.170650310175219</v>
      </c>
      <c r="F168" s="37">
        <v>79.995584936742631</v>
      </c>
      <c r="G168" s="37">
        <v>78.537260763163232</v>
      </c>
      <c r="H168" s="37">
        <v>82.088148401672839</v>
      </c>
      <c r="I168" s="37">
        <v>87.904603383952079</v>
      </c>
      <c r="J168" s="37">
        <v>86.799247213237109</v>
      </c>
      <c r="K168" s="37">
        <v>84.096398257851078</v>
      </c>
      <c r="L168" s="37">
        <v>86.459036549914515</v>
      </c>
      <c r="M168" s="37">
        <v>87.257387315074681</v>
      </c>
      <c r="N168" s="37">
        <v>91.746152113917105</v>
      </c>
      <c r="O168" s="37">
        <v>91.782624574040639</v>
      </c>
      <c r="P168" s="37">
        <v>96.703010688466136</v>
      </c>
      <c r="Q168" s="37">
        <v>97.196170970255096</v>
      </c>
      <c r="R168" s="37">
        <v>92.656773646554967</v>
      </c>
      <c r="S168" s="37">
        <v>94.526269195462262</v>
      </c>
      <c r="T168" s="37">
        <v>97.068939563706209</v>
      </c>
      <c r="U168" s="37">
        <v>96.829814754805071</v>
      </c>
      <c r="V168" s="37">
        <v>101.39414953254217</v>
      </c>
      <c r="W168" s="37">
        <v>107.15600161605563</v>
      </c>
      <c r="X168" s="37">
        <v>111.02994450566419</v>
      </c>
      <c r="Y168" s="37">
        <v>115.00323527878879</v>
      </c>
      <c r="Z168" s="37">
        <v>115.45136937769418</v>
      </c>
      <c r="AA168" s="37">
        <v>120.76593964505706</v>
      </c>
      <c r="AB168" s="37">
        <v>129.62173912930513</v>
      </c>
      <c r="AC168" s="37">
        <v>138.25156780221494</v>
      </c>
      <c r="AD168" s="37">
        <v>149.85232433500465</v>
      </c>
      <c r="AE168" s="37">
        <v>152.8393928063565</v>
      </c>
      <c r="AF168" s="37">
        <v>156.83944115250762</v>
      </c>
      <c r="AG168" s="37">
        <v>152.33422449412899</v>
      </c>
      <c r="AH168" s="37">
        <v>147.18138760693594</v>
      </c>
      <c r="AI168" s="37">
        <v>146.66738470654602</v>
      </c>
      <c r="AJ168" s="37">
        <v>147.2148162973368</v>
      </c>
      <c r="AK168" s="37">
        <v>145.18795277157278</v>
      </c>
      <c r="AL168" s="37">
        <v>134.47728247473455</v>
      </c>
      <c r="AM168" s="37">
        <v>131.9017058462745</v>
      </c>
      <c r="AN168" s="37">
        <v>127.4554169339383</v>
      </c>
      <c r="AO168" s="37">
        <v>128.83824223324285</v>
      </c>
      <c r="AP168" s="37">
        <v>125.20896674717761</v>
      </c>
      <c r="AQ168" s="37">
        <v>117.60585159360922</v>
      </c>
      <c r="AR168" s="37">
        <v>114.52052766306086</v>
      </c>
      <c r="AS168" s="37">
        <v>112.48066076178603</v>
      </c>
      <c r="AT168" s="37">
        <v>107.77932089630289</v>
      </c>
      <c r="AU168" s="37">
        <v>117.66661769542921</v>
      </c>
      <c r="AV168" s="37">
        <v>109.81270326406813</v>
      </c>
      <c r="AW168" s="37">
        <v>110.56269684287827</v>
      </c>
      <c r="AX168" s="37">
        <v>108.08875944084224</v>
      </c>
      <c r="AY168" s="37">
        <v>101.84773790285774</v>
      </c>
      <c r="AZ168" s="37">
        <v>100</v>
      </c>
      <c r="BA168" s="37">
        <v>102.81437902517006</v>
      </c>
      <c r="BB168" s="37">
        <v>99.052297005188606</v>
      </c>
      <c r="BC168" s="37">
        <v>96.649025442003406</v>
      </c>
      <c r="BD168" s="37">
        <v>98.156869925235242</v>
      </c>
      <c r="BE168" s="37">
        <v>99.496890179730514</v>
      </c>
      <c r="BF168" s="37">
        <v>96.097810112677053</v>
      </c>
      <c r="BG168" s="37">
        <v>95.493211345623337</v>
      </c>
      <c r="BH168" s="37">
        <v>91.715590977554768</v>
      </c>
      <c r="BI168" s="37">
        <v>90.716064009646757</v>
      </c>
      <c r="BJ168" s="37">
        <v>91.022197114688581</v>
      </c>
      <c r="BK168" s="37">
        <v>87.671222177191552</v>
      </c>
      <c r="BL168" s="37">
        <v>89.097808211035002</v>
      </c>
      <c r="BM168" s="37">
        <v>92.900622419317244</v>
      </c>
      <c r="BN168" s="37">
        <v>103.037905443521</v>
      </c>
      <c r="BO168" s="37">
        <v>115.70804474920786</v>
      </c>
      <c r="BP168" s="37">
        <v>119.52888176266671</v>
      </c>
      <c r="BQ168" s="37">
        <v>116.70586674653289</v>
      </c>
      <c r="BR168" s="37">
        <v>114.54801454270445</v>
      </c>
      <c r="BS168" s="37">
        <v>115.99329367815569</v>
      </c>
      <c r="BT168" s="37">
        <v>117.90613241665406</v>
      </c>
      <c r="BU168" s="37">
        <v>113.93025584177425</v>
      </c>
      <c r="BV168" s="37">
        <v>117.35847409172644</v>
      </c>
      <c r="BW168" s="37">
        <v>109.25583981383001</v>
      </c>
      <c r="BX168" s="37">
        <v>102.73389294887949</v>
      </c>
      <c r="BY168" s="37">
        <v>100.20380517552813</v>
      </c>
      <c r="BZ168" s="37">
        <v>95.343661141851626</v>
      </c>
      <c r="CA168" s="37">
        <v>87.768007574826655</v>
      </c>
      <c r="CB168" s="37">
        <v>88.248106453297581</v>
      </c>
      <c r="CC168" s="37">
        <v>88.19072326669199</v>
      </c>
      <c r="CD168" s="37">
        <v>88.002483095643399</v>
      </c>
      <c r="CE168" s="37">
        <v>84.058403088730572</v>
      </c>
      <c r="CF168" s="37">
        <v>82.055378912777272</v>
      </c>
      <c r="CG168" s="37">
        <v>79.619819701267701</v>
      </c>
      <c r="CH168" s="37">
        <v>83.003234769471774</v>
      </c>
      <c r="CI168" s="37">
        <v>81.038855207729128</v>
      </c>
      <c r="CJ168" s="37">
        <v>80.529669707459277</v>
      </c>
      <c r="CK168" s="37">
        <v>77.816465811470138</v>
      </c>
      <c r="CL168" s="37">
        <v>76.959460637912741</v>
      </c>
      <c r="CM168" s="37">
        <v>81.426083327816798</v>
      </c>
      <c r="CN168" s="37">
        <v>82.534461359376621</v>
      </c>
      <c r="CO168" s="37">
        <v>83.346470429998405</v>
      </c>
      <c r="CP168" s="37">
        <v>88.05181946300813</v>
      </c>
      <c r="CQ168" s="37">
        <v>91.779513720844975</v>
      </c>
      <c r="CR168" s="37">
        <v>90.070125562691473</v>
      </c>
      <c r="CS168" s="37">
        <v>94.349083749625677</v>
      </c>
      <c r="CT168" s="37">
        <v>95.665653492811927</v>
      </c>
      <c r="CU168" s="37">
        <v>94.005861885617463</v>
      </c>
      <c r="CV168" s="37">
        <v>89.339014170310833</v>
      </c>
      <c r="CW168" s="37">
        <v>93.302890314850757</v>
      </c>
      <c r="CX168" s="37">
        <v>90.817472132135507</v>
      </c>
      <c r="CY168" s="37">
        <v>88.723289299915962</v>
      </c>
      <c r="CZ168" s="37">
        <v>86.590933561158295</v>
      </c>
      <c r="DA168" s="37">
        <v>85.842019135419022</v>
      </c>
      <c r="DB168" s="37">
        <v>82.950766206280761</v>
      </c>
      <c r="DC168" s="37">
        <v>84.527534262574292</v>
      </c>
      <c r="DD168" s="37">
        <v>85.086392189874701</v>
      </c>
      <c r="DE168" s="37">
        <v>85.018381014105643</v>
      </c>
      <c r="DF168" s="37">
        <v>84.5566695301533</v>
      </c>
      <c r="DG168" s="37">
        <v>84.892376105250463</v>
      </c>
      <c r="DH168" s="37">
        <v>81.89130949171232</v>
      </c>
      <c r="DI168" s="37">
        <v>84.465780479703028</v>
      </c>
      <c r="DJ168" s="37">
        <v>84.364057752597091</v>
      </c>
      <c r="DK168" s="37">
        <v>86.575938304033414</v>
      </c>
      <c r="DL168" s="37">
        <v>88.008439128227735</v>
      </c>
      <c r="DM168" s="37">
        <v>87.968969440895307</v>
      </c>
      <c r="DN168" s="37">
        <v>84.870213690774946</v>
      </c>
      <c r="DO168" s="37">
        <v>81.930571776513432</v>
      </c>
      <c r="DP168" s="37">
        <v>76.566279249299868</v>
      </c>
      <c r="DQ168" s="37">
        <v>74.922447066000672</v>
      </c>
      <c r="DR168" s="37">
        <v>78.996671308452363</v>
      </c>
      <c r="DS168" s="37">
        <v>77.143746118498058</v>
      </c>
      <c r="DT168" s="37">
        <v>76.039332118003358</v>
      </c>
      <c r="DU168" s="37">
        <v>78.056717719026821</v>
      </c>
      <c r="DV168" s="37">
        <v>76.195410063401724</v>
      </c>
      <c r="DW168" s="37">
        <v>75.054626392066254</v>
      </c>
      <c r="DX168" s="37">
        <v>77.14221491890514</v>
      </c>
      <c r="DY168" s="37">
        <v>75.748401390407409</v>
      </c>
      <c r="DZ168" s="37">
        <v>79.061638557518208</v>
      </c>
      <c r="EA168" s="37">
        <v>79.478766106988161</v>
      </c>
      <c r="EB168" s="37">
        <v>73.675235276401537</v>
      </c>
      <c r="EC168" s="37">
        <v>74.848016704658889</v>
      </c>
      <c r="ED168" s="37">
        <v>76.475728980684806</v>
      </c>
      <c r="EE168" s="37">
        <v>82.43497317836075</v>
      </c>
      <c r="EF168" s="37">
        <v>87.363252801847111</v>
      </c>
      <c r="EG168" s="37">
        <v>85.19421537296418</v>
      </c>
      <c r="EH168" s="37">
        <v>82.815811449863347</v>
      </c>
      <c r="EI168" s="37">
        <v>78.987311114810964</v>
      </c>
      <c r="EJ168" s="37">
        <v>75.165258572078372</v>
      </c>
      <c r="EK168" s="37">
        <v>76.96433526097546</v>
      </c>
      <c r="EL168" s="37">
        <v>74.025449282131646</v>
      </c>
      <c r="EM168" s="37">
        <v>75.729579531836677</v>
      </c>
      <c r="EN168" s="37">
        <v>82.217460213460583</v>
      </c>
      <c r="EO168" s="37">
        <v>85.289535070219685</v>
      </c>
      <c r="EP168" s="37">
        <v>81.607332004591669</v>
      </c>
      <c r="EQ168" s="37">
        <v>85.71218660992372</v>
      </c>
      <c r="ER168" s="37">
        <v>90.859528247669232</v>
      </c>
      <c r="ES168" s="37">
        <v>91.5715052913107</v>
      </c>
      <c r="ET168" s="37">
        <v>92.465726739299015</v>
      </c>
      <c r="EU168" s="37">
        <v>94.390643872713341</v>
      </c>
      <c r="EV168" s="37">
        <v>96.386871587972408</v>
      </c>
      <c r="EW168" s="37">
        <v>102.52266327507289</v>
      </c>
      <c r="EX168" s="37">
        <v>104.11643791622458</v>
      </c>
      <c r="EY168" s="37">
        <v>106.5211430741591</v>
      </c>
      <c r="EZ168" s="37">
        <v>112.50037326580544</v>
      </c>
      <c r="FA168" s="37">
        <v>115.2485770440889</v>
      </c>
      <c r="FB168" s="37">
        <v>119.97859262683296</v>
      </c>
      <c r="FC168" s="37">
        <v>121.77484623871939</v>
      </c>
      <c r="FD168" s="37">
        <v>124.31700519485602</v>
      </c>
      <c r="FE168" s="37">
        <v>125.25364558818769</v>
      </c>
      <c r="FF168" s="37">
        <v>130.22804974821554</v>
      </c>
      <c r="FG168" s="37">
        <v>126.99108495868563</v>
      </c>
      <c r="FH168" s="37">
        <v>128.3259211146914</v>
      </c>
      <c r="FI168" s="37">
        <v>125.84867983252278</v>
      </c>
      <c r="FJ168" s="37">
        <v>127.89878388330071</v>
      </c>
      <c r="FK168" s="37">
        <v>118.49493652387535</v>
      </c>
      <c r="FL168" s="37">
        <v>121.5058998770763</v>
      </c>
      <c r="FM168" s="37">
        <v>120.3352410943459</v>
      </c>
      <c r="FN168" s="37">
        <v>112.83156367861775</v>
      </c>
      <c r="FO168" s="37">
        <v>105.34495642918375</v>
      </c>
      <c r="FP168" s="37">
        <v>106.35267146655947</v>
      </c>
      <c r="FQ168" s="37">
        <v>105.83289703195101</v>
      </c>
      <c r="FR168" s="37">
        <v>111.27669401325508</v>
      </c>
      <c r="FS168" s="37">
        <v>111.4313634950371</v>
      </c>
      <c r="FT168" s="76">
        <v>111.63591737746789</v>
      </c>
      <c r="FU168" s="76">
        <v>111.31692598374001</v>
      </c>
      <c r="FV168" s="76">
        <v>111.65214872997173</v>
      </c>
      <c r="FW168" s="76">
        <v>110.61720670600278</v>
      </c>
      <c r="FX168" s="76">
        <v>110.70926014367815</v>
      </c>
      <c r="FY168" s="76">
        <v>110.05489771725725</v>
      </c>
      <c r="FZ168" s="76">
        <v>109.84551065666169</v>
      </c>
      <c r="GA168" s="76">
        <v>109.9575840540241</v>
      </c>
      <c r="GB168" s="76">
        <v>109.51591631974841</v>
      </c>
    </row>
    <row r="169" spans="1:184" x14ac:dyDescent="0.3">
      <c r="A169" s="38" t="s">
        <v>54</v>
      </c>
      <c r="B169" s="38"/>
      <c r="C169" s="38"/>
      <c r="D169" s="39"/>
      <c r="E169" s="358">
        <v>12.2</v>
      </c>
      <c r="F169" s="358">
        <v>10.5</v>
      </c>
      <c r="G169" s="358">
        <v>13.3</v>
      </c>
      <c r="H169" s="358">
        <v>10.5</v>
      </c>
      <c r="I169" s="358">
        <v>10.5</v>
      </c>
      <c r="J169" s="358">
        <v>17.399999999999999</v>
      </c>
      <c r="K169" s="358">
        <v>9.9</v>
      </c>
      <c r="L169" s="358">
        <v>10.6</v>
      </c>
      <c r="M169" s="358">
        <v>15</v>
      </c>
      <c r="N169" s="358">
        <v>17.399999999999999</v>
      </c>
      <c r="O169" s="358">
        <v>15.4</v>
      </c>
      <c r="P169" s="358">
        <v>11.1</v>
      </c>
      <c r="Q169" s="358">
        <v>14.8</v>
      </c>
      <c r="R169" s="358">
        <v>13.8</v>
      </c>
      <c r="S169" s="358">
        <v>13.9</v>
      </c>
      <c r="T169" s="358">
        <v>11.3</v>
      </c>
      <c r="U169" s="358">
        <v>11.8</v>
      </c>
      <c r="V169" s="358">
        <v>12.1</v>
      </c>
      <c r="W169" s="358">
        <v>11.4</v>
      </c>
      <c r="X169" s="358">
        <v>11.3</v>
      </c>
      <c r="Y169" s="358">
        <v>13.1</v>
      </c>
      <c r="Z169" s="358">
        <v>13.8</v>
      </c>
      <c r="AA169" s="358">
        <v>12.3</v>
      </c>
      <c r="AB169" s="358">
        <v>8.9</v>
      </c>
      <c r="AC169" s="358">
        <v>14.4</v>
      </c>
      <c r="AD169" s="358">
        <v>10.7</v>
      </c>
      <c r="AE169" s="358">
        <v>11.3</v>
      </c>
      <c r="AF169" s="358">
        <v>9.5</v>
      </c>
      <c r="AG169" s="358">
        <v>9.3000000000000007</v>
      </c>
      <c r="AH169" s="358">
        <v>15.3</v>
      </c>
      <c r="AI169" s="358">
        <v>7.3</v>
      </c>
      <c r="AJ169" s="358">
        <v>11.3</v>
      </c>
      <c r="AK169" s="358">
        <v>13.5</v>
      </c>
      <c r="AL169" s="358">
        <v>9.3000000000000007</v>
      </c>
      <c r="AM169" s="358">
        <v>11.7</v>
      </c>
      <c r="AN169" s="358">
        <v>10.5</v>
      </c>
      <c r="AO169" s="358">
        <v>14.7</v>
      </c>
      <c r="AP169" s="358">
        <v>11.9</v>
      </c>
      <c r="AQ169" s="358">
        <v>9.9</v>
      </c>
      <c r="AR169" s="358">
        <v>12.3</v>
      </c>
      <c r="AS169" s="358">
        <v>12.8</v>
      </c>
      <c r="AT169" s="358">
        <v>13.1</v>
      </c>
      <c r="AU169" s="358">
        <v>12.1</v>
      </c>
      <c r="AV169" s="358">
        <v>13.9</v>
      </c>
      <c r="AW169" s="358">
        <v>13.6</v>
      </c>
      <c r="AX169" s="358">
        <v>14.4</v>
      </c>
      <c r="AY169" s="358">
        <v>13.7</v>
      </c>
      <c r="AZ169" s="358">
        <v>9.1</v>
      </c>
      <c r="BA169" s="358">
        <v>16.659969801653599</v>
      </c>
      <c r="BB169" s="358">
        <v>13.6</v>
      </c>
      <c r="BC169" s="358">
        <v>13.3</v>
      </c>
      <c r="BD169" s="358">
        <v>13.4</v>
      </c>
      <c r="BE169" s="358">
        <v>15.2</v>
      </c>
      <c r="BF169" s="358">
        <v>14.3</v>
      </c>
      <c r="BG169" s="358">
        <v>13.5</v>
      </c>
      <c r="BH169" s="358">
        <v>13.5</v>
      </c>
      <c r="BI169" s="358">
        <v>13.1</v>
      </c>
      <c r="BJ169" s="358">
        <v>15.2</v>
      </c>
      <c r="BK169" s="358">
        <v>15.5</v>
      </c>
      <c r="BL169" s="358">
        <v>12.29</v>
      </c>
      <c r="BM169" s="358">
        <v>14.8252686848947</v>
      </c>
      <c r="BN169" s="358">
        <v>12.2325876777925</v>
      </c>
      <c r="BO169" s="358">
        <v>15.6397175592423</v>
      </c>
      <c r="BP169" s="358">
        <v>13.5197155449566</v>
      </c>
      <c r="BQ169" s="358">
        <v>12.856707117054199</v>
      </c>
      <c r="BR169" s="358">
        <v>12.362225717904501</v>
      </c>
      <c r="BS169" s="358">
        <v>12.152122599004899</v>
      </c>
      <c r="BT169" s="358">
        <v>12.533969875004599</v>
      </c>
      <c r="BU169" s="358">
        <v>16.229449102600299</v>
      </c>
      <c r="BV169" s="358">
        <v>13.499585300005201</v>
      </c>
      <c r="BW169" s="358">
        <v>12.9</v>
      </c>
      <c r="BX169" s="358">
        <v>10.2607726849562</v>
      </c>
      <c r="BY169" s="358">
        <v>13.584956925066001</v>
      </c>
      <c r="BZ169" s="358">
        <v>11.844156879511701</v>
      </c>
      <c r="CA169" s="358">
        <v>14.957101591452499</v>
      </c>
      <c r="CB169" s="358">
        <v>10.3016143831197</v>
      </c>
      <c r="CC169" s="358">
        <v>11.987482218518</v>
      </c>
      <c r="CD169" s="358">
        <v>11.7071012790901</v>
      </c>
      <c r="CE169" s="358">
        <v>11.6912589431369</v>
      </c>
      <c r="CF169" s="358">
        <v>11.4438550196296</v>
      </c>
      <c r="CG169" s="358">
        <v>15.4412138960409</v>
      </c>
      <c r="CH169" s="358">
        <v>13.455626340310801</v>
      </c>
      <c r="CI169" s="358">
        <v>10.760781478932399</v>
      </c>
      <c r="CJ169" s="358">
        <v>8.5954115567692195</v>
      </c>
      <c r="CK169" s="358">
        <v>15.386962898009701</v>
      </c>
      <c r="CL169" s="358">
        <v>10.975806981663</v>
      </c>
      <c r="CM169" s="358">
        <v>13.7918665241351</v>
      </c>
      <c r="CN169" s="358">
        <v>10.348057235539001</v>
      </c>
      <c r="CO169" s="358">
        <v>11.362066011648499</v>
      </c>
      <c r="CP169" s="358">
        <v>14.399894837723799</v>
      </c>
      <c r="CQ169" s="358">
        <v>9.62698309456297</v>
      </c>
      <c r="CR169" s="358">
        <v>12.3432844375544</v>
      </c>
      <c r="CS169" s="358">
        <v>13.930201818538499</v>
      </c>
      <c r="CT169" s="358">
        <v>10.3954426213582</v>
      </c>
      <c r="CU169" s="358">
        <v>10.3607163933951</v>
      </c>
      <c r="CV169" s="358">
        <v>9.6519823453208993</v>
      </c>
      <c r="CW169" s="358">
        <v>15.0203384448125</v>
      </c>
      <c r="CX169" s="358">
        <v>10.515971994348501</v>
      </c>
      <c r="CY169" s="358">
        <v>13.3203309862441</v>
      </c>
      <c r="CZ169" s="358">
        <v>9.8910911671812691</v>
      </c>
      <c r="DA169" s="358">
        <v>12.002633815810601</v>
      </c>
      <c r="DB169" s="358">
        <v>15.2308119122875</v>
      </c>
      <c r="DC169" s="358">
        <v>11.479700176567899</v>
      </c>
      <c r="DD169" s="358">
        <v>12.688113357387101</v>
      </c>
      <c r="DE169" s="358">
        <v>12.4842813920836</v>
      </c>
      <c r="DF169" s="358">
        <v>10.3671634670402</v>
      </c>
      <c r="DG169" s="358">
        <v>10.7872129761168</v>
      </c>
      <c r="DH169" s="358">
        <v>10.586223979629199</v>
      </c>
      <c r="DI169" s="358">
        <v>14.297305520682</v>
      </c>
      <c r="DJ169" s="358">
        <v>10.728246993005</v>
      </c>
      <c r="DK169" s="358">
        <v>13.845821059552801</v>
      </c>
      <c r="DL169" s="358">
        <v>9.7259362844113006</v>
      </c>
      <c r="DM169" s="358">
        <v>12.3465574108704</v>
      </c>
      <c r="DN169" s="358">
        <v>13.9313639007764</v>
      </c>
      <c r="DO169" s="358">
        <v>12.807473572684801</v>
      </c>
      <c r="DP169" s="358">
        <v>13.507457335436699</v>
      </c>
      <c r="DQ169" s="358">
        <v>13.114555823884601</v>
      </c>
      <c r="DR169" s="358">
        <v>13.6303040355824</v>
      </c>
      <c r="DS169" s="358">
        <v>11.563029114641701</v>
      </c>
      <c r="DT169" s="358">
        <v>10.363939150122601</v>
      </c>
      <c r="DU169" s="358">
        <v>16.521665669713801</v>
      </c>
      <c r="DV169" s="358">
        <v>12.2285663774505</v>
      </c>
      <c r="DW169" s="358">
        <v>14.004221969282799</v>
      </c>
      <c r="DX169" s="358">
        <v>11.840396117823193</v>
      </c>
      <c r="DY169" s="358">
        <v>13.3077364660037</v>
      </c>
      <c r="DZ169" s="358">
        <v>15.8063868115982</v>
      </c>
      <c r="EA169" s="358">
        <v>12.965774374836499</v>
      </c>
      <c r="EB169" s="358">
        <v>13.0220283226574</v>
      </c>
      <c r="EC169" s="358">
        <v>14.463792570230501</v>
      </c>
      <c r="ED169" s="358">
        <v>11.9157671374193</v>
      </c>
      <c r="EE169" s="358">
        <v>9.8592840817621799</v>
      </c>
      <c r="EF169" s="358">
        <v>16.588857088239401</v>
      </c>
      <c r="EG169" s="358">
        <v>15.9515642194295</v>
      </c>
      <c r="EH169" s="358">
        <v>12.9379344659183</v>
      </c>
      <c r="EI169" s="358">
        <v>13.6557344787704</v>
      </c>
      <c r="EJ169" s="358">
        <v>13.1499354529152</v>
      </c>
      <c r="EK169" s="358">
        <v>14.6217769218374</v>
      </c>
      <c r="EL169" s="358">
        <v>13.911610786377</v>
      </c>
      <c r="EM169" s="358">
        <v>14.111710392117599</v>
      </c>
      <c r="EN169" s="358">
        <v>12.1088268225816</v>
      </c>
      <c r="EO169" s="358">
        <v>12.706483830665</v>
      </c>
      <c r="EP169" s="358">
        <v>13.5634733372548</v>
      </c>
      <c r="EQ169" s="358">
        <v>11.0221133937291</v>
      </c>
      <c r="ER169" s="358">
        <v>7.9931916487970804</v>
      </c>
      <c r="ES169" s="358">
        <v>15.2313412968417</v>
      </c>
      <c r="ET169" s="358">
        <v>13.129654534957799</v>
      </c>
      <c r="EU169" s="358">
        <v>13.794955063344601</v>
      </c>
      <c r="EV169" s="358">
        <v>11.3959512877157</v>
      </c>
      <c r="EW169" s="358">
        <v>11.899133206531101</v>
      </c>
      <c r="EX169" s="358">
        <v>12.528278165673401</v>
      </c>
      <c r="EY169" s="358">
        <v>13.846072732081</v>
      </c>
      <c r="EZ169" s="358">
        <v>12.335685116147999</v>
      </c>
      <c r="FA169" s="358">
        <v>12.1052166840357</v>
      </c>
      <c r="FB169" s="358">
        <v>12.151805678268399</v>
      </c>
      <c r="FC169" s="358">
        <v>9.0532897661098701</v>
      </c>
      <c r="FD169" s="358">
        <v>8.4255720624315895</v>
      </c>
      <c r="FE169" s="358">
        <v>14.042792798483701</v>
      </c>
      <c r="FF169" s="358">
        <v>12.0874383639448</v>
      </c>
      <c r="FG169" s="358">
        <v>12.9279916746202</v>
      </c>
      <c r="FH169" s="358">
        <v>12.3689736229903</v>
      </c>
      <c r="FI169" s="358">
        <v>12.528078347251601</v>
      </c>
      <c r="FJ169" s="358">
        <v>11.1407894043138</v>
      </c>
      <c r="FK169" s="358">
        <v>11.1078654821728</v>
      </c>
      <c r="FL169" s="358">
        <v>11.269125157320101</v>
      </c>
      <c r="FM169" s="358">
        <v>12.620911803639901</v>
      </c>
      <c r="FN169" s="358">
        <v>12.0807332564008</v>
      </c>
      <c r="FO169" s="358">
        <v>10.1649107934903</v>
      </c>
      <c r="FP169" s="358">
        <v>6.6038427220178404</v>
      </c>
      <c r="FQ169" s="358">
        <v>14.908900662503701</v>
      </c>
      <c r="FR169" s="358">
        <v>11.4988522789474</v>
      </c>
      <c r="FS169" s="358">
        <v>11.498852156367001</v>
      </c>
    </row>
    <row r="170" spans="1:184" x14ac:dyDescent="0.3"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</row>
    <row r="171" spans="1:184" s="357" customFormat="1" x14ac:dyDescent="0.3">
      <c r="A171" s="353"/>
      <c r="B171" s="353"/>
      <c r="C171" s="353"/>
      <c r="D171" s="354"/>
      <c r="E171" s="355" t="s">
        <v>388</v>
      </c>
      <c r="F171" s="355" t="s">
        <v>389</v>
      </c>
      <c r="G171" s="355" t="s">
        <v>390</v>
      </c>
      <c r="H171" s="355" t="s">
        <v>391</v>
      </c>
      <c r="I171" s="355" t="s">
        <v>392</v>
      </c>
      <c r="J171" s="355" t="s">
        <v>393</v>
      </c>
      <c r="K171" s="355" t="s">
        <v>394</v>
      </c>
      <c r="L171" s="355" t="s">
        <v>395</v>
      </c>
      <c r="M171" s="355" t="s">
        <v>396</v>
      </c>
      <c r="N171" s="355" t="s">
        <v>397</v>
      </c>
      <c r="O171" s="355" t="s">
        <v>398</v>
      </c>
      <c r="P171" s="355" t="s">
        <v>399</v>
      </c>
      <c r="Q171" s="355" t="s">
        <v>400</v>
      </c>
      <c r="R171" s="355" t="s">
        <v>401</v>
      </c>
      <c r="S171" s="355" t="s">
        <v>402</v>
      </c>
      <c r="T171" s="355" t="s">
        <v>403</v>
      </c>
      <c r="U171" s="355" t="s">
        <v>404</v>
      </c>
      <c r="V171" s="355" t="s">
        <v>405</v>
      </c>
      <c r="W171" s="355" t="s">
        <v>406</v>
      </c>
      <c r="X171" s="355" t="s">
        <v>407</v>
      </c>
      <c r="Y171" s="355" t="s">
        <v>408</v>
      </c>
      <c r="Z171" s="355" t="s">
        <v>409</v>
      </c>
      <c r="AA171" s="355" t="s">
        <v>410</v>
      </c>
      <c r="AB171" s="355" t="s">
        <v>411</v>
      </c>
      <c r="AC171" s="355" t="s">
        <v>412</v>
      </c>
      <c r="AD171" s="355" t="s">
        <v>413</v>
      </c>
      <c r="AE171" s="355" t="s">
        <v>414</v>
      </c>
      <c r="AF171" s="355" t="s">
        <v>415</v>
      </c>
      <c r="AG171" s="355" t="s">
        <v>416</v>
      </c>
      <c r="AH171" s="355" t="s">
        <v>417</v>
      </c>
      <c r="AI171" s="355" t="s">
        <v>418</v>
      </c>
      <c r="AJ171" s="355" t="s">
        <v>419</v>
      </c>
      <c r="AK171" s="355" t="s">
        <v>420</v>
      </c>
      <c r="AL171" s="355" t="s">
        <v>421</v>
      </c>
      <c r="AM171" s="355" t="s">
        <v>422</v>
      </c>
      <c r="AN171" s="355" t="s">
        <v>423</v>
      </c>
      <c r="AO171" s="355" t="s">
        <v>424</v>
      </c>
      <c r="AP171" s="355" t="s">
        <v>425</v>
      </c>
      <c r="AQ171" s="355" t="s">
        <v>426</v>
      </c>
      <c r="AR171" s="355" t="s">
        <v>427</v>
      </c>
      <c r="AS171" s="355" t="s">
        <v>428</v>
      </c>
      <c r="AT171" s="355" t="s">
        <v>429</v>
      </c>
      <c r="AU171" s="355" t="s">
        <v>387</v>
      </c>
      <c r="AV171" s="355" t="s">
        <v>430</v>
      </c>
      <c r="AW171" s="355" t="s">
        <v>431</v>
      </c>
      <c r="AX171" s="355" t="s">
        <v>432</v>
      </c>
      <c r="AY171" s="355" t="s">
        <v>386</v>
      </c>
      <c r="AZ171" s="355" t="s">
        <v>435</v>
      </c>
      <c r="BA171" s="355" t="s">
        <v>460</v>
      </c>
      <c r="BB171" s="355" t="s">
        <v>462</v>
      </c>
      <c r="BC171" s="355" t="s">
        <v>463</v>
      </c>
      <c r="BD171" s="355" t="s">
        <v>464</v>
      </c>
      <c r="BE171" s="355" t="s">
        <v>469</v>
      </c>
      <c r="BF171" s="355" t="s">
        <v>470</v>
      </c>
      <c r="BG171" s="355" t="s">
        <v>471</v>
      </c>
      <c r="BH171" s="355" t="s">
        <v>472</v>
      </c>
      <c r="BI171" s="355" t="s">
        <v>489</v>
      </c>
      <c r="BJ171" s="356"/>
      <c r="BK171" s="356"/>
      <c r="BL171" s="356"/>
      <c r="BM171" s="355"/>
      <c r="BN171" s="355"/>
      <c r="BO171" s="355"/>
      <c r="BP171" s="355"/>
      <c r="BQ171" s="355"/>
      <c r="BR171" s="355"/>
      <c r="BS171" s="355"/>
      <c r="BT171" s="355"/>
      <c r="BU171" s="355"/>
      <c r="BV171" s="355"/>
      <c r="BW171" s="355"/>
      <c r="BX171" s="355"/>
      <c r="BY171" s="355"/>
      <c r="BZ171" s="355"/>
      <c r="CA171" s="355"/>
      <c r="CB171" s="355"/>
      <c r="CC171" s="355"/>
      <c r="CD171" s="355"/>
      <c r="CE171" s="355"/>
      <c r="CF171" s="356"/>
      <c r="CG171" s="356"/>
      <c r="CH171" s="356"/>
      <c r="CI171" s="356"/>
      <c r="CJ171" s="356"/>
      <c r="CK171" s="355"/>
      <c r="CL171" s="355"/>
      <c r="CM171" s="355"/>
      <c r="CN171" s="355"/>
      <c r="CO171" s="355"/>
      <c r="CP171" s="355"/>
      <c r="CQ171" s="356"/>
      <c r="CR171" s="356"/>
      <c r="CS171" s="356"/>
      <c r="CT171" s="356"/>
      <c r="CU171" s="356"/>
      <c r="CV171" s="356"/>
      <c r="CW171" s="355"/>
      <c r="CX171" s="355"/>
      <c r="CY171" s="355"/>
      <c r="CZ171" s="355"/>
      <c r="DA171" s="355"/>
      <c r="DB171" s="355"/>
      <c r="DC171" s="355"/>
      <c r="DD171" s="355"/>
      <c r="DE171" s="355"/>
      <c r="DF171" s="355"/>
      <c r="DG171" s="355"/>
      <c r="DH171" s="355"/>
      <c r="DI171" s="355"/>
      <c r="DJ171" s="355"/>
      <c r="DK171" s="355"/>
      <c r="DL171" s="355"/>
      <c r="DM171" s="355"/>
      <c r="DN171" s="355"/>
      <c r="DO171" s="355"/>
      <c r="DP171" s="355"/>
      <c r="DQ171" s="355"/>
      <c r="DR171" s="355"/>
      <c r="DS171" s="355"/>
      <c r="DT171" s="355"/>
      <c r="DU171" s="355"/>
      <c r="DV171" s="355"/>
      <c r="DW171" s="355"/>
      <c r="DX171" s="355"/>
      <c r="DY171" s="355"/>
      <c r="DZ171" s="355"/>
      <c r="EA171" s="355"/>
      <c r="EB171" s="355"/>
      <c r="EC171" s="355"/>
      <c r="ED171" s="355"/>
      <c r="EE171" s="355"/>
      <c r="EF171" s="355"/>
      <c r="EG171" s="355"/>
      <c r="EH171" s="355"/>
      <c r="EI171" s="355"/>
      <c r="EJ171" s="355"/>
      <c r="EK171" s="355"/>
      <c r="EL171" s="355"/>
      <c r="EM171" s="355"/>
      <c r="EN171" s="355"/>
      <c r="EO171" s="355"/>
      <c r="EP171" s="355"/>
      <c r="EQ171" s="355"/>
      <c r="ER171" s="355"/>
      <c r="ES171" s="355"/>
      <c r="ET171" s="355"/>
      <c r="EU171" s="355"/>
      <c r="EV171" s="355"/>
      <c r="EW171" s="355"/>
      <c r="EX171" s="355"/>
      <c r="EY171" s="355"/>
      <c r="EZ171" s="355"/>
      <c r="FA171" s="355"/>
      <c r="FB171" s="355"/>
      <c r="FC171" s="355"/>
      <c r="FD171" s="355"/>
      <c r="FE171" s="355"/>
      <c r="FF171" s="355"/>
      <c r="FG171" s="355"/>
      <c r="FH171" s="355"/>
      <c r="FI171" s="355"/>
      <c r="FJ171" s="355"/>
      <c r="FK171" s="355"/>
      <c r="FL171" s="355"/>
      <c r="FM171" s="355"/>
      <c r="FN171" s="355"/>
      <c r="FO171" s="355"/>
      <c r="FP171" s="355"/>
      <c r="FQ171" s="355"/>
      <c r="FR171" s="355"/>
      <c r="FS171" s="355"/>
      <c r="FT171" s="360"/>
      <c r="FU171" s="360"/>
      <c r="FV171" s="360"/>
      <c r="FW171" s="441"/>
      <c r="FX171" s="441"/>
      <c r="FY171" s="441"/>
      <c r="FZ171" s="441"/>
      <c r="GA171" s="441"/>
      <c r="GB171" s="441"/>
    </row>
    <row r="172" spans="1:184" x14ac:dyDescent="0.3">
      <c r="A172" s="38" t="s">
        <v>434</v>
      </c>
      <c r="B172" s="38"/>
      <c r="C172" s="38"/>
      <c r="D172" s="39"/>
      <c r="E172" s="358">
        <v>38.606000000000002</v>
      </c>
      <c r="F172" s="358">
        <v>37.589399999999998</v>
      </c>
      <c r="G172" s="358">
        <v>37.691200000000002</v>
      </c>
      <c r="H172" s="358">
        <v>40.1905</v>
      </c>
      <c r="I172" s="358">
        <v>39.324199999999998</v>
      </c>
      <c r="J172" s="358">
        <v>39.676499999999997</v>
      </c>
      <c r="K172" s="358">
        <v>39.513300000000001</v>
      </c>
      <c r="L172" s="358">
        <v>38.561900000000001</v>
      </c>
      <c r="M172" s="358">
        <v>40.291200000000003</v>
      </c>
      <c r="N172" s="358">
        <v>39.390799999999999</v>
      </c>
      <c r="O172" s="358">
        <v>39.554099999999998</v>
      </c>
      <c r="P172" s="358">
        <v>40.986499999999999</v>
      </c>
      <c r="Q172" s="358">
        <v>41.46</v>
      </c>
      <c r="R172" s="358">
        <v>42.4</v>
      </c>
      <c r="S172" s="358">
        <v>43.63</v>
      </c>
      <c r="T172" s="358">
        <v>41.52</v>
      </c>
      <c r="U172" s="358">
        <v>45.026400000000002</v>
      </c>
      <c r="V172" s="358">
        <v>45.234099999999998</v>
      </c>
      <c r="W172" s="358">
        <v>44.665799999999997</v>
      </c>
      <c r="X172" s="358">
        <v>44.144599999999997</v>
      </c>
      <c r="Y172" s="358">
        <v>44.713000000000001</v>
      </c>
      <c r="Z172" s="358">
        <v>44.066600000000001</v>
      </c>
      <c r="AA172" s="358">
        <v>44.595599999999997</v>
      </c>
      <c r="AB172" s="358">
        <v>43.410299999999999</v>
      </c>
      <c r="AC172" s="358">
        <v>43.646799999999999</v>
      </c>
      <c r="AD172" s="358">
        <v>43.7607</v>
      </c>
      <c r="AE172" s="358">
        <v>43.882199999999997</v>
      </c>
      <c r="AF172" s="358">
        <v>42.493699999999997</v>
      </c>
      <c r="AG172" s="358">
        <v>43.146999999999998</v>
      </c>
      <c r="AH172" s="358">
        <v>42.744100000000003</v>
      </c>
      <c r="AI172" s="358">
        <v>42.192799999999998</v>
      </c>
      <c r="AJ172" s="358">
        <v>42.991500000000002</v>
      </c>
      <c r="AK172" s="358">
        <v>43.650300000000001</v>
      </c>
      <c r="AL172" s="358">
        <v>44.150500000000001</v>
      </c>
      <c r="AM172" s="358">
        <v>44.626600000000003</v>
      </c>
      <c r="AN172" s="358">
        <v>44.167900000000003</v>
      </c>
      <c r="AO172" s="358">
        <v>44.461799999999997</v>
      </c>
      <c r="AP172" s="358">
        <v>44.665500000000002</v>
      </c>
      <c r="AQ172" s="358">
        <v>45.5627</v>
      </c>
      <c r="AR172" s="358">
        <v>44.814300000000003</v>
      </c>
      <c r="AS172" s="358">
        <v>44.182600000000001</v>
      </c>
      <c r="AT172" s="358">
        <v>44.591000000000001</v>
      </c>
      <c r="AU172" s="358">
        <v>44.1556</v>
      </c>
      <c r="AV172" s="358">
        <v>43.615499999999997</v>
      </c>
      <c r="AW172" s="358">
        <v>42.555012551739601</v>
      </c>
      <c r="AX172" s="358">
        <v>42.195710417289902</v>
      </c>
      <c r="AY172" s="358">
        <v>41.198877611891497</v>
      </c>
      <c r="AZ172" s="358">
        <v>41.783757906685203</v>
      </c>
      <c r="BA172" s="358">
        <v>41.906916015439997</v>
      </c>
      <c r="BB172" s="358">
        <v>41.005843424541403</v>
      </c>
      <c r="BC172" s="358">
        <v>40.432410230851701</v>
      </c>
      <c r="BD172" s="358">
        <v>38.179377385069003</v>
      </c>
      <c r="BE172" s="422">
        <v>38.205765290738199</v>
      </c>
      <c r="BF172" s="358">
        <v>36.702645503779998</v>
      </c>
      <c r="BG172" s="358">
        <v>36.074958284607398</v>
      </c>
      <c r="BH172" s="358">
        <v>35.879748171143802</v>
      </c>
      <c r="BI172" s="358">
        <v>37.643480741091302</v>
      </c>
      <c r="BJ172" s="358"/>
      <c r="BK172" s="358"/>
      <c r="BL172" s="358"/>
      <c r="BM172" s="358"/>
      <c r="BN172" s="358"/>
      <c r="BO172" s="358"/>
      <c r="BP172" s="358"/>
      <c r="BQ172" s="358"/>
      <c r="BR172" s="358"/>
      <c r="BS172" s="358"/>
      <c r="BT172" s="358"/>
      <c r="BU172" s="358"/>
      <c r="BV172" s="358"/>
      <c r="BW172" s="358"/>
      <c r="BX172" s="358"/>
      <c r="BY172" s="358"/>
      <c r="BZ172" s="358"/>
      <c r="CA172" s="358"/>
      <c r="CB172" s="358"/>
      <c r="CC172" s="358"/>
      <c r="CD172" s="358"/>
      <c r="CE172" s="358"/>
      <c r="CF172" s="358"/>
      <c r="CG172" s="358"/>
      <c r="CH172" s="358"/>
      <c r="CI172" s="358"/>
      <c r="CJ172" s="358"/>
      <c r="CK172" s="358"/>
      <c r="CL172" s="358"/>
      <c r="CM172" s="358"/>
      <c r="CN172" s="358"/>
      <c r="CO172" s="358"/>
      <c r="CP172" s="358"/>
      <c r="CQ172" s="358"/>
      <c r="CR172" s="358"/>
      <c r="CS172" s="358"/>
      <c r="CT172" s="358"/>
      <c r="CU172" s="358"/>
      <c r="CV172" s="358"/>
      <c r="CW172" s="358"/>
      <c r="CX172" s="358"/>
      <c r="CY172" s="358"/>
      <c r="CZ172" s="358"/>
      <c r="DA172" s="358"/>
      <c r="DB172" s="358"/>
      <c r="DC172" s="358"/>
      <c r="DD172" s="358"/>
      <c r="DE172" s="358"/>
      <c r="DF172" s="358"/>
      <c r="DG172" s="358"/>
      <c r="DH172" s="358"/>
      <c r="DI172" s="358"/>
      <c r="DJ172" s="358"/>
      <c r="DK172" s="358"/>
      <c r="DL172" s="358"/>
      <c r="DM172" s="358"/>
      <c r="DN172" s="358"/>
      <c r="DO172" s="358"/>
      <c r="DP172" s="358"/>
      <c r="DQ172" s="358"/>
      <c r="DR172" s="358"/>
      <c r="DS172" s="358"/>
      <c r="DT172" s="358"/>
      <c r="DU172" s="358"/>
      <c r="DV172" s="358"/>
      <c r="DW172" s="358"/>
      <c r="DX172" s="358"/>
      <c r="DY172" s="358"/>
      <c r="DZ172" s="358"/>
      <c r="EA172" s="358"/>
      <c r="EB172" s="358"/>
      <c r="EC172" s="358"/>
      <c r="ED172" s="358"/>
      <c r="EE172" s="358"/>
      <c r="EF172" s="358"/>
      <c r="EG172" s="358"/>
      <c r="EH172" s="358"/>
      <c r="EI172" s="358"/>
      <c r="EJ172" s="358"/>
      <c r="EK172" s="358"/>
      <c r="EL172" s="358"/>
      <c r="EM172" s="358"/>
      <c r="EN172" s="358"/>
      <c r="EO172" s="358"/>
      <c r="EP172" s="358"/>
      <c r="EQ172" s="358"/>
      <c r="ER172" s="358"/>
      <c r="ES172" s="358"/>
      <c r="ET172" s="358"/>
      <c r="EU172" s="358"/>
      <c r="EV172" s="358"/>
      <c r="EW172" s="358"/>
      <c r="EX172" s="358"/>
      <c r="EY172" s="358"/>
      <c r="EZ172" s="358"/>
      <c r="FA172" s="358"/>
      <c r="FB172" s="358"/>
      <c r="FC172" s="358"/>
      <c r="FD172" s="358"/>
      <c r="FE172" s="358"/>
      <c r="FF172" s="358"/>
      <c r="FG172" s="358"/>
      <c r="FH172" s="358"/>
      <c r="FI172" s="358"/>
      <c r="FJ172" s="358"/>
      <c r="FK172" s="358"/>
      <c r="FL172" s="358"/>
      <c r="FM172" s="358"/>
      <c r="FN172" s="358"/>
      <c r="FO172" s="358"/>
      <c r="FP172" s="358"/>
      <c r="FQ172" s="358"/>
      <c r="FR172" s="358"/>
      <c r="FS172" s="358"/>
      <c r="FT172" s="66"/>
      <c r="FU172" s="66"/>
      <c r="FV172" s="66"/>
      <c r="FW172" s="66"/>
      <c r="FX172" s="66"/>
      <c r="FY172" s="66"/>
      <c r="FZ172" s="66"/>
      <c r="GA172" s="66"/>
      <c r="GB172" s="66"/>
    </row>
    <row r="173" spans="1:184" s="66" customFormat="1" x14ac:dyDescent="0.3">
      <c r="A173" s="261" t="s">
        <v>433</v>
      </c>
      <c r="B173" s="261"/>
      <c r="C173" s="261"/>
      <c r="D173" s="262"/>
      <c r="E173" s="263">
        <v>107.9881224013406</v>
      </c>
      <c r="F173" s="263">
        <v>106.49758854181015</v>
      </c>
      <c r="G173" s="263">
        <v>96.647369037342628</v>
      </c>
      <c r="H173" s="263">
        <v>102.45947978177622</v>
      </c>
      <c r="I173" s="263">
        <v>103.02372737514592</v>
      </c>
      <c r="J173" s="263">
        <v>107.00955718567968</v>
      </c>
      <c r="K173" s="263">
        <v>113.55906219549331</v>
      </c>
      <c r="L173" s="263">
        <v>126.99065380948623</v>
      </c>
      <c r="M173" s="263">
        <v>153.92417607590963</v>
      </c>
      <c r="N173" s="263">
        <v>152.57813424498588</v>
      </c>
      <c r="O173" s="263">
        <v>146.4095729390807</v>
      </c>
      <c r="P173" s="263">
        <v>140.59298932916542</v>
      </c>
      <c r="Q173" s="263">
        <v>124.52754178230596</v>
      </c>
      <c r="R173" s="263">
        <v>111.20957757667075</v>
      </c>
      <c r="S173" s="263">
        <v>112.95477879071051</v>
      </c>
      <c r="T173" s="263">
        <v>104.08353382146208</v>
      </c>
      <c r="U173" s="263">
        <v>99.403656865569772</v>
      </c>
      <c r="V173" s="263">
        <v>101.71708179793531</v>
      </c>
      <c r="W173" s="263">
        <v>98.578999432035502</v>
      </c>
      <c r="X173" s="263">
        <v>95.25547549786576</v>
      </c>
      <c r="Y173" s="263">
        <v>116.37175780204511</v>
      </c>
      <c r="Z173" s="263">
        <v>124.88098420721933</v>
      </c>
      <c r="AA173" s="263">
        <v>123.47656717140909</v>
      </c>
      <c r="AB173" s="263">
        <v>132.66438407443172</v>
      </c>
      <c r="AC173" s="263">
        <v>129.79391436115657</v>
      </c>
      <c r="AD173" s="263">
        <v>122.74906828963192</v>
      </c>
      <c r="AE173" s="263">
        <v>134.32204427446069</v>
      </c>
      <c r="AF173" s="263">
        <v>139.07833858748029</v>
      </c>
      <c r="AG173" s="263">
        <v>143.18241362598496</v>
      </c>
      <c r="AH173" s="263">
        <v>141.31214442486294</v>
      </c>
      <c r="AI173" s="263">
        <v>151.46486175280882</v>
      </c>
      <c r="AJ173" s="263">
        <v>156.45645417089395</v>
      </c>
      <c r="AK173" s="263">
        <v>148.3066344417164</v>
      </c>
      <c r="AL173" s="263">
        <v>138.5663091341836</v>
      </c>
      <c r="AM173" s="263">
        <v>140.92594640356458</v>
      </c>
      <c r="AN173" s="263">
        <v>139.57282848608421</v>
      </c>
      <c r="AO173" s="263">
        <v>135.82049971107782</v>
      </c>
      <c r="AP173" s="263">
        <v>137.74881767011678</v>
      </c>
      <c r="AQ173" s="263">
        <v>128.4129262072552</v>
      </c>
      <c r="AR173" s="263">
        <v>136.54234034071612</v>
      </c>
      <c r="AS173" s="263">
        <v>133.64197669636044</v>
      </c>
      <c r="AT173" s="263">
        <v>139.75034090987677</v>
      </c>
      <c r="AU173" s="263">
        <v>141.47360244949826</v>
      </c>
      <c r="AV173" s="263">
        <v>156.12823432100109</v>
      </c>
      <c r="AW173" s="263">
        <v>161.87103808335033</v>
      </c>
      <c r="AX173" s="263">
        <v>161.83534410497504</v>
      </c>
      <c r="AY173" s="263">
        <v>168.92345834476666</v>
      </c>
      <c r="AZ173" s="263">
        <v>175.42087449282383</v>
      </c>
      <c r="BA173" s="263">
        <v>184.05925067709185</v>
      </c>
      <c r="BB173" s="263">
        <v>208.27589632395816</v>
      </c>
      <c r="BC173" s="263">
        <v>239.09230277613065</v>
      </c>
      <c r="BD173" s="263">
        <v>264.17627100608212</v>
      </c>
      <c r="BE173" s="263">
        <v>278.39892586673921</v>
      </c>
      <c r="BF173" s="263">
        <v>278.11432206154791</v>
      </c>
      <c r="BG173" s="263">
        <v>293.851187497235</v>
      </c>
      <c r="BH173" s="263">
        <v>290.01709922895458</v>
      </c>
      <c r="BI173" s="263">
        <v>290.74549536455612</v>
      </c>
      <c r="BJ173" s="263"/>
      <c r="BK173" s="263"/>
      <c r="BL173" s="263"/>
      <c r="BM173" s="263"/>
      <c r="BN173" s="263"/>
      <c r="BO173" s="263"/>
      <c r="BP173" s="263"/>
      <c r="BQ173" s="263"/>
      <c r="BR173" s="263"/>
      <c r="BS173" s="263"/>
      <c r="BT173" s="263"/>
      <c r="BU173" s="263"/>
      <c r="BV173" s="263"/>
      <c r="BW173" s="263"/>
      <c r="BX173" s="263"/>
      <c r="BY173" s="263"/>
      <c r="BZ173" s="263"/>
      <c r="CA173" s="263"/>
      <c r="CB173" s="263"/>
      <c r="CC173" s="263"/>
      <c r="CD173" s="263"/>
      <c r="CE173" s="263"/>
      <c r="CF173" s="263"/>
      <c r="CG173" s="263"/>
      <c r="CH173" s="263"/>
      <c r="CI173" s="263"/>
      <c r="CJ173" s="263"/>
      <c r="CK173" s="263"/>
      <c r="CL173" s="263"/>
      <c r="CM173" s="263"/>
      <c r="CN173" s="263"/>
      <c r="CO173" s="263"/>
      <c r="CP173" s="263"/>
      <c r="CQ173" s="263"/>
      <c r="CR173" s="263"/>
      <c r="CS173" s="263"/>
      <c r="CT173" s="263"/>
      <c r="CU173" s="263"/>
      <c r="CV173" s="263"/>
      <c r="CW173" s="263"/>
      <c r="CX173" s="263"/>
      <c r="CY173" s="263"/>
      <c r="CZ173" s="263"/>
      <c r="DA173" s="263"/>
      <c r="DB173" s="263"/>
      <c r="DC173" s="263"/>
      <c r="DD173" s="263"/>
      <c r="DE173" s="263"/>
      <c r="DF173" s="263"/>
      <c r="DG173" s="263"/>
      <c r="DH173" s="263"/>
      <c r="DI173" s="263"/>
      <c r="DJ173" s="263"/>
      <c r="DK173" s="263"/>
      <c r="DL173" s="263"/>
      <c r="DM173" s="263"/>
      <c r="DN173" s="263"/>
      <c r="DO173" s="263"/>
      <c r="DP173" s="263"/>
      <c r="DQ173" s="263"/>
      <c r="DR173" s="263"/>
      <c r="DS173" s="263"/>
      <c r="DT173" s="263"/>
      <c r="DU173" s="263"/>
      <c r="DV173" s="263"/>
      <c r="DW173" s="263"/>
      <c r="DX173" s="263"/>
      <c r="DY173" s="263"/>
      <c r="DZ173" s="263"/>
      <c r="EA173" s="263"/>
      <c r="EB173" s="263"/>
      <c r="EC173" s="263"/>
      <c r="ED173" s="263"/>
      <c r="EE173" s="263"/>
      <c r="EF173" s="263"/>
      <c r="EG173" s="263"/>
      <c r="EH173" s="263"/>
      <c r="EI173" s="263"/>
      <c r="EJ173" s="263"/>
      <c r="EK173" s="263"/>
      <c r="EL173" s="263"/>
      <c r="EM173" s="263"/>
      <c r="EN173" s="263"/>
      <c r="EO173" s="263"/>
      <c r="EP173" s="263"/>
      <c r="EQ173" s="263"/>
      <c r="ER173" s="263"/>
      <c r="ES173" s="263"/>
      <c r="ET173" s="263"/>
      <c r="EU173" s="263"/>
      <c r="EV173" s="263"/>
      <c r="EW173" s="263"/>
      <c r="EX173" s="263"/>
      <c r="EY173" s="263"/>
      <c r="EZ173" s="263"/>
      <c r="FA173" s="263"/>
      <c r="FB173" s="263"/>
      <c r="FC173" s="263"/>
      <c r="FD173" s="263"/>
      <c r="FE173" s="263"/>
      <c r="FF173" s="263"/>
      <c r="FG173" s="263"/>
      <c r="FH173" s="263"/>
      <c r="FI173" s="263"/>
      <c r="FJ173" s="263"/>
      <c r="FK173" s="263"/>
      <c r="FL173" s="263"/>
      <c r="FM173" s="263"/>
      <c r="FN173" s="263"/>
      <c r="FO173" s="263"/>
      <c r="FP173" s="263"/>
      <c r="FQ173" s="263"/>
      <c r="FR173" s="263"/>
      <c r="FS173" s="263"/>
    </row>
    <row r="174" spans="1:184" x14ac:dyDescent="0.3"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FT174" s="442"/>
      <c r="FU174" s="442"/>
      <c r="FV174" s="442"/>
      <c r="FW174" s="442"/>
      <c r="FX174" s="442"/>
      <c r="FY174" s="442"/>
      <c r="FZ174" s="442"/>
      <c r="GA174" s="442"/>
      <c r="GB174" s="442"/>
    </row>
    <row r="175" spans="1:184" s="357" customFormat="1" x14ac:dyDescent="0.3">
      <c r="A175" s="353"/>
      <c r="B175" s="353"/>
      <c r="C175" s="353"/>
      <c r="D175" s="354"/>
      <c r="E175" s="356"/>
      <c r="F175" s="356"/>
      <c r="G175" s="356"/>
      <c r="H175" s="356"/>
      <c r="I175" s="356"/>
      <c r="J175" s="356"/>
      <c r="K175" s="356" t="s">
        <v>41</v>
      </c>
      <c r="L175" s="356" t="s">
        <v>41</v>
      </c>
      <c r="M175" s="356" t="s">
        <v>41</v>
      </c>
      <c r="N175" s="356" t="s">
        <v>41</v>
      </c>
      <c r="O175" s="356" t="s">
        <v>41</v>
      </c>
      <c r="P175" s="356" t="s">
        <v>41</v>
      </c>
      <c r="Q175" s="356"/>
      <c r="R175" s="356"/>
      <c r="S175" s="356"/>
      <c r="T175" s="356"/>
      <c r="U175" s="356"/>
      <c r="V175" s="356"/>
      <c r="W175" s="356" t="s">
        <v>42</v>
      </c>
      <c r="X175" s="356" t="s">
        <v>42</v>
      </c>
      <c r="Y175" s="356" t="s">
        <v>42</v>
      </c>
      <c r="Z175" s="356" t="s">
        <v>42</v>
      </c>
      <c r="AA175" s="356" t="s">
        <v>42</v>
      </c>
      <c r="AB175" s="356" t="s">
        <v>42</v>
      </c>
      <c r="AC175" s="356"/>
      <c r="AD175" s="356"/>
      <c r="AE175" s="356"/>
      <c r="AF175" s="356"/>
      <c r="AG175" s="356"/>
      <c r="AH175" s="356"/>
      <c r="AI175" s="356" t="s">
        <v>43</v>
      </c>
      <c r="AJ175" s="356" t="s">
        <v>43</v>
      </c>
      <c r="AK175" s="356" t="s">
        <v>43</v>
      </c>
      <c r="AL175" s="356" t="s">
        <v>43</v>
      </c>
      <c r="AM175" s="356" t="s">
        <v>43</v>
      </c>
      <c r="AN175" s="356" t="s">
        <v>43</v>
      </c>
      <c r="AO175" s="356"/>
      <c r="AP175" s="356"/>
      <c r="AQ175" s="356"/>
      <c r="AR175" s="356"/>
      <c r="AS175" s="356"/>
      <c r="AT175" s="356"/>
      <c r="AU175" s="356" t="s">
        <v>44</v>
      </c>
      <c r="AV175" s="356" t="s">
        <v>44</v>
      </c>
      <c r="AW175" s="356" t="s">
        <v>44</v>
      </c>
      <c r="AX175" s="356" t="s">
        <v>44</v>
      </c>
      <c r="AY175" s="356" t="s">
        <v>44</v>
      </c>
      <c r="AZ175" s="356" t="s">
        <v>44</v>
      </c>
      <c r="BA175" s="356"/>
      <c r="BB175" s="356"/>
      <c r="BC175" s="356"/>
      <c r="BD175" s="356"/>
      <c r="BE175" s="356"/>
      <c r="BF175" s="356"/>
      <c r="BG175" s="356" t="s">
        <v>83</v>
      </c>
      <c r="BH175" s="356" t="s">
        <v>83</v>
      </c>
      <c r="BI175" s="356" t="s">
        <v>83</v>
      </c>
      <c r="BJ175" s="356" t="s">
        <v>83</v>
      </c>
      <c r="BK175" s="356" t="s">
        <v>83</v>
      </c>
      <c r="BL175" s="356" t="s">
        <v>83</v>
      </c>
      <c r="BM175" s="356"/>
      <c r="BN175" s="356"/>
      <c r="BO175" s="356"/>
      <c r="BP175" s="356"/>
      <c r="BQ175" s="356"/>
      <c r="BR175" s="356"/>
      <c r="BS175" s="356" t="s">
        <v>88</v>
      </c>
      <c r="BT175" s="356" t="s">
        <v>88</v>
      </c>
      <c r="BU175" s="356" t="s">
        <v>88</v>
      </c>
      <c r="BV175" s="356" t="s">
        <v>88</v>
      </c>
      <c r="BW175" s="356" t="s">
        <v>88</v>
      </c>
      <c r="BX175" s="356" t="s">
        <v>88</v>
      </c>
      <c r="BY175" s="356"/>
      <c r="BZ175" s="356"/>
      <c r="CA175" s="356"/>
      <c r="CB175" s="356"/>
      <c r="CC175" s="356"/>
      <c r="CD175" s="356"/>
      <c r="CE175" s="356" t="s">
        <v>170</v>
      </c>
      <c r="CF175" s="356" t="s">
        <v>170</v>
      </c>
      <c r="CG175" s="356" t="s">
        <v>170</v>
      </c>
      <c r="CH175" s="356" t="s">
        <v>170</v>
      </c>
      <c r="CI175" s="356" t="s">
        <v>170</v>
      </c>
      <c r="CJ175" s="356" t="s">
        <v>170</v>
      </c>
      <c r="CK175" s="356"/>
      <c r="CL175" s="356"/>
      <c r="CM175" s="356"/>
      <c r="CN175" s="356"/>
      <c r="CO175" s="356"/>
      <c r="CP175" s="356"/>
      <c r="CQ175" s="356" t="s">
        <v>236</v>
      </c>
      <c r="CR175" s="356" t="s">
        <v>236</v>
      </c>
      <c r="CS175" s="356" t="s">
        <v>236</v>
      </c>
      <c r="CT175" s="356" t="s">
        <v>236</v>
      </c>
      <c r="CU175" s="356" t="s">
        <v>236</v>
      </c>
      <c r="CV175" s="356" t="s">
        <v>236</v>
      </c>
      <c r="CW175" s="356"/>
      <c r="CX175" s="356" t="s">
        <v>278</v>
      </c>
      <c r="CY175" s="356" t="s">
        <v>278</v>
      </c>
      <c r="CZ175" s="356" t="s">
        <v>278</v>
      </c>
      <c r="DA175" s="356" t="s">
        <v>278</v>
      </c>
      <c r="DB175" s="356" t="s">
        <v>278</v>
      </c>
      <c r="DC175" s="356" t="s">
        <v>278</v>
      </c>
      <c r="DD175" s="356" t="s">
        <v>278</v>
      </c>
      <c r="DE175" s="356" t="s">
        <v>278</v>
      </c>
      <c r="DF175" s="356" t="s">
        <v>278</v>
      </c>
      <c r="DG175" s="356" t="s">
        <v>278</v>
      </c>
      <c r="DH175" s="356" t="s">
        <v>278</v>
      </c>
      <c r="DI175" s="356"/>
      <c r="DJ175" s="356"/>
      <c r="DK175" s="356"/>
      <c r="DL175" s="356"/>
      <c r="DM175" s="356"/>
      <c r="DN175" s="356"/>
      <c r="DO175" s="356" t="s">
        <v>362</v>
      </c>
      <c r="DP175" s="356" t="s">
        <v>362</v>
      </c>
      <c r="DQ175" s="356" t="s">
        <v>362</v>
      </c>
      <c r="DR175" s="356" t="s">
        <v>362</v>
      </c>
      <c r="DS175" s="356" t="s">
        <v>362</v>
      </c>
      <c r="DT175" s="356" t="s">
        <v>362</v>
      </c>
      <c r="DU175" s="355"/>
      <c r="DV175" s="355" t="s">
        <v>365</v>
      </c>
      <c r="DW175" s="355" t="s">
        <v>365</v>
      </c>
      <c r="DX175" s="355" t="s">
        <v>365</v>
      </c>
      <c r="DY175" s="355" t="s">
        <v>365</v>
      </c>
      <c r="DZ175" s="355" t="s">
        <v>365</v>
      </c>
      <c r="EA175" s="355" t="s">
        <v>365</v>
      </c>
      <c r="EB175" s="355" t="s">
        <v>365</v>
      </c>
      <c r="EC175" s="355" t="s">
        <v>365</v>
      </c>
      <c r="ED175" s="355" t="s">
        <v>365</v>
      </c>
      <c r="EE175" s="355" t="s">
        <v>365</v>
      </c>
      <c r="EF175" s="355" t="s">
        <v>365</v>
      </c>
      <c r="EG175" s="355"/>
      <c r="EH175" s="355"/>
      <c r="EI175" s="355"/>
      <c r="EJ175" s="355"/>
      <c r="EK175" s="355"/>
      <c r="EL175" s="355"/>
      <c r="EM175" s="355">
        <v>2020</v>
      </c>
      <c r="EN175" s="355">
        <v>2020</v>
      </c>
      <c r="EO175" s="355">
        <v>2020</v>
      </c>
      <c r="EP175" s="355">
        <v>2020</v>
      </c>
      <c r="EQ175" s="355">
        <v>2020</v>
      </c>
      <c r="ER175" s="355">
        <v>2020</v>
      </c>
      <c r="ES175" s="355"/>
      <c r="ET175" s="355"/>
      <c r="EU175" s="355"/>
      <c r="EV175" s="355"/>
      <c r="EW175" s="355"/>
      <c r="EX175" s="355"/>
      <c r="EY175" s="355">
        <v>2021</v>
      </c>
      <c r="EZ175" s="355">
        <v>2021</v>
      </c>
      <c r="FA175" s="355">
        <v>2021</v>
      </c>
      <c r="FB175" s="355">
        <v>2021</v>
      </c>
      <c r="FC175" s="355">
        <v>2021</v>
      </c>
      <c r="FD175" s="355">
        <v>2021</v>
      </c>
      <c r="FE175" s="355"/>
      <c r="FF175" s="355"/>
      <c r="FG175" s="355"/>
      <c r="FH175" s="355"/>
      <c r="FI175" s="355"/>
      <c r="FJ175" s="355"/>
      <c r="FK175" s="355" t="s">
        <v>465</v>
      </c>
      <c r="FL175" s="355" t="s">
        <v>465</v>
      </c>
      <c r="FM175" s="355" t="s">
        <v>465</v>
      </c>
      <c r="FN175" s="355" t="s">
        <v>465</v>
      </c>
      <c r="FO175" s="355" t="s">
        <v>465</v>
      </c>
      <c r="FP175" s="355" t="s">
        <v>465</v>
      </c>
      <c r="FQ175" s="355"/>
      <c r="FR175" s="355" t="s">
        <v>475</v>
      </c>
      <c r="FS175" s="355" t="s">
        <v>475</v>
      </c>
      <c r="FT175" s="362" t="s">
        <v>475</v>
      </c>
      <c r="FU175" s="362" t="s">
        <v>475</v>
      </c>
      <c r="FV175" s="362" t="s">
        <v>475</v>
      </c>
      <c r="FW175" s="362" t="s">
        <v>475</v>
      </c>
      <c r="FX175" s="362" t="s">
        <v>475</v>
      </c>
      <c r="FY175" s="362" t="s">
        <v>475</v>
      </c>
      <c r="FZ175" s="362" t="s">
        <v>475</v>
      </c>
      <c r="GA175" s="362" t="s">
        <v>475</v>
      </c>
      <c r="GB175" s="362" t="s">
        <v>475</v>
      </c>
    </row>
    <row r="176" spans="1:184" s="66" customFormat="1" x14ac:dyDescent="0.3">
      <c r="A176" s="34" t="s">
        <v>227</v>
      </c>
      <c r="B176" s="34"/>
      <c r="C176" s="34"/>
      <c r="D176" s="35"/>
      <c r="E176" s="37">
        <v>82.170650310175219</v>
      </c>
      <c r="F176" s="37">
        <v>79.995584936742631</v>
      </c>
      <c r="G176" s="37">
        <v>78.537260763163232</v>
      </c>
      <c r="H176" s="37">
        <v>82.088148401672839</v>
      </c>
      <c r="I176" s="37">
        <v>87.904603383952079</v>
      </c>
      <c r="J176" s="37">
        <v>86.799247213237109</v>
      </c>
      <c r="K176" s="37">
        <v>84.096398257851078</v>
      </c>
      <c r="L176" s="37">
        <v>86.459036549914515</v>
      </c>
      <c r="M176" s="37">
        <v>87.257387315074681</v>
      </c>
      <c r="N176" s="37">
        <v>91.746152113917105</v>
      </c>
      <c r="O176" s="37">
        <v>91.782624574040639</v>
      </c>
      <c r="P176" s="37">
        <v>96.703010688466136</v>
      </c>
      <c r="Q176" s="37">
        <v>97.196170970255096</v>
      </c>
      <c r="R176" s="37">
        <v>92.656773646554967</v>
      </c>
      <c r="S176" s="37">
        <v>94.526269195462262</v>
      </c>
      <c r="T176" s="37">
        <v>97.068939563706209</v>
      </c>
      <c r="U176" s="37">
        <v>96.829814754805071</v>
      </c>
      <c r="V176" s="37">
        <v>101.39414953254217</v>
      </c>
      <c r="W176" s="37">
        <v>107.15600161605563</v>
      </c>
      <c r="X176" s="37">
        <v>111.02994450566419</v>
      </c>
      <c r="Y176" s="37">
        <v>115.00323527878879</v>
      </c>
      <c r="Z176" s="37">
        <v>115.45136937769418</v>
      </c>
      <c r="AA176" s="37">
        <v>120.76593964505706</v>
      </c>
      <c r="AB176" s="37">
        <v>129.62173912930513</v>
      </c>
      <c r="AC176" s="37">
        <v>138.25156780221494</v>
      </c>
      <c r="AD176" s="37">
        <v>149.85232433500465</v>
      </c>
      <c r="AE176" s="37">
        <v>152.8393928063565</v>
      </c>
      <c r="AF176" s="37">
        <v>156.83944115250762</v>
      </c>
      <c r="AG176" s="37">
        <v>152.33422449412899</v>
      </c>
      <c r="AH176" s="37">
        <v>147.18138760693594</v>
      </c>
      <c r="AI176" s="37">
        <v>146.66738470654602</v>
      </c>
      <c r="AJ176" s="37">
        <v>147.2148162973368</v>
      </c>
      <c r="AK176" s="37">
        <v>145.18795277157278</v>
      </c>
      <c r="AL176" s="37">
        <v>134.47728247473455</v>
      </c>
      <c r="AM176" s="37">
        <v>131.9017058462745</v>
      </c>
      <c r="AN176" s="37">
        <v>127.4554169339383</v>
      </c>
      <c r="AO176" s="37">
        <v>128.83824223324285</v>
      </c>
      <c r="AP176" s="37">
        <v>125.20896674717761</v>
      </c>
      <c r="AQ176" s="37">
        <v>117.60585159360922</v>
      </c>
      <c r="AR176" s="37">
        <v>114.52052766306086</v>
      </c>
      <c r="AS176" s="37">
        <v>112.48066076178603</v>
      </c>
      <c r="AT176" s="37">
        <v>107.77932089630289</v>
      </c>
      <c r="AU176" s="37">
        <v>117.66661769542921</v>
      </c>
      <c r="AV176" s="37">
        <v>109.81270326406813</v>
      </c>
      <c r="AW176" s="37">
        <v>110.56269684287827</v>
      </c>
      <c r="AX176" s="37">
        <v>108.08875944084224</v>
      </c>
      <c r="AY176" s="37">
        <v>101.84773790285774</v>
      </c>
      <c r="AZ176" s="37">
        <v>100</v>
      </c>
      <c r="BA176" s="37">
        <v>102.81437902517006</v>
      </c>
      <c r="BB176" s="37">
        <v>99.052297005188606</v>
      </c>
      <c r="BC176" s="37">
        <v>96.649025442003406</v>
      </c>
      <c r="BD176" s="37">
        <v>98.156869925235242</v>
      </c>
      <c r="BE176" s="37">
        <v>99.496890179730514</v>
      </c>
      <c r="BF176" s="37">
        <v>96.097810112677053</v>
      </c>
      <c r="BG176" s="37">
        <v>95.493211345623337</v>
      </c>
      <c r="BH176" s="37">
        <v>91.715590977554768</v>
      </c>
      <c r="BI176" s="37">
        <v>90.716064009646757</v>
      </c>
      <c r="BJ176" s="37">
        <v>91.022197114688581</v>
      </c>
      <c r="BK176" s="37">
        <v>87.671222177191552</v>
      </c>
      <c r="BL176" s="37">
        <v>89.097808211035002</v>
      </c>
      <c r="BM176" s="37">
        <v>92.900622419317244</v>
      </c>
      <c r="BN176" s="37">
        <v>103.037905443521</v>
      </c>
      <c r="BO176" s="37">
        <v>115.70804474920786</v>
      </c>
      <c r="BP176" s="37">
        <v>119.52888176266671</v>
      </c>
      <c r="BQ176" s="37">
        <v>116.70586674653289</v>
      </c>
      <c r="BR176" s="37">
        <v>114.54801454270445</v>
      </c>
      <c r="BS176" s="37">
        <v>115.99329367815569</v>
      </c>
      <c r="BT176" s="37">
        <v>117.90613241665406</v>
      </c>
      <c r="BU176" s="37">
        <v>113.93025584177425</v>
      </c>
      <c r="BV176" s="37">
        <v>117.35847409172644</v>
      </c>
      <c r="BW176" s="37">
        <v>109.25583981383001</v>
      </c>
      <c r="BX176" s="37">
        <v>102.73389294887949</v>
      </c>
      <c r="BY176" s="37">
        <v>100.20380517552813</v>
      </c>
      <c r="BZ176" s="37">
        <v>95.343661141851626</v>
      </c>
      <c r="CA176" s="37">
        <v>87.768007574826655</v>
      </c>
      <c r="CB176" s="37">
        <v>88.248106453297581</v>
      </c>
      <c r="CC176" s="37">
        <v>88.19072326669199</v>
      </c>
      <c r="CD176" s="37">
        <v>88.002483095643399</v>
      </c>
      <c r="CE176" s="37">
        <v>84.058403088730572</v>
      </c>
      <c r="CF176" s="37">
        <v>82.055378912777272</v>
      </c>
      <c r="CG176" s="37">
        <v>79.619819701267701</v>
      </c>
      <c r="CH176" s="37">
        <v>83.003234769471774</v>
      </c>
      <c r="CI176" s="37">
        <v>81.038855207729128</v>
      </c>
      <c r="CJ176" s="37">
        <v>80.529669707459277</v>
      </c>
      <c r="CK176" s="37">
        <v>77.816465811470138</v>
      </c>
      <c r="CL176" s="37">
        <v>76.959460637912741</v>
      </c>
      <c r="CM176" s="37">
        <v>81.426083327816798</v>
      </c>
      <c r="CN176" s="37">
        <v>82.534461359376621</v>
      </c>
      <c r="CO176" s="37">
        <v>83.346470429998405</v>
      </c>
      <c r="CP176" s="37">
        <v>88.05181946300813</v>
      </c>
      <c r="CQ176" s="37">
        <v>91.779513720844975</v>
      </c>
      <c r="CR176" s="37">
        <v>90.070125562691473</v>
      </c>
      <c r="CS176" s="37">
        <v>94.349083749625677</v>
      </c>
      <c r="CT176" s="37">
        <v>95.665653492811927</v>
      </c>
      <c r="CU176" s="37">
        <v>94.005861885617463</v>
      </c>
      <c r="CV176" s="37">
        <v>89.339014170310833</v>
      </c>
      <c r="CW176" s="37">
        <v>93.302890314850757</v>
      </c>
      <c r="CX176" s="37">
        <v>90.817472132135507</v>
      </c>
      <c r="CY176" s="37">
        <v>88.723289299915962</v>
      </c>
      <c r="CZ176" s="37">
        <v>86.590933561158295</v>
      </c>
      <c r="DA176" s="37">
        <v>85.842019135419022</v>
      </c>
      <c r="DB176" s="37">
        <v>82.950766206280761</v>
      </c>
      <c r="DC176" s="37">
        <v>84.527534262574292</v>
      </c>
      <c r="DD176" s="37">
        <v>85.086392189874701</v>
      </c>
      <c r="DE176" s="37">
        <v>85.018381014105643</v>
      </c>
      <c r="DF176" s="37">
        <v>84.5566695301533</v>
      </c>
      <c r="DG176" s="37">
        <v>84.892376105250463</v>
      </c>
      <c r="DH176" s="37">
        <v>81.89130949171232</v>
      </c>
      <c r="DI176" s="37">
        <v>84.465780479703028</v>
      </c>
      <c r="DJ176" s="37">
        <v>84.364057752597091</v>
      </c>
      <c r="DK176" s="37">
        <v>86.575938304033414</v>
      </c>
      <c r="DL176" s="37">
        <v>88.008439128227735</v>
      </c>
      <c r="DM176" s="37">
        <v>87.968969440895307</v>
      </c>
      <c r="DN176" s="37">
        <v>84.870213690774946</v>
      </c>
      <c r="DO176" s="37">
        <v>81.930571776513432</v>
      </c>
      <c r="DP176" s="37">
        <v>76.566279249299868</v>
      </c>
      <c r="DQ176" s="37">
        <v>74.922447066000672</v>
      </c>
      <c r="DR176" s="37">
        <v>78.996671308452363</v>
      </c>
      <c r="DS176" s="37">
        <v>77.143746118498058</v>
      </c>
      <c r="DT176" s="37">
        <v>76.039332118003358</v>
      </c>
      <c r="DU176" s="37">
        <v>78.056717719026821</v>
      </c>
      <c r="DV176" s="37">
        <v>76.195410063401724</v>
      </c>
      <c r="DW176" s="37">
        <v>75.054626392066254</v>
      </c>
      <c r="DX176" s="37">
        <v>77.14221491890514</v>
      </c>
      <c r="DY176" s="37">
        <v>75.748401390407409</v>
      </c>
      <c r="DZ176" s="37">
        <v>79.061638557518208</v>
      </c>
      <c r="EA176" s="37">
        <v>79.478766106988161</v>
      </c>
      <c r="EB176" s="37">
        <v>73.675235276401537</v>
      </c>
      <c r="EC176" s="37">
        <v>74.848016704658889</v>
      </c>
      <c r="ED176" s="37">
        <v>76.475728980684806</v>
      </c>
      <c r="EE176" s="37">
        <v>82.43497317836075</v>
      </c>
      <c r="EF176" s="37">
        <v>87.363252801847111</v>
      </c>
      <c r="EG176" s="37">
        <v>85.19421537296418</v>
      </c>
      <c r="EH176" s="37">
        <v>82.815811449863347</v>
      </c>
      <c r="EI176" s="37">
        <v>78.987311114810964</v>
      </c>
      <c r="EJ176" s="37">
        <v>75.165258572078372</v>
      </c>
      <c r="EK176" s="37">
        <v>76.96433526097546</v>
      </c>
      <c r="EL176" s="37">
        <v>74.025449282131646</v>
      </c>
      <c r="EM176" s="37">
        <v>75.729579531836677</v>
      </c>
      <c r="EN176" s="37">
        <v>82.217460213460583</v>
      </c>
      <c r="EO176" s="37">
        <v>85.289535070219685</v>
      </c>
      <c r="EP176" s="37">
        <v>81.607332004591669</v>
      </c>
      <c r="EQ176" s="37">
        <v>85.71218660992372</v>
      </c>
      <c r="ER176" s="37">
        <v>90.859528247669232</v>
      </c>
      <c r="ES176" s="37">
        <v>91.5715052913107</v>
      </c>
      <c r="ET176" s="37">
        <v>92.465726739299015</v>
      </c>
      <c r="EU176" s="37">
        <v>94.390643872713341</v>
      </c>
      <c r="EV176" s="37">
        <v>96.386871587972408</v>
      </c>
      <c r="EW176" s="37">
        <v>102.52266327507289</v>
      </c>
      <c r="EX176" s="37">
        <v>104.11643791622458</v>
      </c>
      <c r="EY176" s="37">
        <v>106.5211430741591</v>
      </c>
      <c r="EZ176" s="37">
        <v>112.50037326580544</v>
      </c>
      <c r="FA176" s="37">
        <v>115.2485770440889</v>
      </c>
      <c r="FB176" s="37">
        <v>119.97859262683296</v>
      </c>
      <c r="FC176" s="37">
        <v>121.77484623871939</v>
      </c>
      <c r="FD176" s="37">
        <v>124.31700519485602</v>
      </c>
      <c r="FE176" s="37">
        <v>125.25364558818769</v>
      </c>
      <c r="FF176" s="37">
        <v>130.22804974821554</v>
      </c>
      <c r="FG176" s="37">
        <v>126.99108495868563</v>
      </c>
      <c r="FH176" s="37">
        <v>128.3259211146914</v>
      </c>
      <c r="FI176" s="37">
        <v>125.84867983252278</v>
      </c>
      <c r="FJ176" s="37">
        <v>127.89878388330071</v>
      </c>
      <c r="FK176" s="37">
        <v>118.49493652387535</v>
      </c>
      <c r="FL176" s="37">
        <v>121.5058998770763</v>
      </c>
      <c r="FM176" s="37">
        <v>120.3352410943459</v>
      </c>
      <c r="FN176" s="37">
        <v>112.83156367861775</v>
      </c>
      <c r="FO176" s="37">
        <v>105.34495642918375</v>
      </c>
      <c r="FP176" s="37">
        <v>106.35267146655947</v>
      </c>
      <c r="FQ176" s="37">
        <v>105.83289703195101</v>
      </c>
      <c r="FR176" s="37">
        <v>111.27669401325508</v>
      </c>
      <c r="FS176" s="37">
        <v>111.4313634950371</v>
      </c>
      <c r="FT176" s="7"/>
      <c r="FU176" s="7"/>
      <c r="FV176" s="7"/>
      <c r="FW176" s="7"/>
      <c r="FX176" s="7"/>
      <c r="FY176" s="7"/>
      <c r="FZ176" s="7"/>
      <c r="GA176" s="7"/>
      <c r="GB176" s="7"/>
    </row>
    <row r="177" spans="1:184" s="66" customFormat="1" x14ac:dyDescent="0.3">
      <c r="A177" s="261" t="s">
        <v>226</v>
      </c>
      <c r="B177" s="261"/>
      <c r="C177" s="261"/>
      <c r="D177" s="262"/>
      <c r="E177" s="263">
        <v>103.26824806388792</v>
      </c>
      <c r="F177" s="263">
        <v>112.17074683055242</v>
      </c>
      <c r="G177" s="263">
        <v>108.52537230958148</v>
      </c>
      <c r="H177" s="263">
        <v>108.95167140256167</v>
      </c>
      <c r="I177" s="263">
        <v>109.34506921885794</v>
      </c>
      <c r="J177" s="263">
        <v>101.19602500401082</v>
      </c>
      <c r="K177" s="263">
        <v>96.292391291742817</v>
      </c>
      <c r="L177" s="263">
        <v>97.371463652884202</v>
      </c>
      <c r="M177" s="263">
        <v>96.278252167400893</v>
      </c>
      <c r="N177" s="263">
        <v>97.309195411947201</v>
      </c>
      <c r="O177" s="263">
        <v>101.21225320947553</v>
      </c>
      <c r="P177" s="263">
        <v>108.85699072390594</v>
      </c>
      <c r="Q177" s="263">
        <v>107.53696398143124</v>
      </c>
      <c r="R177" s="263">
        <v>100.87603883018093</v>
      </c>
      <c r="S177" s="263">
        <v>100.65817931382557</v>
      </c>
      <c r="T177" s="263">
        <v>104.90665126882246</v>
      </c>
      <c r="U177" s="263">
        <v>107.14062540593336</v>
      </c>
      <c r="V177" s="263">
        <v>108.98139488228324</v>
      </c>
      <c r="W177" s="263">
        <v>112.04019378421212</v>
      </c>
      <c r="X177" s="263">
        <v>112.79513747501856</v>
      </c>
      <c r="Y177" s="263">
        <v>115.84185532724926</v>
      </c>
      <c r="Z177" s="263">
        <v>116.47582079213778</v>
      </c>
      <c r="AA177" s="263">
        <v>125.50134514832824</v>
      </c>
      <c r="AB177" s="263">
        <v>138.99479548799269</v>
      </c>
      <c r="AC177" s="263">
        <v>143.98747012156568</v>
      </c>
      <c r="AD177" s="263">
        <v>157.34801394023276</v>
      </c>
      <c r="AE177" s="263">
        <v>160.43704416593053</v>
      </c>
      <c r="AF177" s="263">
        <v>158.33848620278798</v>
      </c>
      <c r="AG177" s="263">
        <v>152.99779513457997</v>
      </c>
      <c r="AH177" s="263">
        <v>146.39812139758968</v>
      </c>
      <c r="AI177" s="263">
        <v>144.12250374354284</v>
      </c>
      <c r="AJ177" s="263">
        <v>146.62851268332261</v>
      </c>
      <c r="AK177" s="263">
        <v>148.47770239037666</v>
      </c>
      <c r="AL177" s="263">
        <v>143.09707415778931</v>
      </c>
      <c r="AM177" s="263">
        <v>141.22947084686297</v>
      </c>
      <c r="AN177" s="263">
        <v>137.45242298284398</v>
      </c>
      <c r="AO177" s="263">
        <v>133.19220809745946</v>
      </c>
      <c r="AP177" s="263">
        <v>124.51438059437756</v>
      </c>
      <c r="AQ177" s="263">
        <v>115.87603665508088</v>
      </c>
      <c r="AR177" s="263">
        <v>113.34174106456985</v>
      </c>
      <c r="AS177" s="263">
        <v>112.51686996475637</v>
      </c>
      <c r="AT177" s="263">
        <v>107.77012170068603</v>
      </c>
      <c r="AU177" s="263">
        <v>117.08380749897024</v>
      </c>
      <c r="AV177" s="263">
        <v>110.59821604769931</v>
      </c>
      <c r="AW177" s="263">
        <v>111.18231282546198</v>
      </c>
      <c r="AX177" s="263">
        <v>108.79427524516554</v>
      </c>
      <c r="AY177" s="263">
        <v>103.4563262192207</v>
      </c>
      <c r="AZ177" s="263">
        <v>100</v>
      </c>
      <c r="BA177" s="263">
        <v>101.49373581570644</v>
      </c>
      <c r="BB177" s="263">
        <v>98.933402165291881</v>
      </c>
      <c r="BC177" s="263">
        <v>97.783832615710992</v>
      </c>
      <c r="BD177" s="263">
        <v>100.21186547972208</v>
      </c>
      <c r="BE177" s="263">
        <v>102.56175309223401</v>
      </c>
      <c r="BF177" s="263">
        <v>102.37762682184983</v>
      </c>
      <c r="BG177" s="263">
        <v>101.2910359852613</v>
      </c>
      <c r="BH177" s="263">
        <v>97.312791656941172</v>
      </c>
      <c r="BI177" s="263">
        <v>97.133170653904017</v>
      </c>
      <c r="BJ177" s="263">
        <v>95.715302488265124</v>
      </c>
      <c r="BK177" s="263">
        <v>93.982520527487182</v>
      </c>
      <c r="BL177" s="263">
        <v>96.068603477844988</v>
      </c>
      <c r="BM177" s="263">
        <v>101.42981104641882</v>
      </c>
      <c r="BN177" s="263">
        <v>117.1651895228143</v>
      </c>
      <c r="BO177" s="263">
        <v>130.52027283690219</v>
      </c>
      <c r="BP177" s="263">
        <v>129.3015095922637</v>
      </c>
      <c r="BQ177" s="263">
        <v>124.69764028747655</v>
      </c>
      <c r="BR177" s="263">
        <v>120.64380274191777</v>
      </c>
      <c r="BS177" s="263">
        <v>120.24431068219552</v>
      </c>
      <c r="BT177" s="263">
        <v>124.90212482819393</v>
      </c>
      <c r="BU177" s="263">
        <v>125.28326600383781</v>
      </c>
      <c r="BV177" s="263">
        <v>134.0081220775441</v>
      </c>
      <c r="BW177" s="263">
        <v>129.64469589956178</v>
      </c>
      <c r="BX177" s="263">
        <v>134.34033424618929</v>
      </c>
      <c r="BY177" s="263">
        <v>134.02002837261077</v>
      </c>
      <c r="BZ177" s="263">
        <v>128.72646403702834</v>
      </c>
      <c r="CA177" s="263">
        <v>126.63525067383054</v>
      </c>
      <c r="CB177" s="263">
        <v>122.83752693942624</v>
      </c>
      <c r="CC177" s="263">
        <v>119.98930384648384</v>
      </c>
      <c r="CD177" s="263">
        <v>125.42037408298566</v>
      </c>
      <c r="CE177" s="263">
        <v>128.09683311187712</v>
      </c>
      <c r="CF177" s="263">
        <v>138.38191061110976</v>
      </c>
      <c r="CG177" s="263">
        <v>136.48738910039521</v>
      </c>
      <c r="CH177" s="263">
        <v>136.0244866103416</v>
      </c>
      <c r="CI177" s="263">
        <v>135.46424384084835</v>
      </c>
      <c r="CJ177" s="263">
        <v>145.74628531125092</v>
      </c>
      <c r="CK177" s="263">
        <v>142.55126580193095</v>
      </c>
      <c r="CL177" s="263">
        <v>144.13534645343066</v>
      </c>
      <c r="CM177" s="263">
        <v>142.86062862259323</v>
      </c>
      <c r="CN177" s="263">
        <v>138.05821339760357</v>
      </c>
      <c r="CO177" s="263">
        <v>138.93622475692291</v>
      </c>
      <c r="CP177" s="263">
        <v>146.94199512006233</v>
      </c>
      <c r="CQ177" s="263">
        <v>151.7451943010598</v>
      </c>
      <c r="CR177" s="263">
        <v>148.91040753100441</v>
      </c>
      <c r="CS177" s="263">
        <v>153.73898342636224</v>
      </c>
      <c r="CT177" s="263">
        <v>156.49584569202105</v>
      </c>
      <c r="CU177" s="263">
        <v>162.89388180280898</v>
      </c>
      <c r="CV177" s="263">
        <v>149.97963501785182</v>
      </c>
      <c r="CW177" s="263">
        <v>153.257324372997</v>
      </c>
      <c r="CX177" s="263">
        <v>145.98479398984836</v>
      </c>
      <c r="CY177" s="263">
        <v>145.6777849623038</v>
      </c>
      <c r="CZ177" s="263">
        <v>138.79795011194247</v>
      </c>
      <c r="DA177" s="263">
        <v>140.01344849533871</v>
      </c>
      <c r="DB177" s="263">
        <v>136.88752879526967</v>
      </c>
      <c r="DC177" s="263">
        <v>143.28049101090724</v>
      </c>
      <c r="DD177" s="263">
        <v>141.08861307743689</v>
      </c>
      <c r="DE177" s="263">
        <v>138.40873512234961</v>
      </c>
      <c r="DF177" s="263">
        <v>139.38198071272606</v>
      </c>
      <c r="DG177" s="263">
        <v>142.6871238562849</v>
      </c>
      <c r="DH177" s="263">
        <v>136.64938088924163</v>
      </c>
      <c r="DI177" s="263">
        <v>135.11511850926357</v>
      </c>
      <c r="DJ177" s="263">
        <v>134.59079105962002</v>
      </c>
      <c r="DK177" s="263">
        <v>137.75558956434989</v>
      </c>
      <c r="DL177" s="263">
        <v>135.78840078865545</v>
      </c>
      <c r="DM177" s="263">
        <v>140.48686694882321</v>
      </c>
      <c r="DN177" s="263">
        <v>136.97118527287171</v>
      </c>
      <c r="DO177" s="263">
        <v>131.87638976431592</v>
      </c>
      <c r="DP177" s="263">
        <v>126.40336021259986</v>
      </c>
      <c r="DQ177" s="263">
        <v>126.95902864484975</v>
      </c>
      <c r="DR177" s="263">
        <v>135.74368819130237</v>
      </c>
      <c r="DS177" s="263">
        <v>137.62245393445201</v>
      </c>
      <c r="DT177" s="263">
        <v>136.26087889639402</v>
      </c>
      <c r="DU177" s="263">
        <v>137.67416313024222</v>
      </c>
      <c r="DV177" s="263">
        <v>132.40373423879501</v>
      </c>
      <c r="DW177" s="263">
        <v>130.84803272004407</v>
      </c>
      <c r="DX177" s="263">
        <v>135.77324881700784</v>
      </c>
      <c r="DY177" s="263">
        <v>139.88083362625053</v>
      </c>
      <c r="DZ177" s="263">
        <v>143.59694028637193</v>
      </c>
      <c r="EA177" s="263">
        <v>142.23044888125858</v>
      </c>
      <c r="EB177" s="263">
        <v>140.25082429861365</v>
      </c>
      <c r="EC177" s="263">
        <v>141.93953416862254</v>
      </c>
      <c r="ED177" s="263">
        <v>146.65175850886286</v>
      </c>
      <c r="EE177" s="263">
        <v>156.86990043571868</v>
      </c>
      <c r="EF177" s="263">
        <v>164.86304401842179</v>
      </c>
      <c r="EG177" s="263">
        <v>157.65093193262862</v>
      </c>
      <c r="EH177" s="263">
        <v>157.44756702924388</v>
      </c>
      <c r="EI177" s="263">
        <v>170.5146152881785</v>
      </c>
      <c r="EJ177" s="263">
        <v>167.1506344050442</v>
      </c>
      <c r="EK177" s="263">
        <v>165.8613323595537</v>
      </c>
      <c r="EL177" s="263">
        <v>152.49406555032721</v>
      </c>
      <c r="EM177" s="263">
        <v>154.63584530133306</v>
      </c>
      <c r="EN177" s="263">
        <v>173.73120462555866</v>
      </c>
      <c r="EO177" s="263">
        <v>178.40332510740825</v>
      </c>
      <c r="EP177" s="263">
        <v>174.48865813552169</v>
      </c>
      <c r="EQ177" s="263">
        <v>175.97953428005144</v>
      </c>
      <c r="ER177" s="263">
        <v>175.79443106289833</v>
      </c>
      <c r="ES177" s="263">
        <v>178.50151779127808</v>
      </c>
      <c r="ET177" s="263">
        <v>183.23113215273705</v>
      </c>
      <c r="EU177" s="263">
        <v>190.44510208726044</v>
      </c>
      <c r="EV177" s="263">
        <v>196.34671138885511</v>
      </c>
      <c r="EW177" s="263">
        <v>213.99886991726734</v>
      </c>
      <c r="EX177" s="263">
        <v>214.4821076657521</v>
      </c>
      <c r="EY177" s="263">
        <v>227.70964738875023</v>
      </c>
      <c r="EZ177" s="263">
        <v>243.97016542178531</v>
      </c>
      <c r="FA177" s="263">
        <v>245.59709551785645</v>
      </c>
      <c r="FB177" s="263">
        <v>252.42424257597386</v>
      </c>
      <c r="FC177" s="263">
        <v>264.95458859363492</v>
      </c>
      <c r="FD177" s="263">
        <v>275.14998184863748</v>
      </c>
      <c r="FE177" s="263">
        <v>279.52521623640251</v>
      </c>
      <c r="FF177" s="263">
        <v>286.09641004939283</v>
      </c>
      <c r="FG177" s="263">
        <v>269.57515131442221</v>
      </c>
      <c r="FH177" s="263">
        <v>271.75507966951085</v>
      </c>
      <c r="FI177" s="263">
        <v>282.74013170076563</v>
      </c>
      <c r="FJ177" s="263">
        <v>279.84775481436725</v>
      </c>
      <c r="FK177" s="263">
        <v>290.43790356720018</v>
      </c>
      <c r="FL177" s="263">
        <v>293.26054387868169</v>
      </c>
      <c r="FM177" s="263">
        <v>297.85511504582314</v>
      </c>
      <c r="FN177" s="263">
        <v>296.75707324718223</v>
      </c>
      <c r="FO177" s="263">
        <v>289.25061211469858</v>
      </c>
      <c r="FP177" s="263">
        <v>284.04361232498292</v>
      </c>
      <c r="FQ177" s="263">
        <v>278.18583726969695</v>
      </c>
      <c r="FR177" s="263">
        <v>298.11694000051062</v>
      </c>
      <c r="FS177" s="263">
        <v>295.9337088234609</v>
      </c>
      <c r="FT177" s="7"/>
      <c r="FU177" s="7"/>
      <c r="FV177" s="7"/>
      <c r="FW177" s="7"/>
      <c r="FX177" s="7"/>
      <c r="FY177" s="7"/>
      <c r="FZ177" s="7"/>
      <c r="GA177" s="7"/>
      <c r="GB177" s="7"/>
    </row>
    <row r="178" spans="1:184" s="66" customFormat="1" x14ac:dyDescent="0.3">
      <c r="A178" s="73" t="s">
        <v>280</v>
      </c>
      <c r="B178" s="74"/>
      <c r="C178" s="74"/>
      <c r="D178" s="75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  <c r="BS178" s="72"/>
      <c r="BT178" s="72"/>
      <c r="BU178" s="72"/>
      <c r="BV178" s="72"/>
      <c r="BW178" s="72"/>
      <c r="BX178" s="72"/>
      <c r="BY178" s="72"/>
      <c r="BZ178" s="72"/>
      <c r="CA178" s="72"/>
      <c r="CB178" s="72"/>
      <c r="CC178" s="72"/>
      <c r="CD178" s="72"/>
      <c r="CE178" s="72"/>
      <c r="CF178" s="72"/>
      <c r="CG178" s="72"/>
      <c r="CH178" s="72"/>
      <c r="CI178" s="72"/>
      <c r="CJ178" s="72"/>
      <c r="CK178" s="72"/>
      <c r="CL178" s="72"/>
      <c r="CM178" s="72"/>
      <c r="CN178" s="72"/>
      <c r="CO178" s="72"/>
      <c r="CP178" s="72"/>
      <c r="CQ178" s="72"/>
      <c r="CR178" s="72"/>
      <c r="CS178" s="72"/>
      <c r="CT178" s="72"/>
      <c r="CU178" s="72"/>
      <c r="CV178" s="72"/>
      <c r="CW178" s="72"/>
      <c r="CX178" s="72"/>
      <c r="CY178" s="72"/>
      <c r="CZ178" s="72"/>
      <c r="DA178" s="72"/>
      <c r="DB178" s="72"/>
      <c r="DC178" s="72"/>
      <c r="DD178" s="72"/>
      <c r="DE178" s="72"/>
      <c r="DF178" s="72"/>
      <c r="DG178" s="72"/>
      <c r="DH178" s="72"/>
      <c r="DI178" s="72"/>
      <c r="DJ178" s="72"/>
      <c r="DK178" s="72"/>
      <c r="DL178" s="72"/>
      <c r="DM178" s="72"/>
      <c r="DN178" s="72"/>
      <c r="DO178" s="72"/>
      <c r="DP178" s="72"/>
      <c r="DQ178" s="72"/>
      <c r="DR178" s="72"/>
      <c r="DS178" s="72"/>
      <c r="DT178" s="72"/>
      <c r="DU178" s="72"/>
      <c r="DV178" s="72"/>
      <c r="DW178" s="72"/>
      <c r="DX178" s="72"/>
      <c r="DY178" s="72"/>
      <c r="DZ178" s="72"/>
      <c r="EA178" s="72"/>
      <c r="EB178" s="72"/>
      <c r="EC178" s="72"/>
      <c r="ED178" s="72"/>
      <c r="EE178" s="72"/>
      <c r="EF178" s="72"/>
      <c r="EG178" s="72"/>
      <c r="EH178" s="72"/>
      <c r="EI178" s="72"/>
      <c r="EJ178" s="72"/>
      <c r="EK178" s="72"/>
      <c r="EL178" s="72"/>
      <c r="EM178" s="72"/>
      <c r="EN178" s="72"/>
      <c r="EO178" s="72"/>
      <c r="EP178" s="72"/>
      <c r="EQ178" s="72"/>
      <c r="ER178" s="72"/>
      <c r="ES178" s="72"/>
      <c r="ET178" s="72"/>
      <c r="EU178" s="72"/>
      <c r="EV178" s="72"/>
      <c r="EW178" s="72"/>
      <c r="EX178" s="72"/>
      <c r="EY178" s="72"/>
      <c r="EZ178" s="72"/>
      <c r="FA178" s="72"/>
      <c r="FB178" s="72"/>
      <c r="FC178" s="72"/>
      <c r="FD178" s="72"/>
      <c r="FE178" s="72"/>
      <c r="FF178" s="72"/>
      <c r="FG178" s="72"/>
      <c r="FH178" s="72"/>
      <c r="FI178" s="72"/>
      <c r="FJ178" s="72"/>
      <c r="FK178" s="72"/>
      <c r="FL178" s="72"/>
      <c r="FM178" s="72"/>
      <c r="FN178" s="72"/>
      <c r="FO178" s="72"/>
      <c r="FP178" s="72"/>
      <c r="FQ178" s="72"/>
      <c r="FR178" s="72"/>
      <c r="FS178" s="72">
        <v>111.4313634950371</v>
      </c>
      <c r="FT178" s="72">
        <v>111.63591737746789</v>
      </c>
      <c r="FU178" s="72">
        <v>111.31692598374001</v>
      </c>
      <c r="FV178" s="72">
        <v>111.65214872997173</v>
      </c>
      <c r="FW178" s="72">
        <v>110.61720670600278</v>
      </c>
      <c r="FX178" s="72">
        <v>110.70926014367815</v>
      </c>
      <c r="FY178" s="72">
        <v>110.05489771725725</v>
      </c>
      <c r="FZ178" s="72">
        <v>109.84551065666169</v>
      </c>
      <c r="GA178" s="72">
        <v>109.9575840540241</v>
      </c>
      <c r="GB178" s="72">
        <v>109.51591631974841</v>
      </c>
    </row>
    <row r="179" spans="1:184" s="66" customFormat="1" x14ac:dyDescent="0.3">
      <c r="A179" s="73" t="s">
        <v>281</v>
      </c>
      <c r="B179" s="74"/>
      <c r="C179" s="74"/>
      <c r="D179" s="75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  <c r="BS179" s="72"/>
      <c r="BT179" s="72"/>
      <c r="BU179" s="72"/>
      <c r="BV179" s="72"/>
      <c r="BW179" s="72"/>
      <c r="BX179" s="72"/>
      <c r="BY179" s="72"/>
      <c r="BZ179" s="72"/>
      <c r="CA179" s="72"/>
      <c r="CB179" s="72"/>
      <c r="CC179" s="72"/>
      <c r="CD179" s="72"/>
      <c r="CE179" s="72"/>
      <c r="CF179" s="72"/>
      <c r="CG179" s="72"/>
      <c r="CH179" s="72"/>
      <c r="CI179" s="72"/>
      <c r="CJ179" s="72"/>
      <c r="CK179" s="72"/>
      <c r="CL179" s="72"/>
      <c r="CM179" s="72"/>
      <c r="CN179" s="72"/>
      <c r="CO179" s="72"/>
      <c r="CP179" s="72"/>
      <c r="CQ179" s="72"/>
      <c r="CR179" s="72"/>
      <c r="CS179" s="72"/>
      <c r="CT179" s="72"/>
      <c r="CU179" s="72"/>
      <c r="CV179" s="72"/>
      <c r="CW179" s="72"/>
      <c r="CX179" s="72"/>
      <c r="CY179" s="72"/>
      <c r="CZ179" s="72"/>
      <c r="DA179" s="72"/>
      <c r="DB179" s="72"/>
      <c r="DC179" s="72"/>
      <c r="DD179" s="72"/>
      <c r="DE179" s="72"/>
      <c r="DF179" s="72"/>
      <c r="DG179" s="72"/>
      <c r="DH179" s="72"/>
      <c r="DI179" s="72"/>
      <c r="DJ179" s="72"/>
      <c r="DK179" s="72"/>
      <c r="DL179" s="72"/>
      <c r="DM179" s="72"/>
      <c r="DN179" s="72"/>
      <c r="DO179" s="72"/>
      <c r="DP179" s="72"/>
      <c r="DQ179" s="72"/>
      <c r="DR179" s="72"/>
      <c r="DS179" s="72"/>
      <c r="DT179" s="72"/>
      <c r="DU179" s="72"/>
      <c r="DV179" s="72"/>
      <c r="DW179" s="72"/>
      <c r="DX179" s="72"/>
      <c r="DY179" s="72"/>
      <c r="DZ179" s="72"/>
      <c r="EA179" s="72"/>
      <c r="EB179" s="72"/>
      <c r="EC179" s="72"/>
      <c r="ED179" s="72"/>
      <c r="EE179" s="72"/>
      <c r="EF179" s="72"/>
      <c r="EG179" s="72"/>
      <c r="EH179" s="72"/>
      <c r="EI179" s="72"/>
      <c r="EJ179" s="72"/>
      <c r="EK179" s="72"/>
      <c r="EL179" s="72"/>
      <c r="EM179" s="72"/>
      <c r="EN179" s="72"/>
      <c r="EO179" s="72"/>
      <c r="EP179" s="72"/>
      <c r="EQ179" s="72"/>
      <c r="ER179" s="72"/>
      <c r="ES179" s="72"/>
      <c r="ET179" s="72"/>
      <c r="EU179" s="72"/>
      <c r="EV179" s="72"/>
      <c r="EW179" s="72"/>
      <c r="EX179" s="72"/>
      <c r="EY179" s="72"/>
      <c r="EZ179" s="72"/>
      <c r="FA179" s="72"/>
      <c r="FB179" s="72"/>
      <c r="FC179" s="72"/>
      <c r="FD179" s="72"/>
      <c r="FE179" s="72"/>
      <c r="FF179" s="72"/>
      <c r="FG179" s="72"/>
      <c r="FH179" s="72"/>
      <c r="FI179" s="72"/>
      <c r="FJ179" s="72"/>
      <c r="FK179" s="72"/>
      <c r="FL179" s="72"/>
      <c r="FM179" s="72"/>
      <c r="FN179" s="72"/>
      <c r="FO179" s="72"/>
      <c r="FP179" s="72"/>
      <c r="FQ179" s="72"/>
      <c r="FR179" s="72"/>
      <c r="FS179" s="72">
        <v>295.9337088234609</v>
      </c>
      <c r="FT179" s="72">
        <v>296.72853350951982</v>
      </c>
      <c r="FU179" s="72">
        <v>295.88065362742964</v>
      </c>
      <c r="FV179" s="72">
        <v>296.77167648302219</v>
      </c>
      <c r="FW179" s="72">
        <v>294.02079812546538</v>
      </c>
      <c r="FX179" s="72">
        <v>294.26547638142091</v>
      </c>
      <c r="FY179" s="72">
        <v>292.52617949797195</v>
      </c>
      <c r="FZ179" s="72">
        <v>291.96962819364296</v>
      </c>
      <c r="GA179" s="72">
        <v>292.26751954999145</v>
      </c>
      <c r="GB179" s="72">
        <v>291.09356566338556</v>
      </c>
    </row>
    <row r="180" spans="1:184" x14ac:dyDescent="0.3">
      <c r="A180" s="12" t="s">
        <v>51</v>
      </c>
      <c r="B180" s="12"/>
      <c r="C180" s="12"/>
      <c r="D180" s="30"/>
      <c r="E180" s="11">
        <v>86.295008709017267</v>
      </c>
      <c r="F180" s="11">
        <v>86.295008709017267</v>
      </c>
      <c r="G180" s="11">
        <v>86.295008709017267</v>
      </c>
      <c r="H180" s="11">
        <v>86.295008709017267</v>
      </c>
      <c r="I180" s="11">
        <v>86.295008709017267</v>
      </c>
      <c r="J180" s="11">
        <v>86.295008709017267</v>
      </c>
      <c r="K180" s="11">
        <v>86.295008709017267</v>
      </c>
      <c r="L180" s="11">
        <v>86.295008709017267</v>
      </c>
      <c r="M180" s="11">
        <v>86.295008709017267</v>
      </c>
      <c r="N180" s="11">
        <v>86.295008709017267</v>
      </c>
      <c r="O180" s="11">
        <v>86.295008709017267</v>
      </c>
      <c r="P180" s="11">
        <v>86.295008709017267</v>
      </c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</row>
    <row r="181" spans="1:184" x14ac:dyDescent="0.3">
      <c r="A181" s="12" t="s">
        <v>368</v>
      </c>
      <c r="B181" s="12"/>
      <c r="C181" s="12"/>
      <c r="D181" s="30"/>
      <c r="E181" s="11">
        <v>103.39813994056739</v>
      </c>
      <c r="F181" s="11">
        <v>103.39813994056739</v>
      </c>
      <c r="G181" s="11">
        <v>103.39813994056739</v>
      </c>
      <c r="H181" s="11">
        <v>103.39813994056739</v>
      </c>
      <c r="I181" s="11">
        <v>103.39813994056739</v>
      </c>
      <c r="J181" s="11">
        <v>103.39813994056739</v>
      </c>
      <c r="K181" s="11">
        <v>103.39813994056739</v>
      </c>
      <c r="L181" s="11">
        <v>103.39813994056739</v>
      </c>
      <c r="M181" s="11">
        <v>103.39813994056739</v>
      </c>
      <c r="N181" s="11">
        <v>103.39813994056739</v>
      </c>
      <c r="O181" s="11">
        <v>103.39813994056739</v>
      </c>
      <c r="P181" s="11">
        <v>103.39813994056739</v>
      </c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</row>
    <row r="182" spans="1:184" x14ac:dyDescent="0.3">
      <c r="A182" s="12" t="s">
        <v>50</v>
      </c>
      <c r="B182" s="12"/>
      <c r="C182" s="12"/>
      <c r="D182" s="30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>
        <v>106.55836226799089</v>
      </c>
      <c r="R182" s="11">
        <v>106.55836226799089</v>
      </c>
      <c r="S182" s="11">
        <v>106.55836226799089</v>
      </c>
      <c r="T182" s="11">
        <v>106.55836226799089</v>
      </c>
      <c r="U182" s="11">
        <v>106.55836226799089</v>
      </c>
      <c r="V182" s="11">
        <v>106.55836226799089</v>
      </c>
      <c r="W182" s="11">
        <v>106.55836226799089</v>
      </c>
      <c r="X182" s="11">
        <v>106.55836226799089</v>
      </c>
      <c r="Y182" s="11">
        <v>106.55836226799089</v>
      </c>
      <c r="Z182" s="11">
        <v>106.55836226799089</v>
      </c>
      <c r="AA182" s="11">
        <v>106.55836226799089</v>
      </c>
      <c r="AB182" s="11">
        <v>106.55836226799089</v>
      </c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</row>
    <row r="183" spans="1:184" x14ac:dyDescent="0.3">
      <c r="A183" s="12" t="s">
        <v>369</v>
      </c>
      <c r="B183" s="12"/>
      <c r="C183" s="12"/>
      <c r="D183" s="30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>
        <v>112.64575014145129</v>
      </c>
      <c r="R183" s="11">
        <v>112.64575014145129</v>
      </c>
      <c r="S183" s="11">
        <v>112.64575014145129</v>
      </c>
      <c r="T183" s="11">
        <v>112.64575014145129</v>
      </c>
      <c r="U183" s="11">
        <v>112.64575014145129</v>
      </c>
      <c r="V183" s="11">
        <v>112.64575014145129</v>
      </c>
      <c r="W183" s="11">
        <v>112.64575014145129</v>
      </c>
      <c r="X183" s="11">
        <v>112.64575014145129</v>
      </c>
      <c r="Y183" s="11">
        <v>112.64575014145129</v>
      </c>
      <c r="Z183" s="11">
        <v>112.64575014145129</v>
      </c>
      <c r="AA183" s="11">
        <v>112.64575014145129</v>
      </c>
      <c r="AB183" s="11">
        <v>112.64575014145129</v>
      </c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</row>
    <row r="184" spans="1:184" x14ac:dyDescent="0.3">
      <c r="A184" s="12" t="s">
        <v>49</v>
      </c>
      <c r="B184" s="12"/>
      <c r="C184" s="12"/>
      <c r="D184" s="30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>
        <v>144.18357476896261</v>
      </c>
      <c r="AD184" s="11">
        <v>144.18357476896261</v>
      </c>
      <c r="AE184" s="11">
        <v>144.18357476896261</v>
      </c>
      <c r="AF184" s="11">
        <v>144.18357476896261</v>
      </c>
      <c r="AG184" s="11">
        <v>144.18357476896261</v>
      </c>
      <c r="AH184" s="11">
        <v>144.18357476896261</v>
      </c>
      <c r="AI184" s="11">
        <v>144.18357476896261</v>
      </c>
      <c r="AJ184" s="11">
        <v>144.18357476896261</v>
      </c>
      <c r="AK184" s="11">
        <v>144.18357476896261</v>
      </c>
      <c r="AL184" s="11">
        <v>144.18357476896261</v>
      </c>
      <c r="AM184" s="11">
        <v>144.18357476896261</v>
      </c>
      <c r="AN184" s="11">
        <v>144.18357476896261</v>
      </c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</row>
    <row r="185" spans="1:184" x14ac:dyDescent="0.3">
      <c r="A185" s="12" t="s">
        <v>370</v>
      </c>
      <c r="B185" s="12"/>
      <c r="C185" s="12"/>
      <c r="D185" s="30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>
        <v>148.37621814728541</v>
      </c>
      <c r="AD185" s="11">
        <v>148.37621814728541</v>
      </c>
      <c r="AE185" s="11">
        <v>148.37621814728541</v>
      </c>
      <c r="AF185" s="11">
        <v>148.37621814728541</v>
      </c>
      <c r="AG185" s="11">
        <v>148.37621814728541</v>
      </c>
      <c r="AH185" s="11">
        <v>148.37621814728541</v>
      </c>
      <c r="AI185" s="11">
        <v>148.37621814728541</v>
      </c>
      <c r="AJ185" s="11">
        <v>148.37621814728541</v>
      </c>
      <c r="AK185" s="11">
        <v>148.37621814728541</v>
      </c>
      <c r="AL185" s="11">
        <v>148.37621814728541</v>
      </c>
      <c r="AM185" s="11">
        <v>148.37621814728541</v>
      </c>
      <c r="AN185" s="11">
        <v>148.37621814728541</v>
      </c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</row>
    <row r="186" spans="1:184" x14ac:dyDescent="0.3">
      <c r="A186" s="12" t="s">
        <v>48</v>
      </c>
      <c r="B186" s="12"/>
      <c r="C186" s="12"/>
      <c r="D186" s="30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>
        <v>112.86767375343793</v>
      </c>
      <c r="AP186" s="11">
        <v>112.86767375343793</v>
      </c>
      <c r="AQ186" s="11">
        <v>112.86767375343793</v>
      </c>
      <c r="AR186" s="11">
        <v>112.86767375343793</v>
      </c>
      <c r="AS186" s="11">
        <v>112.86767375343793</v>
      </c>
      <c r="AT186" s="11">
        <v>112.86767375343793</v>
      </c>
      <c r="AU186" s="11">
        <v>112.86767375343793</v>
      </c>
      <c r="AV186" s="11">
        <v>112.86767375343793</v>
      </c>
      <c r="AW186" s="11">
        <v>112.86767375343793</v>
      </c>
      <c r="AX186" s="11">
        <v>112.86767375343793</v>
      </c>
      <c r="AY186" s="11">
        <v>112.86767375343793</v>
      </c>
      <c r="AZ186" s="11">
        <v>112.86767375343793</v>
      </c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</row>
    <row r="187" spans="1:184" x14ac:dyDescent="0.3">
      <c r="A187" s="12" t="s">
        <v>371</v>
      </c>
      <c r="B187" s="12"/>
      <c r="C187" s="12"/>
      <c r="D187" s="30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>
        <v>113.19385799278734</v>
      </c>
      <c r="AP187" s="11">
        <v>113.19385799278734</v>
      </c>
      <c r="AQ187" s="11">
        <v>113.19385799278734</v>
      </c>
      <c r="AR187" s="11">
        <v>113.19385799278734</v>
      </c>
      <c r="AS187" s="11">
        <v>113.19385799278734</v>
      </c>
      <c r="AT187" s="11">
        <v>113.19385799278734</v>
      </c>
      <c r="AU187" s="11">
        <v>113.19385799278734</v>
      </c>
      <c r="AV187" s="11">
        <v>113.19385799278734</v>
      </c>
      <c r="AW187" s="11">
        <v>113.19385799278734</v>
      </c>
      <c r="AX187" s="11">
        <v>113.19385799278734</v>
      </c>
      <c r="AY187" s="11">
        <v>113.19385799278734</v>
      </c>
      <c r="AZ187" s="11">
        <v>113.19385799278734</v>
      </c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</row>
    <row r="188" spans="1:184" x14ac:dyDescent="0.3">
      <c r="A188" s="12" t="s">
        <v>86</v>
      </c>
      <c r="B188" s="12"/>
      <c r="C188" s="12"/>
      <c r="D188" s="30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>
        <v>94.831947127145398</v>
      </c>
      <c r="BB188" s="11">
        <v>94.831947127145398</v>
      </c>
      <c r="BC188" s="11">
        <v>94.831947127145398</v>
      </c>
      <c r="BD188" s="11">
        <v>94.831947127145398</v>
      </c>
      <c r="BE188" s="11">
        <v>94.831947127145398</v>
      </c>
      <c r="BF188" s="11">
        <v>94.831947127145398</v>
      </c>
      <c r="BG188" s="11">
        <v>94.831947127145398</v>
      </c>
      <c r="BH188" s="11">
        <v>94.831947127145398</v>
      </c>
      <c r="BI188" s="11">
        <v>94.831947127145398</v>
      </c>
      <c r="BJ188" s="11">
        <v>94.831947127145398</v>
      </c>
      <c r="BK188" s="11">
        <v>94.831947127145398</v>
      </c>
      <c r="BL188" s="11">
        <v>94.831947127145398</v>
      </c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</row>
    <row r="189" spans="1:184" x14ac:dyDescent="0.3">
      <c r="A189" s="12" t="s">
        <v>372</v>
      </c>
      <c r="B189" s="12"/>
      <c r="C189" s="12"/>
      <c r="D189" s="30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>
        <v>98.738803398351592</v>
      </c>
      <c r="BB189" s="11">
        <v>98.738803398351592</v>
      </c>
      <c r="BC189" s="11">
        <v>98.738803398351592</v>
      </c>
      <c r="BD189" s="11">
        <v>98.738803398351592</v>
      </c>
      <c r="BE189" s="11">
        <v>98.738803398351592</v>
      </c>
      <c r="BF189" s="11">
        <v>98.738803398351592</v>
      </c>
      <c r="BG189" s="11">
        <v>98.738803398351592</v>
      </c>
      <c r="BH189" s="11">
        <v>98.738803398351592</v>
      </c>
      <c r="BI189" s="11">
        <v>98.738803398351592</v>
      </c>
      <c r="BJ189" s="11">
        <v>98.738803398351592</v>
      </c>
      <c r="BK189" s="11">
        <v>98.738803398351592</v>
      </c>
      <c r="BL189" s="11">
        <v>98.738803398351592</v>
      </c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</row>
    <row r="190" spans="1:184" x14ac:dyDescent="0.3">
      <c r="A190" s="12" t="s">
        <v>158</v>
      </c>
      <c r="B190" s="12"/>
      <c r="C190" s="12"/>
      <c r="D190" s="30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52">
        <v>111.63393537124752</v>
      </c>
      <c r="BN190" s="152">
        <v>111.63393537124752</v>
      </c>
      <c r="BO190" s="152">
        <v>111.63393537124752</v>
      </c>
      <c r="BP190" s="152">
        <v>111.63393537124752</v>
      </c>
      <c r="BQ190" s="152">
        <v>111.63393537124752</v>
      </c>
      <c r="BR190" s="152">
        <v>111.63393537124752</v>
      </c>
      <c r="BS190" s="152">
        <v>111.63393537124752</v>
      </c>
      <c r="BT190" s="152">
        <v>111.63393537124752</v>
      </c>
      <c r="BU190" s="152">
        <v>111.63393537124752</v>
      </c>
      <c r="BV190" s="152">
        <v>111.63393537124752</v>
      </c>
      <c r="BW190" s="152">
        <v>111.63393537124752</v>
      </c>
      <c r="BX190" s="152">
        <v>111.63393537124752</v>
      </c>
      <c r="BY190" s="152"/>
      <c r="BZ190" s="152"/>
      <c r="CA190" s="152"/>
      <c r="CB190" s="152"/>
      <c r="CC190" s="152"/>
      <c r="CD190" s="152"/>
      <c r="CE190" s="152"/>
      <c r="CF190" s="152"/>
      <c r="CG190" s="152"/>
      <c r="CH190" s="152"/>
      <c r="CI190" s="152"/>
      <c r="CJ190" s="152"/>
      <c r="CK190" s="152"/>
      <c r="CL190" s="152"/>
      <c r="CM190" s="152"/>
      <c r="CN190" s="152"/>
      <c r="CO190" s="152"/>
      <c r="CP190" s="152"/>
      <c r="CQ190" s="152"/>
      <c r="CR190" s="152"/>
      <c r="CS190" s="152"/>
      <c r="CT190" s="152"/>
      <c r="CU190" s="152"/>
      <c r="CV190" s="152"/>
      <c r="CW190" s="152"/>
      <c r="CX190" s="152"/>
      <c r="CY190" s="152"/>
      <c r="CZ190" s="152"/>
      <c r="DA190" s="152"/>
      <c r="DB190" s="152"/>
      <c r="DC190" s="152"/>
      <c r="DD190" s="152"/>
      <c r="DE190" s="152"/>
      <c r="DF190" s="152"/>
      <c r="DG190" s="152"/>
      <c r="DH190" s="152"/>
      <c r="DI190" s="152"/>
      <c r="DJ190" s="152"/>
      <c r="DK190" s="152"/>
      <c r="DL190" s="152"/>
      <c r="DM190" s="152"/>
      <c r="DN190" s="152"/>
      <c r="DO190" s="152"/>
      <c r="DP190" s="152"/>
      <c r="DQ190" s="152"/>
      <c r="DR190" s="152"/>
      <c r="DS190" s="152"/>
      <c r="DT190" s="152"/>
      <c r="DU190" s="152"/>
      <c r="DV190" s="152"/>
      <c r="DW190" s="152"/>
      <c r="DX190" s="152"/>
      <c r="DY190" s="152"/>
      <c r="DZ190" s="152"/>
      <c r="EA190" s="152"/>
      <c r="EB190" s="152"/>
      <c r="EC190" s="152"/>
      <c r="ED190" s="152"/>
      <c r="EE190" s="152"/>
      <c r="EF190" s="152"/>
      <c r="EG190" s="152"/>
      <c r="EH190" s="152"/>
      <c r="EI190" s="152"/>
      <c r="EJ190" s="152"/>
      <c r="EK190" s="152"/>
      <c r="EL190" s="152"/>
      <c r="EM190" s="152"/>
      <c r="EN190" s="152"/>
      <c r="EO190" s="152"/>
      <c r="EP190" s="152"/>
      <c r="EQ190" s="152"/>
      <c r="ER190" s="152"/>
      <c r="ES190" s="152"/>
      <c r="ET190" s="152"/>
      <c r="EU190" s="152"/>
      <c r="EV190" s="152"/>
      <c r="EW190" s="152"/>
      <c r="EX190" s="152"/>
      <c r="EY190" s="152"/>
      <c r="EZ190" s="152"/>
      <c r="FA190" s="152"/>
      <c r="FB190" s="152"/>
      <c r="FC190" s="152"/>
      <c r="FD190" s="152"/>
      <c r="FE190" s="152"/>
      <c r="FF190" s="152"/>
      <c r="FG190" s="152"/>
      <c r="FH190" s="152"/>
      <c r="FI190" s="152"/>
      <c r="FJ190" s="152"/>
      <c r="FK190" s="152"/>
      <c r="FL190" s="152"/>
      <c r="FM190" s="152"/>
      <c r="FN190" s="152"/>
      <c r="FO190" s="152"/>
      <c r="FP190" s="152"/>
      <c r="FQ190" s="152"/>
      <c r="FR190" s="152"/>
      <c r="FS190" s="152"/>
    </row>
    <row r="191" spans="1:184" x14ac:dyDescent="0.3">
      <c r="A191" s="12" t="s">
        <v>373</v>
      </c>
      <c r="B191" s="12"/>
      <c r="C191" s="12"/>
      <c r="D191" s="30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52">
        <v>124.34842331377632</v>
      </c>
      <c r="BN191" s="152">
        <v>124.34842331377632</v>
      </c>
      <c r="BO191" s="152">
        <v>124.34842331377632</v>
      </c>
      <c r="BP191" s="152">
        <v>124.34842331377632</v>
      </c>
      <c r="BQ191" s="152">
        <v>124.34842331377632</v>
      </c>
      <c r="BR191" s="152">
        <v>124.34842331377632</v>
      </c>
      <c r="BS191" s="152">
        <v>124.34842331377632</v>
      </c>
      <c r="BT191" s="152">
        <v>124.34842331377632</v>
      </c>
      <c r="BU191" s="152">
        <v>124.34842331377632</v>
      </c>
      <c r="BV191" s="152">
        <v>124.34842331377632</v>
      </c>
      <c r="BW191" s="152">
        <v>124.34842331377632</v>
      </c>
      <c r="BX191" s="152">
        <v>124.34842331377632</v>
      </c>
      <c r="BY191" s="152"/>
      <c r="BZ191" s="152"/>
      <c r="CA191" s="152"/>
      <c r="CB191" s="152"/>
      <c r="CC191" s="152"/>
      <c r="CD191" s="152"/>
      <c r="CE191" s="152"/>
      <c r="CF191" s="152"/>
      <c r="CG191" s="152"/>
      <c r="CH191" s="152"/>
      <c r="CI191" s="152"/>
      <c r="CJ191" s="152"/>
      <c r="CK191" s="152"/>
      <c r="CL191" s="152"/>
      <c r="CM191" s="152"/>
      <c r="CN191" s="152"/>
      <c r="CO191" s="152"/>
      <c r="CP191" s="152"/>
      <c r="CQ191" s="152"/>
      <c r="CR191" s="152"/>
      <c r="CS191" s="152"/>
      <c r="CT191" s="152"/>
      <c r="CU191" s="152"/>
      <c r="CV191" s="152"/>
      <c r="CW191" s="152"/>
      <c r="CX191" s="152"/>
      <c r="CY191" s="152"/>
      <c r="CZ191" s="152"/>
      <c r="DA191" s="152"/>
      <c r="DB191" s="152"/>
      <c r="DC191" s="152"/>
      <c r="DD191" s="152"/>
      <c r="DE191" s="152"/>
      <c r="DF191" s="152"/>
      <c r="DG191" s="152"/>
      <c r="DH191" s="152"/>
      <c r="DI191" s="152"/>
      <c r="DJ191" s="152"/>
      <c r="DK191" s="152"/>
      <c r="DL191" s="152"/>
      <c r="DM191" s="152"/>
      <c r="DN191" s="152"/>
      <c r="DO191" s="152"/>
      <c r="DP191" s="152"/>
      <c r="DQ191" s="152"/>
      <c r="DR191" s="152"/>
      <c r="DS191" s="152"/>
      <c r="DT191" s="152"/>
      <c r="DU191" s="152"/>
      <c r="DV191" s="152"/>
      <c r="DW191" s="152"/>
      <c r="DX191" s="152"/>
      <c r="DY191" s="152"/>
      <c r="DZ191" s="152"/>
      <c r="EA191" s="152"/>
      <c r="EB191" s="152"/>
      <c r="EC191" s="152"/>
      <c r="ED191" s="152"/>
      <c r="EE191" s="152"/>
      <c r="EF191" s="152"/>
      <c r="EG191" s="152"/>
      <c r="EH191" s="152"/>
      <c r="EI191" s="152"/>
      <c r="EJ191" s="152"/>
      <c r="EK191" s="152"/>
      <c r="EL191" s="152"/>
      <c r="EM191" s="152"/>
      <c r="EN191" s="152"/>
      <c r="EO191" s="152"/>
      <c r="EP191" s="152"/>
      <c r="EQ191" s="152"/>
      <c r="ER191" s="152"/>
      <c r="ES191" s="152"/>
      <c r="ET191" s="152"/>
      <c r="EU191" s="152"/>
      <c r="EV191" s="152"/>
      <c r="EW191" s="152"/>
      <c r="EX191" s="152"/>
      <c r="EY191" s="152"/>
      <c r="EZ191" s="152"/>
      <c r="FA191" s="152"/>
      <c r="FB191" s="152"/>
      <c r="FC191" s="152"/>
      <c r="FD191" s="152"/>
      <c r="FE191" s="152"/>
      <c r="FF191" s="152"/>
      <c r="FG191" s="152"/>
      <c r="FH191" s="152"/>
      <c r="FI191" s="152"/>
      <c r="FJ191" s="152"/>
      <c r="FK191" s="152"/>
      <c r="FL191" s="152"/>
      <c r="FM191" s="152"/>
      <c r="FN191" s="152"/>
      <c r="FO191" s="152"/>
      <c r="FP191" s="152"/>
      <c r="FQ191" s="152"/>
      <c r="FR191" s="152"/>
      <c r="FS191" s="152"/>
    </row>
    <row r="192" spans="1:184" x14ac:dyDescent="0.3">
      <c r="A192" s="12" t="s">
        <v>178</v>
      </c>
      <c r="B192" s="12"/>
      <c r="C192" s="12"/>
      <c r="D192" s="30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74"/>
      <c r="BN192" s="174"/>
      <c r="BO192" s="174"/>
      <c r="BP192" s="174"/>
      <c r="BQ192" s="174"/>
      <c r="BR192" s="174"/>
      <c r="BS192" s="174"/>
      <c r="BT192" s="174"/>
      <c r="BU192" s="174"/>
      <c r="BV192" s="174"/>
      <c r="BW192" s="174"/>
      <c r="BX192" s="174"/>
      <c r="BY192" s="174">
        <v>86.505179007939589</v>
      </c>
      <c r="BZ192" s="174">
        <v>86.505179007939589</v>
      </c>
      <c r="CA192" s="174">
        <v>86.505179007939589</v>
      </c>
      <c r="CB192" s="174">
        <v>86.505179007939589</v>
      </c>
      <c r="CC192" s="174">
        <v>86.505179007939589</v>
      </c>
      <c r="CD192" s="174">
        <v>86.505179007939589</v>
      </c>
      <c r="CE192" s="174">
        <v>86.505179007939589</v>
      </c>
      <c r="CF192" s="174">
        <v>86.505179007939589</v>
      </c>
      <c r="CG192" s="174">
        <v>86.505179007939589</v>
      </c>
      <c r="CH192" s="174">
        <v>86.505179007939589</v>
      </c>
      <c r="CI192" s="174">
        <v>86.505179007939589</v>
      </c>
      <c r="CJ192" s="174">
        <v>86.505179007939589</v>
      </c>
      <c r="CK192" s="174"/>
      <c r="CL192" s="174"/>
      <c r="CM192" s="174"/>
      <c r="CN192" s="174"/>
      <c r="CO192" s="174"/>
      <c r="CP192" s="174"/>
      <c r="CQ192" s="174"/>
      <c r="CR192" s="174"/>
      <c r="CS192" s="174"/>
      <c r="CT192" s="174"/>
      <c r="CU192" s="174"/>
      <c r="CV192" s="174"/>
      <c r="CW192" s="174"/>
      <c r="CX192" s="174"/>
      <c r="CY192" s="174"/>
      <c r="CZ192" s="174"/>
      <c r="DA192" s="174"/>
      <c r="DB192" s="174"/>
      <c r="DC192" s="174"/>
      <c r="DD192" s="174"/>
      <c r="DE192" s="174"/>
      <c r="DF192" s="174"/>
      <c r="DG192" s="174"/>
      <c r="DH192" s="174"/>
      <c r="DI192" s="174"/>
      <c r="DJ192" s="174"/>
      <c r="DK192" s="174"/>
      <c r="DL192" s="174"/>
      <c r="DM192" s="174"/>
      <c r="DN192" s="174"/>
      <c r="DO192" s="174"/>
      <c r="DP192" s="174"/>
      <c r="DQ192" s="174"/>
      <c r="DR192" s="174"/>
      <c r="DS192" s="174"/>
      <c r="DT192" s="174"/>
      <c r="DU192" s="174"/>
      <c r="DV192" s="174"/>
      <c r="DW192" s="174"/>
      <c r="DX192" s="174"/>
      <c r="DY192" s="174"/>
      <c r="DZ192" s="174"/>
      <c r="EA192" s="174"/>
      <c r="EB192" s="174"/>
      <c r="EC192" s="174"/>
      <c r="ED192" s="174"/>
      <c r="EE192" s="174"/>
      <c r="EF192" s="174"/>
      <c r="EG192" s="174"/>
      <c r="EH192" s="174"/>
      <c r="EI192" s="174"/>
      <c r="EJ192" s="174"/>
      <c r="EK192" s="174"/>
      <c r="EL192" s="174"/>
      <c r="EM192" s="174"/>
      <c r="EN192" s="174"/>
      <c r="EO192" s="174"/>
      <c r="EP192" s="174"/>
      <c r="EQ192" s="174"/>
      <c r="ER192" s="174"/>
      <c r="ES192" s="174"/>
      <c r="ET192" s="174"/>
      <c r="EU192" s="174"/>
      <c r="EV192" s="174"/>
      <c r="EW192" s="174"/>
      <c r="EX192" s="174"/>
      <c r="EY192" s="174"/>
      <c r="EZ192" s="174"/>
      <c r="FA192" s="174"/>
      <c r="FB192" s="174"/>
      <c r="FC192" s="174"/>
      <c r="FD192" s="174"/>
      <c r="FE192" s="174"/>
      <c r="FF192" s="174"/>
      <c r="FG192" s="174"/>
      <c r="FH192" s="174"/>
      <c r="FI192" s="174"/>
      <c r="FJ192" s="174"/>
      <c r="FK192" s="174"/>
      <c r="FL192" s="174"/>
      <c r="FM192" s="174"/>
      <c r="FN192" s="174"/>
      <c r="FO192" s="174"/>
      <c r="FP192" s="174"/>
      <c r="FQ192" s="174"/>
      <c r="FR192" s="174"/>
      <c r="FS192" s="174"/>
    </row>
    <row r="193" spans="1:184" x14ac:dyDescent="0.3">
      <c r="A193" s="12" t="s">
        <v>374</v>
      </c>
      <c r="B193" s="12"/>
      <c r="C193" s="12"/>
      <c r="D193" s="30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74"/>
      <c r="BN193" s="174"/>
      <c r="BO193" s="174"/>
      <c r="BP193" s="174"/>
      <c r="BQ193" s="174"/>
      <c r="BR193" s="174"/>
      <c r="BS193" s="174"/>
      <c r="BT193" s="174"/>
      <c r="BU193" s="174"/>
      <c r="BV193" s="174"/>
      <c r="BW193" s="174"/>
      <c r="BX193" s="174"/>
      <c r="BY193" s="174">
        <v>131.48584137818236</v>
      </c>
      <c r="BZ193" s="174">
        <v>131.48584137818236</v>
      </c>
      <c r="CA193" s="174">
        <v>131.48584137818236</v>
      </c>
      <c r="CB193" s="174">
        <v>131.48584137818236</v>
      </c>
      <c r="CC193" s="174">
        <v>131.48584137818236</v>
      </c>
      <c r="CD193" s="174">
        <v>131.48584137818236</v>
      </c>
      <c r="CE193" s="174">
        <v>131.48584137818236</v>
      </c>
      <c r="CF193" s="174">
        <v>131.48584137818236</v>
      </c>
      <c r="CG193" s="174">
        <v>131.48584137818236</v>
      </c>
      <c r="CH193" s="174">
        <v>131.48584137818236</v>
      </c>
      <c r="CI193" s="174">
        <v>131.48584137818236</v>
      </c>
      <c r="CJ193" s="174">
        <v>131.48584137818236</v>
      </c>
      <c r="CK193" s="174"/>
      <c r="CL193" s="174"/>
      <c r="CM193" s="174"/>
      <c r="CN193" s="174"/>
      <c r="CO193" s="174"/>
      <c r="CP193" s="174"/>
      <c r="CQ193" s="174"/>
      <c r="CR193" s="174"/>
      <c r="CS193" s="174"/>
      <c r="CT193" s="174"/>
      <c r="CU193" s="174"/>
      <c r="CV193" s="174"/>
      <c r="CW193" s="174"/>
      <c r="CX193" s="174"/>
      <c r="CY193" s="174"/>
      <c r="CZ193" s="174"/>
      <c r="DA193" s="174"/>
      <c r="DB193" s="174"/>
      <c r="DC193" s="174"/>
      <c r="DD193" s="174"/>
      <c r="DE193" s="174"/>
      <c r="DF193" s="174"/>
      <c r="DG193" s="174"/>
      <c r="DH193" s="174"/>
      <c r="DI193" s="174"/>
      <c r="DJ193" s="174"/>
      <c r="DK193" s="174"/>
      <c r="DL193" s="174"/>
      <c r="DM193" s="174"/>
      <c r="DN193" s="174"/>
      <c r="DO193" s="174"/>
      <c r="DP193" s="174"/>
      <c r="DQ193" s="174"/>
      <c r="DR193" s="174"/>
      <c r="DS193" s="174"/>
      <c r="DT193" s="174"/>
      <c r="DU193" s="174"/>
      <c r="DV193" s="174"/>
      <c r="DW193" s="174"/>
      <c r="DX193" s="174"/>
      <c r="DY193" s="174"/>
      <c r="DZ193" s="174"/>
      <c r="EA193" s="174"/>
      <c r="EB193" s="174"/>
      <c r="EC193" s="174"/>
      <c r="ED193" s="174"/>
      <c r="EE193" s="174"/>
      <c r="EF193" s="174"/>
      <c r="EG193" s="174"/>
      <c r="EH193" s="174"/>
      <c r="EI193" s="174"/>
      <c r="EJ193" s="174"/>
      <c r="EK193" s="174"/>
      <c r="EL193" s="174"/>
      <c r="EM193" s="174"/>
      <c r="EN193" s="174"/>
      <c r="EO193" s="174"/>
      <c r="EP193" s="174"/>
      <c r="EQ193" s="174"/>
      <c r="ER193" s="174"/>
      <c r="ES193" s="174"/>
      <c r="ET193" s="174"/>
      <c r="EU193" s="174"/>
      <c r="EV193" s="174"/>
      <c r="EW193" s="174"/>
      <c r="EX193" s="174"/>
      <c r="EY193" s="174"/>
      <c r="EZ193" s="174"/>
      <c r="FA193" s="174"/>
      <c r="FB193" s="174"/>
      <c r="FC193" s="174"/>
      <c r="FD193" s="174"/>
      <c r="FE193" s="174"/>
      <c r="FF193" s="174"/>
      <c r="FG193" s="174"/>
      <c r="FH193" s="174"/>
      <c r="FI193" s="174"/>
      <c r="FJ193" s="174"/>
      <c r="FK193" s="174"/>
      <c r="FL193" s="174"/>
      <c r="FM193" s="174"/>
      <c r="FN193" s="174"/>
      <c r="FO193" s="174"/>
      <c r="FP193" s="174"/>
      <c r="FQ193" s="174"/>
      <c r="FR193" s="174"/>
      <c r="FS193" s="174"/>
    </row>
    <row r="194" spans="1:184" x14ac:dyDescent="0.3">
      <c r="A194" s="12" t="s">
        <v>238</v>
      </c>
      <c r="B194" s="12"/>
      <c r="C194" s="12"/>
      <c r="D194" s="30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74"/>
      <c r="BN194" s="174"/>
      <c r="BO194" s="174"/>
      <c r="BP194" s="174"/>
      <c r="BQ194" s="174"/>
      <c r="BR194" s="174"/>
      <c r="BS194" s="174"/>
      <c r="BT194" s="174"/>
      <c r="BU194" s="174"/>
      <c r="BV194" s="174"/>
      <c r="BW194" s="174"/>
      <c r="BX194" s="174"/>
      <c r="BY194" s="174"/>
      <c r="BZ194" s="174"/>
      <c r="CA194" s="174"/>
      <c r="CB194" s="174"/>
      <c r="CC194" s="174"/>
      <c r="CD194" s="174"/>
      <c r="CE194" s="174"/>
      <c r="CF194" s="174"/>
      <c r="CG194" s="174"/>
      <c r="CH194" s="174"/>
      <c r="CI194" s="174"/>
      <c r="CJ194" s="174"/>
      <c r="CK194" s="174">
        <v>87.112001134290438</v>
      </c>
      <c r="CL194" s="174">
        <v>87.112001134290438</v>
      </c>
      <c r="CM194" s="174">
        <v>87.112001134290438</v>
      </c>
      <c r="CN194" s="174">
        <v>87.112001134290438</v>
      </c>
      <c r="CO194" s="174">
        <v>87.112001134290438</v>
      </c>
      <c r="CP194" s="174">
        <v>87.112001134290438</v>
      </c>
      <c r="CQ194" s="174">
        <v>87.112001134290438</v>
      </c>
      <c r="CR194" s="174">
        <v>87.112001134290438</v>
      </c>
      <c r="CS194" s="174">
        <v>87.112001134290438</v>
      </c>
      <c r="CT194" s="174">
        <v>87.112001134290438</v>
      </c>
      <c r="CU194" s="174">
        <v>87.112001134290438</v>
      </c>
      <c r="CV194" s="174">
        <v>87.112001134290438</v>
      </c>
      <c r="CW194" s="174"/>
      <c r="CX194" s="174"/>
      <c r="CY194" s="174"/>
      <c r="CZ194" s="174"/>
      <c r="DA194" s="174"/>
      <c r="DB194" s="174"/>
      <c r="DC194" s="174"/>
      <c r="DD194" s="174"/>
      <c r="DE194" s="174"/>
      <c r="DF194" s="174"/>
      <c r="DG194" s="174"/>
      <c r="DH194" s="174"/>
      <c r="DI194" s="174"/>
      <c r="DJ194" s="174"/>
      <c r="DK194" s="174"/>
      <c r="DL194" s="174"/>
      <c r="DM194" s="174"/>
      <c r="DN194" s="174"/>
      <c r="DO194" s="174"/>
      <c r="DP194" s="174"/>
      <c r="DQ194" s="174"/>
      <c r="DR194" s="174"/>
      <c r="DS194" s="174"/>
      <c r="DT194" s="174"/>
      <c r="DU194" s="174"/>
      <c r="DV194" s="174"/>
      <c r="DW194" s="174"/>
      <c r="DX194" s="174"/>
      <c r="DY194" s="174"/>
      <c r="DZ194" s="174"/>
      <c r="EA194" s="174"/>
      <c r="EB194" s="174"/>
      <c r="EC194" s="174"/>
      <c r="ED194" s="174"/>
      <c r="EE194" s="174"/>
      <c r="EF194" s="174"/>
      <c r="EG194" s="174"/>
      <c r="EH194" s="174"/>
      <c r="EI194" s="174"/>
      <c r="EJ194" s="174"/>
      <c r="EK194" s="174"/>
      <c r="EL194" s="174"/>
      <c r="EM194" s="174"/>
      <c r="EN194" s="174"/>
      <c r="EO194" s="174"/>
      <c r="EP194" s="174"/>
      <c r="EQ194" s="174"/>
      <c r="ER194" s="174"/>
      <c r="ES194" s="174"/>
      <c r="ET194" s="174"/>
      <c r="EU194" s="174"/>
      <c r="EV194" s="174"/>
      <c r="EW194" s="174"/>
      <c r="EX194" s="174"/>
      <c r="EY194" s="174"/>
      <c r="EZ194" s="174"/>
      <c r="FA194" s="174"/>
      <c r="FB194" s="174"/>
      <c r="FC194" s="174"/>
      <c r="FD194" s="174"/>
      <c r="FE194" s="174"/>
      <c r="FF194" s="174"/>
      <c r="FG194" s="174"/>
      <c r="FH194" s="174"/>
      <c r="FI194" s="174"/>
      <c r="FJ194" s="174"/>
      <c r="FK194" s="174"/>
      <c r="FL194" s="174"/>
      <c r="FM194" s="174"/>
      <c r="FN194" s="174"/>
      <c r="FO194" s="174"/>
      <c r="FP194" s="174"/>
      <c r="FQ194" s="174"/>
      <c r="FR194" s="174"/>
      <c r="FS194" s="174"/>
    </row>
    <row r="195" spans="1:184" x14ac:dyDescent="0.3">
      <c r="A195" s="12" t="s">
        <v>375</v>
      </c>
      <c r="B195" s="12"/>
      <c r="C195" s="12"/>
      <c r="D195" s="30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74"/>
      <c r="BN195" s="174"/>
      <c r="BO195" s="174"/>
      <c r="BP195" s="174"/>
      <c r="BQ195" s="174"/>
      <c r="BR195" s="174"/>
      <c r="BS195" s="174"/>
      <c r="BT195" s="174"/>
      <c r="BU195" s="174"/>
      <c r="BV195" s="174"/>
      <c r="BW195" s="174"/>
      <c r="BX195" s="174"/>
      <c r="BY195" s="174"/>
      <c r="BZ195" s="174"/>
      <c r="CA195" s="174"/>
      <c r="CB195" s="174"/>
      <c r="CC195" s="174"/>
      <c r="CD195" s="174"/>
      <c r="CE195" s="174"/>
      <c r="CF195" s="174"/>
      <c r="CG195" s="174"/>
      <c r="CH195" s="174"/>
      <c r="CI195" s="174"/>
      <c r="CJ195" s="174"/>
      <c r="CK195" s="174">
        <v>148.10396849363767</v>
      </c>
      <c r="CL195" s="174">
        <v>148.10396849363767</v>
      </c>
      <c r="CM195" s="174">
        <v>148.10396849363767</v>
      </c>
      <c r="CN195" s="174">
        <v>148.10396849363767</v>
      </c>
      <c r="CO195" s="174">
        <v>148.10396849363767</v>
      </c>
      <c r="CP195" s="174">
        <v>148.10396849363767</v>
      </c>
      <c r="CQ195" s="174">
        <v>148.10396849363767</v>
      </c>
      <c r="CR195" s="174">
        <v>148.10396849363767</v>
      </c>
      <c r="CS195" s="174">
        <v>148.10396849363767</v>
      </c>
      <c r="CT195" s="174">
        <v>148.10396849363767</v>
      </c>
      <c r="CU195" s="174">
        <v>148.10396849363767</v>
      </c>
      <c r="CV195" s="174">
        <v>148.10396849363767</v>
      </c>
      <c r="CW195" s="174"/>
      <c r="CX195" s="174"/>
      <c r="CY195" s="174"/>
      <c r="CZ195" s="174"/>
      <c r="DA195" s="174"/>
      <c r="DB195" s="174"/>
      <c r="DC195" s="174"/>
      <c r="DD195" s="174"/>
      <c r="DE195" s="174"/>
      <c r="DF195" s="174"/>
      <c r="DG195" s="174"/>
      <c r="DH195" s="174"/>
      <c r="DI195" s="174"/>
      <c r="DJ195" s="174"/>
      <c r="DK195" s="174"/>
      <c r="DL195" s="174"/>
      <c r="DM195" s="174"/>
      <c r="DN195" s="174"/>
      <c r="DO195" s="174"/>
      <c r="DP195" s="174"/>
      <c r="DQ195" s="174"/>
      <c r="DR195" s="174"/>
      <c r="DS195" s="174"/>
      <c r="DT195" s="174"/>
      <c r="DU195" s="174"/>
      <c r="DV195" s="174"/>
      <c r="DW195" s="174"/>
      <c r="DX195" s="174"/>
      <c r="DY195" s="174"/>
      <c r="DZ195" s="174"/>
      <c r="EA195" s="174"/>
      <c r="EB195" s="174"/>
      <c r="EC195" s="174"/>
      <c r="ED195" s="174"/>
      <c r="EE195" s="174"/>
      <c r="EF195" s="174"/>
      <c r="EG195" s="174"/>
      <c r="EH195" s="174"/>
      <c r="EI195" s="174"/>
      <c r="EJ195" s="174"/>
      <c r="EK195" s="174"/>
      <c r="EL195" s="174"/>
      <c r="EM195" s="174"/>
      <c r="EN195" s="174"/>
      <c r="EO195" s="174"/>
      <c r="EP195" s="174"/>
      <c r="EQ195" s="174"/>
      <c r="ER195" s="174"/>
      <c r="ES195" s="174"/>
      <c r="ET195" s="174"/>
      <c r="EU195" s="174"/>
      <c r="EV195" s="174"/>
      <c r="EW195" s="174"/>
      <c r="EX195" s="174"/>
      <c r="EY195" s="174"/>
      <c r="EZ195" s="174"/>
      <c r="FA195" s="174"/>
      <c r="FB195" s="174"/>
      <c r="FC195" s="174"/>
      <c r="FD195" s="174"/>
      <c r="FE195" s="174"/>
      <c r="FF195" s="174"/>
      <c r="FG195" s="174"/>
      <c r="FH195" s="174"/>
      <c r="FI195" s="174"/>
      <c r="FJ195" s="174"/>
      <c r="FK195" s="174"/>
      <c r="FL195" s="174"/>
      <c r="FM195" s="174"/>
      <c r="FN195" s="174"/>
      <c r="FO195" s="174"/>
      <c r="FP195" s="174"/>
      <c r="FQ195" s="174"/>
      <c r="FR195" s="174"/>
      <c r="FS195" s="174"/>
    </row>
    <row r="196" spans="1:184" x14ac:dyDescent="0.3">
      <c r="A196" s="12" t="s">
        <v>279</v>
      </c>
      <c r="B196" s="12"/>
      <c r="C196" s="12"/>
      <c r="D196" s="30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74"/>
      <c r="BN196" s="174"/>
      <c r="BO196" s="174"/>
      <c r="BP196" s="174"/>
      <c r="BQ196" s="174"/>
      <c r="BR196" s="174"/>
      <c r="BS196" s="174"/>
      <c r="BT196" s="174"/>
      <c r="BU196" s="174"/>
      <c r="BV196" s="174"/>
      <c r="BW196" s="174"/>
      <c r="BX196" s="174"/>
      <c r="BY196" s="174"/>
      <c r="BZ196" s="174"/>
      <c r="CA196" s="174"/>
      <c r="CB196" s="174"/>
      <c r="CC196" s="174"/>
      <c r="CD196" s="174"/>
      <c r="CE196" s="174"/>
      <c r="CF196" s="174"/>
      <c r="CG196" s="174"/>
      <c r="CH196" s="174"/>
      <c r="CI196" s="174"/>
      <c r="CJ196" s="174"/>
      <c r="CK196" s="174"/>
      <c r="CL196" s="174"/>
      <c r="CM196" s="174"/>
      <c r="CN196" s="174"/>
      <c r="CO196" s="174"/>
      <c r="CP196" s="174"/>
      <c r="CQ196" s="174"/>
      <c r="CR196" s="174"/>
      <c r="CS196" s="174"/>
      <c r="CT196" s="174"/>
      <c r="CU196" s="174"/>
      <c r="CV196" s="174"/>
      <c r="CW196" s="174">
        <v>86.18333610361924</v>
      </c>
      <c r="CX196" s="174">
        <v>86.18333610361924</v>
      </c>
      <c r="CY196" s="174">
        <v>86.18333610361924</v>
      </c>
      <c r="CZ196" s="174">
        <v>86.18333610361924</v>
      </c>
      <c r="DA196" s="174">
        <v>86.18333610361924</v>
      </c>
      <c r="DB196" s="174">
        <v>86.18333610361924</v>
      </c>
      <c r="DC196" s="174">
        <v>86.18333610361924</v>
      </c>
      <c r="DD196" s="174">
        <v>86.18333610361924</v>
      </c>
      <c r="DE196" s="174">
        <v>86.18333610361924</v>
      </c>
      <c r="DF196" s="174">
        <v>86.18333610361924</v>
      </c>
      <c r="DG196" s="174">
        <v>86.18333610361924</v>
      </c>
      <c r="DH196" s="174">
        <v>86.18333610361924</v>
      </c>
      <c r="DI196" s="174"/>
      <c r="DJ196" s="174"/>
      <c r="DK196" s="174"/>
      <c r="DL196" s="174"/>
      <c r="DM196" s="174"/>
      <c r="DN196" s="174"/>
      <c r="DO196" s="174"/>
      <c r="DP196" s="174"/>
      <c r="DQ196" s="174"/>
      <c r="DR196" s="174"/>
      <c r="DS196" s="174"/>
      <c r="DT196" s="174"/>
      <c r="DU196" s="174"/>
      <c r="DV196" s="174"/>
      <c r="DW196" s="174"/>
      <c r="DX196" s="174"/>
      <c r="DY196" s="174"/>
      <c r="DZ196" s="174"/>
      <c r="EA196" s="174"/>
      <c r="EB196" s="174"/>
      <c r="EC196" s="174"/>
      <c r="ED196" s="174"/>
      <c r="EE196" s="174"/>
      <c r="EF196" s="174"/>
      <c r="EG196" s="174"/>
      <c r="EH196" s="174"/>
      <c r="EI196" s="174"/>
      <c r="EJ196" s="174"/>
      <c r="EK196" s="174"/>
      <c r="EL196" s="174"/>
      <c r="EM196" s="174"/>
      <c r="EN196" s="174"/>
      <c r="EO196" s="174"/>
      <c r="EP196" s="174"/>
      <c r="EQ196" s="174"/>
      <c r="ER196" s="174"/>
      <c r="ES196" s="174"/>
      <c r="ET196" s="174"/>
      <c r="EU196" s="174"/>
      <c r="EV196" s="174"/>
      <c r="EW196" s="174"/>
      <c r="EX196" s="174"/>
      <c r="EY196" s="174"/>
      <c r="EZ196" s="174"/>
      <c r="FA196" s="174"/>
      <c r="FB196" s="174"/>
      <c r="FC196" s="174"/>
      <c r="FD196" s="174"/>
      <c r="FE196" s="174"/>
      <c r="FF196" s="174"/>
      <c r="FG196" s="174"/>
      <c r="FH196" s="174"/>
      <c r="FI196" s="174"/>
      <c r="FJ196" s="174"/>
      <c r="FK196" s="174"/>
      <c r="FL196" s="174"/>
      <c r="FM196" s="174"/>
      <c r="FN196" s="174"/>
      <c r="FO196" s="174"/>
      <c r="FP196" s="174"/>
      <c r="FQ196" s="174"/>
      <c r="FR196" s="174"/>
      <c r="FS196" s="174"/>
    </row>
    <row r="197" spans="1:184" x14ac:dyDescent="0.3">
      <c r="A197" s="12" t="s">
        <v>376</v>
      </c>
      <c r="B197" s="12"/>
      <c r="C197" s="12"/>
      <c r="D197" s="30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74"/>
      <c r="BN197" s="174"/>
      <c r="BO197" s="174"/>
      <c r="BP197" s="174"/>
      <c r="BQ197" s="174"/>
      <c r="BR197" s="174"/>
      <c r="BS197" s="174"/>
      <c r="BT197" s="174"/>
      <c r="BU197" s="174"/>
      <c r="BV197" s="174"/>
      <c r="BW197" s="174"/>
      <c r="BX197" s="174"/>
      <c r="BY197" s="174"/>
      <c r="BZ197" s="174"/>
      <c r="CA197" s="174"/>
      <c r="CB197" s="174"/>
      <c r="CC197" s="174"/>
      <c r="CD197" s="174"/>
      <c r="CE197" s="174"/>
      <c r="CF197" s="174"/>
      <c r="CG197" s="174"/>
      <c r="CH197" s="174"/>
      <c r="CI197" s="174"/>
      <c r="CJ197" s="174"/>
      <c r="CK197" s="174"/>
      <c r="CL197" s="174"/>
      <c r="CM197" s="174"/>
      <c r="CN197" s="174"/>
      <c r="CO197" s="174"/>
      <c r="CP197" s="174"/>
      <c r="CQ197" s="174"/>
      <c r="CR197" s="174"/>
      <c r="CS197" s="174"/>
      <c r="CT197" s="174"/>
      <c r="CU197" s="174"/>
      <c r="CV197" s="174"/>
      <c r="CW197" s="174">
        <v>141.84292961638718</v>
      </c>
      <c r="CX197" s="174">
        <v>141.84292961638718</v>
      </c>
      <c r="CY197" s="174">
        <v>141.84292961638718</v>
      </c>
      <c r="CZ197" s="174">
        <v>141.84292961638718</v>
      </c>
      <c r="DA197" s="174">
        <v>141.84292961638718</v>
      </c>
      <c r="DB197" s="174">
        <v>141.84292961638718</v>
      </c>
      <c r="DC197" s="174">
        <v>141.84292961638718</v>
      </c>
      <c r="DD197" s="174">
        <v>141.84292961638718</v>
      </c>
      <c r="DE197" s="174">
        <v>141.84292961638718</v>
      </c>
      <c r="DF197" s="174">
        <v>141.84292961638718</v>
      </c>
      <c r="DG197" s="174">
        <v>141.84292961638718</v>
      </c>
      <c r="DH197" s="174">
        <v>141.84292961638718</v>
      </c>
      <c r="DI197" s="174"/>
      <c r="DJ197" s="174"/>
      <c r="DK197" s="174"/>
      <c r="DL197" s="174"/>
      <c r="DM197" s="174"/>
      <c r="DN197" s="174"/>
      <c r="DO197" s="174"/>
      <c r="DP197" s="174"/>
      <c r="DQ197" s="174"/>
      <c r="DR197" s="174"/>
      <c r="DS197" s="174"/>
      <c r="DT197" s="174"/>
      <c r="DU197" s="174"/>
      <c r="DV197" s="174"/>
      <c r="DW197" s="174"/>
      <c r="DX197" s="174"/>
      <c r="DY197" s="174"/>
      <c r="DZ197" s="174"/>
      <c r="EA197" s="174"/>
      <c r="EB197" s="174"/>
      <c r="EC197" s="174"/>
      <c r="ED197" s="174"/>
      <c r="EE197" s="174"/>
      <c r="EF197" s="174"/>
      <c r="EG197" s="174"/>
      <c r="EH197" s="174"/>
      <c r="EI197" s="174"/>
      <c r="EJ197" s="174"/>
      <c r="EK197" s="174"/>
      <c r="EL197" s="174"/>
      <c r="EM197" s="174"/>
      <c r="EN197" s="174"/>
      <c r="EO197" s="174"/>
      <c r="EP197" s="174"/>
      <c r="EQ197" s="174"/>
      <c r="ER197" s="174"/>
      <c r="ES197" s="174"/>
      <c r="ET197" s="174"/>
      <c r="EU197" s="174"/>
      <c r="EV197" s="174"/>
      <c r="EW197" s="174"/>
      <c r="EX197" s="174"/>
      <c r="EY197" s="174"/>
      <c r="EZ197" s="174"/>
      <c r="FA197" s="174"/>
      <c r="FB197" s="174"/>
      <c r="FC197" s="174"/>
      <c r="FD197" s="174"/>
      <c r="FE197" s="174"/>
      <c r="FF197" s="174"/>
      <c r="FG197" s="174"/>
      <c r="FH197" s="174"/>
      <c r="FI197" s="174"/>
      <c r="FJ197" s="174"/>
      <c r="FK197" s="174"/>
      <c r="FL197" s="174"/>
      <c r="FM197" s="174"/>
      <c r="FN197" s="174"/>
      <c r="FO197" s="174"/>
      <c r="FP197" s="174"/>
      <c r="FQ197" s="174"/>
      <c r="FR197" s="174"/>
      <c r="FS197" s="174"/>
    </row>
    <row r="198" spans="1:184" x14ac:dyDescent="0.3">
      <c r="A198" s="12" t="s">
        <v>364</v>
      </c>
      <c r="B198" s="12"/>
      <c r="C198" s="12"/>
      <c r="D198" s="30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74"/>
      <c r="BN198" s="174"/>
      <c r="BO198" s="174"/>
      <c r="BP198" s="174"/>
      <c r="BQ198" s="174"/>
      <c r="BR198" s="174"/>
      <c r="BS198" s="174"/>
      <c r="BT198" s="174"/>
      <c r="BU198" s="174"/>
      <c r="BV198" s="174"/>
      <c r="BW198" s="174"/>
      <c r="BX198" s="174"/>
      <c r="BY198" s="174"/>
      <c r="BZ198" s="174"/>
      <c r="CA198" s="174"/>
      <c r="CB198" s="174"/>
      <c r="CC198" s="174"/>
      <c r="CD198" s="174"/>
      <c r="CE198" s="174"/>
      <c r="CF198" s="174"/>
      <c r="CG198" s="174"/>
      <c r="CH198" s="174"/>
      <c r="CI198" s="174"/>
      <c r="CJ198" s="174"/>
      <c r="CK198" s="174"/>
      <c r="CL198" s="174"/>
      <c r="CM198" s="174"/>
      <c r="CN198" s="174"/>
      <c r="CO198" s="174"/>
      <c r="CP198" s="174"/>
      <c r="CQ198" s="174"/>
      <c r="CR198" s="174"/>
      <c r="CS198" s="174"/>
      <c r="CT198" s="174"/>
      <c r="CU198" s="174"/>
      <c r="CV198" s="174"/>
      <c r="CW198" s="174"/>
      <c r="CX198" s="174"/>
      <c r="CY198" s="174"/>
      <c r="CZ198" s="174"/>
      <c r="DA198" s="174"/>
      <c r="DB198" s="174"/>
      <c r="DC198" s="174"/>
      <c r="DD198" s="174"/>
      <c r="DE198" s="174"/>
      <c r="DF198" s="174"/>
      <c r="DG198" s="174"/>
      <c r="DH198" s="174"/>
      <c r="DI198" s="174">
        <v>81.821037202749949</v>
      </c>
      <c r="DJ198" s="174">
        <v>81.821037202749949</v>
      </c>
      <c r="DK198" s="174">
        <v>81.821037202749949</v>
      </c>
      <c r="DL198" s="174">
        <v>81.821037202749949</v>
      </c>
      <c r="DM198" s="174">
        <v>81.821037202749949</v>
      </c>
      <c r="DN198" s="174">
        <v>81.821037202749949</v>
      </c>
      <c r="DO198" s="174">
        <v>81.821037202749949</v>
      </c>
      <c r="DP198" s="174">
        <v>81.821037202749949</v>
      </c>
      <c r="DQ198" s="174">
        <v>81.821037202749949</v>
      </c>
      <c r="DR198" s="174">
        <v>81.821037202749949</v>
      </c>
      <c r="DS198" s="174">
        <v>81.821037202749949</v>
      </c>
      <c r="DT198" s="174">
        <v>81.821037202749949</v>
      </c>
      <c r="DU198" s="174"/>
      <c r="DV198" s="174"/>
      <c r="DW198" s="174"/>
      <c r="DX198" s="174"/>
      <c r="DY198" s="174"/>
      <c r="DZ198" s="174"/>
      <c r="EA198" s="174"/>
      <c r="EB198" s="174"/>
      <c r="EC198" s="174"/>
      <c r="ED198" s="174"/>
      <c r="EE198" s="174"/>
      <c r="EF198" s="174"/>
      <c r="EG198" s="174"/>
      <c r="EH198" s="174"/>
      <c r="EI198" s="174"/>
      <c r="EJ198" s="174"/>
      <c r="EK198" s="174"/>
      <c r="EL198" s="174"/>
      <c r="EM198" s="174"/>
      <c r="EN198" s="174"/>
      <c r="EO198" s="174"/>
      <c r="EP198" s="174"/>
      <c r="EQ198" s="174"/>
      <c r="ER198" s="174"/>
      <c r="ES198" s="174"/>
      <c r="ET198" s="174"/>
      <c r="EU198" s="174"/>
      <c r="EV198" s="174"/>
      <c r="EW198" s="174"/>
      <c r="EX198" s="174"/>
      <c r="EY198" s="174"/>
      <c r="EZ198" s="174"/>
      <c r="FA198" s="174"/>
      <c r="FB198" s="174"/>
      <c r="FC198" s="174"/>
      <c r="FD198" s="174"/>
      <c r="FE198" s="174"/>
      <c r="FF198" s="174"/>
      <c r="FG198" s="174"/>
      <c r="FH198" s="174"/>
      <c r="FI198" s="174"/>
      <c r="FJ198" s="174"/>
      <c r="FK198" s="174"/>
      <c r="FL198" s="174"/>
      <c r="FM198" s="174"/>
      <c r="FN198" s="174"/>
      <c r="FO198" s="174"/>
      <c r="FP198" s="174"/>
      <c r="FQ198" s="174"/>
      <c r="FR198" s="174"/>
      <c r="FS198" s="174"/>
      <c r="FT198" s="442"/>
      <c r="FU198" s="442"/>
      <c r="FV198" s="442"/>
      <c r="FW198" s="442"/>
      <c r="FX198" s="442"/>
      <c r="FY198" s="442"/>
      <c r="FZ198" s="442"/>
      <c r="GA198" s="442"/>
      <c r="GB198" s="442"/>
    </row>
    <row r="199" spans="1:184" x14ac:dyDescent="0.3">
      <c r="A199" s="12" t="s">
        <v>377</v>
      </c>
      <c r="B199" s="12"/>
      <c r="C199" s="12"/>
      <c r="D199" s="30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74"/>
      <c r="BN199" s="174"/>
      <c r="BO199" s="174"/>
      <c r="BP199" s="174"/>
      <c r="BQ199" s="174"/>
      <c r="BR199" s="174"/>
      <c r="BS199" s="174"/>
      <c r="BT199" s="174"/>
      <c r="BU199" s="174"/>
      <c r="BV199" s="174"/>
      <c r="BW199" s="174"/>
      <c r="BX199" s="174"/>
      <c r="BY199" s="174"/>
      <c r="BZ199" s="174"/>
      <c r="CA199" s="174"/>
      <c r="CB199" s="174"/>
      <c r="CC199" s="174"/>
      <c r="CD199" s="174"/>
      <c r="CE199" s="174"/>
      <c r="CF199" s="174"/>
      <c r="CG199" s="174"/>
      <c r="CH199" s="174"/>
      <c r="CI199" s="174"/>
      <c r="CJ199" s="174"/>
      <c r="CK199" s="174"/>
      <c r="CL199" s="174"/>
      <c r="CM199" s="174"/>
      <c r="CN199" s="174"/>
      <c r="CO199" s="174"/>
      <c r="CP199" s="174"/>
      <c r="CQ199" s="174"/>
      <c r="CR199" s="174"/>
      <c r="CS199" s="174"/>
      <c r="CT199" s="174"/>
      <c r="CU199" s="174"/>
      <c r="CV199" s="174"/>
      <c r="CW199" s="174"/>
      <c r="CX199" s="174"/>
      <c r="CY199" s="174"/>
      <c r="CZ199" s="174"/>
      <c r="DA199" s="174"/>
      <c r="DB199" s="174"/>
      <c r="DC199" s="174"/>
      <c r="DD199" s="174"/>
      <c r="DE199" s="174"/>
      <c r="DF199" s="174"/>
      <c r="DG199" s="174"/>
      <c r="DH199" s="174"/>
      <c r="DI199" s="174">
        <v>134.63114598229149</v>
      </c>
      <c r="DJ199" s="174">
        <v>134.63114598229149</v>
      </c>
      <c r="DK199" s="174">
        <v>134.63114598229149</v>
      </c>
      <c r="DL199" s="174">
        <v>134.63114598229149</v>
      </c>
      <c r="DM199" s="174">
        <v>134.63114598229149</v>
      </c>
      <c r="DN199" s="174">
        <v>134.63114598229149</v>
      </c>
      <c r="DO199" s="174">
        <v>134.63114598229149</v>
      </c>
      <c r="DP199" s="174">
        <v>134.63114598229149</v>
      </c>
      <c r="DQ199" s="174">
        <v>134.63114598229149</v>
      </c>
      <c r="DR199" s="174">
        <v>134.63114598229149</v>
      </c>
      <c r="DS199" s="174">
        <v>134.63114598229149</v>
      </c>
      <c r="DT199" s="174">
        <v>134.63114598229149</v>
      </c>
      <c r="DU199" s="174"/>
      <c r="DV199" s="174"/>
      <c r="DW199" s="174"/>
      <c r="DX199" s="174"/>
      <c r="DY199" s="174"/>
      <c r="DZ199" s="174"/>
      <c r="EA199" s="174"/>
      <c r="EB199" s="174"/>
      <c r="EC199" s="174"/>
      <c r="ED199" s="174"/>
      <c r="EE199" s="174"/>
      <c r="EF199" s="174"/>
      <c r="EG199" s="174"/>
      <c r="EH199" s="174"/>
      <c r="EI199" s="174"/>
      <c r="EJ199" s="174"/>
      <c r="EK199" s="174"/>
      <c r="EL199" s="174"/>
      <c r="EM199" s="174"/>
      <c r="EN199" s="174"/>
      <c r="EO199" s="174"/>
      <c r="EP199" s="174"/>
      <c r="EQ199" s="174"/>
      <c r="ER199" s="174"/>
      <c r="ES199" s="174"/>
      <c r="ET199" s="174"/>
      <c r="EU199" s="174"/>
      <c r="EV199" s="174"/>
      <c r="EW199" s="174"/>
      <c r="EX199" s="174"/>
      <c r="EY199" s="174"/>
      <c r="EZ199" s="174"/>
      <c r="FA199" s="174"/>
      <c r="FB199" s="174"/>
      <c r="FC199" s="174"/>
      <c r="FD199" s="174"/>
      <c r="FE199" s="174"/>
      <c r="FF199" s="174"/>
      <c r="FG199" s="174"/>
      <c r="FH199" s="174"/>
      <c r="FI199" s="174"/>
      <c r="FJ199" s="174"/>
      <c r="FK199" s="174"/>
      <c r="FL199" s="174"/>
      <c r="FM199" s="174"/>
      <c r="FN199" s="174"/>
      <c r="FO199" s="174"/>
      <c r="FP199" s="174"/>
      <c r="FQ199" s="174"/>
      <c r="FR199" s="174"/>
      <c r="FS199" s="174"/>
      <c r="FT199" s="442"/>
      <c r="FU199" s="442"/>
      <c r="FV199" s="442"/>
      <c r="FW199" s="442"/>
      <c r="FX199" s="442"/>
      <c r="FY199" s="442"/>
      <c r="FZ199" s="442"/>
      <c r="GA199" s="442"/>
      <c r="GB199" s="442"/>
    </row>
    <row r="200" spans="1:184" x14ac:dyDescent="0.3">
      <c r="A200" s="12" t="s">
        <v>366</v>
      </c>
      <c r="B200" s="12"/>
      <c r="C200" s="12"/>
      <c r="D200" s="30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74"/>
      <c r="BN200" s="174"/>
      <c r="BO200" s="174"/>
      <c r="BP200" s="174"/>
      <c r="BQ200" s="174"/>
      <c r="BR200" s="174"/>
      <c r="BS200" s="174"/>
      <c r="BT200" s="174"/>
      <c r="BU200" s="174"/>
      <c r="BV200" s="174"/>
      <c r="BW200" s="174"/>
      <c r="BX200" s="174"/>
      <c r="BY200" s="174"/>
      <c r="BZ200" s="174"/>
      <c r="CA200" s="174"/>
      <c r="CB200" s="174"/>
      <c r="CC200" s="174"/>
      <c r="CD200" s="174"/>
      <c r="CE200" s="174"/>
      <c r="CF200" s="174"/>
      <c r="CG200" s="174"/>
      <c r="CH200" s="174"/>
      <c r="CI200" s="174"/>
      <c r="CJ200" s="174"/>
      <c r="CK200" s="174"/>
      <c r="CL200" s="174"/>
      <c r="CM200" s="174"/>
      <c r="CN200" s="174"/>
      <c r="CO200" s="174"/>
      <c r="CP200" s="174"/>
      <c r="CQ200" s="174"/>
      <c r="CR200" s="174"/>
      <c r="CS200" s="174"/>
      <c r="CT200" s="174"/>
      <c r="CU200" s="174"/>
      <c r="CV200" s="174"/>
      <c r="CW200" s="174"/>
      <c r="CX200" s="174"/>
      <c r="CY200" s="174"/>
      <c r="CZ200" s="174"/>
      <c r="DA200" s="174"/>
      <c r="DB200" s="174"/>
      <c r="DC200" s="174"/>
      <c r="DD200" s="174"/>
      <c r="DE200" s="174"/>
      <c r="DF200" s="174"/>
      <c r="DG200" s="174"/>
      <c r="DH200" s="174"/>
      <c r="DI200" s="174"/>
      <c r="DJ200" s="174"/>
      <c r="DK200" s="174"/>
      <c r="DL200" s="174"/>
      <c r="DM200" s="174"/>
      <c r="DN200" s="174"/>
      <c r="DO200" s="174"/>
      <c r="DP200" s="174"/>
      <c r="DQ200" s="174"/>
      <c r="DR200" s="174"/>
      <c r="DS200" s="174"/>
      <c r="DT200" s="174"/>
      <c r="DU200" s="174">
        <v>77.961248507522242</v>
      </c>
      <c r="DV200" s="174">
        <v>77.961248507522242</v>
      </c>
      <c r="DW200" s="174">
        <v>77.961248507522242</v>
      </c>
      <c r="DX200" s="174">
        <v>77.961248507522242</v>
      </c>
      <c r="DY200" s="174">
        <v>77.961248507522242</v>
      </c>
      <c r="DZ200" s="174">
        <v>77.961248507522242</v>
      </c>
      <c r="EA200" s="174">
        <v>77.961248507522242</v>
      </c>
      <c r="EB200" s="174">
        <v>77.961248507522242</v>
      </c>
      <c r="EC200" s="174">
        <v>77.961248507522242</v>
      </c>
      <c r="ED200" s="174">
        <v>77.961248507522242</v>
      </c>
      <c r="EE200" s="174">
        <v>77.961248507522242</v>
      </c>
      <c r="EF200" s="174">
        <v>77.961248507522242</v>
      </c>
      <c r="EG200" s="174"/>
      <c r="EH200" s="174"/>
      <c r="EI200" s="174"/>
      <c r="EJ200" s="174"/>
      <c r="EK200" s="174"/>
      <c r="EL200" s="174"/>
      <c r="EM200" s="174"/>
      <c r="EN200" s="174"/>
      <c r="EO200" s="174"/>
      <c r="EP200" s="174"/>
      <c r="EQ200" s="174"/>
      <c r="ER200" s="174"/>
      <c r="ES200" s="174"/>
      <c r="ET200" s="174"/>
      <c r="EU200" s="174"/>
      <c r="EV200" s="174"/>
      <c r="EW200" s="174"/>
      <c r="EX200" s="174"/>
      <c r="EY200" s="174"/>
      <c r="EZ200" s="174"/>
      <c r="FA200" s="174"/>
      <c r="FB200" s="174"/>
      <c r="FC200" s="174"/>
      <c r="FD200" s="174"/>
      <c r="FE200" s="174"/>
      <c r="FF200" s="174"/>
      <c r="FG200" s="174"/>
      <c r="FH200" s="174"/>
      <c r="FI200" s="174"/>
      <c r="FJ200" s="174"/>
      <c r="FK200" s="174"/>
      <c r="FL200" s="174"/>
      <c r="FM200" s="174"/>
      <c r="FN200" s="174"/>
      <c r="FO200" s="174"/>
      <c r="FP200" s="174"/>
      <c r="FQ200" s="174"/>
      <c r="FR200" s="174"/>
      <c r="FS200" s="174"/>
      <c r="FT200" s="442"/>
      <c r="FU200" s="442"/>
      <c r="FV200" s="442"/>
      <c r="FW200" s="442"/>
      <c r="FX200" s="442"/>
      <c r="FY200" s="442"/>
      <c r="FZ200" s="442"/>
      <c r="GA200" s="442"/>
      <c r="GB200" s="442"/>
    </row>
    <row r="201" spans="1:184" x14ac:dyDescent="0.3">
      <c r="A201" s="12" t="s">
        <v>381</v>
      </c>
      <c r="B201" s="12"/>
      <c r="C201" s="12"/>
      <c r="D201" s="30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74"/>
      <c r="BN201" s="174"/>
      <c r="BO201" s="174"/>
      <c r="BP201" s="174"/>
      <c r="BQ201" s="174"/>
      <c r="BR201" s="174"/>
      <c r="BS201" s="174"/>
      <c r="BT201" s="174"/>
      <c r="BU201" s="174"/>
      <c r="BV201" s="174"/>
      <c r="BW201" s="174"/>
      <c r="BX201" s="174"/>
      <c r="BY201" s="174"/>
      <c r="BZ201" s="174"/>
      <c r="CA201" s="174"/>
      <c r="CB201" s="174"/>
      <c r="CC201" s="174"/>
      <c r="CD201" s="174"/>
      <c r="CE201" s="174"/>
      <c r="CF201" s="174"/>
      <c r="CG201" s="174"/>
      <c r="CH201" s="174"/>
      <c r="CI201" s="174"/>
      <c r="CJ201" s="174"/>
      <c r="CK201" s="174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174"/>
      <c r="DE201" s="174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174"/>
      <c r="DU201" s="174">
        <v>142.74853859418411</v>
      </c>
      <c r="DV201" s="174">
        <v>142.74853859418411</v>
      </c>
      <c r="DW201" s="174">
        <v>142.74853859418411</v>
      </c>
      <c r="DX201" s="174">
        <v>142.74853859418411</v>
      </c>
      <c r="DY201" s="174">
        <v>142.74853859418411</v>
      </c>
      <c r="DZ201" s="174">
        <v>142.74853859418411</v>
      </c>
      <c r="EA201" s="174">
        <v>142.74853859418411</v>
      </c>
      <c r="EB201" s="174">
        <v>142.74853859418411</v>
      </c>
      <c r="EC201" s="174">
        <v>142.74853859418411</v>
      </c>
      <c r="ED201" s="174">
        <v>142.74853859418411</v>
      </c>
      <c r="EE201" s="174">
        <v>142.74853859418411</v>
      </c>
      <c r="EF201" s="174">
        <v>142.74853859418411</v>
      </c>
      <c r="EG201" s="174"/>
      <c r="EH201" s="174"/>
      <c r="EI201" s="174"/>
      <c r="EJ201" s="174"/>
      <c r="EK201" s="174"/>
      <c r="EL201" s="174"/>
      <c r="EM201" s="174"/>
      <c r="EN201" s="174"/>
      <c r="EO201" s="174"/>
      <c r="EP201" s="174"/>
      <c r="EQ201" s="174"/>
      <c r="ER201" s="174"/>
      <c r="ES201" s="174"/>
      <c r="ET201" s="174"/>
      <c r="EU201" s="174"/>
      <c r="EV201" s="174"/>
      <c r="EW201" s="174"/>
      <c r="EX201" s="174"/>
      <c r="EY201" s="174"/>
      <c r="EZ201" s="174"/>
      <c r="FA201" s="174"/>
      <c r="FB201" s="174"/>
      <c r="FC201" s="174"/>
      <c r="FD201" s="174"/>
      <c r="FE201" s="174"/>
      <c r="FF201" s="174"/>
      <c r="FG201" s="174"/>
      <c r="FH201" s="174"/>
      <c r="FI201" s="174"/>
      <c r="FJ201" s="174"/>
      <c r="FK201" s="174"/>
      <c r="FL201" s="174"/>
      <c r="FM201" s="174"/>
      <c r="FN201" s="174"/>
      <c r="FO201" s="174"/>
      <c r="FP201" s="174"/>
      <c r="FQ201" s="174"/>
      <c r="FR201" s="174"/>
      <c r="FS201" s="174"/>
      <c r="FT201" s="442"/>
      <c r="FU201" s="442"/>
      <c r="FV201" s="442"/>
      <c r="FW201" s="442"/>
      <c r="FX201" s="442"/>
      <c r="FY201" s="442"/>
      <c r="FZ201" s="442"/>
      <c r="GA201" s="442"/>
      <c r="GB201" s="442"/>
    </row>
    <row r="202" spans="1:184" x14ac:dyDescent="0.3">
      <c r="A202" s="12" t="s">
        <v>383</v>
      </c>
      <c r="B202" s="12"/>
      <c r="C202" s="12"/>
      <c r="D202" s="30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74"/>
      <c r="BN202" s="174"/>
      <c r="BO202" s="174"/>
      <c r="BP202" s="174"/>
      <c r="BQ202" s="174"/>
      <c r="BR202" s="174"/>
      <c r="BS202" s="174"/>
      <c r="BT202" s="174"/>
      <c r="BU202" s="174"/>
      <c r="BV202" s="174"/>
      <c r="BW202" s="174"/>
      <c r="BX202" s="174"/>
      <c r="BY202" s="174"/>
      <c r="BZ202" s="174"/>
      <c r="CA202" s="174"/>
      <c r="CB202" s="174"/>
      <c r="CC202" s="174"/>
      <c r="CD202" s="174"/>
      <c r="CE202" s="174"/>
      <c r="CF202" s="174"/>
      <c r="CG202" s="174"/>
      <c r="CH202" s="174"/>
      <c r="CI202" s="174"/>
      <c r="CJ202" s="174"/>
      <c r="CK202" s="174"/>
      <c r="CL202" s="174"/>
      <c r="CM202" s="174"/>
      <c r="CN202" s="174"/>
      <c r="CO202" s="174"/>
      <c r="CP202" s="174"/>
      <c r="CQ202" s="174"/>
      <c r="CR202" s="174"/>
      <c r="CS202" s="174"/>
      <c r="CT202" s="174"/>
      <c r="CU202" s="174"/>
      <c r="CV202" s="174"/>
      <c r="CW202" s="174"/>
      <c r="CX202" s="174"/>
      <c r="CY202" s="174"/>
      <c r="CZ202" s="174"/>
      <c r="DA202" s="174"/>
      <c r="DB202" s="174"/>
      <c r="DC202" s="174"/>
      <c r="DD202" s="174"/>
      <c r="DE202" s="174"/>
      <c r="DF202" s="174"/>
      <c r="DG202" s="174"/>
      <c r="DH202" s="174"/>
      <c r="DI202" s="174"/>
      <c r="DJ202" s="174"/>
      <c r="DK202" s="174"/>
      <c r="DL202" s="174"/>
      <c r="DM202" s="174"/>
      <c r="DN202" s="174"/>
      <c r="DO202" s="174"/>
      <c r="DP202" s="174"/>
      <c r="DQ202" s="174"/>
      <c r="DR202" s="174"/>
      <c r="DS202" s="174"/>
      <c r="DT202" s="174"/>
      <c r="DU202" s="174"/>
      <c r="DV202" s="174"/>
      <c r="DW202" s="174"/>
      <c r="DX202" s="174"/>
      <c r="DY202" s="174"/>
      <c r="DZ202" s="174"/>
      <c r="EA202" s="174"/>
      <c r="EB202" s="174"/>
      <c r="EC202" s="174"/>
      <c r="ED202" s="174"/>
      <c r="EE202" s="174"/>
      <c r="EF202" s="174"/>
      <c r="EG202" s="174">
        <v>81.214000227543792</v>
      </c>
      <c r="EH202" s="174">
        <v>81.214000227543792</v>
      </c>
      <c r="EI202" s="174">
        <v>81.214000227543792</v>
      </c>
      <c r="EJ202" s="174">
        <v>81.214000227543792</v>
      </c>
      <c r="EK202" s="174">
        <v>81.214000227543792</v>
      </c>
      <c r="EL202" s="174">
        <v>81.214000227543792</v>
      </c>
      <c r="EM202" s="174">
        <v>81.214000227543792</v>
      </c>
      <c r="EN202" s="174">
        <v>81.214000227543792</v>
      </c>
      <c r="EO202" s="174">
        <v>81.214000227543792</v>
      </c>
      <c r="EP202" s="174">
        <v>81.214000227543792</v>
      </c>
      <c r="EQ202" s="174">
        <v>81.214000227543792</v>
      </c>
      <c r="ER202" s="174">
        <v>81.214000227543792</v>
      </c>
      <c r="ES202" s="174"/>
      <c r="ET202" s="174"/>
      <c r="EU202" s="174"/>
      <c r="EV202" s="174"/>
      <c r="EW202" s="174"/>
      <c r="EX202" s="174"/>
      <c r="EY202" s="174"/>
      <c r="EZ202" s="174"/>
      <c r="FA202" s="174"/>
      <c r="FB202" s="174"/>
      <c r="FC202" s="174"/>
      <c r="FD202" s="174"/>
      <c r="FE202" s="174"/>
      <c r="FF202" s="174"/>
      <c r="FG202" s="174"/>
      <c r="FH202" s="174"/>
      <c r="FI202" s="174"/>
      <c r="FJ202" s="174"/>
      <c r="FK202" s="174"/>
      <c r="FL202" s="174"/>
      <c r="FM202" s="174"/>
      <c r="FN202" s="174"/>
      <c r="FO202" s="174"/>
      <c r="FP202" s="174"/>
      <c r="FQ202" s="174"/>
      <c r="FR202" s="174"/>
      <c r="FS202" s="174"/>
    </row>
    <row r="203" spans="1:184" x14ac:dyDescent="0.3">
      <c r="A203" s="12" t="s">
        <v>438</v>
      </c>
      <c r="B203" s="12"/>
      <c r="C203" s="12"/>
      <c r="D203" s="30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74"/>
      <c r="BN203" s="174"/>
      <c r="BO203" s="174"/>
      <c r="BP203" s="174"/>
      <c r="BQ203" s="174"/>
      <c r="BR203" s="174"/>
      <c r="BS203" s="174"/>
      <c r="BT203" s="174"/>
      <c r="BU203" s="174"/>
      <c r="BV203" s="174"/>
      <c r="BW203" s="174"/>
      <c r="BX203" s="174"/>
      <c r="BY203" s="174"/>
      <c r="BZ203" s="174"/>
      <c r="CA203" s="174"/>
      <c r="CB203" s="174"/>
      <c r="CC203" s="174"/>
      <c r="CD203" s="174"/>
      <c r="CE203" s="174"/>
      <c r="CF203" s="174"/>
      <c r="CG203" s="174"/>
      <c r="CH203" s="174"/>
      <c r="CI203" s="174"/>
      <c r="CJ203" s="174"/>
      <c r="CK203" s="174"/>
      <c r="CL203" s="174"/>
      <c r="CM203" s="174"/>
      <c r="CN203" s="174"/>
      <c r="CO203" s="174"/>
      <c r="CP203" s="174"/>
      <c r="CQ203" s="174"/>
      <c r="CR203" s="174"/>
      <c r="CS203" s="174"/>
      <c r="CT203" s="174"/>
      <c r="CU203" s="174"/>
      <c r="CV203" s="174"/>
      <c r="CW203" s="174"/>
      <c r="CX203" s="174"/>
      <c r="CY203" s="174"/>
      <c r="CZ203" s="174"/>
      <c r="DA203" s="174"/>
      <c r="DB203" s="174"/>
      <c r="DC203" s="174"/>
      <c r="DD203" s="174"/>
      <c r="DE203" s="174"/>
      <c r="DF203" s="174"/>
      <c r="DG203" s="174"/>
      <c r="DH203" s="174"/>
      <c r="DI203" s="174"/>
      <c r="DJ203" s="174"/>
      <c r="DK203" s="174"/>
      <c r="DL203" s="174"/>
      <c r="DM203" s="174"/>
      <c r="DN203" s="174"/>
      <c r="DO203" s="174"/>
      <c r="DP203" s="174"/>
      <c r="DQ203" s="174"/>
      <c r="DR203" s="174"/>
      <c r="DS203" s="174"/>
      <c r="DT203" s="174"/>
      <c r="DU203" s="174"/>
      <c r="DV203" s="174"/>
      <c r="DW203" s="174"/>
      <c r="DX203" s="174"/>
      <c r="DY203" s="174"/>
      <c r="DZ203" s="174"/>
      <c r="EA203" s="174"/>
      <c r="EB203" s="174"/>
      <c r="EC203" s="174"/>
      <c r="ED203" s="174"/>
      <c r="EE203" s="174"/>
      <c r="EF203" s="174"/>
      <c r="EG203" s="174">
        <v>167.01267875647898</v>
      </c>
      <c r="EH203" s="174">
        <v>167.01267875647898</v>
      </c>
      <c r="EI203" s="174">
        <v>167.01267875647898</v>
      </c>
      <c r="EJ203" s="174">
        <v>167.01267875647898</v>
      </c>
      <c r="EK203" s="174">
        <v>167.01267875647898</v>
      </c>
      <c r="EL203" s="174">
        <v>167.01267875647898</v>
      </c>
      <c r="EM203" s="174">
        <v>167.01267875647898</v>
      </c>
      <c r="EN203" s="174">
        <v>167.01267875647898</v>
      </c>
      <c r="EO203" s="174">
        <v>167.01267875647898</v>
      </c>
      <c r="EP203" s="174">
        <v>167.01267875647898</v>
      </c>
      <c r="EQ203" s="174">
        <v>167.01267875647898</v>
      </c>
      <c r="ER203" s="174">
        <v>167.01267875647898</v>
      </c>
      <c r="ES203" s="174"/>
      <c r="ET203" s="174"/>
      <c r="EU203" s="174"/>
      <c r="EV203" s="174"/>
      <c r="EW203" s="174"/>
      <c r="EX203" s="174"/>
      <c r="EY203" s="174"/>
      <c r="EZ203" s="174"/>
      <c r="FA203" s="174"/>
      <c r="FB203" s="174"/>
      <c r="FC203" s="174"/>
      <c r="FD203" s="174"/>
      <c r="FE203" s="174"/>
      <c r="FF203" s="174"/>
      <c r="FG203" s="174"/>
      <c r="FH203" s="174"/>
      <c r="FI203" s="174"/>
      <c r="FJ203" s="174"/>
      <c r="FK203" s="174"/>
      <c r="FL203" s="174"/>
      <c r="FM203" s="174"/>
      <c r="FN203" s="174"/>
      <c r="FO203" s="174"/>
      <c r="FP203" s="174"/>
      <c r="FQ203" s="174"/>
      <c r="FR203" s="174"/>
      <c r="FS203" s="174"/>
    </row>
    <row r="204" spans="1:184" x14ac:dyDescent="0.3">
      <c r="A204" s="12" t="s">
        <v>440</v>
      </c>
      <c r="B204" s="12"/>
      <c r="C204" s="12"/>
      <c r="D204" s="30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74"/>
      <c r="BN204" s="174"/>
      <c r="BO204" s="174"/>
      <c r="BP204" s="174"/>
      <c r="BQ204" s="174"/>
      <c r="BR204" s="174"/>
      <c r="BS204" s="174"/>
      <c r="BT204" s="174"/>
      <c r="BU204" s="174"/>
      <c r="BV204" s="174"/>
      <c r="BW204" s="174"/>
      <c r="BX204" s="174"/>
      <c r="BY204" s="174"/>
      <c r="BZ204" s="174"/>
      <c r="CA204" s="174"/>
      <c r="CB204" s="174"/>
      <c r="CC204" s="174"/>
      <c r="CD204" s="174"/>
      <c r="CE204" s="174"/>
      <c r="CF204" s="174"/>
      <c r="CG204" s="174"/>
      <c r="CH204" s="174"/>
      <c r="CI204" s="174"/>
      <c r="CJ204" s="174"/>
      <c r="CK204" s="174"/>
      <c r="CL204" s="174"/>
      <c r="CM204" s="174"/>
      <c r="CN204" s="174"/>
      <c r="CO204" s="174"/>
      <c r="CP204" s="174"/>
      <c r="CQ204" s="174"/>
      <c r="CR204" s="174"/>
      <c r="CS204" s="174"/>
      <c r="CT204" s="174"/>
      <c r="CU204" s="174"/>
      <c r="CV204" s="174"/>
      <c r="CW204" s="174"/>
      <c r="CX204" s="174"/>
      <c r="CY204" s="174"/>
      <c r="CZ204" s="174"/>
      <c r="DA204" s="174"/>
      <c r="DB204" s="174"/>
      <c r="DC204" s="174"/>
      <c r="DD204" s="174"/>
      <c r="DE204" s="174"/>
      <c r="DF204" s="174"/>
      <c r="DG204" s="174"/>
      <c r="DH204" s="174"/>
      <c r="DI204" s="174"/>
      <c r="DJ204" s="174"/>
      <c r="DK204" s="174"/>
      <c r="DL204" s="174"/>
      <c r="DM204" s="174"/>
      <c r="DN204" s="174"/>
      <c r="DO204" s="174"/>
      <c r="DP204" s="174"/>
      <c r="DQ204" s="174"/>
      <c r="DR204" s="174"/>
      <c r="DS204" s="174"/>
      <c r="DT204" s="174"/>
      <c r="DU204" s="174"/>
      <c r="DV204" s="174"/>
      <c r="DW204" s="174"/>
      <c r="DX204" s="174"/>
      <c r="DY204" s="174"/>
      <c r="DZ204" s="174"/>
      <c r="EA204" s="174"/>
      <c r="EB204" s="174"/>
      <c r="EC204" s="174"/>
      <c r="ED204" s="174"/>
      <c r="EE204" s="174"/>
      <c r="EF204" s="174"/>
      <c r="EG204" s="174"/>
      <c r="EH204" s="174"/>
      <c r="EI204" s="174"/>
      <c r="EJ204" s="174"/>
      <c r="EK204" s="174"/>
      <c r="EL204" s="174"/>
      <c r="EM204" s="174"/>
      <c r="EN204" s="174"/>
      <c r="EO204" s="174"/>
      <c r="EP204" s="174"/>
      <c r="EQ204" s="174"/>
      <c r="ER204" s="174"/>
      <c r="ES204" s="174">
        <v>106.81619884392124</v>
      </c>
      <c r="ET204" s="174">
        <v>106.81619884392124</v>
      </c>
      <c r="EU204" s="174">
        <v>106.81619884392124</v>
      </c>
      <c r="EV204" s="174">
        <v>106.81619884392124</v>
      </c>
      <c r="EW204" s="174">
        <v>106.81619884392124</v>
      </c>
      <c r="EX204" s="174">
        <v>106.81619884392124</v>
      </c>
      <c r="EY204" s="174">
        <v>106.81619884392124</v>
      </c>
      <c r="EZ204" s="174">
        <v>106.81619884392124</v>
      </c>
      <c r="FA204" s="174">
        <v>106.81619884392124</v>
      </c>
      <c r="FB204" s="174">
        <v>106.81619884392124</v>
      </c>
      <c r="FC204" s="174">
        <v>106.81619884392124</v>
      </c>
      <c r="FD204" s="174">
        <v>106.81619884392124</v>
      </c>
      <c r="FE204" s="174"/>
      <c r="FF204" s="174"/>
      <c r="FG204" s="174"/>
      <c r="FH204" s="174"/>
      <c r="FI204" s="174"/>
      <c r="FJ204" s="174"/>
      <c r="FK204" s="174"/>
      <c r="FL204" s="174"/>
      <c r="FM204" s="174"/>
      <c r="FN204" s="174"/>
      <c r="FO204" s="174"/>
      <c r="FP204" s="174"/>
      <c r="FQ204" s="174"/>
      <c r="FR204" s="174"/>
      <c r="FS204" s="174"/>
    </row>
    <row r="205" spans="1:184" x14ac:dyDescent="0.3">
      <c r="A205" s="12" t="s">
        <v>466</v>
      </c>
      <c r="B205" s="12"/>
      <c r="C205" s="12"/>
      <c r="D205" s="30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74"/>
      <c r="BN205" s="174"/>
      <c r="BO205" s="174"/>
      <c r="BP205" s="174"/>
      <c r="BQ205" s="174"/>
      <c r="BR205" s="174"/>
      <c r="BS205" s="174"/>
      <c r="BT205" s="174"/>
      <c r="BU205" s="174"/>
      <c r="BV205" s="174"/>
      <c r="BW205" s="174"/>
      <c r="BX205" s="174"/>
      <c r="BY205" s="174"/>
      <c r="BZ205" s="174"/>
      <c r="CA205" s="174"/>
      <c r="CB205" s="174"/>
      <c r="CC205" s="174"/>
      <c r="CD205" s="174"/>
      <c r="CE205" s="174"/>
      <c r="CF205" s="174"/>
      <c r="CG205" s="174"/>
      <c r="CH205" s="174"/>
      <c r="CI205" s="174"/>
      <c r="CJ205" s="174"/>
      <c r="CK205" s="174"/>
      <c r="CL205" s="174"/>
      <c r="CM205" s="174"/>
      <c r="CN205" s="174"/>
      <c r="CO205" s="174"/>
      <c r="CP205" s="174"/>
      <c r="CQ205" s="174"/>
      <c r="CR205" s="174"/>
      <c r="CS205" s="174"/>
      <c r="CT205" s="174"/>
      <c r="CU205" s="174"/>
      <c r="CV205" s="174"/>
      <c r="CW205" s="174"/>
      <c r="CX205" s="174"/>
      <c r="CY205" s="174"/>
      <c r="CZ205" s="174"/>
      <c r="DA205" s="174"/>
      <c r="DB205" s="174"/>
      <c r="DC205" s="174"/>
      <c r="DD205" s="174"/>
      <c r="DE205" s="174"/>
      <c r="DF205" s="174"/>
      <c r="DG205" s="174"/>
      <c r="DH205" s="174"/>
      <c r="DI205" s="174"/>
      <c r="DJ205" s="174"/>
      <c r="DK205" s="174"/>
      <c r="DL205" s="174"/>
      <c r="DM205" s="174"/>
      <c r="DN205" s="174"/>
      <c r="DO205" s="174"/>
      <c r="DP205" s="174"/>
      <c r="DQ205" s="174"/>
      <c r="DR205" s="174"/>
      <c r="DS205" s="174"/>
      <c r="DT205" s="174"/>
      <c r="DU205" s="174"/>
      <c r="DV205" s="174"/>
      <c r="DW205" s="174"/>
      <c r="DX205" s="174"/>
      <c r="DY205" s="174"/>
      <c r="DZ205" s="174"/>
      <c r="EA205" s="174"/>
      <c r="EB205" s="174"/>
      <c r="EC205" s="174"/>
      <c r="ED205" s="174"/>
      <c r="EE205" s="174"/>
      <c r="EF205" s="174"/>
      <c r="EG205" s="174"/>
      <c r="EH205" s="174"/>
      <c r="EI205" s="174"/>
      <c r="EJ205" s="174"/>
      <c r="EK205" s="174"/>
      <c r="EL205" s="174"/>
      <c r="EM205" s="174"/>
      <c r="EN205" s="174"/>
      <c r="EO205" s="174"/>
      <c r="EP205" s="174"/>
      <c r="EQ205" s="174"/>
      <c r="ER205" s="174"/>
      <c r="ES205" s="174">
        <v>223.90093019581568</v>
      </c>
      <c r="ET205" s="174">
        <v>223.90093019581568</v>
      </c>
      <c r="EU205" s="174">
        <v>223.90093019581568</v>
      </c>
      <c r="EV205" s="174">
        <v>223.90093019581568</v>
      </c>
      <c r="EW205" s="174">
        <v>223.90093019581568</v>
      </c>
      <c r="EX205" s="174">
        <v>223.90093019581568</v>
      </c>
      <c r="EY205" s="174">
        <v>223.90093019581568</v>
      </c>
      <c r="EZ205" s="174">
        <v>223.90093019581568</v>
      </c>
      <c r="FA205" s="174">
        <v>223.90093019581568</v>
      </c>
      <c r="FB205" s="174">
        <v>223.90093019581568</v>
      </c>
      <c r="FC205" s="174">
        <v>223.90093019581568</v>
      </c>
      <c r="FD205" s="174">
        <v>223.90093019581568</v>
      </c>
      <c r="FE205" s="174"/>
      <c r="FF205" s="174"/>
      <c r="FG205" s="174"/>
      <c r="FH205" s="174"/>
      <c r="FI205" s="174"/>
      <c r="FJ205" s="174"/>
      <c r="FK205" s="174"/>
      <c r="FL205" s="174"/>
      <c r="FM205" s="174"/>
      <c r="FN205" s="174"/>
      <c r="FO205" s="174"/>
      <c r="FP205" s="174"/>
      <c r="FQ205" s="174"/>
      <c r="FR205" s="174"/>
      <c r="FS205" s="174"/>
    </row>
    <row r="206" spans="1:184" x14ac:dyDescent="0.3">
      <c r="A206" s="12" t="s">
        <v>467</v>
      </c>
      <c r="B206" s="12"/>
      <c r="C206" s="12"/>
      <c r="D206" s="30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74"/>
      <c r="BN206" s="174"/>
      <c r="BO206" s="174"/>
      <c r="BP206" s="174"/>
      <c r="BQ206" s="174"/>
      <c r="BR206" s="174"/>
      <c r="BS206" s="174"/>
      <c r="BT206" s="174"/>
      <c r="BU206" s="174"/>
      <c r="BV206" s="174"/>
      <c r="BW206" s="174"/>
      <c r="BX206" s="174"/>
      <c r="BY206" s="174"/>
      <c r="BZ206" s="174"/>
      <c r="CA206" s="174"/>
      <c r="CB206" s="174"/>
      <c r="CC206" s="174"/>
      <c r="CD206" s="174"/>
      <c r="CE206" s="174"/>
      <c r="CF206" s="174"/>
      <c r="CG206" s="174"/>
      <c r="CH206" s="174"/>
      <c r="CI206" s="174"/>
      <c r="CJ206" s="174"/>
      <c r="CK206" s="174"/>
      <c r="CL206" s="174"/>
      <c r="CM206" s="174"/>
      <c r="CN206" s="174"/>
      <c r="CO206" s="174"/>
      <c r="CP206" s="174"/>
      <c r="CQ206" s="174"/>
      <c r="CR206" s="174"/>
      <c r="CS206" s="174"/>
      <c r="CT206" s="174"/>
      <c r="CU206" s="174"/>
      <c r="CV206" s="174"/>
      <c r="CW206" s="174"/>
      <c r="CX206" s="174"/>
      <c r="CY206" s="174"/>
      <c r="CZ206" s="174"/>
      <c r="DA206" s="174"/>
      <c r="DB206" s="174"/>
      <c r="DC206" s="174"/>
      <c r="DD206" s="174"/>
      <c r="DE206" s="174"/>
      <c r="DF206" s="174"/>
      <c r="DG206" s="174"/>
      <c r="DH206" s="174"/>
      <c r="DI206" s="174"/>
      <c r="DJ206" s="174"/>
      <c r="DK206" s="174"/>
      <c r="DL206" s="174"/>
      <c r="DM206" s="174"/>
      <c r="DN206" s="174"/>
      <c r="DO206" s="174"/>
      <c r="DP206" s="174"/>
      <c r="DQ206" s="174"/>
      <c r="DR206" s="174"/>
      <c r="DS206" s="174"/>
      <c r="DT206" s="174"/>
      <c r="DU206" s="174"/>
      <c r="DV206" s="174"/>
      <c r="DW206" s="174"/>
      <c r="DX206" s="174"/>
      <c r="DY206" s="174"/>
      <c r="DZ206" s="174"/>
      <c r="EA206" s="174"/>
      <c r="EB206" s="174"/>
      <c r="EC206" s="174"/>
      <c r="ED206" s="174"/>
      <c r="EE206" s="174"/>
      <c r="EF206" s="174"/>
      <c r="EG206" s="174"/>
      <c r="EH206" s="174"/>
      <c r="EI206" s="174"/>
      <c r="EJ206" s="174"/>
      <c r="EK206" s="174"/>
      <c r="EL206" s="174"/>
      <c r="EM206" s="174"/>
      <c r="EN206" s="174"/>
      <c r="EO206" s="174"/>
      <c r="EP206" s="174"/>
      <c r="EQ206" s="174"/>
      <c r="ER206" s="174"/>
      <c r="ES206" s="174"/>
      <c r="ET206" s="174"/>
      <c r="EU206" s="174"/>
      <c r="EV206" s="174"/>
      <c r="EW206" s="174"/>
      <c r="EX206" s="174"/>
      <c r="EY206" s="174"/>
      <c r="EZ206" s="174"/>
      <c r="FA206" s="174"/>
      <c r="FB206" s="174"/>
      <c r="FC206" s="174"/>
      <c r="FD206" s="174"/>
      <c r="FE206" s="174">
        <v>120.78428618293852</v>
      </c>
      <c r="FF206" s="174">
        <v>120.78428618293852</v>
      </c>
      <c r="FG206" s="174">
        <v>120.78428618293852</v>
      </c>
      <c r="FH206" s="174">
        <v>120.78428618293852</v>
      </c>
      <c r="FI206" s="174">
        <v>120.78428618293852</v>
      </c>
      <c r="FJ206" s="174">
        <v>120.78428618293852</v>
      </c>
      <c r="FK206" s="174">
        <v>120.78428618293852</v>
      </c>
      <c r="FL206" s="174">
        <v>120.78428618293852</v>
      </c>
      <c r="FM206" s="174">
        <v>120.78428618293852</v>
      </c>
      <c r="FN206" s="174">
        <v>120.78428618293852</v>
      </c>
      <c r="FO206" s="174">
        <v>120.78428618293852</v>
      </c>
      <c r="FP206" s="174">
        <v>120.78428618293852</v>
      </c>
      <c r="FQ206" s="174"/>
      <c r="FR206" s="174"/>
      <c r="FS206" s="174"/>
    </row>
    <row r="207" spans="1:184" x14ac:dyDescent="0.3">
      <c r="A207" s="12" t="s">
        <v>473</v>
      </c>
      <c r="B207" s="12"/>
      <c r="C207" s="12"/>
      <c r="D207" s="30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74"/>
      <c r="BN207" s="174"/>
      <c r="BO207" s="174"/>
      <c r="BP207" s="174"/>
      <c r="BQ207" s="174"/>
      <c r="BR207" s="174"/>
      <c r="BS207" s="174"/>
      <c r="BT207" s="174"/>
      <c r="BU207" s="174"/>
      <c r="BV207" s="174"/>
      <c r="BW207" s="174"/>
      <c r="BX207" s="174"/>
      <c r="BY207" s="174"/>
      <c r="BZ207" s="174"/>
      <c r="CA207" s="174"/>
      <c r="CB207" s="174"/>
      <c r="CC207" s="174"/>
      <c r="CD207" s="174"/>
      <c r="CE207" s="174"/>
      <c r="CF207" s="174"/>
      <c r="CG207" s="174"/>
      <c r="CH207" s="174"/>
      <c r="CI207" s="174"/>
      <c r="CJ207" s="174"/>
      <c r="CK207" s="174"/>
      <c r="CL207" s="174"/>
      <c r="CM207" s="174"/>
      <c r="CN207" s="174"/>
      <c r="CO207" s="174"/>
      <c r="CP207" s="174"/>
      <c r="CQ207" s="174"/>
      <c r="CR207" s="174"/>
      <c r="CS207" s="174"/>
      <c r="CT207" s="174"/>
      <c r="CU207" s="174"/>
      <c r="CV207" s="174"/>
      <c r="CW207" s="174"/>
      <c r="CX207" s="174"/>
      <c r="CY207" s="174"/>
      <c r="CZ207" s="174"/>
      <c r="DA207" s="174"/>
      <c r="DB207" s="174"/>
      <c r="DC207" s="174"/>
      <c r="DD207" s="174"/>
      <c r="DE207" s="174"/>
      <c r="DF207" s="174"/>
      <c r="DG207" s="174"/>
      <c r="DH207" s="174"/>
      <c r="DI207" s="174"/>
      <c r="DJ207" s="174"/>
      <c r="DK207" s="174"/>
      <c r="DL207" s="174"/>
      <c r="DM207" s="174"/>
      <c r="DN207" s="174"/>
      <c r="DO207" s="174"/>
      <c r="DP207" s="174"/>
      <c r="DQ207" s="174"/>
      <c r="DR207" s="174"/>
      <c r="DS207" s="174"/>
      <c r="DT207" s="174"/>
      <c r="DU207" s="174"/>
      <c r="DV207" s="174"/>
      <c r="DW207" s="174"/>
      <c r="DX207" s="174"/>
      <c r="DY207" s="174"/>
      <c r="DZ207" s="174"/>
      <c r="EA207" s="174"/>
      <c r="EB207" s="174"/>
      <c r="EC207" s="174"/>
      <c r="ED207" s="174"/>
      <c r="EE207" s="174"/>
      <c r="EF207" s="174"/>
      <c r="EG207" s="174"/>
      <c r="EH207" s="174"/>
      <c r="EI207" s="174"/>
      <c r="EJ207" s="174"/>
      <c r="EK207" s="174"/>
      <c r="EL207" s="174"/>
      <c r="EM207" s="174"/>
      <c r="EN207" s="174"/>
      <c r="EO207" s="174"/>
      <c r="EP207" s="174"/>
      <c r="EQ207" s="174"/>
      <c r="ER207" s="174"/>
      <c r="ES207" s="174"/>
      <c r="ET207" s="174"/>
      <c r="EU207" s="174"/>
      <c r="EV207" s="174"/>
      <c r="EW207" s="174"/>
      <c r="EX207" s="174"/>
      <c r="EY207" s="174"/>
      <c r="EZ207" s="174"/>
      <c r="FA207" s="174"/>
      <c r="FB207" s="174"/>
      <c r="FC207" s="174"/>
      <c r="FD207" s="174"/>
      <c r="FE207" s="174">
        <v>285.09538366361915</v>
      </c>
      <c r="FF207" s="174">
        <v>285.09538366361915</v>
      </c>
      <c r="FG207" s="174">
        <v>285.09538366361915</v>
      </c>
      <c r="FH207" s="174">
        <v>285.09538366361915</v>
      </c>
      <c r="FI207" s="174">
        <v>285.09538366361915</v>
      </c>
      <c r="FJ207" s="174">
        <v>285.09538366361915</v>
      </c>
      <c r="FK207" s="174">
        <v>285.09538366361915</v>
      </c>
      <c r="FL207" s="174">
        <v>285.09538366361915</v>
      </c>
      <c r="FM207" s="174">
        <v>285.09538366361915</v>
      </c>
      <c r="FN207" s="174">
        <v>285.09538366361915</v>
      </c>
      <c r="FO207" s="174">
        <v>285.09538366361915</v>
      </c>
      <c r="FP207" s="174">
        <v>285.09538366361915</v>
      </c>
      <c r="FQ207" s="174"/>
      <c r="FR207" s="174"/>
      <c r="FS207" s="174"/>
    </row>
    <row r="208" spans="1:184" x14ac:dyDescent="0.3">
      <c r="A208" s="12" t="s">
        <v>485</v>
      </c>
      <c r="B208" s="12"/>
      <c r="C208" s="12"/>
      <c r="D208" s="30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74"/>
      <c r="BN208" s="174"/>
      <c r="BO208" s="174"/>
      <c r="BP208" s="174"/>
      <c r="BQ208" s="174"/>
      <c r="BR208" s="174"/>
      <c r="BS208" s="174"/>
      <c r="BT208" s="174"/>
      <c r="BU208" s="174"/>
      <c r="BV208" s="174"/>
      <c r="BW208" s="174"/>
      <c r="BX208" s="174"/>
      <c r="BY208" s="174"/>
      <c r="BZ208" s="174"/>
      <c r="CA208" s="174"/>
      <c r="CB208" s="174"/>
      <c r="CC208" s="174"/>
      <c r="CD208" s="174"/>
      <c r="CE208" s="174"/>
      <c r="CF208" s="174"/>
      <c r="CG208" s="174"/>
      <c r="CH208" s="174"/>
      <c r="CI208" s="174"/>
      <c r="CJ208" s="174"/>
      <c r="CK208" s="174"/>
      <c r="CL208" s="174"/>
      <c r="CM208" s="174"/>
      <c r="CN208" s="174"/>
      <c r="CO208" s="174"/>
      <c r="CP208" s="174"/>
      <c r="CQ208" s="174"/>
      <c r="CR208" s="174"/>
      <c r="CS208" s="174"/>
      <c r="CT208" s="174"/>
      <c r="CU208" s="174"/>
      <c r="CV208" s="174"/>
      <c r="CW208" s="174"/>
      <c r="CX208" s="174"/>
      <c r="CY208" s="174"/>
      <c r="CZ208" s="174"/>
      <c r="DA208" s="174"/>
      <c r="DB208" s="174"/>
      <c r="DC208" s="174"/>
      <c r="DD208" s="174"/>
      <c r="DE208" s="174"/>
      <c r="DF208" s="174"/>
      <c r="DG208" s="174"/>
      <c r="DH208" s="174"/>
      <c r="DI208" s="174"/>
      <c r="DJ208" s="174"/>
      <c r="DK208" s="174"/>
      <c r="DL208" s="174"/>
      <c r="DM208" s="174"/>
      <c r="DN208" s="174"/>
      <c r="DO208" s="174"/>
      <c r="DP208" s="174"/>
      <c r="DQ208" s="174"/>
      <c r="DR208" s="174"/>
      <c r="DS208" s="174"/>
      <c r="DT208" s="174"/>
      <c r="DU208" s="174"/>
      <c r="DV208" s="174"/>
      <c r="DW208" s="174"/>
      <c r="DX208" s="174"/>
      <c r="DY208" s="174"/>
      <c r="DZ208" s="174"/>
      <c r="EA208" s="174"/>
      <c r="EB208" s="174"/>
      <c r="EC208" s="174"/>
      <c r="ED208" s="174"/>
      <c r="EE208" s="174"/>
      <c r="EF208" s="174"/>
      <c r="EG208" s="174"/>
      <c r="EH208" s="174"/>
      <c r="EI208" s="174"/>
      <c r="EJ208" s="174"/>
      <c r="EK208" s="174"/>
      <c r="EL208" s="174"/>
      <c r="EM208" s="174"/>
      <c r="EN208" s="174"/>
      <c r="EO208" s="174"/>
      <c r="EP208" s="174"/>
      <c r="EQ208" s="174"/>
      <c r="ER208" s="174"/>
      <c r="ES208" s="174"/>
      <c r="ET208" s="174"/>
      <c r="EU208" s="174"/>
      <c r="EV208" s="174"/>
      <c r="EW208" s="174"/>
      <c r="EX208" s="174"/>
      <c r="EY208" s="174"/>
      <c r="EZ208" s="174"/>
      <c r="FA208" s="174"/>
      <c r="FB208" s="174"/>
      <c r="FC208" s="174"/>
      <c r="FD208" s="174"/>
      <c r="FE208" s="174"/>
      <c r="FF208" s="174"/>
      <c r="FG208" s="174"/>
      <c r="FH208" s="174"/>
      <c r="FI208" s="174"/>
      <c r="FJ208" s="174"/>
      <c r="FK208" s="174"/>
      <c r="FL208" s="174"/>
      <c r="FM208" s="174"/>
      <c r="FN208" s="174"/>
      <c r="FO208" s="174"/>
      <c r="FP208" s="174"/>
      <c r="FQ208" s="174">
        <v>109.5136515134144</v>
      </c>
      <c r="FR208" s="174">
        <v>109.5136515134144</v>
      </c>
      <c r="FS208" s="174">
        <v>109.5136515134144</v>
      </c>
      <c r="FT208" s="72">
        <v>109.5136515134144</v>
      </c>
      <c r="FU208" s="72">
        <v>109.5136515134144</v>
      </c>
      <c r="FV208" s="72">
        <v>109.5136515134144</v>
      </c>
      <c r="FW208" s="72">
        <v>109.5136515134144</v>
      </c>
      <c r="FX208" s="72">
        <v>109.5136515134144</v>
      </c>
      <c r="FY208" s="72">
        <v>109.5136515134144</v>
      </c>
      <c r="FZ208" s="72">
        <v>109.5136515134144</v>
      </c>
      <c r="GA208" s="72">
        <v>109.5136515134144</v>
      </c>
      <c r="GB208" s="72">
        <v>109.5136515134144</v>
      </c>
    </row>
    <row r="209" spans="1:184" x14ac:dyDescent="0.3">
      <c r="A209" s="12" t="s">
        <v>486</v>
      </c>
      <c r="B209" s="12"/>
      <c r="C209" s="12"/>
      <c r="D209" s="30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74"/>
      <c r="BN209" s="174"/>
      <c r="BO209" s="174"/>
      <c r="BP209" s="174"/>
      <c r="BQ209" s="174"/>
      <c r="BR209" s="174"/>
      <c r="BS209" s="174"/>
      <c r="BT209" s="174"/>
      <c r="BU209" s="174"/>
      <c r="BV209" s="174"/>
      <c r="BW209" s="174"/>
      <c r="BX209" s="174"/>
      <c r="BY209" s="174"/>
      <c r="BZ209" s="174"/>
      <c r="CA209" s="174"/>
      <c r="CB209" s="174"/>
      <c r="CC209" s="174"/>
      <c r="CD209" s="174"/>
      <c r="CE209" s="174"/>
      <c r="CF209" s="174"/>
      <c r="CG209" s="174"/>
      <c r="CH209" s="174"/>
      <c r="CI209" s="174"/>
      <c r="CJ209" s="174"/>
      <c r="CK209" s="174"/>
      <c r="CL209" s="174"/>
      <c r="CM209" s="174"/>
      <c r="CN209" s="174"/>
      <c r="CO209" s="174"/>
      <c r="CP209" s="174"/>
      <c r="CQ209" s="174"/>
      <c r="CR209" s="174"/>
      <c r="CS209" s="174"/>
      <c r="CT209" s="174"/>
      <c r="CU209" s="174"/>
      <c r="CV209" s="174"/>
      <c r="CW209" s="174"/>
      <c r="CX209" s="174"/>
      <c r="CY209" s="174"/>
      <c r="CZ209" s="174"/>
      <c r="DA209" s="174"/>
      <c r="DB209" s="174"/>
      <c r="DC209" s="174"/>
      <c r="DD209" s="174"/>
      <c r="DE209" s="174"/>
      <c r="DF209" s="174"/>
      <c r="DG209" s="174"/>
      <c r="DH209" s="174"/>
      <c r="DI209" s="174"/>
      <c r="DJ209" s="174"/>
      <c r="DK209" s="174"/>
      <c r="DL209" s="174"/>
      <c r="DM209" s="174"/>
      <c r="DN209" s="174"/>
      <c r="DO209" s="174"/>
      <c r="DP209" s="174"/>
      <c r="DQ209" s="174"/>
      <c r="DR209" s="174"/>
      <c r="DS209" s="174"/>
      <c r="DT209" s="174"/>
      <c r="DU209" s="174"/>
      <c r="DV209" s="174"/>
      <c r="DW209" s="174"/>
      <c r="DX209" s="174"/>
      <c r="DY209" s="174"/>
      <c r="DZ209" s="174"/>
      <c r="EA209" s="174"/>
      <c r="EB209" s="174"/>
      <c r="EC209" s="174"/>
      <c r="ED209" s="174"/>
      <c r="EE209" s="174"/>
      <c r="EF209" s="174"/>
      <c r="EG209" s="174"/>
      <c r="EH209" s="174"/>
      <c r="EI209" s="174"/>
      <c r="EJ209" s="174"/>
      <c r="EK209" s="174"/>
      <c r="EL209" s="174"/>
      <c r="EM209" s="174"/>
      <c r="EN209" s="174"/>
      <c r="EO209" s="174"/>
      <c r="EP209" s="174"/>
      <c r="EQ209" s="174"/>
      <c r="ER209" s="174"/>
      <c r="ES209" s="174"/>
      <c r="ET209" s="174"/>
      <c r="EU209" s="174"/>
      <c r="EV209" s="174"/>
      <c r="EW209" s="174"/>
      <c r="EX209" s="174"/>
      <c r="EY209" s="174"/>
      <c r="EZ209" s="174"/>
      <c r="FA209" s="174"/>
      <c r="FB209" s="174"/>
      <c r="FC209" s="174"/>
      <c r="FD209" s="174"/>
      <c r="FE209" s="174"/>
      <c r="FF209" s="174"/>
      <c r="FG209" s="174"/>
      <c r="FH209" s="174"/>
      <c r="FI209" s="174"/>
      <c r="FJ209" s="174"/>
      <c r="FK209" s="174"/>
      <c r="FL209" s="174"/>
      <c r="FM209" s="174"/>
      <c r="FN209" s="174"/>
      <c r="FO209" s="174"/>
      <c r="FP209" s="174"/>
      <c r="FQ209" s="174">
        <v>290.74549536455612</v>
      </c>
      <c r="FR209" s="174">
        <v>290.74549536455612</v>
      </c>
      <c r="FS209" s="174">
        <v>290.74549536455612</v>
      </c>
      <c r="FT209" s="72">
        <v>290.74549536455612</v>
      </c>
      <c r="FU209" s="72">
        <v>290.74549536455612</v>
      </c>
      <c r="FV209" s="72">
        <v>290.74549536455612</v>
      </c>
      <c r="FW209" s="72">
        <v>290.74549536455612</v>
      </c>
      <c r="FX209" s="72">
        <v>290.74549536455612</v>
      </c>
      <c r="FY209" s="72">
        <v>290.74549536455612</v>
      </c>
      <c r="FZ209" s="72">
        <v>290.74549536455612</v>
      </c>
      <c r="GA209" s="72">
        <v>290.74549536455612</v>
      </c>
      <c r="GB209" s="72">
        <v>290.74549536455612</v>
      </c>
    </row>
    <row r="210" spans="1:184" x14ac:dyDescent="0.3">
      <c r="A210" s="12" t="s">
        <v>487</v>
      </c>
      <c r="B210" s="12"/>
      <c r="C210" s="12"/>
      <c r="D210" s="30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74"/>
      <c r="BN210" s="174"/>
      <c r="BO210" s="174"/>
      <c r="BP210" s="174"/>
      <c r="BQ210" s="174"/>
      <c r="BR210" s="174"/>
      <c r="BS210" s="174"/>
      <c r="BT210" s="174"/>
      <c r="BU210" s="174"/>
      <c r="BV210" s="174"/>
      <c r="BW210" s="174"/>
      <c r="BX210" s="174"/>
      <c r="BY210" s="174"/>
      <c r="BZ210" s="174"/>
      <c r="CA210" s="174"/>
      <c r="CB210" s="174"/>
      <c r="CC210" s="174"/>
      <c r="CD210" s="174"/>
      <c r="CE210" s="174"/>
      <c r="CF210" s="174"/>
      <c r="CG210" s="174"/>
      <c r="CH210" s="174"/>
      <c r="CI210" s="174"/>
      <c r="CJ210" s="174"/>
      <c r="CK210" s="174"/>
      <c r="CL210" s="174"/>
      <c r="CM210" s="174"/>
      <c r="CN210" s="174"/>
      <c r="CO210" s="174"/>
      <c r="CP210" s="174"/>
      <c r="CQ210" s="174"/>
      <c r="CR210" s="174"/>
      <c r="CS210" s="174"/>
      <c r="CT210" s="174"/>
      <c r="CU210" s="174"/>
      <c r="CV210" s="174"/>
      <c r="CW210" s="174"/>
      <c r="CX210" s="174"/>
      <c r="CY210" s="174"/>
      <c r="CZ210" s="174"/>
      <c r="DA210" s="174"/>
      <c r="DB210" s="174"/>
      <c r="DC210" s="174"/>
      <c r="DD210" s="174"/>
      <c r="DE210" s="174"/>
      <c r="DF210" s="174"/>
      <c r="DG210" s="174"/>
      <c r="DH210" s="174"/>
      <c r="DI210" s="174"/>
      <c r="DJ210" s="174"/>
      <c r="DK210" s="174"/>
      <c r="DL210" s="174"/>
      <c r="DM210" s="174"/>
      <c r="DN210" s="174"/>
      <c r="DO210" s="174"/>
      <c r="DP210" s="174"/>
      <c r="DQ210" s="174"/>
      <c r="DR210" s="174"/>
      <c r="DS210" s="174"/>
      <c r="DT210" s="174"/>
      <c r="DU210" s="174"/>
      <c r="DV210" s="174"/>
      <c r="DW210" s="174"/>
      <c r="DX210" s="174"/>
      <c r="DY210" s="174"/>
      <c r="DZ210" s="174"/>
      <c r="EA210" s="174"/>
      <c r="EB210" s="174"/>
      <c r="EC210" s="174"/>
      <c r="ED210" s="174"/>
      <c r="EE210" s="174"/>
      <c r="EF210" s="174"/>
      <c r="EG210" s="174"/>
      <c r="EH210" s="174"/>
      <c r="EI210" s="174"/>
      <c r="EJ210" s="174"/>
      <c r="EK210" s="174"/>
      <c r="EL210" s="174"/>
      <c r="EM210" s="174"/>
      <c r="EN210" s="174"/>
      <c r="EO210" s="174"/>
      <c r="EP210" s="174"/>
      <c r="EQ210" s="174"/>
      <c r="ER210" s="174"/>
      <c r="ES210" s="174"/>
      <c r="ET210" s="174"/>
      <c r="EU210" s="174"/>
      <c r="EV210" s="174"/>
      <c r="EW210" s="174"/>
      <c r="EX210" s="174"/>
      <c r="EY210" s="174"/>
      <c r="EZ210" s="174"/>
      <c r="FA210" s="174"/>
      <c r="FB210" s="174"/>
      <c r="FC210" s="174"/>
      <c r="FD210" s="174"/>
      <c r="FE210" s="174"/>
      <c r="FF210" s="174"/>
      <c r="FG210" s="174"/>
      <c r="FH210" s="174"/>
      <c r="FI210" s="174"/>
      <c r="FJ210" s="174"/>
      <c r="FK210" s="174"/>
      <c r="FL210" s="174"/>
      <c r="FM210" s="174"/>
      <c r="FN210" s="174"/>
      <c r="FO210" s="174"/>
      <c r="FP210" s="174"/>
      <c r="FQ210" s="174">
        <v>110.32052685239961</v>
      </c>
      <c r="FR210" s="174">
        <v>110.32052685239961</v>
      </c>
      <c r="FS210" s="174">
        <v>110.32052685239961</v>
      </c>
      <c r="FT210" s="72">
        <v>110.32052685239961</v>
      </c>
      <c r="FU210" s="72">
        <v>110.32052685239961</v>
      </c>
      <c r="FV210" s="72">
        <v>110.32052685239961</v>
      </c>
      <c r="FW210" s="72">
        <v>110.32052685239961</v>
      </c>
      <c r="FX210" s="72">
        <v>110.32052685239961</v>
      </c>
      <c r="FY210" s="72">
        <v>110.32052685239961</v>
      </c>
      <c r="FZ210" s="72">
        <v>110.32052685239961</v>
      </c>
      <c r="GA210" s="72">
        <v>110.32052685239961</v>
      </c>
      <c r="GB210" s="72">
        <v>110.32052685239961</v>
      </c>
    </row>
    <row r="211" spans="1:184" x14ac:dyDescent="0.3">
      <c r="A211" s="12" t="s">
        <v>488</v>
      </c>
      <c r="B211" s="12"/>
      <c r="C211" s="12"/>
      <c r="D211" s="30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74"/>
      <c r="BN211" s="174"/>
      <c r="BO211" s="174"/>
      <c r="BP211" s="174"/>
      <c r="BQ211" s="174"/>
      <c r="BR211" s="174"/>
      <c r="BS211" s="174"/>
      <c r="BT211" s="174"/>
      <c r="BU211" s="174"/>
      <c r="BV211" s="174"/>
      <c r="BW211" s="174"/>
      <c r="BX211" s="174"/>
      <c r="BY211" s="174"/>
      <c r="BZ211" s="174"/>
      <c r="CA211" s="174"/>
      <c r="CB211" s="174"/>
      <c r="CC211" s="174"/>
      <c r="CD211" s="174"/>
      <c r="CE211" s="174"/>
      <c r="CF211" s="174"/>
      <c r="CG211" s="174"/>
      <c r="CH211" s="174"/>
      <c r="CI211" s="174"/>
      <c r="CJ211" s="174"/>
      <c r="CK211" s="174"/>
      <c r="CL211" s="174"/>
      <c r="CM211" s="174"/>
      <c r="CN211" s="174"/>
      <c r="CO211" s="174"/>
      <c r="CP211" s="174"/>
      <c r="CQ211" s="174"/>
      <c r="CR211" s="174"/>
      <c r="CS211" s="174"/>
      <c r="CT211" s="174"/>
      <c r="CU211" s="174"/>
      <c r="CV211" s="174"/>
      <c r="CW211" s="174"/>
      <c r="CX211" s="174"/>
      <c r="CY211" s="174"/>
      <c r="CZ211" s="174"/>
      <c r="DA211" s="174"/>
      <c r="DB211" s="174"/>
      <c r="DC211" s="174"/>
      <c r="DD211" s="174"/>
      <c r="DE211" s="174"/>
      <c r="DF211" s="174"/>
      <c r="DG211" s="174"/>
      <c r="DH211" s="174"/>
      <c r="DI211" s="174"/>
      <c r="DJ211" s="174"/>
      <c r="DK211" s="174"/>
      <c r="DL211" s="174"/>
      <c r="DM211" s="174"/>
      <c r="DN211" s="174"/>
      <c r="DO211" s="174"/>
      <c r="DP211" s="174"/>
      <c r="DQ211" s="174"/>
      <c r="DR211" s="174"/>
      <c r="DS211" s="174"/>
      <c r="DT211" s="174"/>
      <c r="DU211" s="174"/>
      <c r="DV211" s="174"/>
      <c r="DW211" s="174"/>
      <c r="DX211" s="174"/>
      <c r="DY211" s="174"/>
      <c r="DZ211" s="174"/>
      <c r="EA211" s="174"/>
      <c r="EB211" s="174"/>
      <c r="EC211" s="174"/>
      <c r="ED211" s="174"/>
      <c r="EE211" s="174"/>
      <c r="EF211" s="174"/>
      <c r="EG211" s="174"/>
      <c r="EH211" s="174"/>
      <c r="EI211" s="174"/>
      <c r="EJ211" s="174"/>
      <c r="EK211" s="174"/>
      <c r="EL211" s="174"/>
      <c r="EM211" s="174"/>
      <c r="EN211" s="174"/>
      <c r="EO211" s="174"/>
      <c r="EP211" s="174"/>
      <c r="EQ211" s="174"/>
      <c r="ER211" s="174"/>
      <c r="ES211" s="174"/>
      <c r="ET211" s="174"/>
      <c r="EU211" s="174"/>
      <c r="EV211" s="174"/>
      <c r="EW211" s="174"/>
      <c r="EX211" s="174"/>
      <c r="EY211" s="174"/>
      <c r="EZ211" s="174"/>
      <c r="FA211" s="174"/>
      <c r="FB211" s="174"/>
      <c r="FC211" s="174"/>
      <c r="FD211" s="174"/>
      <c r="FE211" s="174"/>
      <c r="FF211" s="174"/>
      <c r="FG211" s="174"/>
      <c r="FH211" s="174"/>
      <c r="FI211" s="174"/>
      <c r="FJ211" s="174"/>
      <c r="FK211" s="174"/>
      <c r="FL211" s="174"/>
      <c r="FM211" s="174"/>
      <c r="FN211" s="174"/>
      <c r="FO211" s="174"/>
      <c r="FP211" s="174"/>
      <c r="FQ211" s="174">
        <v>293.14670976045983</v>
      </c>
      <c r="FR211" s="174">
        <v>293.14670976045983</v>
      </c>
      <c r="FS211" s="174">
        <v>293.14670976045983</v>
      </c>
      <c r="FT211" s="72">
        <v>293.14670976045983</v>
      </c>
      <c r="FU211" s="72">
        <v>293.14670976045983</v>
      </c>
      <c r="FV211" s="72">
        <v>293.14670976045983</v>
      </c>
      <c r="FW211" s="72">
        <v>293.14670976045983</v>
      </c>
      <c r="FX211" s="72">
        <v>293.14670976045983</v>
      </c>
      <c r="FY211" s="72">
        <v>293.14670976045983</v>
      </c>
      <c r="FZ211" s="72">
        <v>293.14670976045983</v>
      </c>
      <c r="GA211" s="72">
        <v>293.14670976045983</v>
      </c>
      <c r="GB211" s="72">
        <v>293.14670976045983</v>
      </c>
    </row>
    <row r="212" spans="1:184" ht="14.4" thickBot="1" x14ac:dyDescent="0.35">
      <c r="A212" s="7"/>
      <c r="B212" s="7"/>
      <c r="C212" s="7"/>
      <c r="D212" s="2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67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FQ212" s="258"/>
      <c r="FR212" s="258"/>
      <c r="FS212" s="258"/>
    </row>
    <row r="213" spans="1:184" x14ac:dyDescent="0.3">
      <c r="FI213" s="176"/>
      <c r="FJ213" s="189" t="s">
        <v>172</v>
      </c>
      <c r="FK213" s="199">
        <v>2023</v>
      </c>
      <c r="FL213" s="177">
        <v>2022</v>
      </c>
      <c r="FM213" s="178" t="s">
        <v>173</v>
      </c>
      <c r="FN213" s="194" t="s">
        <v>489</v>
      </c>
      <c r="FO213" s="177" t="s">
        <v>469</v>
      </c>
      <c r="FP213" s="189" t="s">
        <v>173</v>
      </c>
      <c r="FQ213" s="199" t="s">
        <v>176</v>
      </c>
      <c r="FR213" s="177" t="s">
        <v>177</v>
      </c>
      <c r="FS213" s="178" t="s">
        <v>173</v>
      </c>
    </row>
    <row r="214" spans="1:184" ht="14.4" thickBot="1" x14ac:dyDescent="0.35">
      <c r="BJ214" s="77"/>
      <c r="FI214" s="186" t="s">
        <v>171</v>
      </c>
      <c r="FJ214" s="190">
        <v>1.0000000000000002</v>
      </c>
      <c r="FK214" s="200">
        <v>109.5136515134144</v>
      </c>
      <c r="FL214" s="187">
        <v>127.49092676502961</v>
      </c>
      <c r="FM214" s="188">
        <v>-0.14100827178665021</v>
      </c>
      <c r="FN214" s="195">
        <v>109.5136515134144</v>
      </c>
      <c r="FO214" s="187">
        <v>127.49092676502961</v>
      </c>
      <c r="FP214" s="190">
        <v>-0.14100827178665021</v>
      </c>
      <c r="FQ214" s="200">
        <v>109.5136515134144</v>
      </c>
      <c r="FR214" s="187">
        <v>108.17639719145366</v>
      </c>
      <c r="FS214" s="188">
        <v>1.2361793854106962E-2</v>
      </c>
    </row>
    <row r="215" spans="1:184" x14ac:dyDescent="0.3">
      <c r="FI215" s="176" t="s">
        <v>283</v>
      </c>
      <c r="FJ215" s="338">
        <v>0.10333387320211478</v>
      </c>
      <c r="FK215" s="367">
        <v>104.75331325180441</v>
      </c>
      <c r="FL215" s="368">
        <v>110.14629435947255</v>
      </c>
      <c r="FM215" s="338">
        <v>-4.8961984050663099E-2</v>
      </c>
      <c r="FN215" s="196">
        <v>104.75331325180441</v>
      </c>
      <c r="FO215" s="184">
        <v>110.14629435947255</v>
      </c>
      <c r="FP215" s="191">
        <v>-4.8961984050663099E-2</v>
      </c>
      <c r="FQ215" s="201">
        <v>104.75331325180441</v>
      </c>
      <c r="FR215" s="184">
        <v>103.20943211937197</v>
      </c>
      <c r="FS215" s="185">
        <v>1.4958721317706702E-2</v>
      </c>
    </row>
    <row r="216" spans="1:184" x14ac:dyDescent="0.3">
      <c r="FI216" s="179" t="s">
        <v>91</v>
      </c>
      <c r="FJ216" s="185">
        <v>5.4823905501081481E-2</v>
      </c>
      <c r="FK216" s="202">
        <v>98.904871290992958</v>
      </c>
      <c r="FL216" s="184">
        <v>122.43325180503571</v>
      </c>
      <c r="FM216" s="180">
        <v>-0.19217312427108979</v>
      </c>
      <c r="FN216" s="197">
        <v>98.904871290992958</v>
      </c>
      <c r="FO216" s="175">
        <v>122.43325180503571</v>
      </c>
      <c r="FP216" s="192">
        <v>-0.19217312427108979</v>
      </c>
      <c r="FQ216" s="202">
        <v>98.904871290992958</v>
      </c>
      <c r="FR216" s="175">
        <v>112.6839666898103</v>
      </c>
      <c r="FS216" s="180">
        <v>-0.12228088701161555</v>
      </c>
    </row>
    <row r="217" spans="1:184" x14ac:dyDescent="0.3">
      <c r="FI217" s="179" t="s">
        <v>93</v>
      </c>
      <c r="FJ217" s="185">
        <v>0.10181582450200848</v>
      </c>
      <c r="FK217" s="202">
        <v>84.780585919829392</v>
      </c>
      <c r="FL217" s="184">
        <v>79.491353395086307</v>
      </c>
      <c r="FM217" s="180">
        <v>6.6538463604395526E-2</v>
      </c>
      <c r="FN217" s="197">
        <v>84.780585919829392</v>
      </c>
      <c r="FO217" s="175">
        <v>79.491353395086307</v>
      </c>
      <c r="FP217" s="192">
        <v>6.6538463604395526E-2</v>
      </c>
      <c r="FQ217" s="202">
        <v>84.780585919829392</v>
      </c>
      <c r="FR217" s="175">
        <v>80.659995898917614</v>
      </c>
      <c r="FS217" s="180">
        <v>5.1085919048095008E-2</v>
      </c>
    </row>
    <row r="218" spans="1:184" x14ac:dyDescent="0.3">
      <c r="FI218" s="179" t="s">
        <v>53</v>
      </c>
      <c r="FJ218" s="185">
        <v>3.4105129828427047E-2</v>
      </c>
      <c r="FK218" s="202">
        <v>107.92052980132451</v>
      </c>
      <c r="FL218" s="184">
        <v>134.21633554083886</v>
      </c>
      <c r="FM218" s="180">
        <v>-0.195921052631579</v>
      </c>
      <c r="FN218" s="197">
        <v>107.92052980132451</v>
      </c>
      <c r="FO218" s="175">
        <v>134.21633554083886</v>
      </c>
      <c r="FP218" s="192">
        <v>-0.195921052631579</v>
      </c>
      <c r="FQ218" s="202">
        <v>107.92052980132451</v>
      </c>
      <c r="FR218" s="175">
        <v>132.92770419426049</v>
      </c>
      <c r="FS218" s="180">
        <v>-0.18812612874431733</v>
      </c>
    </row>
    <row r="219" spans="1:184" x14ac:dyDescent="0.3">
      <c r="FI219" s="179" t="s">
        <v>168</v>
      </c>
      <c r="FJ219" s="185">
        <v>1.2003452968175773E-2</v>
      </c>
      <c r="FK219" s="202">
        <v>108.98721434375263</v>
      </c>
      <c r="FL219" s="184">
        <v>100.91272445778516</v>
      </c>
      <c r="FM219" s="180">
        <v>8.0014586161978762E-2</v>
      </c>
      <c r="FN219" s="197">
        <v>108.98721434375263</v>
      </c>
      <c r="FO219" s="175">
        <v>100.91272445778516</v>
      </c>
      <c r="FP219" s="192">
        <v>8.0014586161978762E-2</v>
      </c>
      <c r="FQ219" s="202">
        <v>108.98721434375263</v>
      </c>
      <c r="FR219" s="175">
        <v>95.891974807413703</v>
      </c>
      <c r="FS219" s="180">
        <v>0.1365624137227226</v>
      </c>
    </row>
    <row r="220" spans="1:184" x14ac:dyDescent="0.3">
      <c r="FI220" s="179" t="s">
        <v>159</v>
      </c>
      <c r="FJ220" s="185">
        <v>1.2003452968175773E-2</v>
      </c>
      <c r="FK220" s="202">
        <v>91.875985310536223</v>
      </c>
      <c r="FL220" s="184">
        <v>93.18974552991665</v>
      </c>
      <c r="FM220" s="180">
        <v>-1.4097690812544084E-2</v>
      </c>
      <c r="FN220" s="197">
        <v>91.875985310536223</v>
      </c>
      <c r="FO220" s="175">
        <v>93.18974552991665</v>
      </c>
      <c r="FP220" s="192">
        <v>-1.4097690812544084E-2</v>
      </c>
      <c r="FQ220" s="202">
        <v>91.875985310536223</v>
      </c>
      <c r="FR220" s="175">
        <v>93.072537880672144</v>
      </c>
      <c r="FS220" s="180">
        <v>-1.2856129180339071E-2</v>
      </c>
    </row>
    <row r="221" spans="1:184" x14ac:dyDescent="0.3">
      <c r="FI221" s="179" t="s">
        <v>14</v>
      </c>
      <c r="FJ221" s="185">
        <v>7.1667671217155976E-2</v>
      </c>
      <c r="FK221" s="202">
        <v>90.183022539439222</v>
      </c>
      <c r="FL221" s="184">
        <v>111.61684156947577</v>
      </c>
      <c r="FM221" s="180">
        <v>-0.19203033098455036</v>
      </c>
      <c r="FN221" s="197">
        <v>90.183022539439222</v>
      </c>
      <c r="FO221" s="175">
        <v>111.61684156947577</v>
      </c>
      <c r="FP221" s="192">
        <v>-0.19203033098455036</v>
      </c>
      <c r="FQ221" s="202">
        <v>90.183022539439222</v>
      </c>
      <c r="FR221" s="175">
        <v>100.34925698397211</v>
      </c>
      <c r="FS221" s="180">
        <v>-0.10130851737304492</v>
      </c>
    </row>
    <row r="222" spans="1:184" x14ac:dyDescent="0.3">
      <c r="FI222" s="179" t="s">
        <v>174</v>
      </c>
      <c r="FJ222" s="185">
        <v>9.2509562485984492E-2</v>
      </c>
      <c r="FK222" s="202">
        <v>99.022127817135626</v>
      </c>
      <c r="FL222" s="184">
        <v>105.55228068223273</v>
      </c>
      <c r="FM222" s="180">
        <v>-6.1866525506504844E-2</v>
      </c>
      <c r="FN222" s="197">
        <v>99.022127817135626</v>
      </c>
      <c r="FO222" s="175">
        <v>105.55228068223273</v>
      </c>
      <c r="FP222" s="192">
        <v>-6.1866525506504844E-2</v>
      </c>
      <c r="FQ222" s="202">
        <v>99.022127817135626</v>
      </c>
      <c r="FR222" s="175">
        <v>107.32179758921461</v>
      </c>
      <c r="FS222" s="180">
        <v>-7.7334427474340606E-2</v>
      </c>
    </row>
    <row r="223" spans="1:184" x14ac:dyDescent="0.3">
      <c r="FI223" s="179" t="s">
        <v>5</v>
      </c>
      <c r="FJ223" s="185">
        <v>2.9746901729287623E-3</v>
      </c>
      <c r="FK223" s="202">
        <v>121.48388646310364</v>
      </c>
      <c r="FL223" s="184">
        <v>137.3345155585348</v>
      </c>
      <c r="FM223" s="180">
        <v>-0.11541620859816037</v>
      </c>
      <c r="FN223" s="197">
        <v>121.48388646310364</v>
      </c>
      <c r="FO223" s="175">
        <v>137.3345155585348</v>
      </c>
      <c r="FP223" s="192">
        <v>-0.11541620859816037</v>
      </c>
      <c r="FQ223" s="202">
        <v>121.48388646310364</v>
      </c>
      <c r="FR223" s="175">
        <v>142.13253766572993</v>
      </c>
      <c r="FS223" s="180">
        <v>-0.14527743992855591</v>
      </c>
    </row>
    <row r="224" spans="1:184" x14ac:dyDescent="0.3">
      <c r="FI224" s="179" t="s">
        <v>6</v>
      </c>
      <c r="FJ224" s="185">
        <v>7.1392564150290286E-2</v>
      </c>
      <c r="FK224" s="202">
        <v>126.91197968242766</v>
      </c>
      <c r="FL224" s="184">
        <v>205.67505638912806</v>
      </c>
      <c r="FM224" s="180">
        <v>-0.38294909499226859</v>
      </c>
      <c r="FN224" s="197">
        <v>126.91197968242766</v>
      </c>
      <c r="FO224" s="175">
        <v>205.67505638912806</v>
      </c>
      <c r="FP224" s="192">
        <v>-0.38294909499226859</v>
      </c>
      <c r="FQ224" s="202">
        <v>126.91197968242766</v>
      </c>
      <c r="FR224" s="175">
        <v>119.70071146013618</v>
      </c>
      <c r="FS224" s="180">
        <v>6.0244155062462168E-2</v>
      </c>
    </row>
    <row r="225" spans="165:175" x14ac:dyDescent="0.3">
      <c r="FI225" s="179" t="s">
        <v>97</v>
      </c>
      <c r="FJ225" s="185">
        <v>9.7985032498464658E-2</v>
      </c>
      <c r="FK225" s="202">
        <v>108.17258102484395</v>
      </c>
      <c r="FL225" s="184">
        <v>96.81627605057345</v>
      </c>
      <c r="FM225" s="180">
        <v>0.11729747763008724</v>
      </c>
      <c r="FN225" s="197">
        <v>108.17258102484395</v>
      </c>
      <c r="FO225" s="175">
        <v>96.81627605057345</v>
      </c>
      <c r="FP225" s="192">
        <v>0.11729747763008724</v>
      </c>
      <c r="FQ225" s="202">
        <v>108.17258102484395</v>
      </c>
      <c r="FR225" s="175">
        <v>100.20037595290172</v>
      </c>
      <c r="FS225" s="180">
        <v>7.9562626348722354E-2</v>
      </c>
    </row>
    <row r="226" spans="165:175" x14ac:dyDescent="0.3">
      <c r="FI226" s="179" t="s">
        <v>98</v>
      </c>
      <c r="FJ226" s="185">
        <v>7.5409213018362738E-3</v>
      </c>
      <c r="FK226" s="202">
        <v>110.44281697472508</v>
      </c>
      <c r="FL226" s="184">
        <v>98.679175033560043</v>
      </c>
      <c r="FM226" s="180">
        <v>0.11921098790260776</v>
      </c>
      <c r="FN226" s="197">
        <v>110.44281697472508</v>
      </c>
      <c r="FO226" s="175">
        <v>98.679175033560043</v>
      </c>
      <c r="FP226" s="192">
        <v>0.11921098790260776</v>
      </c>
      <c r="FQ226" s="202">
        <v>110.44281697472508</v>
      </c>
      <c r="FR226" s="175">
        <v>105.36870840876968</v>
      </c>
      <c r="FS226" s="180">
        <v>4.8155744172841075E-2</v>
      </c>
    </row>
    <row r="227" spans="165:175" x14ac:dyDescent="0.3">
      <c r="FI227" s="179" t="s">
        <v>8</v>
      </c>
      <c r="FJ227" s="185">
        <v>0.14594330837895947</v>
      </c>
      <c r="FK227" s="202">
        <v>112.11925034644781</v>
      </c>
      <c r="FL227" s="184">
        <v>108.07519581768713</v>
      </c>
      <c r="FM227" s="180">
        <v>3.7418896150626768E-2</v>
      </c>
      <c r="FN227" s="197">
        <v>112.11925034644781</v>
      </c>
      <c r="FO227" s="175">
        <v>108.07519581768713</v>
      </c>
      <c r="FP227" s="192">
        <v>3.7418896150626768E-2</v>
      </c>
      <c r="FQ227" s="202">
        <v>112.11925034644781</v>
      </c>
      <c r="FR227" s="175">
        <v>101.86854088680714</v>
      </c>
      <c r="FS227" s="180">
        <v>0.10062684093051755</v>
      </c>
    </row>
    <row r="228" spans="165:175" x14ac:dyDescent="0.3">
      <c r="FI228" s="179" t="s">
        <v>175</v>
      </c>
      <c r="FJ228" s="185">
        <v>0.18186666583029235</v>
      </c>
      <c r="FK228" s="202">
        <v>122.8202240046386</v>
      </c>
      <c r="FL228" s="184">
        <v>166.24186131478314</v>
      </c>
      <c r="FM228" s="180">
        <v>-0.26119556751066797</v>
      </c>
      <c r="FN228" s="197">
        <v>122.8202240046386</v>
      </c>
      <c r="FO228" s="175">
        <v>166.24186131478314</v>
      </c>
      <c r="FP228" s="192">
        <v>-0.26119556751066797</v>
      </c>
      <c r="FQ228" s="202">
        <v>122.8202240046386</v>
      </c>
      <c r="FR228" s="175">
        <v>124.80193773023161</v>
      </c>
      <c r="FS228" s="180">
        <v>-1.5878869844766608E-2</v>
      </c>
    </row>
    <row r="229" spans="165:175" ht="14.4" thickBot="1" x14ac:dyDescent="0.35">
      <c r="FI229" s="181" t="s">
        <v>101</v>
      </c>
      <c r="FJ229" s="339">
        <v>1.0033944994104479E-2</v>
      </c>
      <c r="FK229" s="366">
        <v>107.87497356160566</v>
      </c>
      <c r="FL229" s="182">
        <v>119.22604064433922</v>
      </c>
      <c r="FM229" s="183">
        <v>-9.5206273909528738E-2</v>
      </c>
      <c r="FN229" s="198">
        <v>107.87497356160566</v>
      </c>
      <c r="FO229" s="182">
        <v>119.22604064433922</v>
      </c>
      <c r="FP229" s="193">
        <v>-9.5206273909528738E-2</v>
      </c>
      <c r="FQ229" s="203">
        <v>107.87497356160566</v>
      </c>
      <c r="FR229" s="182">
        <v>101.73750864793415</v>
      </c>
      <c r="FS229" s="183">
        <v>6.0326471477794907E-2</v>
      </c>
    </row>
    <row r="291" spans="176:184" x14ac:dyDescent="0.3">
      <c r="FT291" s="6"/>
      <c r="FU291" s="6"/>
      <c r="FV291" s="6"/>
      <c r="FW291" s="6"/>
      <c r="FX291" s="6"/>
      <c r="FY291" s="6"/>
      <c r="FZ291" s="6"/>
      <c r="GA291" s="6"/>
      <c r="GB291" s="6"/>
    </row>
    <row r="292" spans="176:184" x14ac:dyDescent="0.3">
      <c r="FT292" s="6"/>
      <c r="FU292" s="6"/>
      <c r="FV292" s="6"/>
      <c r="FW292" s="6"/>
      <c r="FX292" s="6"/>
      <c r="FY292" s="6"/>
      <c r="FZ292" s="6"/>
      <c r="GA292" s="6"/>
      <c r="GB292" s="6"/>
    </row>
    <row r="293" spans="176:184" x14ac:dyDescent="0.3">
      <c r="FT293" s="6"/>
      <c r="FU293" s="6"/>
      <c r="FV293" s="6"/>
      <c r="FW293" s="6"/>
      <c r="FX293" s="6"/>
      <c r="FY293" s="6"/>
      <c r="FZ293" s="6"/>
      <c r="GA293" s="6"/>
      <c r="GB293" s="6"/>
    </row>
    <row r="295" spans="176:184" x14ac:dyDescent="0.3">
      <c r="FT295" s="66"/>
      <c r="FU295" s="66"/>
      <c r="FV295" s="66"/>
      <c r="FW295" s="66"/>
      <c r="FX295" s="66"/>
      <c r="FY295" s="66"/>
      <c r="FZ295" s="66"/>
      <c r="GA295" s="66"/>
      <c r="GB295" s="66"/>
    </row>
    <row r="317" spans="4:184" x14ac:dyDescent="0.3">
      <c r="FQ317" s="6"/>
      <c r="FR317" s="6"/>
      <c r="FS317" s="6"/>
    </row>
    <row r="318" spans="4:184" x14ac:dyDescent="0.3">
      <c r="FQ318" s="6"/>
      <c r="FR318" s="6"/>
      <c r="FS318" s="6"/>
    </row>
    <row r="319" spans="4:184" s="6" customFormat="1" x14ac:dyDescent="0.3">
      <c r="D319" s="20"/>
      <c r="CO319" s="7"/>
      <c r="FT319" s="7"/>
      <c r="FU319" s="7"/>
      <c r="FV319" s="7"/>
      <c r="FW319" s="7"/>
      <c r="FX319" s="7"/>
      <c r="FY319" s="7"/>
      <c r="FZ319" s="7"/>
      <c r="GA319" s="7"/>
      <c r="GB319" s="7"/>
    </row>
    <row r="320" spans="4:184" s="6" customFormat="1" x14ac:dyDescent="0.3">
      <c r="D320" s="20"/>
      <c r="CO320" s="7"/>
      <c r="FT320" s="7"/>
      <c r="FU320" s="7"/>
      <c r="FV320" s="7"/>
      <c r="FW320" s="7"/>
      <c r="FX320" s="7"/>
      <c r="FY320" s="7"/>
      <c r="FZ320" s="7"/>
      <c r="GA320" s="7"/>
      <c r="GB320" s="7"/>
    </row>
    <row r="321" spans="1:184" s="6" customFormat="1" x14ac:dyDescent="0.3">
      <c r="D321" s="20"/>
      <c r="CO321" s="7"/>
      <c r="FT321" s="7"/>
      <c r="FU321" s="7"/>
      <c r="FV321" s="7"/>
      <c r="FW321" s="7"/>
      <c r="FX321" s="7"/>
      <c r="FY321" s="7"/>
      <c r="FZ321" s="7"/>
      <c r="GA321" s="7"/>
      <c r="GB321" s="7"/>
    </row>
    <row r="322" spans="1:184" s="6" customFormat="1" x14ac:dyDescent="0.3">
      <c r="A322" s="18" t="s">
        <v>230</v>
      </c>
      <c r="D322" s="20"/>
      <c r="CO322" s="7"/>
    </row>
    <row r="323" spans="1:184" s="6" customFormat="1" x14ac:dyDescent="0.3">
      <c r="A323" s="83"/>
      <c r="D323" s="20"/>
      <c r="CO323" s="7"/>
    </row>
    <row r="324" spans="1:184" x14ac:dyDescent="0.3">
      <c r="A324" s="18" t="s">
        <v>282</v>
      </c>
      <c r="B324" s="18"/>
      <c r="C324" s="18"/>
      <c r="D324" s="21"/>
      <c r="E324" s="29"/>
      <c r="F324" s="29"/>
      <c r="G324" s="29"/>
      <c r="H324" s="29"/>
      <c r="I324" s="29"/>
      <c r="J324" s="29"/>
      <c r="K324" s="29" t="s">
        <v>41</v>
      </c>
      <c r="L324" s="29" t="s">
        <v>41</v>
      </c>
      <c r="M324" s="29" t="s">
        <v>41</v>
      </c>
      <c r="N324" s="29" t="s">
        <v>41</v>
      </c>
      <c r="O324" s="29" t="s">
        <v>41</v>
      </c>
      <c r="P324" s="29" t="s">
        <v>41</v>
      </c>
      <c r="Q324" s="29"/>
      <c r="R324" s="29"/>
      <c r="S324" s="29"/>
      <c r="T324" s="29"/>
      <c r="U324" s="29"/>
      <c r="V324" s="29"/>
      <c r="W324" s="29" t="s">
        <v>42</v>
      </c>
      <c r="X324" s="29" t="s">
        <v>42</v>
      </c>
      <c r="Y324" s="29" t="s">
        <v>42</v>
      </c>
      <c r="Z324" s="29" t="s">
        <v>42</v>
      </c>
      <c r="AA324" s="29" t="s">
        <v>42</v>
      </c>
      <c r="AB324" s="29" t="s">
        <v>42</v>
      </c>
      <c r="AC324" s="29"/>
      <c r="AD324" s="29"/>
      <c r="AE324" s="29"/>
      <c r="AF324" s="29"/>
      <c r="AG324" s="29"/>
      <c r="AH324" s="29"/>
      <c r="AI324" s="29" t="s">
        <v>43</v>
      </c>
      <c r="AJ324" s="29" t="s">
        <v>43</v>
      </c>
      <c r="AK324" s="29" t="s">
        <v>43</v>
      </c>
      <c r="AL324" s="29" t="s">
        <v>43</v>
      </c>
      <c r="AM324" s="29" t="s">
        <v>43</v>
      </c>
      <c r="AN324" s="29" t="s">
        <v>43</v>
      </c>
      <c r="AO324" s="29"/>
      <c r="AP324" s="29"/>
      <c r="AQ324" s="29"/>
      <c r="AR324" s="29"/>
      <c r="AS324" s="29"/>
      <c r="AT324" s="29"/>
      <c r="AU324" s="29" t="s">
        <v>44</v>
      </c>
      <c r="AV324" s="29" t="s">
        <v>44</v>
      </c>
      <c r="AW324" s="29" t="s">
        <v>44</v>
      </c>
      <c r="AX324" s="29" t="s">
        <v>44</v>
      </c>
      <c r="AY324" s="29" t="s">
        <v>44</v>
      </c>
      <c r="AZ324" s="29" t="s">
        <v>44</v>
      </c>
      <c r="BA324" s="29"/>
      <c r="BB324" s="29"/>
      <c r="BC324" s="29"/>
      <c r="BD324" s="29"/>
      <c r="BE324" s="29"/>
      <c r="BF324" s="29"/>
      <c r="BG324" s="29" t="s">
        <v>83</v>
      </c>
      <c r="BH324" s="29" t="s">
        <v>83</v>
      </c>
      <c r="BI324" s="29" t="s">
        <v>83</v>
      </c>
      <c r="BJ324" s="29" t="s">
        <v>83</v>
      </c>
      <c r="BK324" s="29" t="s">
        <v>83</v>
      </c>
      <c r="BL324" s="29" t="s">
        <v>83</v>
      </c>
      <c r="BM324" s="29"/>
      <c r="BN324" s="29" t="s">
        <v>88</v>
      </c>
      <c r="BO324" s="29" t="s">
        <v>88</v>
      </c>
      <c r="BP324" s="29" t="s">
        <v>88</v>
      </c>
      <c r="BQ324" s="29" t="s">
        <v>88</v>
      </c>
      <c r="BR324" s="29" t="s">
        <v>88</v>
      </c>
      <c r="BS324" s="29" t="s">
        <v>88</v>
      </c>
      <c r="BT324" s="29" t="s">
        <v>88</v>
      </c>
      <c r="BU324" s="29" t="s">
        <v>88</v>
      </c>
      <c r="BV324" s="29" t="s">
        <v>88</v>
      </c>
      <c r="BW324" s="29" t="s">
        <v>88</v>
      </c>
      <c r="BX324" s="29" t="s">
        <v>88</v>
      </c>
      <c r="BY324" s="29"/>
      <c r="BZ324" s="29"/>
      <c r="CA324" s="29"/>
      <c r="CB324" s="29"/>
      <c r="CC324" s="29"/>
      <c r="CD324" s="29"/>
      <c r="CE324" s="29" t="s">
        <v>170</v>
      </c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 t="s">
        <v>236</v>
      </c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 t="s">
        <v>278</v>
      </c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 t="s">
        <v>362</v>
      </c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>
        <v>2019</v>
      </c>
      <c r="EB324" s="29">
        <v>2019</v>
      </c>
      <c r="EC324" s="29">
        <v>2019</v>
      </c>
      <c r="ED324" s="29">
        <v>2019</v>
      </c>
      <c r="EE324" s="29">
        <v>2019</v>
      </c>
      <c r="EF324" s="29">
        <v>2019</v>
      </c>
      <c r="EG324" s="29"/>
      <c r="EH324" s="29"/>
      <c r="EI324" s="29"/>
      <c r="EJ324" s="29"/>
      <c r="EK324" s="29"/>
      <c r="EL324" s="29"/>
      <c r="EM324" s="29">
        <v>2020</v>
      </c>
      <c r="EN324" s="29">
        <v>2020</v>
      </c>
      <c r="EO324" s="29">
        <v>2020</v>
      </c>
      <c r="EP324" s="29">
        <v>2020</v>
      </c>
      <c r="EQ324" s="29">
        <v>2020</v>
      </c>
      <c r="ER324" s="29">
        <v>2020</v>
      </c>
      <c r="ES324" s="29"/>
      <c r="ET324" s="29"/>
      <c r="EU324" s="29"/>
      <c r="EV324" s="29"/>
      <c r="EW324" s="29"/>
      <c r="EX324" s="29"/>
      <c r="EY324" s="29">
        <v>2021</v>
      </c>
      <c r="EZ324" s="29">
        <v>2021</v>
      </c>
      <c r="FA324" s="29">
        <v>2021</v>
      </c>
      <c r="FB324" s="29">
        <v>2021</v>
      </c>
      <c r="FC324" s="29">
        <v>2021</v>
      </c>
      <c r="FD324" s="29">
        <v>2021</v>
      </c>
      <c r="FE324" s="29"/>
      <c r="FF324" s="29"/>
      <c r="FG324" s="29"/>
      <c r="FH324" s="29"/>
      <c r="FI324" s="29"/>
      <c r="FJ324" s="29"/>
      <c r="FK324" s="29">
        <v>2022</v>
      </c>
      <c r="FL324" s="29">
        <v>2022</v>
      </c>
      <c r="FM324" s="29"/>
      <c r="FN324" s="29"/>
      <c r="FO324" s="29"/>
      <c r="FP324" s="29"/>
      <c r="FQ324" s="29" t="s">
        <v>475</v>
      </c>
      <c r="FR324" s="29"/>
      <c r="FS324" s="29"/>
    </row>
    <row r="325" spans="1:184" s="66" customFormat="1" x14ac:dyDescent="0.3">
      <c r="A325" s="68" t="s">
        <v>283</v>
      </c>
      <c r="B325" s="69"/>
      <c r="C325" s="69"/>
      <c r="D325" s="70"/>
      <c r="E325" s="71">
        <v>83.930107580998992</v>
      </c>
      <c r="F325" s="71">
        <v>76.200557636532537</v>
      </c>
      <c r="G325" s="71">
        <v>75.738197280777996</v>
      </c>
      <c r="H325" s="71">
        <v>80.504156742595228</v>
      </c>
      <c r="I325" s="71">
        <v>86.338722325107398</v>
      </c>
      <c r="J325" s="71">
        <v>88.593322801628659</v>
      </c>
      <c r="K325" s="71">
        <v>84.941692951487411</v>
      </c>
      <c r="L325" s="71">
        <v>85.387234013400601</v>
      </c>
      <c r="M325" s="71">
        <v>83.18134725019155</v>
      </c>
      <c r="N325" s="71">
        <v>81.367629991927288</v>
      </c>
      <c r="O325" s="71">
        <v>74.534230026840802</v>
      </c>
      <c r="P325" s="71">
        <v>77.882661587170332</v>
      </c>
      <c r="Q325" s="71">
        <v>78.00259919576213</v>
      </c>
      <c r="R325" s="71">
        <v>78.011384039827632</v>
      </c>
      <c r="S325" s="71">
        <v>96.481011933025101</v>
      </c>
      <c r="T325" s="71">
        <v>93.796389337062166</v>
      </c>
      <c r="U325" s="71">
        <v>86.662278614985624</v>
      </c>
      <c r="V325" s="71">
        <v>86.66556789079371</v>
      </c>
      <c r="W325" s="71">
        <v>89.351976425533778</v>
      </c>
      <c r="X325" s="71">
        <v>91.692918774095418</v>
      </c>
      <c r="Y325" s="71">
        <v>90.300420521279648</v>
      </c>
      <c r="Z325" s="71">
        <v>89.615758371495858</v>
      </c>
      <c r="AA325" s="71">
        <v>87.526850894677239</v>
      </c>
      <c r="AB325" s="71">
        <v>90.190573006904984</v>
      </c>
      <c r="AC325" s="71">
        <v>94.701094889652353</v>
      </c>
      <c r="AD325" s="71">
        <v>96.540840966024049</v>
      </c>
      <c r="AE325" s="71">
        <v>91.349427827610825</v>
      </c>
      <c r="AF325" s="71">
        <v>93.62568932336923</v>
      </c>
      <c r="AG325" s="71">
        <v>93.019463068670134</v>
      </c>
      <c r="AH325" s="71">
        <v>96.403448407659624</v>
      </c>
      <c r="AI325" s="71">
        <v>95.353138308169534</v>
      </c>
      <c r="AJ325" s="71">
        <v>96.27383498377921</v>
      </c>
      <c r="AK325" s="71">
        <v>91.622594289090614</v>
      </c>
      <c r="AL325" s="71">
        <v>88.826878540354684</v>
      </c>
      <c r="AM325" s="71">
        <v>89.557149112979744</v>
      </c>
      <c r="AN325" s="71">
        <v>92.726933558564042</v>
      </c>
      <c r="AO325" s="71">
        <v>94.080899451600573</v>
      </c>
      <c r="AP325" s="71">
        <v>96.425322278547753</v>
      </c>
      <c r="AQ325" s="71">
        <v>102.32700259183885</v>
      </c>
      <c r="AR325" s="71">
        <v>105.19235861198264</v>
      </c>
      <c r="AS325" s="71">
        <v>109.55377410140663</v>
      </c>
      <c r="AT325" s="71">
        <v>106.85843566458526</v>
      </c>
      <c r="AU325" s="71">
        <v>107.38118084598001</v>
      </c>
      <c r="AV325" s="71">
        <v>103.37016108273612</v>
      </c>
      <c r="AW325" s="71">
        <v>102.16716034968201</v>
      </c>
      <c r="AX325" s="71">
        <v>102.89006092113782</v>
      </c>
      <c r="AY325" s="71">
        <v>99.793716022652077</v>
      </c>
      <c r="AZ325" s="71">
        <v>100</v>
      </c>
      <c r="BA325" s="71">
        <v>101.43997539633406</v>
      </c>
      <c r="BB325" s="71">
        <v>100.66878034897495</v>
      </c>
      <c r="BC325" s="71">
        <v>100.73502516801429</v>
      </c>
      <c r="BD325" s="71">
        <v>104.25567702057531</v>
      </c>
      <c r="BE325" s="71">
        <v>103.55001234048349</v>
      </c>
      <c r="BF325" s="71">
        <v>101.70962575240297</v>
      </c>
      <c r="BG325" s="71">
        <v>100.73333860910833</v>
      </c>
      <c r="BH325" s="71">
        <v>92.130879814361194</v>
      </c>
      <c r="BI325" s="71">
        <v>91.404086760439668</v>
      </c>
      <c r="BJ325" s="71">
        <v>92.712873994874897</v>
      </c>
      <c r="BK325" s="71">
        <v>92.083405067214827</v>
      </c>
      <c r="BL325" s="71">
        <v>89.815518577536281</v>
      </c>
      <c r="BM325" s="71">
        <v>89.734129253141433</v>
      </c>
      <c r="BN325" s="71">
        <v>85.798072562254518</v>
      </c>
      <c r="BO325" s="71">
        <v>87.121249231600416</v>
      </c>
      <c r="BP325" s="71">
        <v>93.834946151375732</v>
      </c>
      <c r="BQ325" s="71">
        <v>95.719314260453089</v>
      </c>
      <c r="BR325" s="71">
        <v>99.811706952746803</v>
      </c>
      <c r="BS325" s="71">
        <v>98.552549211529367</v>
      </c>
      <c r="BT325" s="71">
        <v>94.398820339395357</v>
      </c>
      <c r="BU325" s="71">
        <v>88.596159026010227</v>
      </c>
      <c r="BV325" s="71">
        <v>86.687889544700624</v>
      </c>
      <c r="BW325" s="71">
        <v>83.672978893879048</v>
      </c>
      <c r="BX325" s="71">
        <v>75.550993339860526</v>
      </c>
      <c r="BY325" s="71">
        <v>73.415818477236044</v>
      </c>
      <c r="BZ325" s="71">
        <v>74.330668538599198</v>
      </c>
      <c r="CA325" s="71">
        <v>71.909135195785552</v>
      </c>
      <c r="CB325" s="71">
        <v>73.57338940738174</v>
      </c>
      <c r="CC325" s="71">
        <v>76.942190084918138</v>
      </c>
      <c r="CD325" s="71">
        <v>73.722378520893102</v>
      </c>
      <c r="CE325" s="71">
        <v>69.00091473228764</v>
      </c>
      <c r="CF325" s="71">
        <v>62.80536125462185</v>
      </c>
      <c r="CG325" s="71">
        <v>61.691183775454739</v>
      </c>
      <c r="CH325" s="71">
        <v>65.534671221768718</v>
      </c>
      <c r="CI325" s="71">
        <v>64.199157287891978</v>
      </c>
      <c r="CJ325" s="71">
        <v>60.158004466086027</v>
      </c>
      <c r="CK325" s="71">
        <v>59.748133641599665</v>
      </c>
      <c r="CL325" s="71">
        <v>58.426075432127256</v>
      </c>
      <c r="CM325" s="71">
        <v>63.399255451256394</v>
      </c>
      <c r="CN325" s="71">
        <v>71.214715454762953</v>
      </c>
      <c r="CO325" s="71">
        <v>77.952846674521155</v>
      </c>
      <c r="CP325" s="71">
        <v>79.541416204289447</v>
      </c>
      <c r="CQ325" s="71">
        <v>91.13823869320963</v>
      </c>
      <c r="CR325" s="71">
        <v>85.840573656491443</v>
      </c>
      <c r="CS325" s="71">
        <v>84.925514375860729</v>
      </c>
      <c r="CT325" s="71">
        <v>85.213316304006526</v>
      </c>
      <c r="CU325" s="71">
        <v>79.734498403876827</v>
      </c>
      <c r="CV325" s="71">
        <v>82.741608308439098</v>
      </c>
      <c r="CW325" s="71">
        <v>85.148448725802083</v>
      </c>
      <c r="CX325" s="71">
        <v>85.645586868773478</v>
      </c>
      <c r="CY325" s="71">
        <v>85.515592723705524</v>
      </c>
      <c r="CZ325" s="71">
        <v>90.656723901017571</v>
      </c>
      <c r="DA325" s="71">
        <v>88.823678336989587</v>
      </c>
      <c r="DB325" s="71">
        <v>88.256891361330815</v>
      </c>
      <c r="DC325" s="71">
        <v>84.176187222726227</v>
      </c>
      <c r="DD325" s="71">
        <v>86.346489547512789</v>
      </c>
      <c r="DE325" s="71">
        <v>86.467034839611884</v>
      </c>
      <c r="DF325" s="71">
        <v>85.264006832963219</v>
      </c>
      <c r="DG325" s="71">
        <v>83.701162340688668</v>
      </c>
      <c r="DH325" s="71">
        <v>84.457504084010523</v>
      </c>
      <c r="DI325" s="71">
        <v>89.540510753653862</v>
      </c>
      <c r="DJ325" s="71">
        <v>89.300233359658193</v>
      </c>
      <c r="DK325" s="71">
        <v>90.104368571799327</v>
      </c>
      <c r="DL325" s="71">
        <v>95.674536661011018</v>
      </c>
      <c r="DM325" s="71">
        <v>92.810727653401983</v>
      </c>
      <c r="DN325" s="71">
        <v>93.282658355054167</v>
      </c>
      <c r="DO325" s="71">
        <v>91.998716860574419</v>
      </c>
      <c r="DP325" s="71">
        <v>86.627655842164728</v>
      </c>
      <c r="DQ325" s="71">
        <v>83.669245413228595</v>
      </c>
      <c r="DR325" s="71">
        <v>81.712811228620083</v>
      </c>
      <c r="DS325" s="71">
        <v>77.47823758293552</v>
      </c>
      <c r="DT325" s="71">
        <v>79.287870857566247</v>
      </c>
      <c r="DU325" s="71">
        <v>78.847256933780614</v>
      </c>
      <c r="DV325" s="71">
        <v>80.409227241756085</v>
      </c>
      <c r="DW325" s="71">
        <v>83.604381400528567</v>
      </c>
      <c r="DX325" s="71">
        <v>86.782049295591364</v>
      </c>
      <c r="DY325" s="71">
        <v>82.400200974983761</v>
      </c>
      <c r="DZ325" s="71">
        <v>86.101699676644827</v>
      </c>
      <c r="EA325" s="71">
        <v>86.698629555088885</v>
      </c>
      <c r="EB325" s="71">
        <v>78.868540308127351</v>
      </c>
      <c r="EC325" s="71">
        <v>78.014946829014804</v>
      </c>
      <c r="ED325" s="71">
        <v>76.864492071716612</v>
      </c>
      <c r="EE325" s="71">
        <v>76.953207270255447</v>
      </c>
      <c r="EF325" s="71">
        <v>77.309386890514574</v>
      </c>
      <c r="EG325" s="71">
        <v>78.809244979330643</v>
      </c>
      <c r="EH325" s="71">
        <v>77.644738222813231</v>
      </c>
      <c r="EI325" s="71">
        <v>69.167066701381216</v>
      </c>
      <c r="EJ325" s="71">
        <v>67.921028645944631</v>
      </c>
      <c r="EK325" s="71">
        <v>71.956153525834992</v>
      </c>
      <c r="EL325" s="71">
        <v>76.405615297286118</v>
      </c>
      <c r="EM325" s="71">
        <v>76.075631701184733</v>
      </c>
      <c r="EN325" s="71">
        <v>73.424318290662981</v>
      </c>
      <c r="EO325" s="71">
        <v>74.330286000792057</v>
      </c>
      <c r="EP325" s="71">
        <v>72.140227445426859</v>
      </c>
      <c r="EQ325" s="71">
        <v>75.460582852164634</v>
      </c>
      <c r="ER325" s="71">
        <v>81.421733556316852</v>
      </c>
      <c r="ES325" s="71">
        <v>82.403464244962137</v>
      </c>
      <c r="ET325" s="71">
        <v>82.097295610085553</v>
      </c>
      <c r="EU325" s="71">
        <v>89.485298445911454</v>
      </c>
      <c r="EV325" s="71">
        <v>98.180276008883993</v>
      </c>
      <c r="EW325" s="71">
        <v>102.64133408818905</v>
      </c>
      <c r="EX325" s="71">
        <v>104.40108808402375</v>
      </c>
      <c r="EY325" s="71">
        <v>100.4538953100157</v>
      </c>
      <c r="EZ325" s="71">
        <v>99.173133384307903</v>
      </c>
      <c r="FA325" s="71">
        <v>101.30845647019575</v>
      </c>
      <c r="FB325" s="71">
        <v>105.47872120862081</v>
      </c>
      <c r="FC325" s="71">
        <v>104.0473522518719</v>
      </c>
      <c r="FD325" s="71">
        <v>104.10322465800226</v>
      </c>
      <c r="FE325" s="71">
        <v>106.10012774479209</v>
      </c>
      <c r="FF325" s="71">
        <v>107.71776266589848</v>
      </c>
      <c r="FG325" s="71">
        <v>116.62099266772708</v>
      </c>
      <c r="FH325" s="71">
        <v>125.33015322739736</v>
      </c>
      <c r="FI325" s="71">
        <v>125.7631369116508</v>
      </c>
      <c r="FJ325" s="71">
        <v>127.09186883404635</v>
      </c>
      <c r="FK325" s="71">
        <v>109.541759036093</v>
      </c>
      <c r="FL325" s="71">
        <v>106.98729935990036</v>
      </c>
      <c r="FM325" s="71">
        <v>106.14841471399671</v>
      </c>
      <c r="FN325" s="71">
        <v>102.86645360646378</v>
      </c>
      <c r="FO325" s="71">
        <v>102.02577757871241</v>
      </c>
      <c r="FP325" s="71">
        <v>104.7360651729397</v>
      </c>
      <c r="FQ325" s="71">
        <v>105.66839016881417</v>
      </c>
      <c r="FR325" s="71">
        <v>103.675701376437</v>
      </c>
      <c r="FS325" s="71">
        <v>104.91584821016207</v>
      </c>
      <c r="FT325" s="7"/>
      <c r="FU325" s="7"/>
      <c r="FV325" s="7"/>
      <c r="FW325" s="7"/>
      <c r="FX325" s="7"/>
      <c r="FY325" s="7"/>
      <c r="FZ325" s="7"/>
      <c r="GA325" s="7"/>
      <c r="GB325" s="7"/>
    </row>
    <row r="326" spans="1:184" x14ac:dyDescent="0.3">
      <c r="A326" s="12" t="s">
        <v>51</v>
      </c>
      <c r="B326" s="12"/>
      <c r="C326" s="12"/>
      <c r="D326" s="30"/>
      <c r="E326" s="11">
        <v>81.5499883490549</v>
      </c>
      <c r="F326" s="11">
        <v>81.5499883490549</v>
      </c>
      <c r="G326" s="11">
        <v>81.5499883490549</v>
      </c>
      <c r="H326" s="11">
        <v>81.5499883490549</v>
      </c>
      <c r="I326" s="11">
        <v>81.5499883490549</v>
      </c>
      <c r="J326" s="11">
        <v>81.5499883490549</v>
      </c>
      <c r="K326" s="11">
        <v>81.5499883490549</v>
      </c>
      <c r="L326" s="11">
        <v>81.5499883490549</v>
      </c>
      <c r="M326" s="11">
        <v>81.5499883490549</v>
      </c>
      <c r="N326" s="11">
        <v>81.5499883490549</v>
      </c>
      <c r="O326" s="11">
        <v>81.5499883490549</v>
      </c>
      <c r="P326" s="11">
        <v>81.5499883490549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</row>
    <row r="327" spans="1:184" x14ac:dyDescent="0.3">
      <c r="A327" s="12" t="s">
        <v>50</v>
      </c>
      <c r="B327" s="12"/>
      <c r="C327" s="12"/>
      <c r="D327" s="30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>
        <v>88.191477417120268</v>
      </c>
      <c r="R327" s="11">
        <v>88.191477417120268</v>
      </c>
      <c r="S327" s="11">
        <v>88.191477417120268</v>
      </c>
      <c r="T327" s="11">
        <v>88.191477417120268</v>
      </c>
      <c r="U327" s="11">
        <v>88.191477417120268</v>
      </c>
      <c r="V327" s="11">
        <v>88.191477417120268</v>
      </c>
      <c r="W327" s="11">
        <v>88.191477417120268</v>
      </c>
      <c r="X327" s="11">
        <v>88.191477417120268</v>
      </c>
      <c r="Y327" s="11">
        <v>88.191477417120268</v>
      </c>
      <c r="Z327" s="11">
        <v>88.191477417120268</v>
      </c>
      <c r="AA327" s="11">
        <v>88.191477417120268</v>
      </c>
      <c r="AB327" s="11">
        <v>88.191477417120268</v>
      </c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</row>
    <row r="328" spans="1:184" x14ac:dyDescent="0.3">
      <c r="A328" s="12" t="s">
        <v>49</v>
      </c>
      <c r="B328" s="12"/>
      <c r="C328" s="12"/>
      <c r="D328" s="30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>
        <v>93.333374439660346</v>
      </c>
      <c r="AD328" s="11">
        <v>93.333374439660346</v>
      </c>
      <c r="AE328" s="11">
        <v>93.333374439660346</v>
      </c>
      <c r="AF328" s="11">
        <v>93.333374439660346</v>
      </c>
      <c r="AG328" s="11">
        <v>93.333374439660346</v>
      </c>
      <c r="AH328" s="11">
        <v>93.333374439660346</v>
      </c>
      <c r="AI328" s="11">
        <v>93.333374439660346</v>
      </c>
      <c r="AJ328" s="11">
        <v>93.333374439660346</v>
      </c>
      <c r="AK328" s="11">
        <v>93.333374439660346</v>
      </c>
      <c r="AL328" s="11">
        <v>93.333374439660346</v>
      </c>
      <c r="AM328" s="11">
        <v>93.333374439660346</v>
      </c>
      <c r="AN328" s="11">
        <v>93.333374439660346</v>
      </c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</row>
    <row r="329" spans="1:184" x14ac:dyDescent="0.3">
      <c r="A329" s="12" t="s">
        <v>48</v>
      </c>
      <c r="B329" s="12"/>
      <c r="C329" s="12"/>
      <c r="D329" s="30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>
        <v>102.50333932684582</v>
      </c>
      <c r="AP329" s="11">
        <v>102.50333932684582</v>
      </c>
      <c r="AQ329" s="11">
        <v>102.50333932684582</v>
      </c>
      <c r="AR329" s="11">
        <v>102.50333932684582</v>
      </c>
      <c r="AS329" s="11">
        <v>102.50333932684582</v>
      </c>
      <c r="AT329" s="11">
        <v>102.50333932684582</v>
      </c>
      <c r="AU329" s="11">
        <v>102.50333932684582</v>
      </c>
      <c r="AV329" s="11">
        <v>102.50333932684582</v>
      </c>
      <c r="AW329" s="11">
        <v>102.50333932684582</v>
      </c>
      <c r="AX329" s="11">
        <v>102.50333932684582</v>
      </c>
      <c r="AY329" s="11">
        <v>102.50333932684582</v>
      </c>
      <c r="AZ329" s="11">
        <v>102.50333932684582</v>
      </c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</row>
    <row r="330" spans="1:184" x14ac:dyDescent="0.3">
      <c r="A330" s="12" t="s">
        <v>86</v>
      </c>
      <c r="B330" s="12"/>
      <c r="C330" s="12"/>
      <c r="D330" s="30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>
        <v>97.603266570860015</v>
      </c>
      <c r="BB330" s="11">
        <v>97.603266570860015</v>
      </c>
      <c r="BC330" s="11">
        <v>97.603266570860015</v>
      </c>
      <c r="BD330" s="11">
        <v>97.603266570860015</v>
      </c>
      <c r="BE330" s="11">
        <v>97.603266570860015</v>
      </c>
      <c r="BF330" s="11">
        <v>97.603266570860015</v>
      </c>
      <c r="BG330" s="11">
        <v>97.603266570860015</v>
      </c>
      <c r="BH330" s="11">
        <v>97.603266570860015</v>
      </c>
      <c r="BI330" s="11">
        <v>97.603266570860015</v>
      </c>
      <c r="BJ330" s="11">
        <v>97.603266570860015</v>
      </c>
      <c r="BK330" s="11">
        <v>97.603266570860015</v>
      </c>
      <c r="BL330" s="11">
        <v>97.603266570860015</v>
      </c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</row>
    <row r="331" spans="1:184" x14ac:dyDescent="0.3">
      <c r="A331" s="12" t="s">
        <v>158</v>
      </c>
      <c r="B331" s="12"/>
      <c r="C331" s="12"/>
      <c r="D331" s="30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>
        <v>89.956567397245593</v>
      </c>
      <c r="BN331" s="11">
        <v>89.956567397245593</v>
      </c>
      <c r="BO331" s="11">
        <v>89.956567397245593</v>
      </c>
      <c r="BP331" s="11">
        <v>89.956567397245593</v>
      </c>
      <c r="BQ331" s="11">
        <v>89.956567397245593</v>
      </c>
      <c r="BR331" s="11">
        <v>89.956567397245593</v>
      </c>
      <c r="BS331" s="11">
        <v>89.956567397245593</v>
      </c>
      <c r="BT331" s="11">
        <v>89.956567397245593</v>
      </c>
      <c r="BU331" s="11">
        <v>89.956567397245593</v>
      </c>
      <c r="BV331" s="11">
        <v>89.956567397245593</v>
      </c>
      <c r="BW331" s="11">
        <v>89.956567397245593</v>
      </c>
      <c r="BX331" s="11">
        <v>89.956567397245593</v>
      </c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</row>
    <row r="332" spans="1:184" x14ac:dyDescent="0.3">
      <c r="A332" s="12" t="s">
        <v>178</v>
      </c>
      <c r="B332" s="12"/>
      <c r="C332" s="12"/>
      <c r="D332" s="30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>
        <v>68.940239413577061</v>
      </c>
      <c r="BZ332" s="11">
        <v>68.940239413577061</v>
      </c>
      <c r="CA332" s="11">
        <v>68.940239413577061</v>
      </c>
      <c r="CB332" s="11">
        <v>68.940239413577061</v>
      </c>
      <c r="CC332" s="11">
        <v>68.940239413577061</v>
      </c>
      <c r="CD332" s="11">
        <v>68.940239413577061</v>
      </c>
      <c r="CE332" s="11">
        <v>68.940239413577061</v>
      </c>
      <c r="CF332" s="11">
        <v>68.940239413577061</v>
      </c>
      <c r="CG332" s="11">
        <v>68.940239413577061</v>
      </c>
      <c r="CH332" s="11">
        <v>68.940239413577061</v>
      </c>
      <c r="CI332" s="11">
        <v>68.940239413577061</v>
      </c>
      <c r="CJ332" s="11">
        <v>68.940239413577061</v>
      </c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66"/>
      <c r="FU332" s="66"/>
      <c r="FV332" s="66"/>
      <c r="FW332" s="66"/>
      <c r="FX332" s="66"/>
      <c r="FY332" s="66"/>
      <c r="FZ332" s="66"/>
      <c r="GA332" s="66"/>
      <c r="GB332" s="66"/>
    </row>
    <row r="333" spans="1:184" x14ac:dyDescent="0.3">
      <c r="A333" s="12" t="s">
        <v>238</v>
      </c>
      <c r="B333" s="12"/>
      <c r="C333" s="12"/>
      <c r="D333" s="30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>
        <v>76.103144026545635</v>
      </c>
      <c r="CL333" s="11">
        <v>76.103144026545635</v>
      </c>
      <c r="CM333" s="11">
        <v>76.103144026545635</v>
      </c>
      <c r="CN333" s="11">
        <v>76.103144026545635</v>
      </c>
      <c r="CO333" s="11">
        <v>76.103144026545635</v>
      </c>
      <c r="CP333" s="11">
        <v>76.103144026545635</v>
      </c>
      <c r="CQ333" s="11">
        <v>76.103144026545635</v>
      </c>
      <c r="CR333" s="11">
        <v>76.103144026545635</v>
      </c>
      <c r="CS333" s="11">
        <v>76.103144026545635</v>
      </c>
      <c r="CT333" s="11">
        <v>76.103144026545635</v>
      </c>
      <c r="CU333" s="11">
        <v>76.103144026545635</v>
      </c>
      <c r="CV333" s="11">
        <v>76.103144026545635</v>
      </c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</row>
    <row r="334" spans="1:184" x14ac:dyDescent="0.3">
      <c r="A334" s="12" t="s">
        <v>279</v>
      </c>
      <c r="B334" s="12"/>
      <c r="C334" s="12"/>
      <c r="D334" s="30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>
        <v>86.204942232094368</v>
      </c>
      <c r="CX334" s="11">
        <v>86.204942232094368</v>
      </c>
      <c r="CY334" s="11">
        <v>86.204942232094368</v>
      </c>
      <c r="CZ334" s="11">
        <v>86.204942232094368</v>
      </c>
      <c r="DA334" s="11">
        <v>86.204942232094368</v>
      </c>
      <c r="DB334" s="11">
        <v>86.204942232094368</v>
      </c>
      <c r="DC334" s="11">
        <v>86.204942232094368</v>
      </c>
      <c r="DD334" s="11">
        <v>86.204942232094368</v>
      </c>
      <c r="DE334" s="11">
        <v>86.204942232094368</v>
      </c>
      <c r="DF334" s="11">
        <v>86.204942232094368</v>
      </c>
      <c r="DG334" s="11">
        <v>86.204942232094368</v>
      </c>
      <c r="DH334" s="11">
        <v>86.204942232094368</v>
      </c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</row>
    <row r="335" spans="1:184" x14ac:dyDescent="0.3">
      <c r="A335" s="12" t="s">
        <v>363</v>
      </c>
      <c r="B335" s="12"/>
      <c r="C335" s="12"/>
      <c r="D335" s="30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>
        <v>87.623964428305683</v>
      </c>
      <c r="DJ335" s="11">
        <v>87.623964428305683</v>
      </c>
      <c r="DK335" s="11">
        <v>87.623964428305683</v>
      </c>
      <c r="DL335" s="11">
        <v>87.623964428305683</v>
      </c>
      <c r="DM335" s="11">
        <v>87.623964428305683</v>
      </c>
      <c r="DN335" s="11">
        <v>87.623964428305683</v>
      </c>
      <c r="DO335" s="11">
        <v>87.623964428305683</v>
      </c>
      <c r="DP335" s="11">
        <v>87.623964428305683</v>
      </c>
      <c r="DQ335" s="11">
        <v>87.623964428305683</v>
      </c>
      <c r="DR335" s="11">
        <v>87.623964428305683</v>
      </c>
      <c r="DS335" s="11">
        <v>87.623964428305683</v>
      </c>
      <c r="DT335" s="11">
        <v>87.623964428305683</v>
      </c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</row>
    <row r="336" spans="1:184" x14ac:dyDescent="0.3">
      <c r="A336" s="12" t="s">
        <v>366</v>
      </c>
      <c r="B336" s="12"/>
      <c r="C336" s="12"/>
      <c r="D336" s="30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>
        <v>81.071168204000244</v>
      </c>
      <c r="DV336" s="11">
        <v>81.071168204000244</v>
      </c>
      <c r="DW336" s="11">
        <v>81.071168204000244</v>
      </c>
      <c r="DX336" s="11">
        <v>81.071168204000244</v>
      </c>
      <c r="DY336" s="11">
        <v>81.071168204000244</v>
      </c>
      <c r="DZ336" s="11">
        <v>81.071168204000244</v>
      </c>
      <c r="EA336" s="11">
        <v>81.071168204000244</v>
      </c>
      <c r="EB336" s="11">
        <v>81.071168204000244</v>
      </c>
      <c r="EC336" s="11">
        <v>81.071168204000244</v>
      </c>
      <c r="ED336" s="11">
        <v>81.071168204000244</v>
      </c>
      <c r="EE336" s="11">
        <v>81.071168204000244</v>
      </c>
      <c r="EF336" s="11">
        <v>81.071168204000244</v>
      </c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</row>
    <row r="337" spans="1:175" x14ac:dyDescent="0.3">
      <c r="A337" s="12" t="s">
        <v>383</v>
      </c>
      <c r="B337" s="12"/>
      <c r="C337" s="12"/>
      <c r="D337" s="30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>
        <v>74.563052268261586</v>
      </c>
      <c r="EH337" s="11">
        <v>74.563052268261586</v>
      </c>
      <c r="EI337" s="11">
        <v>74.563052268261586</v>
      </c>
      <c r="EJ337" s="11">
        <v>74.563052268261586</v>
      </c>
      <c r="EK337" s="11">
        <v>74.563052268261586</v>
      </c>
      <c r="EL337" s="11">
        <v>74.563052268261586</v>
      </c>
      <c r="EM337" s="11">
        <v>74.563052268261586</v>
      </c>
      <c r="EN337" s="11">
        <v>74.563052268261586</v>
      </c>
      <c r="EO337" s="11">
        <v>74.563052268261586</v>
      </c>
      <c r="EP337" s="11">
        <v>74.563052268261586</v>
      </c>
      <c r="EQ337" s="11">
        <v>74.563052268261586</v>
      </c>
      <c r="ER337" s="11">
        <v>74.563052268261586</v>
      </c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/>
    </row>
    <row r="338" spans="1:175" x14ac:dyDescent="0.3">
      <c r="A338" s="12" t="s">
        <v>440</v>
      </c>
      <c r="B338" s="12"/>
      <c r="C338" s="12"/>
      <c r="D338" s="30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>
        <v>97.814461647089203</v>
      </c>
      <c r="ET338" s="11">
        <v>97.814461647089203</v>
      </c>
      <c r="EU338" s="11">
        <v>97.814461647089203</v>
      </c>
      <c r="EV338" s="11">
        <v>97.814461647089203</v>
      </c>
      <c r="EW338" s="11">
        <v>97.814461647089203</v>
      </c>
      <c r="EX338" s="11">
        <v>97.814461647089203</v>
      </c>
      <c r="EY338" s="11">
        <v>97.814461647089203</v>
      </c>
      <c r="EZ338" s="11">
        <v>97.814461647089203</v>
      </c>
      <c r="FA338" s="11">
        <v>97.814461647089203</v>
      </c>
      <c r="FB338" s="11">
        <v>97.814461647089203</v>
      </c>
      <c r="FC338" s="11">
        <v>97.814461647089203</v>
      </c>
      <c r="FD338" s="11">
        <v>97.814461647089203</v>
      </c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</row>
    <row r="339" spans="1:175" x14ac:dyDescent="0.3">
      <c r="A339" s="12" t="s">
        <v>467</v>
      </c>
      <c r="B339" s="12"/>
      <c r="C339" s="12"/>
      <c r="D339" s="30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>
        <v>111.7441509599682</v>
      </c>
      <c r="FF339" s="11">
        <v>111.7441509599682</v>
      </c>
      <c r="FG339" s="11">
        <v>111.7441509599682</v>
      </c>
      <c r="FH339" s="11">
        <v>111.7441509599682</v>
      </c>
      <c r="FI339" s="11">
        <v>111.7441509599682</v>
      </c>
      <c r="FJ339" s="11">
        <v>111.7441509599682</v>
      </c>
      <c r="FK339" s="11">
        <v>111.7441509599682</v>
      </c>
      <c r="FL339" s="11">
        <v>111.7441509599682</v>
      </c>
      <c r="FM339" s="11">
        <v>111.7441509599682</v>
      </c>
      <c r="FN339" s="11">
        <v>111.7441509599682</v>
      </c>
      <c r="FO339" s="11">
        <v>111.7441509599682</v>
      </c>
      <c r="FP339" s="11">
        <v>111.7441509599682</v>
      </c>
      <c r="FQ339" s="11"/>
      <c r="FR339" s="11"/>
      <c r="FS339" s="11"/>
    </row>
    <row r="340" spans="1:175" x14ac:dyDescent="0.3">
      <c r="A340" s="12" t="s">
        <v>476</v>
      </c>
      <c r="B340" s="12"/>
      <c r="C340" s="12"/>
      <c r="D340" s="30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>
        <v>104.75331325180441</v>
      </c>
      <c r="FR340" s="11">
        <v>104.75331325180441</v>
      </c>
      <c r="FS340" s="11">
        <v>104.75331325180441</v>
      </c>
    </row>
    <row r="362" spans="1:184" x14ac:dyDescent="0.3">
      <c r="A362" s="18" t="s">
        <v>282</v>
      </c>
      <c r="B362" s="18"/>
      <c r="C362" s="18"/>
      <c r="D362" s="21"/>
      <c r="E362" s="29"/>
      <c r="F362" s="29"/>
      <c r="G362" s="29"/>
      <c r="H362" s="29"/>
      <c r="I362" s="29"/>
      <c r="J362" s="29"/>
      <c r="K362" s="29" t="s">
        <v>41</v>
      </c>
      <c r="L362" s="29" t="s">
        <v>41</v>
      </c>
      <c r="M362" s="29" t="s">
        <v>41</v>
      </c>
      <c r="N362" s="29" t="s">
        <v>41</v>
      </c>
      <c r="O362" s="29" t="s">
        <v>41</v>
      </c>
      <c r="P362" s="29" t="s">
        <v>41</v>
      </c>
      <c r="Q362" s="29"/>
      <c r="R362" s="29"/>
      <c r="S362" s="29"/>
      <c r="T362" s="29"/>
      <c r="U362" s="29"/>
      <c r="V362" s="29"/>
      <c r="W362" s="29" t="s">
        <v>42</v>
      </c>
      <c r="X362" s="29" t="s">
        <v>42</v>
      </c>
      <c r="Y362" s="29" t="s">
        <v>42</v>
      </c>
      <c r="Z362" s="29" t="s">
        <v>42</v>
      </c>
      <c r="AA362" s="29" t="s">
        <v>42</v>
      </c>
      <c r="AB362" s="29" t="s">
        <v>42</v>
      </c>
      <c r="AC362" s="29"/>
      <c r="AD362" s="29"/>
      <c r="AE362" s="29"/>
      <c r="AF362" s="29"/>
      <c r="AG362" s="29"/>
      <c r="AH362" s="29"/>
      <c r="AI362" s="29" t="s">
        <v>43</v>
      </c>
      <c r="AJ362" s="29" t="s">
        <v>43</v>
      </c>
      <c r="AK362" s="29" t="s">
        <v>43</v>
      </c>
      <c r="AL362" s="29" t="s">
        <v>43</v>
      </c>
      <c r="AM362" s="29" t="s">
        <v>43</v>
      </c>
      <c r="AN362" s="29" t="s">
        <v>43</v>
      </c>
      <c r="AO362" s="29"/>
      <c r="AP362" s="29"/>
      <c r="AQ362" s="29"/>
      <c r="AR362" s="29"/>
      <c r="AS362" s="29"/>
      <c r="AT362" s="29"/>
      <c r="AU362" s="29" t="s">
        <v>44</v>
      </c>
      <c r="AV362" s="29" t="s">
        <v>44</v>
      </c>
      <c r="AW362" s="29" t="s">
        <v>44</v>
      </c>
      <c r="AX362" s="29" t="s">
        <v>44</v>
      </c>
      <c r="AY362" s="29" t="s">
        <v>44</v>
      </c>
      <c r="AZ362" s="29" t="s">
        <v>44</v>
      </c>
      <c r="BA362" s="29"/>
      <c r="BB362" s="29"/>
      <c r="BC362" s="29"/>
      <c r="BD362" s="29"/>
      <c r="BE362" s="29"/>
      <c r="BF362" s="29"/>
      <c r="BG362" s="29" t="s">
        <v>83</v>
      </c>
      <c r="BH362" s="29" t="s">
        <v>83</v>
      </c>
      <c r="BI362" s="29" t="s">
        <v>83</v>
      </c>
      <c r="BJ362" s="29" t="s">
        <v>83</v>
      </c>
      <c r="BK362" s="29" t="s">
        <v>83</v>
      </c>
      <c r="BL362" s="29" t="s">
        <v>83</v>
      </c>
      <c r="BM362" s="29"/>
      <c r="BN362" s="29" t="s">
        <v>88</v>
      </c>
      <c r="BO362" s="29" t="s">
        <v>88</v>
      </c>
      <c r="BP362" s="29" t="s">
        <v>88</v>
      </c>
      <c r="BQ362" s="29" t="s">
        <v>88</v>
      </c>
      <c r="BR362" s="29" t="s">
        <v>88</v>
      </c>
      <c r="BS362" s="29" t="s">
        <v>88</v>
      </c>
      <c r="BT362" s="29" t="s">
        <v>88</v>
      </c>
      <c r="BU362" s="29" t="s">
        <v>88</v>
      </c>
      <c r="BV362" s="29" t="s">
        <v>88</v>
      </c>
      <c r="BW362" s="29" t="s">
        <v>88</v>
      </c>
      <c r="BX362" s="29" t="s">
        <v>88</v>
      </c>
      <c r="BY362" s="29"/>
      <c r="BZ362" s="29"/>
      <c r="CA362" s="29"/>
      <c r="CB362" s="29"/>
      <c r="CC362" s="29"/>
      <c r="CD362" s="29"/>
      <c r="CE362" s="29" t="s">
        <v>170</v>
      </c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 t="s">
        <v>236</v>
      </c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 t="s">
        <v>278</v>
      </c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 t="s">
        <v>362</v>
      </c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>
        <v>2019</v>
      </c>
      <c r="EB362" s="29">
        <v>2019</v>
      </c>
      <c r="EC362" s="29">
        <v>2019</v>
      </c>
      <c r="ED362" s="29">
        <v>2019</v>
      </c>
      <c r="EE362" s="29">
        <v>2019</v>
      </c>
      <c r="EF362" s="29">
        <v>2019</v>
      </c>
      <c r="EG362" s="29"/>
      <c r="EH362" s="29"/>
      <c r="EI362" s="29"/>
      <c r="EJ362" s="29"/>
      <c r="EK362" s="29"/>
      <c r="EL362" s="29"/>
      <c r="EM362" s="29">
        <v>2020</v>
      </c>
      <c r="EN362" s="29">
        <v>2020</v>
      </c>
      <c r="EO362" s="29">
        <v>2020</v>
      </c>
      <c r="EP362" s="29">
        <v>2020</v>
      </c>
      <c r="EQ362" s="29">
        <v>2020</v>
      </c>
      <c r="ER362" s="29">
        <v>2020</v>
      </c>
      <c r="ES362" s="29"/>
      <c r="ET362" s="29"/>
      <c r="EU362" s="29"/>
      <c r="EV362" s="29"/>
      <c r="EW362" s="29"/>
      <c r="EX362" s="29"/>
      <c r="EY362" s="29">
        <v>2021</v>
      </c>
      <c r="EZ362" s="29">
        <v>2021</v>
      </c>
      <c r="FA362" s="29">
        <v>2021</v>
      </c>
      <c r="FB362" s="29">
        <v>2021</v>
      </c>
      <c r="FC362" s="29">
        <v>2021</v>
      </c>
      <c r="FD362" s="29">
        <v>2021</v>
      </c>
      <c r="FE362" s="29"/>
      <c r="FF362" s="29"/>
      <c r="FG362" s="29"/>
      <c r="FH362" s="29"/>
      <c r="FI362" s="29"/>
      <c r="FJ362" s="29"/>
      <c r="FK362" s="29">
        <v>2022</v>
      </c>
      <c r="FL362" s="29">
        <v>2022</v>
      </c>
      <c r="FM362" s="29"/>
      <c r="FN362" s="29"/>
      <c r="FO362" s="29"/>
      <c r="FP362" s="29"/>
      <c r="FQ362" s="29" t="s">
        <v>475</v>
      </c>
      <c r="FR362" s="29"/>
      <c r="FS362" s="29"/>
    </row>
    <row r="363" spans="1:184" s="66" customFormat="1" x14ac:dyDescent="0.3">
      <c r="A363" s="68" t="s">
        <v>91</v>
      </c>
      <c r="B363" s="69"/>
      <c r="C363" s="69"/>
      <c r="D363" s="70"/>
      <c r="E363" s="71">
        <v>69.319618492783519</v>
      </c>
      <c r="F363" s="71">
        <v>69.000376479556351</v>
      </c>
      <c r="G363" s="71">
        <v>70.551283347279579</v>
      </c>
      <c r="H363" s="71">
        <v>71.471847126041808</v>
      </c>
      <c r="I363" s="71">
        <v>72.107683987513127</v>
      </c>
      <c r="J363" s="71">
        <v>68.794930054432172</v>
      </c>
      <c r="K363" s="71">
        <v>73.230137233321415</v>
      </c>
      <c r="L363" s="71">
        <v>67.168755416722021</v>
      </c>
      <c r="M363" s="71">
        <v>67.330412457485323</v>
      </c>
      <c r="N363" s="71">
        <v>67.59940043951832</v>
      </c>
      <c r="O363" s="71">
        <v>70.943719296742586</v>
      </c>
      <c r="P363" s="71">
        <v>80.696788669209042</v>
      </c>
      <c r="Q363" s="71">
        <v>86.518277420185356</v>
      </c>
      <c r="R363" s="71">
        <v>83.862410327770803</v>
      </c>
      <c r="S363" s="71">
        <v>87.139404904388442</v>
      </c>
      <c r="T363" s="71">
        <v>97.079614279387954</v>
      </c>
      <c r="U363" s="71">
        <v>105.0347243913192</v>
      </c>
      <c r="V363" s="71">
        <v>97.963873089750138</v>
      </c>
      <c r="W363" s="71">
        <v>99.415227044990601</v>
      </c>
      <c r="X363" s="71">
        <v>109.87957786727662</v>
      </c>
      <c r="Y363" s="71">
        <v>107.95936543746969</v>
      </c>
      <c r="Z363" s="71">
        <v>96.619857802432591</v>
      </c>
      <c r="AA363" s="71">
        <v>93.103293041180038</v>
      </c>
      <c r="AB363" s="71">
        <v>93.397181451312576</v>
      </c>
      <c r="AC363" s="71">
        <v>98.449197320096829</v>
      </c>
      <c r="AD363" s="71">
        <v>106.01448871693304</v>
      </c>
      <c r="AE363" s="71">
        <v>109.97310531036062</v>
      </c>
      <c r="AF363" s="71">
        <v>112.31158604170501</v>
      </c>
      <c r="AG363" s="71">
        <v>109.92814761004684</v>
      </c>
      <c r="AH363" s="71">
        <v>109.02495592349931</v>
      </c>
      <c r="AI363" s="71">
        <v>115.78289476424122</v>
      </c>
      <c r="AJ363" s="71">
        <v>122.85268455802063</v>
      </c>
      <c r="AK363" s="71">
        <v>110.69047983101767</v>
      </c>
      <c r="AL363" s="71">
        <v>114.73241580921997</v>
      </c>
      <c r="AM363" s="71">
        <v>107.00744174843226</v>
      </c>
      <c r="AN363" s="71">
        <v>104.85785073706228</v>
      </c>
      <c r="AO363" s="71">
        <v>100.81657203950245</v>
      </c>
      <c r="AP363" s="71">
        <v>102.15146652768581</v>
      </c>
      <c r="AQ363" s="71">
        <v>98.251830005683928</v>
      </c>
      <c r="AR363" s="71">
        <v>91.916918480230009</v>
      </c>
      <c r="AS363" s="71">
        <v>94.013443866817852</v>
      </c>
      <c r="AT363" s="71">
        <v>107.52720341507158</v>
      </c>
      <c r="AU363" s="71">
        <v>107.72563417453638</v>
      </c>
      <c r="AV363" s="71">
        <v>105.95143466410968</v>
      </c>
      <c r="AW363" s="71">
        <v>93.574912777643505</v>
      </c>
      <c r="AX363" s="71">
        <v>101.87756341991107</v>
      </c>
      <c r="AY363" s="71">
        <v>100.65629755457324</v>
      </c>
      <c r="AZ363" s="71">
        <v>100</v>
      </c>
      <c r="BA363" s="71">
        <v>99.13633606895236</v>
      </c>
      <c r="BB363" s="71">
        <v>98.503810810427424</v>
      </c>
      <c r="BC363" s="71">
        <v>92.715939426715849</v>
      </c>
      <c r="BD363" s="71">
        <v>95.208432615999314</v>
      </c>
      <c r="BE363" s="71">
        <v>103.98327599886137</v>
      </c>
      <c r="BF363" s="71">
        <v>116.1878787986961</v>
      </c>
      <c r="BG363" s="71">
        <v>117.34823050637419</v>
      </c>
      <c r="BH363" s="71">
        <v>116.63585625022009</v>
      </c>
      <c r="BI363" s="71">
        <v>111.62875928051228</v>
      </c>
      <c r="BJ363" s="71">
        <v>110.66112885060568</v>
      </c>
      <c r="BK363" s="71">
        <v>106.27543792951838</v>
      </c>
      <c r="BL363" s="71">
        <v>101.97420190477098</v>
      </c>
      <c r="BM363" s="71">
        <v>99.012676648776448</v>
      </c>
      <c r="BN363" s="71">
        <v>108.55618759322158</v>
      </c>
      <c r="BO363" s="71">
        <v>138.84639937839384</v>
      </c>
      <c r="BP363" s="71">
        <v>142.53391376880268</v>
      </c>
      <c r="BQ363" s="71">
        <v>130.38260787823944</v>
      </c>
      <c r="BR363" s="71">
        <v>140.95610025422312</v>
      </c>
      <c r="BS363" s="71">
        <v>154.03196202776402</v>
      </c>
      <c r="BT363" s="71">
        <v>137.73859818527646</v>
      </c>
      <c r="BU363" s="71">
        <v>125.34098204017474</v>
      </c>
      <c r="BV363" s="71">
        <v>129.96376145506295</v>
      </c>
      <c r="BW363" s="71">
        <v>108.84771422298931</v>
      </c>
      <c r="BX363" s="71">
        <v>102.72446509325579</v>
      </c>
      <c r="BY363" s="71">
        <v>95.830157775401929</v>
      </c>
      <c r="BZ363" s="71">
        <v>84.185751249251112</v>
      </c>
      <c r="CA363" s="71">
        <v>81.389475412703547</v>
      </c>
      <c r="CB363" s="71">
        <v>79.997287017486244</v>
      </c>
      <c r="CC363" s="71">
        <v>87.493686068656302</v>
      </c>
      <c r="CD363" s="71">
        <v>99.54741978109324</v>
      </c>
      <c r="CE363" s="71">
        <v>90.75402470360963</v>
      </c>
      <c r="CF363" s="71">
        <v>104.49742296408806</v>
      </c>
      <c r="CG363" s="71">
        <v>100.24946350175838</v>
      </c>
      <c r="CH363" s="71">
        <v>102.77206127770768</v>
      </c>
      <c r="CI363" s="71">
        <v>88.183830743208475</v>
      </c>
      <c r="CJ363" s="71">
        <v>84.733107370447627</v>
      </c>
      <c r="CK363" s="71">
        <v>86.160992904003848</v>
      </c>
      <c r="CL363" s="71">
        <v>88.433710711580801</v>
      </c>
      <c r="CM363" s="71">
        <v>89.159552524471863</v>
      </c>
      <c r="CN363" s="71">
        <v>92.443689251651122</v>
      </c>
      <c r="CO363" s="71">
        <v>97.048620097369891</v>
      </c>
      <c r="CP363" s="71">
        <v>102.74826318548173</v>
      </c>
      <c r="CQ363" s="71">
        <v>106.49646271106677</v>
      </c>
      <c r="CR363" s="71">
        <v>90.813519934174465</v>
      </c>
      <c r="CS363" s="71">
        <v>95.561239333248835</v>
      </c>
      <c r="CT363" s="71">
        <v>88.421811665467828</v>
      </c>
      <c r="CU363" s="71">
        <v>87.755465083141601</v>
      </c>
      <c r="CV363" s="71">
        <v>96.584557298964128</v>
      </c>
      <c r="CW363" s="71">
        <v>98.012442832520335</v>
      </c>
      <c r="CX363" s="71">
        <v>95.977705947202736</v>
      </c>
      <c r="CY363" s="71">
        <v>91.539361747065527</v>
      </c>
      <c r="CZ363" s="71">
        <v>88.290922158225186</v>
      </c>
      <c r="DA363" s="71">
        <v>106.53215984940567</v>
      </c>
      <c r="DB363" s="71">
        <v>107.06761692448924</v>
      </c>
      <c r="DC363" s="71">
        <v>116.71774332210659</v>
      </c>
      <c r="DD363" s="71">
        <v>100.10667494840276</v>
      </c>
      <c r="DE363" s="71">
        <v>87.231907054171003</v>
      </c>
      <c r="DF363" s="71">
        <v>91.218087502015393</v>
      </c>
      <c r="DG363" s="71">
        <v>97.774461910260953</v>
      </c>
      <c r="DH363" s="71">
        <v>90.730226611383685</v>
      </c>
      <c r="DI363" s="71">
        <v>98.226625662553758</v>
      </c>
      <c r="DJ363" s="71">
        <v>93.574098632383127</v>
      </c>
      <c r="DK363" s="71">
        <v>84.411833125397479</v>
      </c>
      <c r="DL363" s="71">
        <v>83.269524698552544</v>
      </c>
      <c r="DM363" s="71">
        <v>90.408952366333551</v>
      </c>
      <c r="DN363" s="71">
        <v>102.28420038707597</v>
      </c>
      <c r="DO363" s="71">
        <v>102.12951278760738</v>
      </c>
      <c r="DP363" s="71">
        <v>79.73550800300093</v>
      </c>
      <c r="DQ363" s="71">
        <v>81.579860150511038</v>
      </c>
      <c r="DR363" s="71">
        <v>91.979626453245373</v>
      </c>
      <c r="DS363" s="71">
        <v>81.306182089912767</v>
      </c>
      <c r="DT363" s="71">
        <v>85.756425336162906</v>
      </c>
      <c r="DU363" s="71">
        <v>85.423252044999799</v>
      </c>
      <c r="DV363" s="71">
        <v>77.177213088712733</v>
      </c>
      <c r="DW363" s="71">
        <v>85.316160629983102</v>
      </c>
      <c r="DX363" s="71">
        <v>101.891531865348</v>
      </c>
      <c r="DY363" s="71">
        <v>103.1409317072097</v>
      </c>
      <c r="DZ363" s="71">
        <v>99.285640766607941</v>
      </c>
      <c r="EA363" s="71">
        <v>93.002944418960638</v>
      </c>
      <c r="EB363" s="71">
        <v>101.29657955969958</v>
      </c>
      <c r="EC363" s="71">
        <v>86.208589088455724</v>
      </c>
      <c r="ED363" s="71">
        <v>92.515083528328944</v>
      </c>
      <c r="EE363" s="71">
        <v>101.03480054521428</v>
      </c>
      <c r="EF363" s="71">
        <v>96.382273515043664</v>
      </c>
      <c r="EG363" s="71">
        <v>91.670251254308184</v>
      </c>
      <c r="EH363" s="71">
        <v>80.175772709180762</v>
      </c>
      <c r="EI363" s="71">
        <v>88.350417388790021</v>
      </c>
      <c r="EJ363" s="71">
        <v>81.353778274364643</v>
      </c>
      <c r="EK363" s="71">
        <v>134.982779105513</v>
      </c>
      <c r="EL363" s="71">
        <v>90.849217072513369</v>
      </c>
      <c r="EM363" s="71">
        <v>85.149573984401542</v>
      </c>
      <c r="EN363" s="71">
        <v>90.194769536300115</v>
      </c>
      <c r="EO363" s="71">
        <v>102.47458512488346</v>
      </c>
      <c r="EP363" s="71">
        <v>114.98048258961322</v>
      </c>
      <c r="EQ363" s="71">
        <v>99.606915011658089</v>
      </c>
      <c r="ER363" s="71">
        <v>91.872535038228662</v>
      </c>
      <c r="ES363" s="71">
        <v>99.333236951059817</v>
      </c>
      <c r="ET363" s="71">
        <v>106.75824172555207</v>
      </c>
      <c r="EU363" s="71">
        <v>121.27507798337349</v>
      </c>
      <c r="EV363" s="71">
        <v>133.0313355429862</v>
      </c>
      <c r="EW363" s="71">
        <v>139.5758109051188</v>
      </c>
      <c r="EX363" s="71">
        <v>150.2849524067903</v>
      </c>
      <c r="EY363" s="71">
        <v>142.0508124966162</v>
      </c>
      <c r="EZ363" s="71">
        <v>146.37016623562371</v>
      </c>
      <c r="FA363" s="71">
        <v>128.973760818464</v>
      </c>
      <c r="FB363" s="71">
        <v>126.80813442590375</v>
      </c>
      <c r="FC363" s="71">
        <v>113.11233234987716</v>
      </c>
      <c r="FD363" s="71">
        <v>105.88961135930539</v>
      </c>
      <c r="FE363" s="71">
        <v>112.16040866083972</v>
      </c>
      <c r="FF363" s="71">
        <v>127.86714952995793</v>
      </c>
      <c r="FG363" s="71">
        <v>127.27219722430951</v>
      </c>
      <c r="FH363" s="71">
        <v>126.59395159587032</v>
      </c>
      <c r="FI363" s="71">
        <v>123.89286812822648</v>
      </c>
      <c r="FJ363" s="71">
        <v>130.13986733753487</v>
      </c>
      <c r="FK363" s="71">
        <v>140.55153268638219</v>
      </c>
      <c r="FL363" s="71">
        <v>139.0403538300352</v>
      </c>
      <c r="FM363" s="71">
        <v>122.61967019413886</v>
      </c>
      <c r="FN363" s="71">
        <v>120.1327695565285</v>
      </c>
      <c r="FO363" s="71">
        <v>114.13565031559243</v>
      </c>
      <c r="FP363" s="71">
        <v>103.78348019730998</v>
      </c>
      <c r="FQ363" s="71">
        <v>98.58359704594281</v>
      </c>
      <c r="FR363" s="71">
        <v>97.941048555842528</v>
      </c>
      <c r="FS363" s="71">
        <v>100.18996827119354</v>
      </c>
      <c r="FT363" s="7"/>
      <c r="FU363" s="7"/>
      <c r="FV363" s="7"/>
      <c r="FW363" s="7"/>
      <c r="FX363" s="7"/>
      <c r="FY363" s="7"/>
      <c r="FZ363" s="7"/>
      <c r="GA363" s="7"/>
      <c r="GB363" s="7"/>
    </row>
    <row r="364" spans="1:184" x14ac:dyDescent="0.3">
      <c r="A364" s="12" t="s">
        <v>51</v>
      </c>
      <c r="B364" s="12"/>
      <c r="C364" s="12"/>
      <c r="D364" s="30"/>
      <c r="E364" s="11">
        <v>70.684579416717085</v>
      </c>
      <c r="F364" s="11">
        <v>70.684579416717085</v>
      </c>
      <c r="G364" s="11">
        <v>70.684579416717085</v>
      </c>
      <c r="H364" s="11">
        <v>70.684579416717085</v>
      </c>
      <c r="I364" s="11">
        <v>70.684579416717085</v>
      </c>
      <c r="J364" s="11">
        <v>70.684579416717085</v>
      </c>
      <c r="K364" s="11">
        <v>70.684579416717085</v>
      </c>
      <c r="L364" s="11">
        <v>70.684579416717085</v>
      </c>
      <c r="M364" s="11">
        <v>70.684579416717085</v>
      </c>
      <c r="N364" s="11">
        <v>70.684579416717085</v>
      </c>
      <c r="O364" s="11">
        <v>70.684579416717085</v>
      </c>
      <c r="P364" s="11">
        <v>70.684579416717085</v>
      </c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</row>
    <row r="365" spans="1:184" x14ac:dyDescent="0.3">
      <c r="A365" s="12" t="s">
        <v>50</v>
      </c>
      <c r="B365" s="12"/>
      <c r="C365" s="12"/>
      <c r="D365" s="30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>
        <v>96.49773392145535</v>
      </c>
      <c r="R365" s="11">
        <v>96.49773392145535</v>
      </c>
      <c r="S365" s="11">
        <v>96.49773392145535</v>
      </c>
      <c r="T365" s="11">
        <v>96.49773392145535</v>
      </c>
      <c r="U365" s="11">
        <v>96.49773392145535</v>
      </c>
      <c r="V365" s="11">
        <v>96.49773392145535</v>
      </c>
      <c r="W365" s="11">
        <v>96.49773392145535</v>
      </c>
      <c r="X365" s="11">
        <v>96.49773392145535</v>
      </c>
      <c r="Y365" s="11">
        <v>96.49773392145535</v>
      </c>
      <c r="Z365" s="11">
        <v>96.49773392145535</v>
      </c>
      <c r="AA365" s="11">
        <v>96.49773392145535</v>
      </c>
      <c r="AB365" s="11">
        <v>96.49773392145535</v>
      </c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  <c r="FD365" s="11"/>
      <c r="FE365" s="11"/>
      <c r="FF365" s="11"/>
      <c r="FG365" s="11"/>
      <c r="FH365" s="11"/>
      <c r="FI365" s="11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</row>
    <row r="366" spans="1:184" x14ac:dyDescent="0.3">
      <c r="A366" s="12" t="s">
        <v>49</v>
      </c>
      <c r="B366" s="12"/>
      <c r="C366" s="12"/>
      <c r="D366" s="30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>
        <v>110.13543736421964</v>
      </c>
      <c r="AD366" s="11">
        <v>110.13543736421964</v>
      </c>
      <c r="AE366" s="11">
        <v>110.13543736421964</v>
      </c>
      <c r="AF366" s="11">
        <v>110.13543736421964</v>
      </c>
      <c r="AG366" s="11">
        <v>110.13543736421964</v>
      </c>
      <c r="AH366" s="11">
        <v>110.13543736421964</v>
      </c>
      <c r="AI366" s="11">
        <v>110.13543736421964</v>
      </c>
      <c r="AJ366" s="11">
        <v>110.13543736421964</v>
      </c>
      <c r="AK366" s="11">
        <v>110.13543736421964</v>
      </c>
      <c r="AL366" s="11">
        <v>110.13543736421964</v>
      </c>
      <c r="AM366" s="11">
        <v>110.13543736421964</v>
      </c>
      <c r="AN366" s="11">
        <v>110.13543736421964</v>
      </c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</row>
    <row r="367" spans="1:184" x14ac:dyDescent="0.3">
      <c r="A367" s="12" t="s">
        <v>48</v>
      </c>
      <c r="B367" s="12"/>
      <c r="C367" s="12"/>
      <c r="D367" s="30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>
        <v>100.3719397438138</v>
      </c>
      <c r="AP367" s="11">
        <v>100.3719397438138</v>
      </c>
      <c r="AQ367" s="11">
        <v>100.3719397438138</v>
      </c>
      <c r="AR367" s="11">
        <v>100.3719397438138</v>
      </c>
      <c r="AS367" s="11">
        <v>100.3719397438138</v>
      </c>
      <c r="AT367" s="11">
        <v>100.3719397438138</v>
      </c>
      <c r="AU367" s="11">
        <v>100.3719397438138</v>
      </c>
      <c r="AV367" s="11">
        <v>100.3719397438138</v>
      </c>
      <c r="AW367" s="11">
        <v>100.3719397438138</v>
      </c>
      <c r="AX367" s="11">
        <v>100.3719397438138</v>
      </c>
      <c r="AY367" s="11">
        <v>100.3719397438138</v>
      </c>
      <c r="AZ367" s="11">
        <v>100.3719397438138</v>
      </c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</row>
    <row r="368" spans="1:184" x14ac:dyDescent="0.3">
      <c r="A368" s="12" t="s">
        <v>86</v>
      </c>
      <c r="B368" s="12"/>
      <c r="C368" s="12"/>
      <c r="D368" s="30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>
        <v>105.85494070347117</v>
      </c>
      <c r="BB368" s="11">
        <v>105.85494070347117</v>
      </c>
      <c r="BC368" s="11">
        <v>105.85494070347117</v>
      </c>
      <c r="BD368" s="11">
        <v>105.85494070347117</v>
      </c>
      <c r="BE368" s="11">
        <v>105.85494070347117</v>
      </c>
      <c r="BF368" s="11">
        <v>105.85494070347117</v>
      </c>
      <c r="BG368" s="11">
        <v>105.85494070347117</v>
      </c>
      <c r="BH368" s="11">
        <v>105.85494070347117</v>
      </c>
      <c r="BI368" s="11">
        <v>105.85494070347117</v>
      </c>
      <c r="BJ368" s="11">
        <v>105.85494070347117</v>
      </c>
      <c r="BK368" s="11">
        <v>105.85494070347117</v>
      </c>
      <c r="BL368" s="11">
        <v>105.85494070347117</v>
      </c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</row>
    <row r="369" spans="1:184" x14ac:dyDescent="0.3">
      <c r="A369" s="12" t="s">
        <v>158</v>
      </c>
      <c r="B369" s="12"/>
      <c r="C369" s="12"/>
      <c r="D369" s="30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>
        <v>126.57794737884836</v>
      </c>
      <c r="BN369" s="11">
        <v>126.57794737884836</v>
      </c>
      <c r="BO369" s="11">
        <v>126.57794737884836</v>
      </c>
      <c r="BP369" s="11">
        <v>126.57794737884836</v>
      </c>
      <c r="BQ369" s="11">
        <v>126.57794737884836</v>
      </c>
      <c r="BR369" s="11">
        <v>126.57794737884836</v>
      </c>
      <c r="BS369" s="11">
        <v>126.57794737884836</v>
      </c>
      <c r="BT369" s="11">
        <v>126.57794737884836</v>
      </c>
      <c r="BU369" s="11">
        <v>126.57794737884836</v>
      </c>
      <c r="BV369" s="11">
        <v>126.57794737884836</v>
      </c>
      <c r="BW369" s="11">
        <v>126.57794737884836</v>
      </c>
      <c r="BX369" s="11">
        <v>126.57794737884836</v>
      </c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</row>
    <row r="370" spans="1:184" x14ac:dyDescent="0.3">
      <c r="A370" s="12" t="s">
        <v>178</v>
      </c>
      <c r="B370" s="12"/>
      <c r="C370" s="12"/>
      <c r="D370" s="30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>
        <v>91.636140655451015</v>
      </c>
      <c r="BZ370" s="11">
        <v>91.636140655451015</v>
      </c>
      <c r="CA370" s="11">
        <v>91.636140655451015</v>
      </c>
      <c r="CB370" s="11">
        <v>91.636140655451015</v>
      </c>
      <c r="CC370" s="11">
        <v>91.636140655451015</v>
      </c>
      <c r="CD370" s="11">
        <v>91.636140655451015</v>
      </c>
      <c r="CE370" s="11">
        <v>91.636140655451015</v>
      </c>
      <c r="CF370" s="11">
        <v>91.636140655451015</v>
      </c>
      <c r="CG370" s="11">
        <v>91.636140655451015</v>
      </c>
      <c r="CH370" s="11">
        <v>91.636140655451015</v>
      </c>
      <c r="CI370" s="11">
        <v>91.636140655451015</v>
      </c>
      <c r="CJ370" s="11">
        <v>91.636140655451015</v>
      </c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66"/>
      <c r="FU370" s="66"/>
      <c r="FV370" s="66"/>
      <c r="FW370" s="66"/>
      <c r="FX370" s="66"/>
      <c r="FY370" s="66"/>
      <c r="FZ370" s="66"/>
      <c r="GA370" s="66"/>
      <c r="GB370" s="66"/>
    </row>
    <row r="371" spans="1:184" x14ac:dyDescent="0.3">
      <c r="A371" s="12" t="s">
        <v>238</v>
      </c>
      <c r="B371" s="12"/>
      <c r="C371" s="12"/>
      <c r="D371" s="30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>
        <v>93.185757036514445</v>
      </c>
      <c r="CL371" s="11">
        <v>93.185757036514445</v>
      </c>
      <c r="CM371" s="11">
        <v>93.185757036514445</v>
      </c>
      <c r="CN371" s="11">
        <v>93.185757036514445</v>
      </c>
      <c r="CO371" s="11">
        <v>93.185757036514445</v>
      </c>
      <c r="CP371" s="11">
        <v>93.185757036514445</v>
      </c>
      <c r="CQ371" s="11">
        <v>93.185757036514445</v>
      </c>
      <c r="CR371" s="11">
        <v>93.185757036514445</v>
      </c>
      <c r="CS371" s="11">
        <v>93.185757036514445</v>
      </c>
      <c r="CT371" s="11">
        <v>93.185757036514445</v>
      </c>
      <c r="CU371" s="11">
        <v>93.185757036514445</v>
      </c>
      <c r="CV371" s="11">
        <v>93.185757036514445</v>
      </c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</row>
    <row r="372" spans="1:184" x14ac:dyDescent="0.3">
      <c r="A372" s="12" t="s">
        <v>279</v>
      </c>
      <c r="B372" s="12"/>
      <c r="C372" s="12"/>
      <c r="D372" s="30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>
        <v>97.59994256727073</v>
      </c>
      <c r="CX372" s="11">
        <v>97.59994256727073</v>
      </c>
      <c r="CY372" s="11">
        <v>97.59994256727073</v>
      </c>
      <c r="CZ372" s="11">
        <v>97.59994256727073</v>
      </c>
      <c r="DA372" s="11">
        <v>97.59994256727073</v>
      </c>
      <c r="DB372" s="11">
        <v>97.59994256727073</v>
      </c>
      <c r="DC372" s="11">
        <v>97.59994256727073</v>
      </c>
      <c r="DD372" s="11">
        <v>97.59994256727073</v>
      </c>
      <c r="DE372" s="11">
        <v>97.59994256727073</v>
      </c>
      <c r="DF372" s="11">
        <v>97.59994256727073</v>
      </c>
      <c r="DG372" s="11">
        <v>97.59994256727073</v>
      </c>
      <c r="DH372" s="11">
        <v>97.59994256727073</v>
      </c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</row>
    <row r="373" spans="1:184" x14ac:dyDescent="0.3">
      <c r="A373" s="12" t="s">
        <v>363</v>
      </c>
      <c r="B373" s="12"/>
      <c r="C373" s="12"/>
      <c r="D373" s="30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>
        <v>89.555195807728069</v>
      </c>
      <c r="DJ373" s="11">
        <v>89.555195807728069</v>
      </c>
      <c r="DK373" s="11">
        <v>89.555195807728069</v>
      </c>
      <c r="DL373" s="11">
        <v>89.555195807728069</v>
      </c>
      <c r="DM373" s="11">
        <v>89.555195807728069</v>
      </c>
      <c r="DN373" s="11">
        <v>89.555195807728069</v>
      </c>
      <c r="DO373" s="11">
        <v>89.555195807728069</v>
      </c>
      <c r="DP373" s="11">
        <v>89.555195807728069</v>
      </c>
      <c r="DQ373" s="11">
        <v>89.555195807728069</v>
      </c>
      <c r="DR373" s="11">
        <v>89.555195807728069</v>
      </c>
      <c r="DS373" s="11">
        <v>89.555195807728069</v>
      </c>
      <c r="DT373" s="11">
        <v>89.555195807728069</v>
      </c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</row>
    <row r="374" spans="1:184" x14ac:dyDescent="0.3">
      <c r="A374" s="12" t="s">
        <v>366</v>
      </c>
      <c r="B374" s="12"/>
      <c r="C374" s="12"/>
      <c r="D374" s="30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>
        <v>93.556250063213668</v>
      </c>
      <c r="DV374" s="11">
        <v>93.556250063213668</v>
      </c>
      <c r="DW374" s="11">
        <v>93.556250063213668</v>
      </c>
      <c r="DX374" s="11">
        <v>93.556250063213668</v>
      </c>
      <c r="DY374" s="11">
        <v>93.556250063213668</v>
      </c>
      <c r="DZ374" s="11">
        <v>93.556250063213668</v>
      </c>
      <c r="EA374" s="11">
        <v>93.556250063213668</v>
      </c>
      <c r="EB374" s="11">
        <v>93.556250063213668</v>
      </c>
      <c r="EC374" s="11">
        <v>93.556250063213668</v>
      </c>
      <c r="ED374" s="11">
        <v>93.556250063213668</v>
      </c>
      <c r="EE374" s="11">
        <v>93.556250063213668</v>
      </c>
      <c r="EF374" s="11">
        <v>93.556250063213668</v>
      </c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</row>
    <row r="375" spans="1:184" x14ac:dyDescent="0.3">
      <c r="A375" s="12" t="s">
        <v>383</v>
      </c>
      <c r="B375" s="12"/>
      <c r="C375" s="12"/>
      <c r="D375" s="30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>
        <v>95.97175642414625</v>
      </c>
      <c r="EH375" s="11">
        <v>95.97175642414625</v>
      </c>
      <c r="EI375" s="11">
        <v>95.97175642414625</v>
      </c>
      <c r="EJ375" s="11">
        <v>95.97175642414625</v>
      </c>
      <c r="EK375" s="11">
        <v>95.97175642414625</v>
      </c>
      <c r="EL375" s="11">
        <v>95.97175642414625</v>
      </c>
      <c r="EM375" s="11">
        <v>95.97175642414625</v>
      </c>
      <c r="EN375" s="11">
        <v>95.97175642414625</v>
      </c>
      <c r="EO375" s="11">
        <v>95.97175642414625</v>
      </c>
      <c r="EP375" s="11">
        <v>95.97175642414625</v>
      </c>
      <c r="EQ375" s="11">
        <v>95.97175642414625</v>
      </c>
      <c r="ER375" s="11">
        <v>95.97175642414625</v>
      </c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</row>
    <row r="376" spans="1:184" x14ac:dyDescent="0.3">
      <c r="A376" s="12" t="s">
        <v>440</v>
      </c>
      <c r="B376" s="12"/>
      <c r="C376" s="12"/>
      <c r="D376" s="30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>
        <v>126.12195610005591</v>
      </c>
      <c r="ET376" s="11">
        <v>126.12195610005591</v>
      </c>
      <c r="EU376" s="11">
        <v>126.12195610005591</v>
      </c>
      <c r="EV376" s="11">
        <v>126.12195610005591</v>
      </c>
      <c r="EW376" s="11">
        <v>126.12195610005591</v>
      </c>
      <c r="EX376" s="11">
        <v>126.12195610005591</v>
      </c>
      <c r="EY376" s="11">
        <v>126.12195610005591</v>
      </c>
      <c r="EZ376" s="11">
        <v>126.12195610005591</v>
      </c>
      <c r="FA376" s="11">
        <v>126.12195610005591</v>
      </c>
      <c r="FB376" s="11">
        <v>126.12195610005591</v>
      </c>
      <c r="FC376" s="11">
        <v>126.12195610005591</v>
      </c>
      <c r="FD376" s="11">
        <v>126.12195610005591</v>
      </c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</row>
    <row r="377" spans="1:184" x14ac:dyDescent="0.3">
      <c r="A377" s="12" t="s">
        <v>467</v>
      </c>
      <c r="B377" s="12"/>
      <c r="C377" s="12"/>
      <c r="D377" s="30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>
        <v>125.85512900540144</v>
      </c>
      <c r="FF377" s="11">
        <v>125.85512900540144</v>
      </c>
      <c r="FG377" s="11">
        <v>125.85512900540144</v>
      </c>
      <c r="FH377" s="11">
        <v>125.85512900540144</v>
      </c>
      <c r="FI377" s="11">
        <v>125.85512900540144</v>
      </c>
      <c r="FJ377" s="11">
        <v>125.85512900540144</v>
      </c>
      <c r="FK377" s="11">
        <v>125.85512900540144</v>
      </c>
      <c r="FL377" s="11">
        <v>125.85512900540144</v>
      </c>
      <c r="FM377" s="11">
        <v>125.85512900540144</v>
      </c>
      <c r="FN377" s="11">
        <v>125.85512900540144</v>
      </c>
      <c r="FO377" s="11">
        <v>125.85512900540144</v>
      </c>
      <c r="FP377" s="11">
        <v>125.85512900540144</v>
      </c>
      <c r="FQ377" s="11"/>
      <c r="FR377" s="11"/>
      <c r="FS377" s="11"/>
    </row>
    <row r="378" spans="1:184" x14ac:dyDescent="0.3">
      <c r="A378" s="12" t="s">
        <v>476</v>
      </c>
      <c r="B378" s="12"/>
      <c r="C378" s="12"/>
      <c r="D378" s="30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>
        <v>98.904871290992958</v>
      </c>
      <c r="FR378" s="11">
        <v>98.904871290992958</v>
      </c>
      <c r="FS378" s="11">
        <v>98.904871290992958</v>
      </c>
    </row>
    <row r="400" spans="1:175" x14ac:dyDescent="0.3">
      <c r="A400" s="18" t="s">
        <v>282</v>
      </c>
      <c r="B400" s="18"/>
      <c r="C400" s="18"/>
      <c r="D400" s="21"/>
      <c r="E400" s="29"/>
      <c r="F400" s="29"/>
      <c r="G400" s="29"/>
      <c r="H400" s="29"/>
      <c r="I400" s="29"/>
      <c r="J400" s="29"/>
      <c r="K400" s="29" t="s">
        <v>41</v>
      </c>
      <c r="L400" s="29" t="s">
        <v>41</v>
      </c>
      <c r="M400" s="29" t="s">
        <v>41</v>
      </c>
      <c r="N400" s="29" t="s">
        <v>41</v>
      </c>
      <c r="O400" s="29" t="s">
        <v>41</v>
      </c>
      <c r="P400" s="29" t="s">
        <v>41</v>
      </c>
      <c r="Q400" s="29"/>
      <c r="R400" s="29"/>
      <c r="S400" s="29"/>
      <c r="T400" s="29"/>
      <c r="U400" s="29"/>
      <c r="V400" s="29"/>
      <c r="W400" s="29" t="s">
        <v>42</v>
      </c>
      <c r="X400" s="29" t="s">
        <v>42</v>
      </c>
      <c r="Y400" s="29" t="s">
        <v>42</v>
      </c>
      <c r="Z400" s="29" t="s">
        <v>42</v>
      </c>
      <c r="AA400" s="29" t="s">
        <v>42</v>
      </c>
      <c r="AB400" s="29" t="s">
        <v>42</v>
      </c>
      <c r="AC400" s="29"/>
      <c r="AD400" s="29"/>
      <c r="AE400" s="29"/>
      <c r="AF400" s="29"/>
      <c r="AG400" s="29"/>
      <c r="AH400" s="29"/>
      <c r="AI400" s="29" t="s">
        <v>43</v>
      </c>
      <c r="AJ400" s="29" t="s">
        <v>43</v>
      </c>
      <c r="AK400" s="29" t="s">
        <v>43</v>
      </c>
      <c r="AL400" s="29" t="s">
        <v>43</v>
      </c>
      <c r="AM400" s="29" t="s">
        <v>43</v>
      </c>
      <c r="AN400" s="29" t="s">
        <v>43</v>
      </c>
      <c r="AO400" s="29"/>
      <c r="AP400" s="29"/>
      <c r="AQ400" s="29"/>
      <c r="AR400" s="29"/>
      <c r="AS400" s="29"/>
      <c r="AT400" s="29"/>
      <c r="AU400" s="29" t="s">
        <v>44</v>
      </c>
      <c r="AV400" s="29" t="s">
        <v>44</v>
      </c>
      <c r="AW400" s="29" t="s">
        <v>44</v>
      </c>
      <c r="AX400" s="29" t="s">
        <v>44</v>
      </c>
      <c r="AY400" s="29" t="s">
        <v>44</v>
      </c>
      <c r="AZ400" s="29" t="s">
        <v>44</v>
      </c>
      <c r="BA400" s="29"/>
      <c r="BB400" s="29"/>
      <c r="BC400" s="29"/>
      <c r="BD400" s="29"/>
      <c r="BE400" s="29"/>
      <c r="BF400" s="29"/>
      <c r="BG400" s="29" t="s">
        <v>83</v>
      </c>
      <c r="BH400" s="29" t="s">
        <v>83</v>
      </c>
      <c r="BI400" s="29" t="s">
        <v>83</v>
      </c>
      <c r="BJ400" s="29" t="s">
        <v>83</v>
      </c>
      <c r="BK400" s="29" t="s">
        <v>83</v>
      </c>
      <c r="BL400" s="29" t="s">
        <v>83</v>
      </c>
      <c r="BM400" s="29"/>
      <c r="BN400" s="29" t="s">
        <v>88</v>
      </c>
      <c r="BO400" s="29" t="s">
        <v>88</v>
      </c>
      <c r="BP400" s="29" t="s">
        <v>88</v>
      </c>
      <c r="BQ400" s="29" t="s">
        <v>88</v>
      </c>
      <c r="BR400" s="29" t="s">
        <v>88</v>
      </c>
      <c r="BS400" s="29" t="s">
        <v>88</v>
      </c>
      <c r="BT400" s="29" t="s">
        <v>88</v>
      </c>
      <c r="BU400" s="29" t="s">
        <v>88</v>
      </c>
      <c r="BV400" s="29" t="s">
        <v>88</v>
      </c>
      <c r="BW400" s="29" t="s">
        <v>88</v>
      </c>
      <c r="BX400" s="29" t="s">
        <v>88</v>
      </c>
      <c r="BY400" s="29"/>
      <c r="BZ400" s="29"/>
      <c r="CA400" s="29"/>
      <c r="CB400" s="29"/>
      <c r="CC400" s="29"/>
      <c r="CD400" s="29"/>
      <c r="CE400" s="29" t="s">
        <v>170</v>
      </c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 t="s">
        <v>236</v>
      </c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 t="s">
        <v>278</v>
      </c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 t="s">
        <v>362</v>
      </c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>
        <v>2019</v>
      </c>
      <c r="EB400" s="29">
        <v>2019</v>
      </c>
      <c r="EC400" s="29">
        <v>2019</v>
      </c>
      <c r="ED400" s="29">
        <v>2019</v>
      </c>
      <c r="EE400" s="29">
        <v>2019</v>
      </c>
      <c r="EF400" s="29">
        <v>2019</v>
      </c>
      <c r="EG400" s="29"/>
      <c r="EH400" s="29"/>
      <c r="EI400" s="29"/>
      <c r="EJ400" s="29"/>
      <c r="EK400" s="29"/>
      <c r="EL400" s="29"/>
      <c r="EM400" s="29">
        <v>2020</v>
      </c>
      <c r="EN400" s="29">
        <v>2020</v>
      </c>
      <c r="EO400" s="29">
        <v>2020</v>
      </c>
      <c r="EP400" s="29">
        <v>2020</v>
      </c>
      <c r="EQ400" s="29">
        <v>2020</v>
      </c>
      <c r="ER400" s="29">
        <v>2020</v>
      </c>
      <c r="ES400" s="29"/>
      <c r="ET400" s="29"/>
      <c r="EU400" s="29"/>
      <c r="EV400" s="29"/>
      <c r="EW400" s="29"/>
      <c r="EX400" s="29"/>
      <c r="EY400" s="29">
        <v>2021</v>
      </c>
      <c r="EZ400" s="29">
        <v>2021</v>
      </c>
      <c r="FA400" s="29">
        <v>2021</v>
      </c>
      <c r="FB400" s="29">
        <v>2021</v>
      </c>
      <c r="FC400" s="29">
        <v>2021</v>
      </c>
      <c r="FD400" s="29">
        <v>2021</v>
      </c>
      <c r="FE400" s="29"/>
      <c r="FF400" s="29"/>
      <c r="FG400" s="29"/>
      <c r="FH400" s="29"/>
      <c r="FI400" s="29"/>
      <c r="FJ400" s="29"/>
      <c r="FK400" s="29">
        <v>2022</v>
      </c>
      <c r="FL400" s="29">
        <v>2022</v>
      </c>
      <c r="FM400" s="29"/>
      <c r="FN400" s="29"/>
      <c r="FO400" s="29"/>
      <c r="FP400" s="29"/>
      <c r="FQ400" s="29" t="s">
        <v>475</v>
      </c>
      <c r="FR400" s="29"/>
      <c r="FS400" s="29"/>
    </row>
    <row r="401" spans="1:184" s="66" customFormat="1" x14ac:dyDescent="0.3">
      <c r="A401" s="68" t="s">
        <v>93</v>
      </c>
      <c r="B401" s="69"/>
      <c r="C401" s="69"/>
      <c r="D401" s="70"/>
      <c r="E401" s="71">
        <v>91.393316379952012</v>
      </c>
      <c r="F401" s="71">
        <v>77.874859156960852</v>
      </c>
      <c r="G401" s="71">
        <v>73.807465987993808</v>
      </c>
      <c r="H401" s="71">
        <v>69.56804569487764</v>
      </c>
      <c r="I401" s="71">
        <v>60.409605835983328</v>
      </c>
      <c r="J401" s="71">
        <v>61.92419354006573</v>
      </c>
      <c r="K401" s="71">
        <v>73.156994094682005</v>
      </c>
      <c r="L401" s="71">
        <v>81.317737130091032</v>
      </c>
      <c r="M401" s="71">
        <v>82.369617770965959</v>
      </c>
      <c r="N401" s="71">
        <v>86.658828361431091</v>
      </c>
      <c r="O401" s="71">
        <v>86.269677566492149</v>
      </c>
      <c r="P401" s="71">
        <v>91.678407060849381</v>
      </c>
      <c r="Q401" s="71">
        <v>96.553555210734842</v>
      </c>
      <c r="R401" s="71">
        <v>95.904782764156607</v>
      </c>
      <c r="S401" s="71">
        <v>95.498627762558044</v>
      </c>
      <c r="T401" s="71">
        <v>87.732279398753093</v>
      </c>
      <c r="U401" s="71">
        <v>78.413704376691257</v>
      </c>
      <c r="V401" s="71">
        <v>77.286077029612855</v>
      </c>
      <c r="W401" s="71">
        <v>70.08796349648766</v>
      </c>
      <c r="X401" s="71">
        <v>92.716155164748244</v>
      </c>
      <c r="Y401" s="71">
        <v>91.048856734579672</v>
      </c>
      <c r="Z401" s="71">
        <v>91.478758780462485</v>
      </c>
      <c r="AA401" s="71">
        <v>90.857727489682048</v>
      </c>
      <c r="AB401" s="71">
        <v>98.761463127138342</v>
      </c>
      <c r="AC401" s="71">
        <v>101.74526920280786</v>
      </c>
      <c r="AD401" s="71">
        <v>95.001341580040119</v>
      </c>
      <c r="AE401" s="71">
        <v>90.883650531276473</v>
      </c>
      <c r="AF401" s="71">
        <v>90.97807630646183</v>
      </c>
      <c r="AG401" s="71">
        <v>89.415928739365953</v>
      </c>
      <c r="AH401" s="71">
        <v>87.580360847486972</v>
      </c>
      <c r="AI401" s="71">
        <v>91.189275033935402</v>
      </c>
      <c r="AJ401" s="71">
        <v>96.949557222196475</v>
      </c>
      <c r="AK401" s="71">
        <v>95.313611378840221</v>
      </c>
      <c r="AL401" s="71">
        <v>91.923155741162972</v>
      </c>
      <c r="AM401" s="71">
        <v>96.154428761296202</v>
      </c>
      <c r="AN401" s="71">
        <v>99.623642182240189</v>
      </c>
      <c r="AO401" s="71">
        <v>98.630164987123734</v>
      </c>
      <c r="AP401" s="71">
        <v>92.764534899367575</v>
      </c>
      <c r="AQ401" s="71">
        <v>87.341117534952787</v>
      </c>
      <c r="AR401" s="71">
        <v>85.616817933039599</v>
      </c>
      <c r="AS401" s="71">
        <v>84.746629455968289</v>
      </c>
      <c r="AT401" s="71">
        <v>86.365277736912788</v>
      </c>
      <c r="AU401" s="71">
        <v>93.507819916253169</v>
      </c>
      <c r="AV401" s="71">
        <v>95.600066522227465</v>
      </c>
      <c r="AW401" s="71">
        <v>96.303267455158704</v>
      </c>
      <c r="AX401" s="71">
        <v>96.823754316642095</v>
      </c>
      <c r="AY401" s="71">
        <v>96.750892066807438</v>
      </c>
      <c r="AZ401" s="71">
        <v>100</v>
      </c>
      <c r="BA401" s="71">
        <v>100.00752719331321</v>
      </c>
      <c r="BB401" s="71">
        <v>96.399624174218417</v>
      </c>
      <c r="BC401" s="71">
        <v>96.932567907235907</v>
      </c>
      <c r="BD401" s="71">
        <v>96.028478850662864</v>
      </c>
      <c r="BE401" s="71">
        <v>94.90077537942193</v>
      </c>
      <c r="BF401" s="71">
        <v>93.217787362950077</v>
      </c>
      <c r="BG401" s="71">
        <v>96.635429579753719</v>
      </c>
      <c r="BH401" s="71">
        <v>96.237032842965959</v>
      </c>
      <c r="BI401" s="71">
        <v>98.599370958137541</v>
      </c>
      <c r="BJ401" s="71">
        <v>101.95920596597962</v>
      </c>
      <c r="BK401" s="71">
        <v>100.19211299123035</v>
      </c>
      <c r="BL401" s="71">
        <v>102.21403949575323</v>
      </c>
      <c r="BM401" s="71">
        <v>102.61008113926388</v>
      </c>
      <c r="BN401" s="71">
        <v>97.886254130152039</v>
      </c>
      <c r="BO401" s="71">
        <v>99.491696207282644</v>
      </c>
      <c r="BP401" s="71">
        <v>103.92819900992404</v>
      </c>
      <c r="BQ401" s="71">
        <v>105.63044637129171</v>
      </c>
      <c r="BR401" s="71">
        <v>107.39008833121278</v>
      </c>
      <c r="BS401" s="71">
        <v>108.91600324881206</v>
      </c>
      <c r="BT401" s="71">
        <v>106.70766076622031</v>
      </c>
      <c r="BU401" s="71">
        <v>101.63936917295186</v>
      </c>
      <c r="BV401" s="71">
        <v>96.383606692197404</v>
      </c>
      <c r="BW401" s="71">
        <v>92.268735307778343</v>
      </c>
      <c r="BX401" s="71">
        <v>83.661180830618292</v>
      </c>
      <c r="BY401" s="71">
        <v>83.762866681194936</v>
      </c>
      <c r="BZ401" s="71">
        <v>82.506716366803872</v>
      </c>
      <c r="CA401" s="71">
        <v>75.852923771852488</v>
      </c>
      <c r="CB401" s="71">
        <v>74.625200533223634</v>
      </c>
      <c r="CC401" s="71">
        <v>71.980100184778976</v>
      </c>
      <c r="CD401" s="71">
        <v>63.547453686537573</v>
      </c>
      <c r="CE401" s="71">
        <v>57.546492359090692</v>
      </c>
      <c r="CF401" s="71">
        <v>52.156060537767544</v>
      </c>
      <c r="CG401" s="71">
        <v>52.269629895310089</v>
      </c>
      <c r="CH401" s="71">
        <v>56.656202374611745</v>
      </c>
      <c r="CI401" s="71">
        <v>57.747532150766254</v>
      </c>
      <c r="CJ401" s="71">
        <v>56.098251856630824</v>
      </c>
      <c r="CK401" s="71">
        <v>55.997623128006403</v>
      </c>
      <c r="CL401" s="71">
        <v>53.718725502713738</v>
      </c>
      <c r="CM401" s="71">
        <v>56.418932781251499</v>
      </c>
      <c r="CN401" s="71">
        <v>57.682033787528233</v>
      </c>
      <c r="CO401" s="71">
        <v>55.42202297507518</v>
      </c>
      <c r="CP401" s="71">
        <v>54.74343268135781</v>
      </c>
      <c r="CQ401" s="71">
        <v>57.562111411260432</v>
      </c>
      <c r="CR401" s="71">
        <v>62.087367899509324</v>
      </c>
      <c r="CS401" s="71">
        <v>70.044488681599191</v>
      </c>
      <c r="CT401" s="71">
        <v>74.555281230105138</v>
      </c>
      <c r="CU401" s="71">
        <v>72.256753798552424</v>
      </c>
      <c r="CV401" s="71">
        <v>78.317539704486379</v>
      </c>
      <c r="CW401" s="71">
        <v>80.31006794669041</v>
      </c>
      <c r="CX401" s="71">
        <v>79.841857053292898</v>
      </c>
      <c r="CY401" s="71">
        <v>76.042109639906073</v>
      </c>
      <c r="CZ401" s="71">
        <v>74.897777870058349</v>
      </c>
      <c r="DA401" s="71">
        <v>68.511098224961685</v>
      </c>
      <c r="DB401" s="71">
        <v>65.177873357728103</v>
      </c>
      <c r="DC401" s="71">
        <v>63.000702549693052</v>
      </c>
      <c r="DD401" s="71">
        <v>67.297983428912985</v>
      </c>
      <c r="DE401" s="71">
        <v>71.30687742714214</v>
      </c>
      <c r="DF401" s="71">
        <v>72.180050612861152</v>
      </c>
      <c r="DG401" s="71">
        <v>72.131532695730186</v>
      </c>
      <c r="DH401" s="71">
        <v>75.126027006958523</v>
      </c>
      <c r="DI401" s="71">
        <v>78.600697279570269</v>
      </c>
      <c r="DJ401" s="71">
        <v>75.046495203170124</v>
      </c>
      <c r="DK401" s="71">
        <v>73.026413264492689</v>
      </c>
      <c r="DL401" s="71">
        <v>73.278218103994618</v>
      </c>
      <c r="DM401" s="71">
        <v>67.83045878315437</v>
      </c>
      <c r="DN401" s="71">
        <v>62.977531335139417</v>
      </c>
      <c r="DO401" s="71">
        <v>60.815813879021874</v>
      </c>
      <c r="DP401" s="71">
        <v>60.357179248379857</v>
      </c>
      <c r="DQ401" s="71">
        <v>58.233581243299028</v>
      </c>
      <c r="DR401" s="71">
        <v>59.149175845794176</v>
      </c>
      <c r="DS401" s="71">
        <v>59.406531536242781</v>
      </c>
      <c r="DT401" s="71">
        <v>64.768996503237716</v>
      </c>
      <c r="DU401" s="71">
        <v>67.520200759890869</v>
      </c>
      <c r="DV401" s="71">
        <v>66.363677561490391</v>
      </c>
      <c r="DW401" s="71">
        <v>65.719734308789597</v>
      </c>
      <c r="DX401" s="71">
        <v>64.698760886665951</v>
      </c>
      <c r="DY401" s="71">
        <v>60.678839274081263</v>
      </c>
      <c r="DZ401" s="71">
        <v>58.289986360821132</v>
      </c>
      <c r="EA401" s="71">
        <v>58.535698419282845</v>
      </c>
      <c r="EB401" s="71">
        <v>55.821981996397383</v>
      </c>
      <c r="EC401" s="71">
        <v>56.960737981869379</v>
      </c>
      <c r="ED401" s="71">
        <v>58.112904719303017</v>
      </c>
      <c r="EE401" s="71">
        <v>63.146285055272209</v>
      </c>
      <c r="EF401" s="71">
        <v>67.371266832023423</v>
      </c>
      <c r="EG401" s="71">
        <v>68.360542709647092</v>
      </c>
      <c r="EH401" s="71">
        <v>64.196988020855471</v>
      </c>
      <c r="EI401" s="71">
        <v>54.536357715414695</v>
      </c>
      <c r="EJ401" s="71">
        <v>45.666087122955403</v>
      </c>
      <c r="EK401" s="71">
        <v>41.41537508851976</v>
      </c>
      <c r="EL401" s="71">
        <v>46.539713975763782</v>
      </c>
      <c r="EM401" s="71">
        <v>56.357026284633285</v>
      </c>
      <c r="EN401" s="71">
        <v>56.950242834149144</v>
      </c>
      <c r="EO401" s="71">
        <v>59.291864139323593</v>
      </c>
      <c r="EP401" s="71">
        <v>61.97300514781621</v>
      </c>
      <c r="EQ401" s="71">
        <v>69.301275982242942</v>
      </c>
      <c r="ER401" s="71">
        <v>81.393055938340211</v>
      </c>
      <c r="ES401" s="71">
        <v>82.428858459717219</v>
      </c>
      <c r="ET401" s="71">
        <v>75.962884050684806</v>
      </c>
      <c r="EU401" s="71">
        <v>73.346439620263652</v>
      </c>
      <c r="EV401" s="71">
        <v>73.980950099760861</v>
      </c>
      <c r="EW401" s="71">
        <v>73.17628099103797</v>
      </c>
      <c r="EX401" s="71">
        <v>76.051427135937303</v>
      </c>
      <c r="EY401" s="71">
        <v>76.508438532976186</v>
      </c>
      <c r="EZ401" s="71">
        <v>79.784851848891748</v>
      </c>
      <c r="FA401" s="71">
        <v>84.931583339823376</v>
      </c>
      <c r="FB401" s="71">
        <v>87.544341636962216</v>
      </c>
      <c r="FC401" s="71">
        <v>85.185271475423207</v>
      </c>
      <c r="FD401" s="71">
        <v>84.503970755679418</v>
      </c>
      <c r="FE401" s="71">
        <v>82.707713785503543</v>
      </c>
      <c r="FF401" s="71">
        <v>79.22465886687327</v>
      </c>
      <c r="FG401" s="71">
        <v>76.541687532882122</v>
      </c>
      <c r="FH401" s="71">
        <v>76.915245441324203</v>
      </c>
      <c r="FI401" s="71">
        <v>75.207766405613114</v>
      </c>
      <c r="FJ401" s="71">
        <v>80.216821231915787</v>
      </c>
      <c r="FK401" s="71">
        <v>75.260158856681016</v>
      </c>
      <c r="FL401" s="71">
        <v>80.276657421695688</v>
      </c>
      <c r="FM401" s="71">
        <v>81.539008999806086</v>
      </c>
      <c r="FN401" s="71">
        <v>78.814692314923533</v>
      </c>
      <c r="FO401" s="71">
        <v>78.429170594465191</v>
      </c>
      <c r="FP401" s="71">
        <v>84.736124787364147</v>
      </c>
      <c r="FQ401" s="71">
        <v>87.443756169983189</v>
      </c>
      <c r="FR401" s="71">
        <v>84.41175224808056</v>
      </c>
      <c r="FS401" s="71">
        <v>82.48624934142444</v>
      </c>
      <c r="FT401" s="7"/>
      <c r="FU401" s="7"/>
      <c r="FV401" s="7"/>
      <c r="FW401" s="7"/>
      <c r="FX401" s="7"/>
      <c r="FY401" s="7"/>
      <c r="FZ401" s="7"/>
      <c r="GA401" s="7"/>
      <c r="GB401" s="7"/>
    </row>
    <row r="402" spans="1:184" x14ac:dyDescent="0.3">
      <c r="A402" s="12" t="s">
        <v>51</v>
      </c>
      <c r="B402" s="12"/>
      <c r="C402" s="12"/>
      <c r="D402" s="30"/>
      <c r="E402" s="11">
        <v>78.035729048362086</v>
      </c>
      <c r="F402" s="11">
        <v>78.035729048362086</v>
      </c>
      <c r="G402" s="11">
        <v>78.035729048362086</v>
      </c>
      <c r="H402" s="11">
        <v>78.035729048362086</v>
      </c>
      <c r="I402" s="11">
        <v>78.035729048362086</v>
      </c>
      <c r="J402" s="11">
        <v>78.035729048362086</v>
      </c>
      <c r="K402" s="11">
        <v>78.035729048362086</v>
      </c>
      <c r="L402" s="11">
        <v>78.035729048362086</v>
      </c>
      <c r="M402" s="11">
        <v>78.035729048362086</v>
      </c>
      <c r="N402" s="11">
        <v>78.035729048362086</v>
      </c>
      <c r="O402" s="11">
        <v>78.035729048362086</v>
      </c>
      <c r="P402" s="11">
        <v>78.035729048362086</v>
      </c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</row>
    <row r="403" spans="1:184" x14ac:dyDescent="0.3">
      <c r="A403" s="12" t="s">
        <v>50</v>
      </c>
      <c r="B403" s="12"/>
      <c r="C403" s="12"/>
      <c r="D403" s="30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>
        <v>88.861662611300417</v>
      </c>
      <c r="R403" s="11">
        <v>88.861662611300417</v>
      </c>
      <c r="S403" s="11">
        <v>88.861662611300417</v>
      </c>
      <c r="T403" s="11">
        <v>88.861662611300417</v>
      </c>
      <c r="U403" s="11">
        <v>88.861662611300417</v>
      </c>
      <c r="V403" s="11">
        <v>88.861662611300417</v>
      </c>
      <c r="W403" s="11">
        <v>88.861662611300417</v>
      </c>
      <c r="X403" s="11">
        <v>88.861662611300417</v>
      </c>
      <c r="Y403" s="11">
        <v>88.861662611300417</v>
      </c>
      <c r="Z403" s="11">
        <v>88.861662611300417</v>
      </c>
      <c r="AA403" s="11">
        <v>88.861662611300417</v>
      </c>
      <c r="AB403" s="11">
        <v>88.861662611300417</v>
      </c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</row>
    <row r="404" spans="1:184" x14ac:dyDescent="0.3">
      <c r="A404" s="12" t="s">
        <v>49</v>
      </c>
      <c r="B404" s="12"/>
      <c r="C404" s="12"/>
      <c r="D404" s="30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>
        <v>93.896524793925892</v>
      </c>
      <c r="AD404" s="11">
        <v>93.896524793925892</v>
      </c>
      <c r="AE404" s="11">
        <v>93.896524793925892</v>
      </c>
      <c r="AF404" s="11">
        <v>93.896524793925892</v>
      </c>
      <c r="AG404" s="11">
        <v>93.896524793925892</v>
      </c>
      <c r="AH404" s="11">
        <v>93.896524793925892</v>
      </c>
      <c r="AI404" s="11">
        <v>93.896524793925892</v>
      </c>
      <c r="AJ404" s="11">
        <v>93.896524793925892</v>
      </c>
      <c r="AK404" s="11">
        <v>93.896524793925892</v>
      </c>
      <c r="AL404" s="11">
        <v>93.896524793925892</v>
      </c>
      <c r="AM404" s="11">
        <v>93.896524793925892</v>
      </c>
      <c r="AN404" s="11">
        <v>93.896524793925892</v>
      </c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</row>
    <row r="405" spans="1:184" x14ac:dyDescent="0.3">
      <c r="A405" s="12" t="s">
        <v>48</v>
      </c>
      <c r="B405" s="12"/>
      <c r="C405" s="12"/>
      <c r="D405" s="30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>
        <v>92.870861902037802</v>
      </c>
      <c r="AP405" s="11">
        <v>92.870861902037802</v>
      </c>
      <c r="AQ405" s="11">
        <v>92.870861902037802</v>
      </c>
      <c r="AR405" s="11">
        <v>92.870861902037802</v>
      </c>
      <c r="AS405" s="11">
        <v>92.870861902037802</v>
      </c>
      <c r="AT405" s="11">
        <v>92.870861902037802</v>
      </c>
      <c r="AU405" s="11">
        <v>92.870861902037802</v>
      </c>
      <c r="AV405" s="11">
        <v>92.870861902037802</v>
      </c>
      <c r="AW405" s="11">
        <v>92.870861902037802</v>
      </c>
      <c r="AX405" s="11">
        <v>92.870861902037802</v>
      </c>
      <c r="AY405" s="11">
        <v>92.870861902037802</v>
      </c>
      <c r="AZ405" s="11">
        <v>92.870861902037802</v>
      </c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</row>
    <row r="406" spans="1:184" x14ac:dyDescent="0.3">
      <c r="A406" s="12" t="s">
        <v>86</v>
      </c>
      <c r="B406" s="12"/>
      <c r="C406" s="12"/>
      <c r="D406" s="30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>
        <v>97.776996058468569</v>
      </c>
      <c r="BB406" s="11">
        <v>97.776996058468569</v>
      </c>
      <c r="BC406" s="11">
        <v>97.776996058468569</v>
      </c>
      <c r="BD406" s="11">
        <v>97.776996058468569</v>
      </c>
      <c r="BE406" s="11">
        <v>97.776996058468569</v>
      </c>
      <c r="BF406" s="11">
        <v>97.776996058468569</v>
      </c>
      <c r="BG406" s="11">
        <v>97.776996058468569</v>
      </c>
      <c r="BH406" s="11">
        <v>97.776996058468569</v>
      </c>
      <c r="BI406" s="11">
        <v>97.776996058468569</v>
      </c>
      <c r="BJ406" s="11">
        <v>97.776996058468569</v>
      </c>
      <c r="BK406" s="11">
        <v>97.776996058468569</v>
      </c>
      <c r="BL406" s="11">
        <v>97.776996058468569</v>
      </c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</row>
    <row r="407" spans="1:184" x14ac:dyDescent="0.3">
      <c r="A407" s="12" t="s">
        <v>158</v>
      </c>
      <c r="B407" s="12"/>
      <c r="C407" s="12"/>
      <c r="D407" s="30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>
        <v>100.54277676730879</v>
      </c>
      <c r="BN407" s="11">
        <v>100.54277676730879</v>
      </c>
      <c r="BO407" s="11">
        <v>100.54277676730879</v>
      </c>
      <c r="BP407" s="11">
        <v>100.54277676730879</v>
      </c>
      <c r="BQ407" s="11">
        <v>100.54277676730879</v>
      </c>
      <c r="BR407" s="11">
        <v>100.54277676730879</v>
      </c>
      <c r="BS407" s="11">
        <v>100.54277676730879</v>
      </c>
      <c r="BT407" s="11">
        <v>100.54277676730879</v>
      </c>
      <c r="BU407" s="11">
        <v>100.54277676730879</v>
      </c>
      <c r="BV407" s="11">
        <v>100.54277676730879</v>
      </c>
      <c r="BW407" s="11">
        <v>100.54277676730879</v>
      </c>
      <c r="BX407" s="11">
        <v>100.54277676730879</v>
      </c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</row>
    <row r="408" spans="1:184" x14ac:dyDescent="0.3">
      <c r="A408" s="12" t="s">
        <v>178</v>
      </c>
      <c r="B408" s="12"/>
      <c r="C408" s="12"/>
      <c r="D408" s="30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>
        <v>65.395785866547385</v>
      </c>
      <c r="BZ408" s="11">
        <v>65.395785866547385</v>
      </c>
      <c r="CA408" s="11">
        <v>65.395785866547385</v>
      </c>
      <c r="CB408" s="11">
        <v>65.395785866547385</v>
      </c>
      <c r="CC408" s="11">
        <v>65.395785866547385</v>
      </c>
      <c r="CD408" s="11">
        <v>65.395785866547385</v>
      </c>
      <c r="CE408" s="11">
        <v>65.395785866547385</v>
      </c>
      <c r="CF408" s="11">
        <v>65.395785866547385</v>
      </c>
      <c r="CG408" s="11">
        <v>65.395785866547385</v>
      </c>
      <c r="CH408" s="11">
        <v>65.395785866547385</v>
      </c>
      <c r="CI408" s="11">
        <v>65.395785866547385</v>
      </c>
      <c r="CJ408" s="11">
        <v>65.395785866547385</v>
      </c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66"/>
      <c r="FU408" s="66"/>
      <c r="FV408" s="66"/>
      <c r="FW408" s="66"/>
      <c r="FX408" s="66"/>
      <c r="FY408" s="66"/>
      <c r="FZ408" s="66"/>
      <c r="GA408" s="66"/>
      <c r="GB408" s="66"/>
    </row>
    <row r="409" spans="1:184" x14ac:dyDescent="0.3">
      <c r="A409" s="12" t="s">
        <v>238</v>
      </c>
      <c r="B409" s="12"/>
      <c r="C409" s="12"/>
      <c r="D409" s="30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>
        <v>60.953524897905396</v>
      </c>
      <c r="CL409" s="11">
        <v>60.953524897905396</v>
      </c>
      <c r="CM409" s="11">
        <v>60.953524897905396</v>
      </c>
      <c r="CN409" s="11">
        <v>60.953524897905396</v>
      </c>
      <c r="CO409" s="11">
        <v>60.953524897905396</v>
      </c>
      <c r="CP409" s="11">
        <v>60.953524897905396</v>
      </c>
      <c r="CQ409" s="11">
        <v>60.953524897905396</v>
      </c>
      <c r="CR409" s="11">
        <v>60.953524897905396</v>
      </c>
      <c r="CS409" s="11">
        <v>60.953524897905396</v>
      </c>
      <c r="CT409" s="11">
        <v>60.953524897905396</v>
      </c>
      <c r="CU409" s="11">
        <v>60.953524897905396</v>
      </c>
      <c r="CV409" s="11">
        <v>60.953524897905396</v>
      </c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</row>
    <row r="410" spans="1:184" x14ac:dyDescent="0.3">
      <c r="A410" s="12" t="s">
        <v>279</v>
      </c>
      <c r="B410" s="12"/>
      <c r="C410" s="12"/>
      <c r="D410" s="30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>
        <v>72.151996484494632</v>
      </c>
      <c r="CX410" s="11">
        <v>72.151996484494632</v>
      </c>
      <c r="CY410" s="11">
        <v>72.151996484494632</v>
      </c>
      <c r="CZ410" s="11">
        <v>72.151996484494632</v>
      </c>
      <c r="DA410" s="11">
        <v>72.151996484494632</v>
      </c>
      <c r="DB410" s="11">
        <v>72.151996484494632</v>
      </c>
      <c r="DC410" s="11">
        <v>72.151996484494632</v>
      </c>
      <c r="DD410" s="11">
        <v>72.151996484494632</v>
      </c>
      <c r="DE410" s="11">
        <v>72.151996484494632</v>
      </c>
      <c r="DF410" s="11">
        <v>72.151996484494632</v>
      </c>
      <c r="DG410" s="11">
        <v>72.151996484494632</v>
      </c>
      <c r="DH410" s="11">
        <v>72.151996484494632</v>
      </c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</row>
    <row r="411" spans="1:184" x14ac:dyDescent="0.3">
      <c r="A411" s="12" t="s">
        <v>363</v>
      </c>
      <c r="B411" s="12"/>
      <c r="C411" s="12"/>
      <c r="D411" s="30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>
        <v>66.12425768545809</v>
      </c>
      <c r="DJ411" s="11">
        <v>66.12425768545809</v>
      </c>
      <c r="DK411" s="11">
        <v>66.12425768545809</v>
      </c>
      <c r="DL411" s="11">
        <v>66.12425768545809</v>
      </c>
      <c r="DM411" s="11">
        <v>66.12425768545809</v>
      </c>
      <c r="DN411" s="11">
        <v>66.12425768545809</v>
      </c>
      <c r="DO411" s="11">
        <v>66.12425768545809</v>
      </c>
      <c r="DP411" s="11">
        <v>66.12425768545809</v>
      </c>
      <c r="DQ411" s="11">
        <v>66.12425768545809</v>
      </c>
      <c r="DR411" s="11">
        <v>66.12425768545809</v>
      </c>
      <c r="DS411" s="11">
        <v>66.12425768545809</v>
      </c>
      <c r="DT411" s="11">
        <v>66.12425768545809</v>
      </c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</row>
    <row r="412" spans="1:184" x14ac:dyDescent="0.3">
      <c r="A412" s="12" t="s">
        <v>366</v>
      </c>
      <c r="B412" s="12"/>
      <c r="C412" s="12"/>
      <c r="D412" s="30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>
        <v>61.935006179657286</v>
      </c>
      <c r="DV412" s="11">
        <v>61.935006179657286</v>
      </c>
      <c r="DW412" s="11">
        <v>61.935006179657286</v>
      </c>
      <c r="DX412" s="11">
        <v>61.935006179657286</v>
      </c>
      <c r="DY412" s="11">
        <v>61.935006179657286</v>
      </c>
      <c r="DZ412" s="11">
        <v>61.935006179657286</v>
      </c>
      <c r="EA412" s="11">
        <v>61.935006179657286</v>
      </c>
      <c r="EB412" s="11">
        <v>61.935006179657286</v>
      </c>
      <c r="EC412" s="11">
        <v>61.935006179657286</v>
      </c>
      <c r="ED412" s="11">
        <v>61.935006179657286</v>
      </c>
      <c r="EE412" s="11">
        <v>61.935006179657286</v>
      </c>
      <c r="EF412" s="11">
        <v>61.935006179657286</v>
      </c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</row>
    <row r="413" spans="1:184" x14ac:dyDescent="0.3">
      <c r="A413" s="12" t="s">
        <v>383</v>
      </c>
      <c r="B413" s="12"/>
      <c r="C413" s="12"/>
      <c r="D413" s="30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>
        <v>58.831794579971792</v>
      </c>
      <c r="EH413" s="11">
        <v>58.831794579971792</v>
      </c>
      <c r="EI413" s="11">
        <v>58.831794579971792</v>
      </c>
      <c r="EJ413" s="11">
        <v>58.831794579971792</v>
      </c>
      <c r="EK413" s="11">
        <v>58.831794579971792</v>
      </c>
      <c r="EL413" s="11">
        <v>58.831794579971792</v>
      </c>
      <c r="EM413" s="11">
        <v>58.831794579971792</v>
      </c>
      <c r="EN413" s="11">
        <v>58.831794579971792</v>
      </c>
      <c r="EO413" s="11">
        <v>58.831794579971792</v>
      </c>
      <c r="EP413" s="11">
        <v>58.831794579971792</v>
      </c>
      <c r="EQ413" s="11">
        <v>58.831794579971792</v>
      </c>
      <c r="ER413" s="11">
        <v>58.831794579971792</v>
      </c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</row>
    <row r="414" spans="1:184" x14ac:dyDescent="0.3">
      <c r="A414" s="12" t="s">
        <v>440</v>
      </c>
      <c r="B414" s="12"/>
      <c r="C414" s="12"/>
      <c r="D414" s="30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>
        <v>79.450441495596507</v>
      </c>
      <c r="ET414" s="11">
        <v>79.450441495596507</v>
      </c>
      <c r="EU414" s="11">
        <v>79.450441495596507</v>
      </c>
      <c r="EV414" s="11">
        <v>79.450441495596507</v>
      </c>
      <c r="EW414" s="11">
        <v>79.450441495596507</v>
      </c>
      <c r="EX414" s="11">
        <v>79.450441495596507</v>
      </c>
      <c r="EY414" s="11">
        <v>79.450441495596507</v>
      </c>
      <c r="EZ414" s="11">
        <v>79.450441495596507</v>
      </c>
      <c r="FA414" s="11">
        <v>79.450441495596507</v>
      </c>
      <c r="FB414" s="11">
        <v>79.450441495596507</v>
      </c>
      <c r="FC414" s="11">
        <v>79.450441495596507</v>
      </c>
      <c r="FD414" s="11">
        <v>79.450441495596507</v>
      </c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</row>
    <row r="415" spans="1:184" x14ac:dyDescent="0.3">
      <c r="A415" s="12" t="s">
        <v>467</v>
      </c>
      <c r="B415" s="12"/>
      <c r="C415" s="12"/>
      <c r="D415" s="30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>
        <v>78.64850740469852</v>
      </c>
      <c r="FF415" s="11">
        <v>78.64850740469852</v>
      </c>
      <c r="FG415" s="11">
        <v>78.64850740469852</v>
      </c>
      <c r="FH415" s="11">
        <v>78.64850740469852</v>
      </c>
      <c r="FI415" s="11">
        <v>78.64850740469852</v>
      </c>
      <c r="FJ415" s="11">
        <v>78.64850740469852</v>
      </c>
      <c r="FK415" s="11">
        <v>78.64850740469852</v>
      </c>
      <c r="FL415" s="11">
        <v>78.64850740469852</v>
      </c>
      <c r="FM415" s="11">
        <v>78.64850740469852</v>
      </c>
      <c r="FN415" s="11">
        <v>78.64850740469852</v>
      </c>
      <c r="FO415" s="11">
        <v>78.64850740469852</v>
      </c>
      <c r="FP415" s="11">
        <v>78.64850740469852</v>
      </c>
      <c r="FQ415" s="11"/>
      <c r="FR415" s="11"/>
      <c r="FS415" s="11"/>
    </row>
    <row r="416" spans="1:184" x14ac:dyDescent="0.3">
      <c r="A416" s="12" t="s">
        <v>476</v>
      </c>
      <c r="B416" s="12"/>
      <c r="C416" s="12"/>
      <c r="D416" s="30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>
        <v>84.780585919829392</v>
      </c>
      <c r="FR416" s="11">
        <v>84.780585919829392</v>
      </c>
      <c r="FS416" s="11">
        <v>84.780585919829392</v>
      </c>
    </row>
    <row r="438" spans="1:184" x14ac:dyDescent="0.3">
      <c r="A438" s="18" t="s">
        <v>282</v>
      </c>
      <c r="B438" s="18"/>
      <c r="C438" s="18"/>
      <c r="D438" s="21"/>
      <c r="E438" s="29"/>
      <c r="F438" s="29"/>
      <c r="G438" s="29"/>
      <c r="H438" s="29"/>
      <c r="I438" s="29"/>
      <c r="J438" s="29"/>
      <c r="K438" s="29" t="s">
        <v>41</v>
      </c>
      <c r="L438" s="29" t="s">
        <v>41</v>
      </c>
      <c r="M438" s="29" t="s">
        <v>41</v>
      </c>
      <c r="N438" s="29" t="s">
        <v>41</v>
      </c>
      <c r="O438" s="29" t="s">
        <v>41</v>
      </c>
      <c r="P438" s="29" t="s">
        <v>41</v>
      </c>
      <c r="Q438" s="29"/>
      <c r="R438" s="29"/>
      <c r="S438" s="29"/>
      <c r="T438" s="29"/>
      <c r="U438" s="29"/>
      <c r="V438" s="29"/>
      <c r="W438" s="29" t="s">
        <v>42</v>
      </c>
      <c r="X438" s="29" t="s">
        <v>42</v>
      </c>
      <c r="Y438" s="29" t="s">
        <v>42</v>
      </c>
      <c r="Z438" s="29" t="s">
        <v>42</v>
      </c>
      <c r="AA438" s="29" t="s">
        <v>42</v>
      </c>
      <c r="AB438" s="29" t="s">
        <v>42</v>
      </c>
      <c r="AC438" s="29"/>
      <c r="AD438" s="29"/>
      <c r="AE438" s="29"/>
      <c r="AF438" s="29"/>
      <c r="AG438" s="29"/>
      <c r="AH438" s="29"/>
      <c r="AI438" s="29" t="s">
        <v>43</v>
      </c>
      <c r="AJ438" s="29" t="s">
        <v>43</v>
      </c>
      <c r="AK438" s="29" t="s">
        <v>43</v>
      </c>
      <c r="AL438" s="29" t="s">
        <v>43</v>
      </c>
      <c r="AM438" s="29" t="s">
        <v>43</v>
      </c>
      <c r="AN438" s="29" t="s">
        <v>43</v>
      </c>
      <c r="AO438" s="29"/>
      <c r="AP438" s="29"/>
      <c r="AQ438" s="29"/>
      <c r="AR438" s="29"/>
      <c r="AS438" s="29"/>
      <c r="AT438" s="29"/>
      <c r="AU438" s="29" t="s">
        <v>44</v>
      </c>
      <c r="AV438" s="29" t="s">
        <v>44</v>
      </c>
      <c r="AW438" s="29" t="s">
        <v>44</v>
      </c>
      <c r="AX438" s="29" t="s">
        <v>44</v>
      </c>
      <c r="AY438" s="29" t="s">
        <v>44</v>
      </c>
      <c r="AZ438" s="29" t="s">
        <v>44</v>
      </c>
      <c r="BA438" s="29"/>
      <c r="BB438" s="29"/>
      <c r="BC438" s="29"/>
      <c r="BD438" s="29"/>
      <c r="BE438" s="29"/>
      <c r="BF438" s="29"/>
      <c r="BG438" s="29" t="s">
        <v>83</v>
      </c>
      <c r="BH438" s="29" t="s">
        <v>83</v>
      </c>
      <c r="BI438" s="29" t="s">
        <v>83</v>
      </c>
      <c r="BJ438" s="29" t="s">
        <v>83</v>
      </c>
      <c r="BK438" s="29" t="s">
        <v>83</v>
      </c>
      <c r="BL438" s="29" t="s">
        <v>83</v>
      </c>
      <c r="BM438" s="29"/>
      <c r="BN438" s="29" t="s">
        <v>88</v>
      </c>
      <c r="BO438" s="29" t="s">
        <v>88</v>
      </c>
      <c r="BP438" s="29" t="s">
        <v>88</v>
      </c>
      <c r="BQ438" s="29" t="s">
        <v>88</v>
      </c>
      <c r="BR438" s="29" t="s">
        <v>88</v>
      </c>
      <c r="BS438" s="29" t="s">
        <v>88</v>
      </c>
      <c r="BT438" s="29" t="s">
        <v>88</v>
      </c>
      <c r="BU438" s="29" t="s">
        <v>88</v>
      </c>
      <c r="BV438" s="29" t="s">
        <v>88</v>
      </c>
      <c r="BW438" s="29" t="s">
        <v>88</v>
      </c>
      <c r="BX438" s="29" t="s">
        <v>88</v>
      </c>
      <c r="BY438" s="29"/>
      <c r="BZ438" s="29"/>
      <c r="CA438" s="29"/>
      <c r="CB438" s="29"/>
      <c r="CC438" s="29"/>
      <c r="CD438" s="29"/>
      <c r="CE438" s="29" t="s">
        <v>170</v>
      </c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 t="s">
        <v>236</v>
      </c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 t="s">
        <v>278</v>
      </c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 t="s">
        <v>362</v>
      </c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>
        <v>2019</v>
      </c>
      <c r="EB438" s="29">
        <v>2019</v>
      </c>
      <c r="EC438" s="29">
        <v>2019</v>
      </c>
      <c r="ED438" s="29">
        <v>2019</v>
      </c>
      <c r="EE438" s="29">
        <v>2019</v>
      </c>
      <c r="EF438" s="29">
        <v>2019</v>
      </c>
      <c r="EG438" s="29"/>
      <c r="EH438" s="29"/>
      <c r="EI438" s="29"/>
      <c r="EJ438" s="29"/>
      <c r="EK438" s="29"/>
      <c r="EL438" s="29"/>
      <c r="EM438" s="29">
        <v>2020</v>
      </c>
      <c r="EN438" s="29">
        <v>2020</v>
      </c>
      <c r="EO438" s="29">
        <v>2020</v>
      </c>
      <c r="EP438" s="29">
        <v>2020</v>
      </c>
      <c r="EQ438" s="29">
        <v>2020</v>
      </c>
      <c r="ER438" s="29">
        <v>2020</v>
      </c>
      <c r="ES438" s="29"/>
      <c r="ET438" s="29"/>
      <c r="EU438" s="29"/>
      <c r="EV438" s="29"/>
      <c r="EW438" s="29"/>
      <c r="EX438" s="29"/>
      <c r="EY438" s="29">
        <v>2021</v>
      </c>
      <c r="EZ438" s="29">
        <v>2021</v>
      </c>
      <c r="FA438" s="29">
        <v>2021</v>
      </c>
      <c r="FB438" s="29">
        <v>2021</v>
      </c>
      <c r="FC438" s="29">
        <v>2021</v>
      </c>
      <c r="FD438" s="29">
        <v>2021</v>
      </c>
      <c r="FE438" s="29"/>
      <c r="FF438" s="29"/>
      <c r="FG438" s="29"/>
      <c r="FH438" s="29"/>
      <c r="FI438" s="29"/>
      <c r="FJ438" s="29"/>
      <c r="FK438" s="29">
        <v>2022</v>
      </c>
      <c r="FL438" s="29">
        <v>2022</v>
      </c>
      <c r="FM438" s="29"/>
      <c r="FN438" s="29"/>
      <c r="FO438" s="29"/>
      <c r="FP438" s="29"/>
      <c r="FQ438" s="29" t="s">
        <v>475</v>
      </c>
      <c r="FR438" s="29"/>
      <c r="FS438" s="29"/>
    </row>
    <row r="439" spans="1:184" s="66" customFormat="1" x14ac:dyDescent="0.3">
      <c r="A439" s="68" t="s">
        <v>53</v>
      </c>
      <c r="B439" s="69"/>
      <c r="C439" s="69"/>
      <c r="D439" s="70"/>
      <c r="E439" s="71">
        <v>91.721854304635769</v>
      </c>
      <c r="F439" s="71">
        <v>99.30463576158941</v>
      </c>
      <c r="G439" s="71">
        <v>100.06622516556291</v>
      </c>
      <c r="H439" s="71">
        <v>100.56291390728478</v>
      </c>
      <c r="I439" s="71">
        <v>101.05960264900664</v>
      </c>
      <c r="J439" s="71">
        <v>96.622516556291401</v>
      </c>
      <c r="K439" s="71">
        <v>85.231788079470221</v>
      </c>
      <c r="L439" s="71">
        <v>67.94701986754967</v>
      </c>
      <c r="M439" s="71">
        <v>62.516556291390735</v>
      </c>
      <c r="N439" s="71">
        <v>62.384105960264911</v>
      </c>
      <c r="O439" s="71">
        <v>65.099337748344382</v>
      </c>
      <c r="P439" s="71">
        <v>65.827814569536429</v>
      </c>
      <c r="Q439" s="71">
        <v>69.403973509933792</v>
      </c>
      <c r="R439" s="71">
        <v>75.231788079470221</v>
      </c>
      <c r="S439" s="71">
        <v>81.75496688741724</v>
      </c>
      <c r="T439" s="71">
        <v>94.437086092715248</v>
      </c>
      <c r="U439" s="71">
        <v>99.768211920529822</v>
      </c>
      <c r="V439" s="71">
        <v>90.927152317880811</v>
      </c>
      <c r="W439" s="71">
        <v>82.880794701986773</v>
      </c>
      <c r="X439" s="71">
        <v>74.569536423841072</v>
      </c>
      <c r="Y439" s="71">
        <v>68.013245033112597</v>
      </c>
      <c r="Z439" s="71">
        <v>66.490066225165577</v>
      </c>
      <c r="AA439" s="71">
        <v>65.629139072847693</v>
      </c>
      <c r="AB439" s="71">
        <v>68.344370860927157</v>
      </c>
      <c r="AC439" s="71">
        <v>70.69536423841059</v>
      </c>
      <c r="AD439" s="71">
        <v>74.238410596026512</v>
      </c>
      <c r="AE439" s="71">
        <v>78.245033112582803</v>
      </c>
      <c r="AF439" s="71">
        <v>83.45033112582783</v>
      </c>
      <c r="AG439" s="71">
        <v>86.490066225165549</v>
      </c>
      <c r="AH439" s="71">
        <v>88.013245033112582</v>
      </c>
      <c r="AI439" s="71">
        <v>87.284768211920536</v>
      </c>
      <c r="AJ439" s="71">
        <v>88.940397350993379</v>
      </c>
      <c r="AK439" s="71">
        <v>102.31788079470199</v>
      </c>
      <c r="AL439" s="71">
        <v>114.37086092715232</v>
      </c>
      <c r="AM439" s="71">
        <v>120.49668874172185</v>
      </c>
      <c r="AN439" s="71">
        <v>121.09271523178808</v>
      </c>
      <c r="AO439" s="71">
        <v>123.14569536423843</v>
      </c>
      <c r="AP439" s="71">
        <v>118.17880794701988</v>
      </c>
      <c r="AQ439" s="71">
        <v>116.3907284768212</v>
      </c>
      <c r="AR439" s="71">
        <v>112.54966887417217</v>
      </c>
      <c r="AS439" s="71">
        <v>111.39072847682121</v>
      </c>
      <c r="AT439" s="71">
        <v>105</v>
      </c>
      <c r="AU439" s="71">
        <v>98.741721854304643</v>
      </c>
      <c r="AV439" s="71">
        <v>90.231788079470221</v>
      </c>
      <c r="AW439" s="71">
        <v>94.30463576158941</v>
      </c>
      <c r="AX439" s="71">
        <v>94.33774834437088</v>
      </c>
      <c r="AY439" s="71">
        <v>97.649006622516566</v>
      </c>
      <c r="AZ439" s="71">
        <v>100</v>
      </c>
      <c r="BA439" s="71">
        <v>101.158940397351</v>
      </c>
      <c r="BB439" s="71">
        <v>106.02649006622515</v>
      </c>
      <c r="BC439" s="71">
        <v>110.09933774834437</v>
      </c>
      <c r="BD439" s="71">
        <v>113.54304635761589</v>
      </c>
      <c r="BE439" s="71">
        <v>115.8609271523179</v>
      </c>
      <c r="BF439" s="71">
        <v>116.29139072847686</v>
      </c>
      <c r="BG439" s="71">
        <v>115.56291390728477</v>
      </c>
      <c r="BH439" s="71">
        <v>111.02649006622518</v>
      </c>
      <c r="BI439" s="71">
        <v>105.49668874172187</v>
      </c>
      <c r="BJ439" s="71">
        <v>98.973509933774835</v>
      </c>
      <c r="BK439" s="71">
        <v>90.430463576158957</v>
      </c>
      <c r="BL439" s="71">
        <v>95.728476821192075</v>
      </c>
      <c r="BM439" s="71">
        <v>94.745635159542459</v>
      </c>
      <c r="BN439" s="71">
        <v>93.283112582781484</v>
      </c>
      <c r="BO439" s="71">
        <v>96.671397035635437</v>
      </c>
      <c r="BP439" s="71">
        <v>102.24219489120155</v>
      </c>
      <c r="BQ439" s="71">
        <v>109.89277830337434</v>
      </c>
      <c r="BR439" s="71">
        <v>117.0860927152318</v>
      </c>
      <c r="BS439" s="71">
        <v>120.46357615894041</v>
      </c>
      <c r="BT439" s="71">
        <v>121.85430463576159</v>
      </c>
      <c r="BU439" s="71">
        <v>106.29139072847684</v>
      </c>
      <c r="BV439" s="71">
        <v>95.69536423841059</v>
      </c>
      <c r="BW439" s="71">
        <v>92.715231788079493</v>
      </c>
      <c r="BX439" s="71">
        <v>90.397350993377501</v>
      </c>
      <c r="BY439" s="71">
        <v>91.721854304635769</v>
      </c>
      <c r="BZ439" s="71">
        <v>94.039735099337747</v>
      </c>
      <c r="CA439" s="71">
        <v>99.337748344370866</v>
      </c>
      <c r="CB439" s="71">
        <v>101.32450331125828</v>
      </c>
      <c r="CC439" s="71">
        <v>101.98675496688743</v>
      </c>
      <c r="CD439" s="71">
        <v>102.64900662251657</v>
      </c>
      <c r="CE439" s="71">
        <v>99.66887417218544</v>
      </c>
      <c r="CF439" s="71">
        <v>95.03311258278147</v>
      </c>
      <c r="CG439" s="71">
        <v>90.289735099337747</v>
      </c>
      <c r="CH439" s="71">
        <v>79.759933774834451</v>
      </c>
      <c r="CI439" s="71">
        <v>79.991721854304643</v>
      </c>
      <c r="CJ439" s="71">
        <v>84.536423841059616</v>
      </c>
      <c r="CK439" s="71">
        <v>84.660596026490083</v>
      </c>
      <c r="CL439" s="71">
        <v>83.882450331125852</v>
      </c>
      <c r="CM439" s="71">
        <v>85.745033112582774</v>
      </c>
      <c r="CN439" s="71">
        <v>85.695364238410605</v>
      </c>
      <c r="CO439" s="71">
        <v>85.36423841059603</v>
      </c>
      <c r="CP439" s="71">
        <v>84.503311258278146</v>
      </c>
      <c r="CQ439" s="71">
        <v>85.63741721854305</v>
      </c>
      <c r="CR439" s="71">
        <v>79.983443708609286</v>
      </c>
      <c r="CS439" s="71">
        <v>77.599337748344382</v>
      </c>
      <c r="CT439" s="71">
        <v>77.466887417218558</v>
      </c>
      <c r="CU439" s="71">
        <v>78.029801324503339</v>
      </c>
      <c r="CV439" s="71">
        <v>75.968543046357624</v>
      </c>
      <c r="CW439" s="71">
        <v>75.678807947019862</v>
      </c>
      <c r="CX439" s="71">
        <v>74.561258278145687</v>
      </c>
      <c r="CY439" s="71">
        <v>89.213576158940427</v>
      </c>
      <c r="CZ439" s="71">
        <v>102.59933774834438</v>
      </c>
      <c r="DA439" s="71">
        <v>108.98178807947021</v>
      </c>
      <c r="DB439" s="71">
        <v>112.35099337748345</v>
      </c>
      <c r="DC439" s="71">
        <v>112.97185430463577</v>
      </c>
      <c r="DD439" s="71">
        <v>112.02814569536426</v>
      </c>
      <c r="DE439" s="71">
        <v>112.36754966887419</v>
      </c>
      <c r="DF439" s="71">
        <v>108.26158940397352</v>
      </c>
      <c r="DG439" s="71">
        <v>106.63079470198677</v>
      </c>
      <c r="DH439" s="71">
        <v>102.8476821192053</v>
      </c>
      <c r="DI439" s="71">
        <v>102.74834437086096</v>
      </c>
      <c r="DJ439" s="71">
        <v>103.85761589403974</v>
      </c>
      <c r="DK439" s="71">
        <v>103.6341059602649</v>
      </c>
      <c r="DL439" s="71">
        <v>105.14072847682121</v>
      </c>
      <c r="DM439" s="71">
        <v>110.25662251655631</v>
      </c>
      <c r="DN439" s="71">
        <v>112.83940397350997</v>
      </c>
      <c r="DO439" s="71">
        <v>108.89900662251657</v>
      </c>
      <c r="DP439" s="71">
        <v>95.819536423841072</v>
      </c>
      <c r="DQ439" s="71">
        <v>88.66721854304636</v>
      </c>
      <c r="DR439" s="71">
        <v>85.885761589403984</v>
      </c>
      <c r="DS439" s="71">
        <v>83.021523178807939</v>
      </c>
      <c r="DT439" s="71">
        <v>81.837748344370866</v>
      </c>
      <c r="DU439" s="71">
        <v>80.993377483443723</v>
      </c>
      <c r="DV439" s="71">
        <v>84.809602649006635</v>
      </c>
      <c r="DW439" s="71">
        <v>89.163907284768229</v>
      </c>
      <c r="DX439" s="71">
        <v>90.000000000000028</v>
      </c>
      <c r="DY439" s="71">
        <v>91.597682119205302</v>
      </c>
      <c r="DZ439" s="71">
        <v>91.341059602649011</v>
      </c>
      <c r="EA439" s="71">
        <v>91.548013245033118</v>
      </c>
      <c r="EB439" s="71">
        <v>90.066225165562926</v>
      </c>
      <c r="EC439" s="71">
        <v>88.923841059602651</v>
      </c>
      <c r="ED439" s="71">
        <v>87.930463576158942</v>
      </c>
      <c r="EE439" s="71">
        <v>87.417218543046388</v>
      </c>
      <c r="EF439" s="71">
        <v>85.761589403973531</v>
      </c>
      <c r="EG439" s="71">
        <v>87.748344370860949</v>
      </c>
      <c r="EH439" s="71">
        <v>87.417218543046388</v>
      </c>
      <c r="EI439" s="71">
        <v>88.410596026490097</v>
      </c>
      <c r="EJ439" s="71">
        <v>89.072847682119232</v>
      </c>
      <c r="EK439" s="71">
        <v>91.721854304635769</v>
      </c>
      <c r="EL439" s="71">
        <v>95.69536423841059</v>
      </c>
      <c r="EM439" s="71">
        <v>100.33112582781459</v>
      </c>
      <c r="EN439" s="71">
        <v>101.32450331125828</v>
      </c>
      <c r="EO439" s="71">
        <v>100.33112582781459</v>
      </c>
      <c r="EP439" s="71">
        <v>98.675496688741731</v>
      </c>
      <c r="EQ439" s="71">
        <v>101.32450331125828</v>
      </c>
      <c r="ER439" s="71">
        <v>102.98013245033113</v>
      </c>
      <c r="ES439" s="71">
        <v>104.63576158940397</v>
      </c>
      <c r="ET439" s="71">
        <v>108.60927152317883</v>
      </c>
      <c r="EU439" s="71">
        <v>120.52980132450331</v>
      </c>
      <c r="EV439" s="71">
        <v>157.61589403973508</v>
      </c>
      <c r="EW439" s="71">
        <v>188.74172185430464</v>
      </c>
      <c r="EX439" s="71">
        <v>194.03973509933778</v>
      </c>
      <c r="EY439" s="71">
        <v>190.06622516556294</v>
      </c>
      <c r="EZ439" s="71">
        <v>180.794701986755</v>
      </c>
      <c r="FA439" s="71">
        <v>173.50993377483445</v>
      </c>
      <c r="FB439" s="71">
        <v>170.71192052980132</v>
      </c>
      <c r="FC439" s="71">
        <v>153.6423841059603</v>
      </c>
      <c r="FD439" s="71">
        <v>149.52980132450332</v>
      </c>
      <c r="FE439" s="71">
        <v>117.21854304635761</v>
      </c>
      <c r="FF439" s="71">
        <v>141.39072847682118</v>
      </c>
      <c r="FG439" s="71">
        <v>144.03973509933778</v>
      </c>
      <c r="FH439" s="71">
        <v>146.02649006622519</v>
      </c>
      <c r="FI439" s="71">
        <v>154.30463576158942</v>
      </c>
      <c r="FJ439" s="71">
        <v>165.23178807947022</v>
      </c>
      <c r="FK439" s="71">
        <v>162.91390728476821</v>
      </c>
      <c r="FL439" s="71">
        <v>163.90728476821192</v>
      </c>
      <c r="FM439" s="71">
        <v>162.66556291390734</v>
      </c>
      <c r="FN439" s="71">
        <v>141.82119205298014</v>
      </c>
      <c r="FO439" s="71">
        <v>136.38245033112582</v>
      </c>
      <c r="FP439" s="71">
        <v>120.57947019867549</v>
      </c>
      <c r="FQ439" s="71">
        <v>108.94039735099339</v>
      </c>
      <c r="FR439" s="71">
        <v>106.29139072847684</v>
      </c>
      <c r="FS439" s="71">
        <v>108.52980132450331</v>
      </c>
      <c r="FT439" s="7"/>
      <c r="FU439" s="7"/>
      <c r="FV439" s="7"/>
      <c r="FW439" s="7"/>
      <c r="FX439" s="7"/>
      <c r="FY439" s="7"/>
      <c r="FZ439" s="7"/>
      <c r="GA439" s="7"/>
      <c r="GB439" s="7"/>
    </row>
    <row r="440" spans="1:184" x14ac:dyDescent="0.3">
      <c r="A440" s="12" t="s">
        <v>51</v>
      </c>
      <c r="B440" s="12"/>
      <c r="C440" s="12"/>
      <c r="D440" s="30"/>
      <c r="E440" s="11">
        <v>83.195364238410605</v>
      </c>
      <c r="F440" s="11">
        <v>83.195364238410605</v>
      </c>
      <c r="G440" s="11">
        <v>83.195364238410605</v>
      </c>
      <c r="H440" s="11">
        <v>83.195364238410605</v>
      </c>
      <c r="I440" s="11">
        <v>83.195364238410605</v>
      </c>
      <c r="J440" s="11">
        <v>83.195364238410605</v>
      </c>
      <c r="K440" s="11">
        <v>83.195364238410605</v>
      </c>
      <c r="L440" s="11">
        <v>83.195364238410605</v>
      </c>
      <c r="M440" s="11">
        <v>83.195364238410605</v>
      </c>
      <c r="N440" s="11">
        <v>83.195364238410605</v>
      </c>
      <c r="O440" s="11">
        <v>83.195364238410605</v>
      </c>
      <c r="P440" s="11">
        <v>83.195364238410605</v>
      </c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  <c r="FD440" s="11"/>
      <c r="FE440" s="11"/>
      <c r="FF440" s="11"/>
      <c r="FG440" s="11"/>
      <c r="FH440" s="11"/>
      <c r="FI440" s="11"/>
      <c r="FJ440" s="11"/>
      <c r="FK440" s="11"/>
      <c r="FL440" s="11"/>
      <c r="FM440" s="11"/>
      <c r="FN440" s="11"/>
      <c r="FO440" s="11"/>
      <c r="FP440" s="11"/>
      <c r="FQ440" s="11"/>
      <c r="FR440" s="11"/>
      <c r="FS440" s="11"/>
    </row>
    <row r="441" spans="1:184" x14ac:dyDescent="0.3">
      <c r="A441" s="12" t="s">
        <v>50</v>
      </c>
      <c r="B441" s="12"/>
      <c r="C441" s="12"/>
      <c r="D441" s="30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>
        <v>78.12086092715235</v>
      </c>
      <c r="R441" s="11">
        <v>78.12086092715235</v>
      </c>
      <c r="S441" s="11">
        <v>78.12086092715235</v>
      </c>
      <c r="T441" s="11">
        <v>78.12086092715235</v>
      </c>
      <c r="U441" s="11">
        <v>78.12086092715235</v>
      </c>
      <c r="V441" s="11">
        <v>78.12086092715235</v>
      </c>
      <c r="W441" s="11">
        <v>78.12086092715235</v>
      </c>
      <c r="X441" s="11">
        <v>78.12086092715235</v>
      </c>
      <c r="Y441" s="11">
        <v>78.12086092715235</v>
      </c>
      <c r="Z441" s="11">
        <v>78.12086092715235</v>
      </c>
      <c r="AA441" s="11">
        <v>78.12086092715235</v>
      </c>
      <c r="AB441" s="11">
        <v>78.12086092715235</v>
      </c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/>
      <c r="FG441" s="11"/>
      <c r="FH441" s="11"/>
      <c r="FI441" s="11"/>
      <c r="FJ441" s="11"/>
      <c r="FK441" s="11"/>
      <c r="FL441" s="11"/>
      <c r="FM441" s="11"/>
      <c r="FN441" s="11"/>
      <c r="FO441" s="11"/>
      <c r="FP441" s="11"/>
      <c r="FQ441" s="11"/>
      <c r="FR441" s="11"/>
      <c r="FS441" s="11"/>
    </row>
    <row r="442" spans="1:184" x14ac:dyDescent="0.3">
      <c r="A442" s="12" t="s">
        <v>49</v>
      </c>
      <c r="B442" s="12"/>
      <c r="C442" s="12"/>
      <c r="D442" s="30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>
        <v>92.969646799117001</v>
      </c>
      <c r="AD442" s="11">
        <v>92.969646799117001</v>
      </c>
      <c r="AE442" s="11">
        <v>92.969646799117001</v>
      </c>
      <c r="AF442" s="11">
        <v>92.969646799117001</v>
      </c>
      <c r="AG442" s="11">
        <v>92.969646799117001</v>
      </c>
      <c r="AH442" s="11">
        <v>92.969646799117001</v>
      </c>
      <c r="AI442" s="11">
        <v>92.969646799117001</v>
      </c>
      <c r="AJ442" s="11">
        <v>92.969646799117001</v>
      </c>
      <c r="AK442" s="11">
        <v>92.969646799117001</v>
      </c>
      <c r="AL442" s="11">
        <v>92.969646799117001</v>
      </c>
      <c r="AM442" s="11">
        <v>92.969646799117001</v>
      </c>
      <c r="AN442" s="11">
        <v>92.969646799117001</v>
      </c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/>
      <c r="FG442" s="11"/>
      <c r="FH442" s="11"/>
      <c r="FI442" s="11"/>
      <c r="FJ442" s="11"/>
      <c r="FK442" s="11"/>
      <c r="FL442" s="11"/>
      <c r="FM442" s="11"/>
      <c r="FN442" s="11"/>
      <c r="FO442" s="11"/>
      <c r="FP442" s="11"/>
      <c r="FQ442" s="11"/>
      <c r="FR442" s="11"/>
      <c r="FS442" s="11"/>
    </row>
    <row r="443" spans="1:184" x14ac:dyDescent="0.3">
      <c r="A443" s="12" t="s">
        <v>48</v>
      </c>
      <c r="B443" s="12"/>
      <c r="C443" s="12"/>
      <c r="D443" s="30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>
        <v>105.16004415011037</v>
      </c>
      <c r="AP443" s="11">
        <v>105.16004415011037</v>
      </c>
      <c r="AQ443" s="11">
        <v>105.16004415011037</v>
      </c>
      <c r="AR443" s="11">
        <v>105.16004415011037</v>
      </c>
      <c r="AS443" s="11">
        <v>105.16004415011037</v>
      </c>
      <c r="AT443" s="11">
        <v>105.16004415011037</v>
      </c>
      <c r="AU443" s="11">
        <v>105.16004415011037</v>
      </c>
      <c r="AV443" s="11">
        <v>105.16004415011037</v>
      </c>
      <c r="AW443" s="11">
        <v>105.16004415011037</v>
      </c>
      <c r="AX443" s="11">
        <v>105.16004415011037</v>
      </c>
      <c r="AY443" s="11">
        <v>105.16004415011037</v>
      </c>
      <c r="AZ443" s="11">
        <v>105.16004415011037</v>
      </c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  <c r="EY443" s="11"/>
      <c r="EZ443" s="11"/>
      <c r="FA443" s="11"/>
      <c r="FB443" s="11"/>
      <c r="FC443" s="11"/>
      <c r="FD443" s="11"/>
      <c r="FE443" s="11"/>
      <c r="FF443" s="11"/>
      <c r="FG443" s="11"/>
      <c r="FH443" s="11"/>
      <c r="FI443" s="11"/>
      <c r="FJ443" s="11"/>
      <c r="FK443" s="11"/>
      <c r="FL443" s="11"/>
      <c r="FM443" s="11"/>
      <c r="FN443" s="11"/>
      <c r="FO443" s="11"/>
      <c r="FP443" s="11"/>
      <c r="FQ443" s="11"/>
      <c r="FR443" s="11"/>
      <c r="FS443" s="11"/>
    </row>
    <row r="444" spans="1:184" x14ac:dyDescent="0.3">
      <c r="A444" s="12" t="s">
        <v>86</v>
      </c>
      <c r="B444" s="12"/>
      <c r="C444" s="12"/>
      <c r="D444" s="30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>
        <v>106.68322295805739</v>
      </c>
      <c r="BB444" s="11">
        <v>106.68322295805739</v>
      </c>
      <c r="BC444" s="11">
        <v>106.68322295805739</v>
      </c>
      <c r="BD444" s="11">
        <v>106.68322295805739</v>
      </c>
      <c r="BE444" s="11">
        <v>106.68322295805739</v>
      </c>
      <c r="BF444" s="11">
        <v>106.68322295805739</v>
      </c>
      <c r="BG444" s="11">
        <v>106.68322295805739</v>
      </c>
      <c r="BH444" s="11">
        <v>106.68322295805739</v>
      </c>
      <c r="BI444" s="11">
        <v>106.68322295805739</v>
      </c>
      <c r="BJ444" s="11">
        <v>106.68322295805739</v>
      </c>
      <c r="BK444" s="11">
        <v>106.68322295805739</v>
      </c>
      <c r="BL444" s="11">
        <v>106.68322295805739</v>
      </c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  <c r="EY444" s="11"/>
      <c r="EZ444" s="11"/>
      <c r="FA444" s="11"/>
      <c r="FB444" s="11"/>
      <c r="FC444" s="11"/>
      <c r="FD444" s="11"/>
      <c r="FE444" s="11"/>
      <c r="FF444" s="11"/>
      <c r="FG444" s="11"/>
      <c r="FH444" s="11"/>
      <c r="FI444" s="11"/>
      <c r="FJ444" s="11"/>
      <c r="FK444" s="11"/>
      <c r="FL444" s="11"/>
      <c r="FM444" s="11"/>
      <c r="FN444" s="11"/>
      <c r="FO444" s="11"/>
      <c r="FP444" s="11"/>
      <c r="FQ444" s="11"/>
      <c r="FR444" s="11"/>
      <c r="FS444" s="11"/>
    </row>
    <row r="445" spans="1:184" x14ac:dyDescent="0.3">
      <c r="A445" s="12" t="s">
        <v>158</v>
      </c>
      <c r="B445" s="12"/>
      <c r="C445" s="12"/>
      <c r="D445" s="30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>
        <v>103.44486910256781</v>
      </c>
      <c r="BN445" s="11">
        <v>103.44486910256781</v>
      </c>
      <c r="BO445" s="11">
        <v>103.44486910256781</v>
      </c>
      <c r="BP445" s="11">
        <v>103.44486910256781</v>
      </c>
      <c r="BQ445" s="11">
        <v>103.44486910256781</v>
      </c>
      <c r="BR445" s="11">
        <v>103.44486910256781</v>
      </c>
      <c r="BS445" s="11">
        <v>103.44486910256781</v>
      </c>
      <c r="BT445" s="11">
        <v>103.44486910256781</v>
      </c>
      <c r="BU445" s="11">
        <v>103.44486910256781</v>
      </c>
      <c r="BV445" s="11">
        <v>103.44486910256781</v>
      </c>
      <c r="BW445" s="11">
        <v>103.44486910256781</v>
      </c>
      <c r="BX445" s="11">
        <v>103.44486910256781</v>
      </c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/>
      <c r="FF445" s="11"/>
      <c r="FG445" s="11"/>
      <c r="FH445" s="11"/>
      <c r="FI445" s="11"/>
      <c r="FJ445" s="11"/>
      <c r="FK445" s="11"/>
      <c r="FL445" s="11"/>
      <c r="FM445" s="11"/>
      <c r="FN445" s="11"/>
      <c r="FO445" s="11"/>
      <c r="FP445" s="11"/>
      <c r="FQ445" s="11"/>
      <c r="FR445" s="11"/>
      <c r="FS445" s="11"/>
    </row>
    <row r="446" spans="1:184" x14ac:dyDescent="0.3">
      <c r="A446" s="12" t="s">
        <v>178</v>
      </c>
      <c r="B446" s="12"/>
      <c r="C446" s="12"/>
      <c r="D446" s="30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>
        <v>93.361616997792495</v>
      </c>
      <c r="BZ446" s="11">
        <v>93.361616997792495</v>
      </c>
      <c r="CA446" s="11">
        <v>93.361616997792495</v>
      </c>
      <c r="CB446" s="11">
        <v>93.361616997792495</v>
      </c>
      <c r="CC446" s="11">
        <v>93.361616997792495</v>
      </c>
      <c r="CD446" s="11">
        <v>93.361616997792495</v>
      </c>
      <c r="CE446" s="11">
        <v>93.361616997792495</v>
      </c>
      <c r="CF446" s="11">
        <v>93.361616997792495</v>
      </c>
      <c r="CG446" s="11">
        <v>93.361616997792495</v>
      </c>
      <c r="CH446" s="11">
        <v>93.361616997792495</v>
      </c>
      <c r="CI446" s="11">
        <v>93.361616997792495</v>
      </c>
      <c r="CJ446" s="11">
        <v>93.361616997792495</v>
      </c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/>
      <c r="FF446" s="11"/>
      <c r="FG446" s="11"/>
      <c r="FH446" s="11"/>
      <c r="FI446" s="11"/>
      <c r="FJ446" s="11"/>
      <c r="FK446" s="11"/>
      <c r="FL446" s="11"/>
      <c r="FM446" s="11"/>
      <c r="FN446" s="11"/>
      <c r="FO446" s="11"/>
      <c r="FP446" s="11"/>
      <c r="FQ446" s="11"/>
      <c r="FR446" s="11"/>
      <c r="FS446" s="11"/>
      <c r="FT446" s="66"/>
      <c r="FU446" s="66"/>
      <c r="FV446" s="66"/>
      <c r="FW446" s="66"/>
      <c r="FX446" s="66"/>
      <c r="FY446" s="66"/>
      <c r="FZ446" s="66"/>
      <c r="GA446" s="66"/>
      <c r="GB446" s="66"/>
    </row>
    <row r="447" spans="1:184" x14ac:dyDescent="0.3">
      <c r="A447" s="12" t="s">
        <v>238</v>
      </c>
      <c r="B447" s="12"/>
      <c r="C447" s="12"/>
      <c r="D447" s="30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>
        <v>82.597080072245646</v>
      </c>
      <c r="CL447" s="11">
        <v>82.597080072245646</v>
      </c>
      <c r="CM447" s="11">
        <v>82.597080072245646</v>
      </c>
      <c r="CN447" s="11">
        <v>82.597080072245646</v>
      </c>
      <c r="CO447" s="11">
        <v>82.597080072245646</v>
      </c>
      <c r="CP447" s="11">
        <v>82.597080072245646</v>
      </c>
      <c r="CQ447" s="11">
        <v>82.597080072245646</v>
      </c>
      <c r="CR447" s="11">
        <v>82.597080072245646</v>
      </c>
      <c r="CS447" s="11">
        <v>82.597080072245646</v>
      </c>
      <c r="CT447" s="11">
        <v>82.597080072245646</v>
      </c>
      <c r="CU447" s="11">
        <v>82.597080072245646</v>
      </c>
      <c r="CV447" s="11">
        <v>82.597080072245646</v>
      </c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</row>
    <row r="448" spans="1:184" x14ac:dyDescent="0.3">
      <c r="A448" s="12" t="s">
        <v>279</v>
      </c>
      <c r="B448" s="12"/>
      <c r="C448" s="12"/>
      <c r="D448" s="30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>
        <v>101.54111479028698</v>
      </c>
      <c r="CX448" s="11">
        <v>101.54111479028698</v>
      </c>
      <c r="CY448" s="11">
        <v>101.54111479028698</v>
      </c>
      <c r="CZ448" s="11">
        <v>101.54111479028698</v>
      </c>
      <c r="DA448" s="11">
        <v>101.54111479028698</v>
      </c>
      <c r="DB448" s="11">
        <v>101.54111479028698</v>
      </c>
      <c r="DC448" s="11">
        <v>101.54111479028698</v>
      </c>
      <c r="DD448" s="11">
        <v>101.54111479028698</v>
      </c>
      <c r="DE448" s="11">
        <v>101.54111479028698</v>
      </c>
      <c r="DF448" s="11">
        <v>101.54111479028698</v>
      </c>
      <c r="DG448" s="11">
        <v>101.54111479028698</v>
      </c>
      <c r="DH448" s="11">
        <v>101.54111479028698</v>
      </c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</row>
    <row r="449" spans="1:175" x14ac:dyDescent="0.3">
      <c r="A449" s="12" t="s">
        <v>363</v>
      </c>
      <c r="B449" s="12"/>
      <c r="C449" s="12"/>
      <c r="D449" s="30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>
        <v>98.550634657836653</v>
      </c>
      <c r="DJ449" s="11">
        <v>98.550634657836653</v>
      </c>
      <c r="DK449" s="11">
        <v>98.550634657836653</v>
      </c>
      <c r="DL449" s="11">
        <v>98.550634657836653</v>
      </c>
      <c r="DM449" s="11">
        <v>98.550634657836653</v>
      </c>
      <c r="DN449" s="11">
        <v>98.550634657836653</v>
      </c>
      <c r="DO449" s="11">
        <v>98.550634657836653</v>
      </c>
      <c r="DP449" s="11">
        <v>98.550634657836653</v>
      </c>
      <c r="DQ449" s="11">
        <v>98.550634657836653</v>
      </c>
      <c r="DR449" s="11">
        <v>98.550634657836653</v>
      </c>
      <c r="DS449" s="11">
        <v>98.550634657836653</v>
      </c>
      <c r="DT449" s="11">
        <v>98.550634657836653</v>
      </c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  <c r="EY449" s="11"/>
      <c r="EZ449" s="11"/>
      <c r="FA449" s="11"/>
      <c r="FB449" s="11"/>
      <c r="FC449" s="11"/>
      <c r="FD449" s="11"/>
      <c r="FE449" s="11"/>
      <c r="FF449" s="11"/>
      <c r="FG449" s="11"/>
      <c r="FH449" s="11"/>
      <c r="FI449" s="11"/>
      <c r="FJ449" s="11"/>
      <c r="FK449" s="11"/>
      <c r="FL449" s="11"/>
      <c r="FM449" s="11"/>
      <c r="FN449" s="11"/>
      <c r="FO449" s="11"/>
      <c r="FP449" s="11"/>
      <c r="FQ449" s="11"/>
      <c r="FR449" s="11"/>
      <c r="FS449" s="11"/>
    </row>
    <row r="450" spans="1:175" x14ac:dyDescent="0.3">
      <c r="A450" s="12" t="s">
        <v>366</v>
      </c>
      <c r="B450" s="12"/>
      <c r="C450" s="12"/>
      <c r="D450" s="30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>
        <v>88.296081677704194</v>
      </c>
      <c r="DV450" s="11">
        <v>88.296081677704194</v>
      </c>
      <c r="DW450" s="11">
        <v>88.296081677704194</v>
      </c>
      <c r="DX450" s="11">
        <v>88.296081677704194</v>
      </c>
      <c r="DY450" s="11">
        <v>88.296081677704194</v>
      </c>
      <c r="DZ450" s="11">
        <v>88.296081677704194</v>
      </c>
      <c r="EA450" s="11">
        <v>88.296081677704194</v>
      </c>
      <c r="EB450" s="11">
        <v>88.296081677704194</v>
      </c>
      <c r="EC450" s="11">
        <v>88.296081677704194</v>
      </c>
      <c r="ED450" s="11">
        <v>88.296081677704194</v>
      </c>
      <c r="EE450" s="11">
        <v>88.296081677704194</v>
      </c>
      <c r="EF450" s="11">
        <v>88.296081677704194</v>
      </c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  <c r="EY450" s="11"/>
      <c r="EZ450" s="11"/>
      <c r="FA450" s="11"/>
      <c r="FB450" s="11"/>
      <c r="FC450" s="11"/>
      <c r="FD450" s="11"/>
      <c r="FE450" s="11"/>
      <c r="FF450" s="11"/>
      <c r="FG450" s="11"/>
      <c r="FH450" s="11"/>
      <c r="FI450" s="11"/>
      <c r="FJ450" s="11"/>
      <c r="FK450" s="11"/>
      <c r="FL450" s="11"/>
      <c r="FM450" s="11"/>
      <c r="FN450" s="11"/>
      <c r="FO450" s="11"/>
      <c r="FP450" s="11"/>
      <c r="FQ450" s="11"/>
      <c r="FR450" s="11"/>
      <c r="FS450" s="11"/>
    </row>
    <row r="451" spans="1:175" x14ac:dyDescent="0.3">
      <c r="A451" s="12" t="s">
        <v>383</v>
      </c>
      <c r="B451" s="12"/>
      <c r="C451" s="12"/>
      <c r="D451" s="30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>
        <v>95.419426048565143</v>
      </c>
      <c r="EH451" s="11">
        <v>95.419426048565143</v>
      </c>
      <c r="EI451" s="11">
        <v>95.419426048565143</v>
      </c>
      <c r="EJ451" s="11">
        <v>95.419426048565143</v>
      </c>
      <c r="EK451" s="11">
        <v>95.419426048565143</v>
      </c>
      <c r="EL451" s="11">
        <v>95.419426048565143</v>
      </c>
      <c r="EM451" s="11">
        <v>95.419426048565143</v>
      </c>
      <c r="EN451" s="11">
        <v>95.419426048565143</v>
      </c>
      <c r="EO451" s="11">
        <v>95.419426048565143</v>
      </c>
      <c r="EP451" s="11">
        <v>95.419426048565143</v>
      </c>
      <c r="EQ451" s="11">
        <v>95.419426048565143</v>
      </c>
      <c r="ER451" s="11">
        <v>95.419426048565143</v>
      </c>
      <c r="ES451" s="11"/>
      <c r="ET451" s="11"/>
      <c r="EU451" s="11"/>
      <c r="EV451" s="11"/>
      <c r="EW451" s="11"/>
      <c r="EX451" s="11"/>
      <c r="EY451" s="11"/>
      <c r="EZ451" s="11"/>
      <c r="FA451" s="11"/>
      <c r="FB451" s="11"/>
      <c r="FC451" s="11"/>
      <c r="FD451" s="11"/>
      <c r="FE451" s="11"/>
      <c r="FF451" s="11"/>
      <c r="FG451" s="11"/>
      <c r="FH451" s="11"/>
      <c r="FI451" s="11"/>
      <c r="FJ451" s="11"/>
      <c r="FK451" s="11"/>
      <c r="FL451" s="11"/>
      <c r="FM451" s="11"/>
      <c r="FN451" s="11"/>
      <c r="FO451" s="11"/>
      <c r="FP451" s="11"/>
      <c r="FQ451" s="11"/>
      <c r="FR451" s="11"/>
      <c r="FS451" s="11"/>
    </row>
    <row r="452" spans="1:175" x14ac:dyDescent="0.3">
      <c r="A452" s="12" t="s">
        <v>440</v>
      </c>
      <c r="B452" s="12"/>
      <c r="C452" s="12"/>
      <c r="D452" s="30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>
        <v>157.70226269315674</v>
      </c>
      <c r="ET452" s="11">
        <v>157.70226269315674</v>
      </c>
      <c r="EU452" s="11">
        <v>157.70226269315674</v>
      </c>
      <c r="EV452" s="11">
        <v>157.70226269315674</v>
      </c>
      <c r="EW452" s="11">
        <v>157.70226269315674</v>
      </c>
      <c r="EX452" s="11">
        <v>157.70226269315674</v>
      </c>
      <c r="EY452" s="11">
        <v>157.70226269315674</v>
      </c>
      <c r="EZ452" s="11">
        <v>157.70226269315674</v>
      </c>
      <c r="FA452" s="11">
        <v>157.70226269315674</v>
      </c>
      <c r="FB452" s="11">
        <v>157.70226269315674</v>
      </c>
      <c r="FC452" s="11">
        <v>157.70226269315674</v>
      </c>
      <c r="FD452" s="11">
        <v>157.70226269315674</v>
      </c>
      <c r="FE452" s="11"/>
      <c r="FF452" s="11"/>
      <c r="FG452" s="11"/>
      <c r="FH452" s="11"/>
      <c r="FI452" s="11"/>
      <c r="FJ452" s="11"/>
      <c r="FK452" s="11"/>
      <c r="FL452" s="11"/>
      <c r="FM452" s="11"/>
      <c r="FN452" s="11"/>
      <c r="FO452" s="11"/>
      <c r="FP452" s="11"/>
      <c r="FQ452" s="11"/>
      <c r="FR452" s="11"/>
      <c r="FS452" s="11"/>
    </row>
    <row r="453" spans="1:175" x14ac:dyDescent="0.3">
      <c r="A453" s="12" t="s">
        <v>467</v>
      </c>
      <c r="B453" s="12"/>
      <c r="C453" s="12"/>
      <c r="D453" s="30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  <c r="EY453" s="11"/>
      <c r="EZ453" s="11"/>
      <c r="FA453" s="11"/>
      <c r="FB453" s="11"/>
      <c r="FC453" s="11"/>
      <c r="FD453" s="11"/>
      <c r="FE453" s="11">
        <v>148.71839253461769</v>
      </c>
      <c r="FF453" s="11">
        <v>148.71839253461769</v>
      </c>
      <c r="FG453" s="11">
        <v>148.71839253461769</v>
      </c>
      <c r="FH453" s="11">
        <v>148.71839253461769</v>
      </c>
      <c r="FI453" s="11">
        <v>148.71839253461769</v>
      </c>
      <c r="FJ453" s="11">
        <v>148.71839253461769</v>
      </c>
      <c r="FK453" s="11">
        <v>148.71839253461769</v>
      </c>
      <c r="FL453" s="11">
        <v>148.71839253461769</v>
      </c>
      <c r="FM453" s="11">
        <v>148.71839253461769</v>
      </c>
      <c r="FN453" s="11">
        <v>148.71839253461769</v>
      </c>
      <c r="FO453" s="11">
        <v>148.71839253461769</v>
      </c>
      <c r="FP453" s="11">
        <v>148.71839253461769</v>
      </c>
      <c r="FQ453" s="11"/>
      <c r="FR453" s="11"/>
      <c r="FS453" s="11"/>
    </row>
    <row r="454" spans="1:175" x14ac:dyDescent="0.3">
      <c r="A454" s="12" t="s">
        <v>476</v>
      </c>
      <c r="B454" s="12"/>
      <c r="C454" s="12"/>
      <c r="D454" s="30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  <c r="EY454" s="11"/>
      <c r="EZ454" s="11"/>
      <c r="FA454" s="11"/>
      <c r="FB454" s="11"/>
      <c r="FC454" s="11"/>
      <c r="FD454" s="11"/>
      <c r="FE454" s="11"/>
      <c r="FF454" s="11"/>
      <c r="FG454" s="11"/>
      <c r="FH454" s="11"/>
      <c r="FI454" s="11"/>
      <c r="FJ454" s="11"/>
      <c r="FK454" s="11"/>
      <c r="FL454" s="11"/>
      <c r="FM454" s="11"/>
      <c r="FN454" s="11"/>
      <c r="FO454" s="11"/>
      <c r="FP454" s="11"/>
      <c r="FQ454" s="11">
        <v>107.92052980132451</v>
      </c>
      <c r="FR454" s="11">
        <v>107.92052980132451</v>
      </c>
      <c r="FS454" s="11">
        <v>107.92052980132451</v>
      </c>
    </row>
    <row r="476" spans="1:184" x14ac:dyDescent="0.3">
      <c r="A476" s="18" t="s">
        <v>282</v>
      </c>
      <c r="B476" s="18"/>
      <c r="C476" s="18"/>
      <c r="D476" s="21"/>
      <c r="E476" s="29"/>
      <c r="F476" s="29"/>
      <c r="G476" s="29"/>
      <c r="H476" s="29"/>
      <c r="I476" s="29"/>
      <c r="J476" s="29"/>
      <c r="K476" s="29" t="s">
        <v>41</v>
      </c>
      <c r="L476" s="29" t="s">
        <v>41</v>
      </c>
      <c r="M476" s="29" t="s">
        <v>41</v>
      </c>
      <c r="N476" s="29" t="s">
        <v>41</v>
      </c>
      <c r="O476" s="29" t="s">
        <v>41</v>
      </c>
      <c r="P476" s="29" t="s">
        <v>41</v>
      </c>
      <c r="Q476" s="29"/>
      <c r="R476" s="29"/>
      <c r="S476" s="29"/>
      <c r="T476" s="29"/>
      <c r="U476" s="29"/>
      <c r="V476" s="29"/>
      <c r="W476" s="29" t="s">
        <v>42</v>
      </c>
      <c r="X476" s="29" t="s">
        <v>42</v>
      </c>
      <c r="Y476" s="29" t="s">
        <v>42</v>
      </c>
      <c r="Z476" s="29" t="s">
        <v>42</v>
      </c>
      <c r="AA476" s="29" t="s">
        <v>42</v>
      </c>
      <c r="AB476" s="29" t="s">
        <v>42</v>
      </c>
      <c r="AC476" s="29"/>
      <c r="AD476" s="29"/>
      <c r="AE476" s="29"/>
      <c r="AF476" s="29"/>
      <c r="AG476" s="29"/>
      <c r="AH476" s="29"/>
      <c r="AI476" s="29" t="s">
        <v>43</v>
      </c>
      <c r="AJ476" s="29" t="s">
        <v>43</v>
      </c>
      <c r="AK476" s="29" t="s">
        <v>43</v>
      </c>
      <c r="AL476" s="29" t="s">
        <v>43</v>
      </c>
      <c r="AM476" s="29" t="s">
        <v>43</v>
      </c>
      <c r="AN476" s="29" t="s">
        <v>43</v>
      </c>
      <c r="AO476" s="29"/>
      <c r="AP476" s="29"/>
      <c r="AQ476" s="29"/>
      <c r="AR476" s="29"/>
      <c r="AS476" s="29"/>
      <c r="AT476" s="29"/>
      <c r="AU476" s="29" t="s">
        <v>44</v>
      </c>
      <c r="AV476" s="29" t="s">
        <v>44</v>
      </c>
      <c r="AW476" s="29" t="s">
        <v>44</v>
      </c>
      <c r="AX476" s="29" t="s">
        <v>44</v>
      </c>
      <c r="AY476" s="29" t="s">
        <v>44</v>
      </c>
      <c r="AZ476" s="29" t="s">
        <v>44</v>
      </c>
      <c r="BA476" s="29"/>
      <c r="BB476" s="29"/>
      <c r="BC476" s="29"/>
      <c r="BD476" s="29"/>
      <c r="BE476" s="29"/>
      <c r="BF476" s="29"/>
      <c r="BG476" s="29" t="s">
        <v>83</v>
      </c>
      <c r="BH476" s="29" t="s">
        <v>83</v>
      </c>
      <c r="BI476" s="29" t="s">
        <v>83</v>
      </c>
      <c r="BJ476" s="29" t="s">
        <v>83</v>
      </c>
      <c r="BK476" s="29" t="s">
        <v>83</v>
      </c>
      <c r="BL476" s="29" t="s">
        <v>83</v>
      </c>
      <c r="BM476" s="29"/>
      <c r="BN476" s="29" t="s">
        <v>88</v>
      </c>
      <c r="BO476" s="29" t="s">
        <v>88</v>
      </c>
      <c r="BP476" s="29" t="s">
        <v>88</v>
      </c>
      <c r="BQ476" s="29" t="s">
        <v>88</v>
      </c>
      <c r="BR476" s="29" t="s">
        <v>88</v>
      </c>
      <c r="BS476" s="29" t="s">
        <v>88</v>
      </c>
      <c r="BT476" s="29" t="s">
        <v>88</v>
      </c>
      <c r="BU476" s="29" t="s">
        <v>88</v>
      </c>
      <c r="BV476" s="29" t="s">
        <v>88</v>
      </c>
      <c r="BW476" s="29" t="s">
        <v>88</v>
      </c>
      <c r="BX476" s="29" t="s">
        <v>88</v>
      </c>
      <c r="BY476" s="29"/>
      <c r="BZ476" s="29"/>
      <c r="CA476" s="29"/>
      <c r="CB476" s="29"/>
      <c r="CC476" s="29"/>
      <c r="CD476" s="29"/>
      <c r="CE476" s="29" t="s">
        <v>170</v>
      </c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 t="s">
        <v>236</v>
      </c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 t="s">
        <v>278</v>
      </c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 t="s">
        <v>362</v>
      </c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>
        <v>2019</v>
      </c>
      <c r="EB476" s="29">
        <v>2019</v>
      </c>
      <c r="EC476" s="29">
        <v>2019</v>
      </c>
      <c r="ED476" s="29">
        <v>2019</v>
      </c>
      <c r="EE476" s="29">
        <v>2019</v>
      </c>
      <c r="EF476" s="29">
        <v>2019</v>
      </c>
      <c r="EG476" s="29"/>
      <c r="EH476" s="29"/>
      <c r="EI476" s="29"/>
      <c r="EJ476" s="29"/>
      <c r="EK476" s="29"/>
      <c r="EL476" s="29"/>
      <c r="EM476" s="29">
        <v>2020</v>
      </c>
      <c r="EN476" s="29">
        <v>2020</v>
      </c>
      <c r="EO476" s="29">
        <v>2020</v>
      </c>
      <c r="EP476" s="29">
        <v>2020</v>
      </c>
      <c r="EQ476" s="29">
        <v>2020</v>
      </c>
      <c r="ER476" s="29">
        <v>2020</v>
      </c>
      <c r="ES476" s="29"/>
      <c r="ET476" s="29"/>
      <c r="EU476" s="29"/>
      <c r="EV476" s="29"/>
      <c r="EW476" s="29"/>
      <c r="EX476" s="29"/>
      <c r="EY476" s="29">
        <v>2021</v>
      </c>
      <c r="EZ476" s="29">
        <v>2021</v>
      </c>
      <c r="FA476" s="29">
        <v>2021</v>
      </c>
      <c r="FB476" s="29">
        <v>2021</v>
      </c>
      <c r="FC476" s="29">
        <v>2021</v>
      </c>
      <c r="FD476" s="29">
        <v>2021</v>
      </c>
      <c r="FE476" s="29"/>
      <c r="FF476" s="29"/>
      <c r="FG476" s="29"/>
      <c r="FH476" s="29"/>
      <c r="FI476" s="29"/>
      <c r="FJ476" s="29"/>
      <c r="FK476" s="29">
        <v>2022</v>
      </c>
      <c r="FL476" s="29">
        <v>2022</v>
      </c>
      <c r="FM476" s="29"/>
      <c r="FN476" s="29"/>
      <c r="FO476" s="29"/>
      <c r="FP476" s="29"/>
      <c r="FQ476" s="29" t="s">
        <v>475</v>
      </c>
      <c r="FR476" s="29"/>
      <c r="FS476" s="29"/>
    </row>
    <row r="477" spans="1:184" s="66" customFormat="1" x14ac:dyDescent="0.3">
      <c r="A477" s="68" t="s">
        <v>168</v>
      </c>
      <c r="B477" s="69"/>
      <c r="C477" s="69"/>
      <c r="D477" s="70"/>
      <c r="E477" s="71">
        <v>69.125575427420188</v>
      </c>
      <c r="F477" s="71">
        <v>65.729790953460494</v>
      </c>
      <c r="G477" s="71">
        <v>64.225834606376424</v>
      </c>
      <c r="H477" s="71">
        <v>71.386498030053801</v>
      </c>
      <c r="I477" s="71">
        <v>83.35227976183775</v>
      </c>
      <c r="J477" s="71">
        <v>90.204099591023166</v>
      </c>
      <c r="K477" s="71">
        <v>78.79633731941631</v>
      </c>
      <c r="L477" s="71">
        <v>81.13359134777977</v>
      </c>
      <c r="M477" s="71">
        <v>69.878287285740541</v>
      </c>
      <c r="N477" s="71">
        <v>67.091844304355718</v>
      </c>
      <c r="O477" s="71">
        <v>68.948867153646148</v>
      </c>
      <c r="P477" s="71">
        <v>70.572802887906363</v>
      </c>
      <c r="Q477" s="71">
        <v>66.542542383624607</v>
      </c>
      <c r="R477" s="71">
        <v>62.011986306441649</v>
      </c>
      <c r="S477" s="71">
        <v>59.752941182227751</v>
      </c>
      <c r="T477" s="71">
        <v>62.907502303317585</v>
      </c>
      <c r="U477" s="71">
        <v>62.435422692944051</v>
      </c>
      <c r="V477" s="71">
        <v>64.187975856349595</v>
      </c>
      <c r="W477" s="71">
        <v>68.43010482975815</v>
      </c>
      <c r="X477" s="71">
        <v>69.255932312647801</v>
      </c>
      <c r="Y477" s="71">
        <v>68.218933886879896</v>
      </c>
      <c r="Z477" s="71">
        <v>72.239757271328372</v>
      </c>
      <c r="AA477" s="71">
        <v>76.79225978099322</v>
      </c>
      <c r="AB477" s="71">
        <v>79.133996441277503</v>
      </c>
      <c r="AC477" s="71">
        <v>84.15028081983634</v>
      </c>
      <c r="AD477" s="71">
        <v>83.759603291998701</v>
      </c>
      <c r="AE477" s="71">
        <v>80.445083658717635</v>
      </c>
      <c r="AF477" s="71">
        <v>79.280110752191959</v>
      </c>
      <c r="AG477" s="71">
        <v>79.286649547885162</v>
      </c>
      <c r="AH477" s="71">
        <v>79.956656847266544</v>
      </c>
      <c r="AI477" s="71">
        <v>79.497338120589319</v>
      </c>
      <c r="AJ477" s="71">
        <v>80.418658162224162</v>
      </c>
      <c r="AK477" s="71">
        <v>77.977818475528011</v>
      </c>
      <c r="AL477" s="71">
        <v>70.954508740815541</v>
      </c>
      <c r="AM477" s="71">
        <v>67.204884587576174</v>
      </c>
      <c r="AN477" s="71">
        <v>65.487646767825041</v>
      </c>
      <c r="AO477" s="71">
        <v>70.984951658469058</v>
      </c>
      <c r="AP477" s="71">
        <v>74.433576823077871</v>
      </c>
      <c r="AQ477" s="71">
        <v>82.754111511413385</v>
      </c>
      <c r="AR477" s="71">
        <v>89.979402793566464</v>
      </c>
      <c r="AS477" s="71">
        <v>93.819098613858159</v>
      </c>
      <c r="AT477" s="71">
        <v>94.757868931448215</v>
      </c>
      <c r="AU477" s="71">
        <v>112.83495918880344</v>
      </c>
      <c r="AV477" s="71">
        <v>119.61843540507596</v>
      </c>
      <c r="AW477" s="71">
        <v>114.2685859132169</v>
      </c>
      <c r="AX477" s="71">
        <v>106.17177257826229</v>
      </c>
      <c r="AY477" s="71">
        <v>100.18614129051173</v>
      </c>
      <c r="AZ477" s="71">
        <v>100</v>
      </c>
      <c r="BA477" s="71">
        <v>93.287175867341759</v>
      </c>
      <c r="BB477" s="71">
        <v>95.807517713775255</v>
      </c>
      <c r="BC477" s="71">
        <v>95.562033608337941</v>
      </c>
      <c r="BD477" s="71">
        <v>91.152614760615009</v>
      </c>
      <c r="BE477" s="71">
        <v>97.357356927179197</v>
      </c>
      <c r="BF477" s="71">
        <v>102.8340855628215</v>
      </c>
      <c r="BG477" s="71">
        <v>107.89334473870808</v>
      </c>
      <c r="BH477" s="71">
        <v>96.181689257426186</v>
      </c>
      <c r="BI477" s="71">
        <v>100.10354879737078</v>
      </c>
      <c r="BJ477" s="71">
        <v>94.107065345848568</v>
      </c>
      <c r="BK477" s="71">
        <v>94.275552354046837</v>
      </c>
      <c r="BL477" s="71">
        <v>101.08549368175468</v>
      </c>
      <c r="BM477" s="71">
        <v>96.745234048688289</v>
      </c>
      <c r="BN477" s="71">
        <v>101.97542433977273</v>
      </c>
      <c r="BO477" s="71">
        <v>103.47269007662719</v>
      </c>
      <c r="BP477" s="71">
        <v>108.97492586238407</v>
      </c>
      <c r="BQ477" s="71">
        <v>110.84223440296239</v>
      </c>
      <c r="BR477" s="71">
        <v>106.0421152039327</v>
      </c>
      <c r="BS477" s="71">
        <v>92.104199558587439</v>
      </c>
      <c r="BT477" s="71">
        <v>91.450953404649098</v>
      </c>
      <c r="BU477" s="71">
        <v>83.544370284496566</v>
      </c>
      <c r="BV477" s="71">
        <v>77.36015162362655</v>
      </c>
      <c r="BW477" s="71">
        <v>86.433626583369517</v>
      </c>
      <c r="BX477" s="71">
        <v>85.378643776788891</v>
      </c>
      <c r="BY477" s="71">
        <v>77.404977095456218</v>
      </c>
      <c r="BZ477" s="71">
        <v>76.427068887792316</v>
      </c>
      <c r="CA477" s="71">
        <v>74.509089681239558</v>
      </c>
      <c r="CB477" s="71">
        <v>71.415440240499052</v>
      </c>
      <c r="CC477" s="71">
        <v>69.528515312841179</v>
      </c>
      <c r="CD477" s="71">
        <v>72.271330591814106</v>
      </c>
      <c r="CE477" s="71">
        <v>80.591046712581488</v>
      </c>
      <c r="CF477" s="71">
        <v>75.642074899224809</v>
      </c>
      <c r="CG477" s="71">
        <v>70.035861542609084</v>
      </c>
      <c r="CH477" s="71">
        <v>69.067661771973675</v>
      </c>
      <c r="CI477" s="71">
        <v>65.418078269384438</v>
      </c>
      <c r="CJ477" s="71">
        <v>62.05253771294268</v>
      </c>
      <c r="CK477" s="71">
        <v>60.68741473366692</v>
      </c>
      <c r="CL477" s="71">
        <v>59.501164923970421</v>
      </c>
      <c r="CM477" s="71">
        <v>60.483957610478477</v>
      </c>
      <c r="CN477" s="71">
        <v>66.920822151724707</v>
      </c>
      <c r="CO477" s="71">
        <v>83.216358566117137</v>
      </c>
      <c r="CP477" s="71">
        <v>90.550967598026006</v>
      </c>
      <c r="CQ477" s="71">
        <v>82.355059821941083</v>
      </c>
      <c r="CR477" s="71">
        <v>74.431815123311623</v>
      </c>
      <c r="CS477" s="71">
        <v>69.89115049038287</v>
      </c>
      <c r="CT477" s="71">
        <v>68.844943179473347</v>
      </c>
      <c r="CU477" s="71">
        <v>70.596482878270663</v>
      </c>
      <c r="CV477" s="71">
        <v>70.624353154995717</v>
      </c>
      <c r="CW477" s="71">
        <v>74.477472508919817</v>
      </c>
      <c r="CX477" s="71">
        <v>75.839423538869013</v>
      </c>
      <c r="CY477" s="71">
        <v>72.880540606934915</v>
      </c>
      <c r="CZ477" s="71">
        <v>69.970078662727701</v>
      </c>
      <c r="DA477" s="71">
        <v>69.643728698058055</v>
      </c>
      <c r="DB477" s="71">
        <v>67.46838538570394</v>
      </c>
      <c r="DC477" s="71">
        <v>72.952378808513515</v>
      </c>
      <c r="DD477" s="71">
        <v>67.306718290994652</v>
      </c>
      <c r="DE477" s="71">
        <v>68.704627055499927</v>
      </c>
      <c r="DF477" s="71">
        <v>70.947297550334227</v>
      </c>
      <c r="DG477" s="71">
        <v>71.455101788146237</v>
      </c>
      <c r="DH477" s="71">
        <v>72.650736659650846</v>
      </c>
      <c r="DI477" s="71">
        <v>73.373863147293889</v>
      </c>
      <c r="DJ477" s="71">
        <v>81.153111825000153</v>
      </c>
      <c r="DK477" s="71">
        <v>84.449082344340482</v>
      </c>
      <c r="DL477" s="71">
        <v>85.716108001610053</v>
      </c>
      <c r="DM477" s="71">
        <v>86.554311446541902</v>
      </c>
      <c r="DN477" s="71">
        <v>77.874912838389363</v>
      </c>
      <c r="DO477" s="71">
        <v>74.564781510429626</v>
      </c>
      <c r="DP477" s="71">
        <v>72.727859960528136</v>
      </c>
      <c r="DQ477" s="71">
        <v>69.467736670906149</v>
      </c>
      <c r="DR477" s="71">
        <v>70.285948340111801</v>
      </c>
      <c r="DS477" s="71">
        <v>69.178314566453707</v>
      </c>
      <c r="DT477" s="71">
        <v>69.451979245219306</v>
      </c>
      <c r="DU477" s="71">
        <v>70.398175140034738</v>
      </c>
      <c r="DV477" s="71">
        <v>69.032926503456864</v>
      </c>
      <c r="DW477" s="71">
        <v>68.945704949171585</v>
      </c>
      <c r="DX477" s="71">
        <v>68.83958351087233</v>
      </c>
      <c r="DY477" s="71">
        <v>67.15732970980757</v>
      </c>
      <c r="DZ477" s="71">
        <v>71.512825418978693</v>
      </c>
      <c r="EA477" s="71">
        <v>68.971480082716226</v>
      </c>
      <c r="EB477" s="71">
        <v>66.033845722524006</v>
      </c>
      <c r="EC477" s="71">
        <v>65.790628833837914</v>
      </c>
      <c r="ED477" s="71">
        <v>68.480206079723771</v>
      </c>
      <c r="EE477" s="71">
        <v>67.715285828446653</v>
      </c>
      <c r="EF477" s="71">
        <v>66.98085044005559</v>
      </c>
      <c r="EG477" s="71">
        <v>66.977634638894997</v>
      </c>
      <c r="EH477" s="71">
        <v>65.47980472639837</v>
      </c>
      <c r="EI477" s="71">
        <v>69.729678292713643</v>
      </c>
      <c r="EJ477" s="71">
        <v>65.719184451387008</v>
      </c>
      <c r="EK477" s="71">
        <v>64.120341711031315</v>
      </c>
      <c r="EL477" s="71">
        <v>64.552238424175584</v>
      </c>
      <c r="EM477" s="71">
        <v>65.156955215145146</v>
      </c>
      <c r="EN477" s="71">
        <v>65.253965216822721</v>
      </c>
      <c r="EO477" s="71">
        <v>72.568840923428041</v>
      </c>
      <c r="EP477" s="71">
        <v>82.750018673572626</v>
      </c>
      <c r="EQ477" s="71">
        <v>87.860029038684459</v>
      </c>
      <c r="ER477" s="71">
        <v>90.283909928917637</v>
      </c>
      <c r="ES477" s="71">
        <v>99.706591994635374</v>
      </c>
      <c r="ET477" s="71">
        <v>96.520748560653942</v>
      </c>
      <c r="EU477" s="71">
        <v>91.967578851968796</v>
      </c>
      <c r="EV477" s="71">
        <v>92.582038376493998</v>
      </c>
      <c r="EW477" s="71">
        <v>93.542832059608088</v>
      </c>
      <c r="EX477" s="71">
        <v>84.189674384053475</v>
      </c>
      <c r="EY477" s="71">
        <v>81.185044166349115</v>
      </c>
      <c r="EZ477" s="71">
        <v>79.841034178265616</v>
      </c>
      <c r="FA477" s="71">
        <v>76.101934465188137</v>
      </c>
      <c r="FB477" s="71">
        <v>72.572056724588592</v>
      </c>
      <c r="FC477" s="71">
        <v>79.296296951366884</v>
      </c>
      <c r="FD477" s="71">
        <v>86.830578000791974</v>
      </c>
      <c r="FE477" s="71">
        <v>93.274955822931545</v>
      </c>
      <c r="FF477" s="71">
        <v>101.3937028350926</v>
      </c>
      <c r="FG477" s="71">
        <v>108.06951471533135</v>
      </c>
      <c r="FH477" s="71">
        <v>103.08958096502975</v>
      </c>
      <c r="FI477" s="71">
        <v>94.619589481543159</v>
      </c>
      <c r="FJ477" s="71">
        <v>96.447236474474309</v>
      </c>
      <c r="FK477" s="71">
        <v>104.34342183754093</v>
      </c>
      <c r="FL477" s="71">
        <v>107.64279188306618</v>
      </c>
      <c r="FM477" s="71">
        <v>98.801202924020828</v>
      </c>
      <c r="FN477" s="71">
        <v>92.624720828261729</v>
      </c>
      <c r="FO477" s="71">
        <v>92.918430667594947</v>
      </c>
      <c r="FP477" s="71">
        <v>102.13277292638443</v>
      </c>
      <c r="FQ477" s="71">
        <v>109.00311771922517</v>
      </c>
      <c r="FR477" s="71">
        <v>110.960711287826</v>
      </c>
      <c r="FS477" s="71">
        <v>106.99781402420673</v>
      </c>
      <c r="FT477" s="7"/>
      <c r="FU477" s="7"/>
      <c r="FV477" s="7"/>
      <c r="FW477" s="7"/>
      <c r="FX477" s="7"/>
      <c r="FY477" s="7"/>
      <c r="FZ477" s="7"/>
      <c r="GA477" s="7"/>
      <c r="GB477" s="7"/>
    </row>
    <row r="478" spans="1:184" x14ac:dyDescent="0.3">
      <c r="A478" s="12" t="s">
        <v>51</v>
      </c>
      <c r="B478" s="12"/>
      <c r="C478" s="12"/>
      <c r="D478" s="30"/>
      <c r="E478" s="11">
        <v>73.37048405575139</v>
      </c>
      <c r="F478" s="11">
        <v>73.37048405575139</v>
      </c>
      <c r="G478" s="11">
        <v>73.37048405575139</v>
      </c>
      <c r="H478" s="11">
        <v>73.37048405575139</v>
      </c>
      <c r="I478" s="11">
        <v>73.37048405575139</v>
      </c>
      <c r="J478" s="11">
        <v>73.37048405575139</v>
      </c>
      <c r="K478" s="11">
        <v>73.37048405575139</v>
      </c>
      <c r="L478" s="11">
        <v>73.37048405575139</v>
      </c>
      <c r="M478" s="11">
        <v>73.37048405575139</v>
      </c>
      <c r="N478" s="11">
        <v>73.37048405575139</v>
      </c>
      <c r="O478" s="11">
        <v>73.37048405575139</v>
      </c>
      <c r="P478" s="11">
        <v>73.37048405575139</v>
      </c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1"/>
      <c r="EO478" s="11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1"/>
      <c r="FB478" s="11"/>
      <c r="FC478" s="11"/>
      <c r="FD478" s="11"/>
      <c r="FE478" s="11"/>
      <c r="FF478" s="11"/>
      <c r="FG478" s="11"/>
      <c r="FH478" s="11"/>
      <c r="FI478" s="11"/>
      <c r="FJ478" s="11"/>
      <c r="FK478" s="11"/>
      <c r="FL478" s="11"/>
      <c r="FM478" s="11"/>
      <c r="FN478" s="11"/>
      <c r="FO478" s="11"/>
      <c r="FP478" s="11"/>
      <c r="FQ478" s="11"/>
      <c r="FR478" s="11"/>
      <c r="FS478" s="11"/>
    </row>
    <row r="479" spans="1:184" x14ac:dyDescent="0.3">
      <c r="A479" s="12" t="s">
        <v>50</v>
      </c>
      <c r="B479" s="12"/>
      <c r="C479" s="12"/>
      <c r="D479" s="30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>
        <v>67.65911293731584</v>
      </c>
      <c r="R479" s="11">
        <v>67.65911293731584</v>
      </c>
      <c r="S479" s="11">
        <v>67.65911293731584</v>
      </c>
      <c r="T479" s="11">
        <v>67.65911293731584</v>
      </c>
      <c r="U479" s="11">
        <v>67.65911293731584</v>
      </c>
      <c r="V479" s="11">
        <v>67.65911293731584</v>
      </c>
      <c r="W479" s="11">
        <v>67.65911293731584</v>
      </c>
      <c r="X479" s="11">
        <v>67.65911293731584</v>
      </c>
      <c r="Y479" s="11">
        <v>67.65911293731584</v>
      </c>
      <c r="Z479" s="11">
        <v>67.65911293731584</v>
      </c>
      <c r="AA479" s="11">
        <v>67.65911293731584</v>
      </c>
      <c r="AB479" s="11">
        <v>67.65911293731584</v>
      </c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  <c r="EE479" s="11"/>
      <c r="EF479" s="11"/>
      <c r="EG479" s="11"/>
      <c r="EH479" s="11"/>
      <c r="EI479" s="11"/>
      <c r="EJ479" s="11"/>
      <c r="EK479" s="11"/>
      <c r="EL479" s="11"/>
      <c r="EM479" s="11"/>
      <c r="EN479" s="11"/>
      <c r="EO479" s="11"/>
      <c r="EP479" s="11"/>
      <c r="EQ479" s="11"/>
      <c r="ER479" s="11"/>
      <c r="ES479" s="11"/>
      <c r="ET479" s="11"/>
      <c r="EU479" s="11"/>
      <c r="EV479" s="11"/>
      <c r="EW479" s="11"/>
      <c r="EX479" s="11"/>
      <c r="EY479" s="11"/>
      <c r="EZ479" s="11"/>
      <c r="FA479" s="11"/>
      <c r="FB479" s="11"/>
      <c r="FC479" s="11"/>
      <c r="FD479" s="11"/>
      <c r="FE479" s="11"/>
      <c r="FF479" s="11"/>
      <c r="FG479" s="11"/>
      <c r="FH479" s="11"/>
      <c r="FI479" s="11"/>
      <c r="FJ479" s="11"/>
      <c r="FK479" s="11"/>
      <c r="FL479" s="11"/>
      <c r="FM479" s="11"/>
      <c r="FN479" s="11"/>
      <c r="FO479" s="11"/>
      <c r="FP479" s="11"/>
      <c r="FQ479" s="11"/>
      <c r="FR479" s="11"/>
      <c r="FS479" s="11"/>
    </row>
    <row r="480" spans="1:184" x14ac:dyDescent="0.3">
      <c r="A480" s="12" t="s">
        <v>49</v>
      </c>
      <c r="B480" s="12"/>
      <c r="C480" s="12"/>
      <c r="D480" s="30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>
        <v>77.368269981037884</v>
      </c>
      <c r="AD480" s="11">
        <v>77.368269981037884</v>
      </c>
      <c r="AE480" s="11">
        <v>77.368269981037884</v>
      </c>
      <c r="AF480" s="11">
        <v>77.368269981037884</v>
      </c>
      <c r="AG480" s="11">
        <v>77.368269981037884</v>
      </c>
      <c r="AH480" s="11">
        <v>77.368269981037884</v>
      </c>
      <c r="AI480" s="11">
        <v>77.368269981037884</v>
      </c>
      <c r="AJ480" s="11">
        <v>77.368269981037884</v>
      </c>
      <c r="AK480" s="11">
        <v>77.368269981037884</v>
      </c>
      <c r="AL480" s="11">
        <v>77.368269981037884</v>
      </c>
      <c r="AM480" s="11">
        <v>77.368269981037884</v>
      </c>
      <c r="AN480" s="11">
        <v>77.368269981037884</v>
      </c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  <c r="EE480" s="11"/>
      <c r="EF480" s="11"/>
      <c r="EG480" s="11"/>
      <c r="EH480" s="11"/>
      <c r="EI480" s="11"/>
      <c r="EJ480" s="11"/>
      <c r="EK480" s="11"/>
      <c r="EL480" s="11"/>
      <c r="EM480" s="11"/>
      <c r="EN480" s="11"/>
      <c r="EO480" s="11"/>
      <c r="EP480" s="11"/>
      <c r="EQ480" s="11"/>
      <c r="ER480" s="11"/>
      <c r="ES480" s="11"/>
      <c r="ET480" s="11"/>
      <c r="EU480" s="11"/>
      <c r="EV480" s="11"/>
      <c r="EW480" s="11"/>
      <c r="EX480" s="11"/>
      <c r="EY480" s="11"/>
      <c r="EZ480" s="11"/>
      <c r="FA480" s="11"/>
      <c r="FB480" s="11"/>
      <c r="FC480" s="11"/>
      <c r="FD480" s="11"/>
      <c r="FE480" s="11"/>
      <c r="FF480" s="11"/>
      <c r="FG480" s="11"/>
      <c r="FH480" s="11"/>
      <c r="FI480" s="11"/>
      <c r="FJ480" s="11"/>
      <c r="FK480" s="11"/>
      <c r="FL480" s="11"/>
      <c r="FM480" s="11"/>
      <c r="FN480" s="11"/>
      <c r="FO480" s="11"/>
      <c r="FP480" s="11"/>
      <c r="FQ480" s="11"/>
      <c r="FR480" s="11"/>
      <c r="FS480" s="11"/>
    </row>
    <row r="481" spans="1:184" x14ac:dyDescent="0.3">
      <c r="A481" s="12" t="s">
        <v>48</v>
      </c>
      <c r="B481" s="12"/>
      <c r="C481" s="12"/>
      <c r="D481" s="30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>
        <v>96.650742058975268</v>
      </c>
      <c r="AP481" s="11">
        <v>96.650742058975268</v>
      </c>
      <c r="AQ481" s="11">
        <v>96.650742058975268</v>
      </c>
      <c r="AR481" s="11">
        <v>96.650742058975268</v>
      </c>
      <c r="AS481" s="11">
        <v>96.650742058975268</v>
      </c>
      <c r="AT481" s="11">
        <v>96.650742058975268</v>
      </c>
      <c r="AU481" s="11">
        <v>96.650742058975268</v>
      </c>
      <c r="AV481" s="11">
        <v>96.650742058975268</v>
      </c>
      <c r="AW481" s="11">
        <v>96.650742058975268</v>
      </c>
      <c r="AX481" s="11">
        <v>96.650742058975268</v>
      </c>
      <c r="AY481" s="11">
        <v>96.650742058975268</v>
      </c>
      <c r="AZ481" s="11">
        <v>96.650742058975268</v>
      </c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  <c r="EE481" s="11"/>
      <c r="EF481" s="11"/>
      <c r="EG481" s="11"/>
      <c r="EH481" s="11"/>
      <c r="EI481" s="11"/>
      <c r="EJ481" s="11"/>
      <c r="EK481" s="11"/>
      <c r="EL481" s="11"/>
      <c r="EM481" s="11"/>
      <c r="EN481" s="11"/>
      <c r="EO481" s="11"/>
      <c r="EP481" s="11"/>
      <c r="EQ481" s="11"/>
      <c r="ER481" s="11"/>
      <c r="ES481" s="11"/>
      <c r="ET481" s="11"/>
      <c r="EU481" s="11"/>
      <c r="EV481" s="11"/>
      <c r="EW481" s="11"/>
      <c r="EX481" s="11"/>
      <c r="EY481" s="11"/>
      <c r="EZ481" s="11"/>
      <c r="FA481" s="11"/>
      <c r="FB481" s="11"/>
      <c r="FC481" s="11"/>
      <c r="FD481" s="11"/>
      <c r="FE481" s="11"/>
      <c r="FF481" s="11"/>
      <c r="FG481" s="11"/>
      <c r="FH481" s="11"/>
      <c r="FI481" s="11"/>
      <c r="FJ481" s="11"/>
      <c r="FK481" s="11"/>
      <c r="FL481" s="11"/>
      <c r="FM481" s="11"/>
      <c r="FN481" s="11"/>
      <c r="FO481" s="11"/>
      <c r="FP481" s="11"/>
      <c r="FQ481" s="11"/>
      <c r="FR481" s="11"/>
      <c r="FS481" s="11"/>
    </row>
    <row r="482" spans="1:184" x14ac:dyDescent="0.3">
      <c r="A482" s="12" t="s">
        <v>86</v>
      </c>
      <c r="B482" s="12"/>
      <c r="C482" s="12"/>
      <c r="D482" s="30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>
        <v>97.470623217935497</v>
      </c>
      <c r="BB482" s="11">
        <v>97.470623217935497</v>
      </c>
      <c r="BC482" s="11">
        <v>97.470623217935497</v>
      </c>
      <c r="BD482" s="11">
        <v>97.470623217935497</v>
      </c>
      <c r="BE482" s="11">
        <v>97.470623217935497</v>
      </c>
      <c r="BF482" s="11">
        <v>97.470623217935497</v>
      </c>
      <c r="BG482" s="11">
        <v>97.470623217935497</v>
      </c>
      <c r="BH482" s="11">
        <v>97.470623217935497</v>
      </c>
      <c r="BI482" s="11">
        <v>97.470623217935497</v>
      </c>
      <c r="BJ482" s="11">
        <v>97.470623217935497</v>
      </c>
      <c r="BK482" s="11">
        <v>97.470623217935497</v>
      </c>
      <c r="BL482" s="11">
        <v>97.470623217935497</v>
      </c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  <c r="EE482" s="11"/>
      <c r="EF482" s="11"/>
      <c r="EG482" s="11"/>
      <c r="EH482" s="11"/>
      <c r="EI482" s="11"/>
      <c r="EJ482" s="11"/>
      <c r="EK482" s="11"/>
      <c r="EL482" s="11"/>
      <c r="EM482" s="11"/>
      <c r="EN482" s="11"/>
      <c r="EO482" s="11"/>
      <c r="EP482" s="11"/>
      <c r="EQ482" s="11"/>
      <c r="ER482" s="11"/>
      <c r="ES482" s="11"/>
      <c r="ET482" s="11"/>
      <c r="EU482" s="11"/>
      <c r="EV482" s="11"/>
      <c r="EW482" s="11"/>
      <c r="EX482" s="11"/>
      <c r="EY482" s="11"/>
      <c r="EZ482" s="11"/>
      <c r="FA482" s="11"/>
      <c r="FB482" s="11"/>
      <c r="FC482" s="11"/>
      <c r="FD482" s="11"/>
      <c r="FE482" s="11"/>
      <c r="FF482" s="11"/>
      <c r="FG482" s="11"/>
      <c r="FH482" s="11"/>
      <c r="FI482" s="11"/>
      <c r="FJ482" s="11"/>
      <c r="FK482" s="11"/>
      <c r="FL482" s="11"/>
      <c r="FM482" s="11"/>
      <c r="FN482" s="11"/>
      <c r="FO482" s="11"/>
      <c r="FP482" s="11"/>
      <c r="FQ482" s="11"/>
      <c r="FR482" s="11"/>
      <c r="FS482" s="11"/>
    </row>
    <row r="483" spans="1:184" x14ac:dyDescent="0.3">
      <c r="A483" s="12" t="s">
        <v>158</v>
      </c>
      <c r="B483" s="12"/>
      <c r="C483" s="12"/>
      <c r="D483" s="30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>
        <v>95.360380763823784</v>
      </c>
      <c r="BN483" s="11">
        <v>95.360380763823784</v>
      </c>
      <c r="BO483" s="11">
        <v>95.360380763823784</v>
      </c>
      <c r="BP483" s="11">
        <v>95.360380763823784</v>
      </c>
      <c r="BQ483" s="11">
        <v>95.360380763823784</v>
      </c>
      <c r="BR483" s="11">
        <v>95.360380763823784</v>
      </c>
      <c r="BS483" s="11">
        <v>95.360380763823784</v>
      </c>
      <c r="BT483" s="11">
        <v>95.360380763823784</v>
      </c>
      <c r="BU483" s="11">
        <v>95.360380763823784</v>
      </c>
      <c r="BV483" s="11">
        <v>95.360380763823784</v>
      </c>
      <c r="BW483" s="11">
        <v>95.360380763823784</v>
      </c>
      <c r="BX483" s="11">
        <v>95.360380763823784</v>
      </c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  <c r="EE483" s="11"/>
      <c r="EF483" s="11"/>
      <c r="EG483" s="11"/>
      <c r="EH483" s="11"/>
      <c r="EI483" s="11"/>
      <c r="EJ483" s="11"/>
      <c r="EK483" s="11"/>
      <c r="EL483" s="11"/>
      <c r="EM483" s="11"/>
      <c r="EN483" s="11"/>
      <c r="EO483" s="11"/>
      <c r="EP483" s="11"/>
      <c r="EQ483" s="11"/>
      <c r="ER483" s="11"/>
      <c r="ES483" s="11"/>
      <c r="ET483" s="11"/>
      <c r="EU483" s="11"/>
      <c r="EV483" s="11"/>
      <c r="EW483" s="11"/>
      <c r="EX483" s="11"/>
      <c r="EY483" s="11"/>
      <c r="EZ483" s="11"/>
      <c r="FA483" s="11"/>
      <c r="FB483" s="11"/>
      <c r="FC483" s="11"/>
      <c r="FD483" s="11"/>
      <c r="FE483" s="11"/>
      <c r="FF483" s="11"/>
      <c r="FG483" s="11"/>
      <c r="FH483" s="11"/>
      <c r="FI483" s="11"/>
      <c r="FJ483" s="11"/>
      <c r="FK483" s="11"/>
      <c r="FL483" s="11"/>
      <c r="FM483" s="11"/>
      <c r="FN483" s="11"/>
      <c r="FO483" s="11"/>
      <c r="FP483" s="11"/>
      <c r="FQ483" s="11"/>
      <c r="FR483" s="11"/>
      <c r="FS483" s="11"/>
    </row>
    <row r="484" spans="1:184" x14ac:dyDescent="0.3">
      <c r="A484" s="12" t="s">
        <v>178</v>
      </c>
      <c r="B484" s="12"/>
      <c r="C484" s="12"/>
      <c r="D484" s="30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>
        <v>72.030306893196538</v>
      </c>
      <c r="BZ484" s="11">
        <v>72.030306893196538</v>
      </c>
      <c r="CA484" s="11">
        <v>72.030306893196538</v>
      </c>
      <c r="CB484" s="11">
        <v>72.030306893196538</v>
      </c>
      <c r="CC484" s="11">
        <v>72.030306893196538</v>
      </c>
      <c r="CD484" s="11">
        <v>72.030306893196538</v>
      </c>
      <c r="CE484" s="11">
        <v>72.030306893196538</v>
      </c>
      <c r="CF484" s="11">
        <v>72.030306893196538</v>
      </c>
      <c r="CG484" s="11">
        <v>72.030306893196538</v>
      </c>
      <c r="CH484" s="11">
        <v>72.030306893196538</v>
      </c>
      <c r="CI484" s="11">
        <v>72.030306893196538</v>
      </c>
      <c r="CJ484" s="11">
        <v>72.030306893196538</v>
      </c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11"/>
      <c r="EJ484" s="11"/>
      <c r="EK484" s="11"/>
      <c r="EL484" s="11"/>
      <c r="EM484" s="11"/>
      <c r="EN484" s="11"/>
      <c r="EO484" s="11"/>
      <c r="EP484" s="11"/>
      <c r="EQ484" s="11"/>
      <c r="ER484" s="11"/>
      <c r="ES484" s="11"/>
      <c r="ET484" s="11"/>
      <c r="EU484" s="11"/>
      <c r="EV484" s="11"/>
      <c r="EW484" s="11"/>
      <c r="EX484" s="11"/>
      <c r="EY484" s="11"/>
      <c r="EZ484" s="11"/>
      <c r="FA484" s="11"/>
      <c r="FB484" s="11"/>
      <c r="FC484" s="11"/>
      <c r="FD484" s="11"/>
      <c r="FE484" s="11"/>
      <c r="FF484" s="11"/>
      <c r="FG484" s="11"/>
      <c r="FH484" s="11"/>
      <c r="FI484" s="11"/>
      <c r="FJ484" s="11"/>
      <c r="FK484" s="11"/>
      <c r="FL484" s="11"/>
      <c r="FM484" s="11"/>
      <c r="FN484" s="11"/>
      <c r="FO484" s="11"/>
      <c r="FP484" s="11"/>
      <c r="FQ484" s="11"/>
      <c r="FR484" s="11"/>
      <c r="FS484" s="11"/>
      <c r="FT484" s="66"/>
      <c r="FU484" s="66"/>
      <c r="FV484" s="66"/>
      <c r="FW484" s="66"/>
      <c r="FX484" s="66"/>
      <c r="FY484" s="66"/>
      <c r="FZ484" s="66"/>
      <c r="GA484" s="66"/>
      <c r="GB484" s="66"/>
    </row>
    <row r="485" spans="1:184" x14ac:dyDescent="0.3">
      <c r="A485" s="12" t="s">
        <v>238</v>
      </c>
      <c r="B485" s="12"/>
      <c r="C485" s="12"/>
      <c r="D485" s="30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>
        <v>71.589103370669392</v>
      </c>
      <c r="CL485" s="11">
        <v>71.589103370669392</v>
      </c>
      <c r="CM485" s="11">
        <v>71.589103370669392</v>
      </c>
      <c r="CN485" s="11">
        <v>71.589103370669392</v>
      </c>
      <c r="CO485" s="11">
        <v>71.589103370669392</v>
      </c>
      <c r="CP485" s="11">
        <v>71.589103370669392</v>
      </c>
      <c r="CQ485" s="11">
        <v>71.589103370669392</v>
      </c>
      <c r="CR485" s="11">
        <v>71.589103370669392</v>
      </c>
      <c r="CS485" s="11">
        <v>71.589103370669392</v>
      </c>
      <c r="CT485" s="11">
        <v>71.589103370669392</v>
      </c>
      <c r="CU485" s="11">
        <v>71.589103370669392</v>
      </c>
      <c r="CV485" s="11">
        <v>71.589103370669392</v>
      </c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11"/>
      <c r="EJ485" s="11"/>
      <c r="EK485" s="11"/>
      <c r="EL485" s="11"/>
      <c r="EM485" s="11"/>
      <c r="EN485" s="11"/>
      <c r="EO485" s="11"/>
      <c r="EP485" s="11"/>
      <c r="EQ485" s="11"/>
      <c r="ER485" s="11"/>
      <c r="ES485" s="11"/>
      <c r="ET485" s="11"/>
      <c r="EU485" s="11"/>
      <c r="EV485" s="11"/>
      <c r="EW485" s="11"/>
      <c r="EX485" s="11"/>
      <c r="EY485" s="11"/>
      <c r="EZ485" s="11"/>
      <c r="FA485" s="11"/>
      <c r="FB485" s="11"/>
      <c r="FC485" s="11"/>
      <c r="FD485" s="11"/>
      <c r="FE485" s="11"/>
      <c r="FF485" s="11"/>
      <c r="FG485" s="11"/>
      <c r="FH485" s="11"/>
      <c r="FI485" s="11"/>
      <c r="FJ485" s="11"/>
      <c r="FK485" s="11"/>
      <c r="FL485" s="11"/>
      <c r="FM485" s="11"/>
      <c r="FN485" s="11"/>
      <c r="FO485" s="11"/>
      <c r="FP485" s="11"/>
      <c r="FQ485" s="11"/>
      <c r="FR485" s="11"/>
      <c r="FS485" s="11"/>
    </row>
    <row r="486" spans="1:184" x14ac:dyDescent="0.3">
      <c r="A486" s="12" t="s">
        <v>279</v>
      </c>
      <c r="B486" s="12"/>
      <c r="C486" s="12"/>
      <c r="D486" s="30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>
        <v>71.191374129529422</v>
      </c>
      <c r="CX486" s="11">
        <v>71.191374129529422</v>
      </c>
      <c r="CY486" s="11">
        <v>71.191374129529422</v>
      </c>
      <c r="CZ486" s="11">
        <v>71.191374129529422</v>
      </c>
      <c r="DA486" s="11">
        <v>71.191374129529422</v>
      </c>
      <c r="DB486" s="11">
        <v>71.191374129529422</v>
      </c>
      <c r="DC486" s="11">
        <v>71.191374129529422</v>
      </c>
      <c r="DD486" s="11">
        <v>71.191374129529422</v>
      </c>
      <c r="DE486" s="11">
        <v>71.191374129529422</v>
      </c>
      <c r="DF486" s="11">
        <v>71.191374129529422</v>
      </c>
      <c r="DG486" s="11">
        <v>71.191374129529422</v>
      </c>
      <c r="DH486" s="11">
        <v>71.191374129529422</v>
      </c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  <c r="ET486" s="11"/>
      <c r="EU486" s="11"/>
      <c r="EV486" s="11"/>
      <c r="EW486" s="11"/>
      <c r="EX486" s="11"/>
      <c r="EY486" s="11"/>
      <c r="EZ486" s="11"/>
      <c r="FA486" s="11"/>
      <c r="FB486" s="11"/>
      <c r="FC486" s="11"/>
      <c r="FD486" s="11"/>
      <c r="FE486" s="11"/>
      <c r="FF486" s="11"/>
      <c r="FG486" s="11"/>
      <c r="FH486" s="11"/>
      <c r="FI486" s="11"/>
      <c r="FJ486" s="11"/>
      <c r="FK486" s="11"/>
      <c r="FL486" s="11"/>
      <c r="FM486" s="11"/>
      <c r="FN486" s="11"/>
      <c r="FO486" s="11"/>
      <c r="FP486" s="11"/>
      <c r="FQ486" s="11"/>
      <c r="FR486" s="11"/>
      <c r="FS486" s="11"/>
    </row>
    <row r="487" spans="1:184" x14ac:dyDescent="0.3">
      <c r="A487" s="12" t="s">
        <v>363</v>
      </c>
      <c r="B487" s="12"/>
      <c r="C487" s="12"/>
      <c r="D487" s="30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>
        <v>76.233167491402028</v>
      </c>
      <c r="DJ487" s="11">
        <v>76.233167491402028</v>
      </c>
      <c r="DK487" s="11">
        <v>76.233167491402028</v>
      </c>
      <c r="DL487" s="11">
        <v>76.233167491402028</v>
      </c>
      <c r="DM487" s="11">
        <v>76.233167491402028</v>
      </c>
      <c r="DN487" s="11">
        <v>76.233167491402028</v>
      </c>
      <c r="DO487" s="11">
        <v>76.233167491402028</v>
      </c>
      <c r="DP487" s="11">
        <v>76.233167491402028</v>
      </c>
      <c r="DQ487" s="11">
        <v>76.233167491402028</v>
      </c>
      <c r="DR487" s="11">
        <v>76.233167491402028</v>
      </c>
      <c r="DS487" s="11">
        <v>76.233167491402028</v>
      </c>
      <c r="DT487" s="11">
        <v>76.233167491402028</v>
      </c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1"/>
      <c r="FK487" s="11"/>
      <c r="FL487" s="11"/>
      <c r="FM487" s="11"/>
      <c r="FN487" s="11"/>
      <c r="FO487" s="11"/>
      <c r="FP487" s="11"/>
      <c r="FQ487" s="11"/>
      <c r="FR487" s="11"/>
      <c r="FS487" s="11"/>
    </row>
    <row r="488" spans="1:184" x14ac:dyDescent="0.3">
      <c r="A488" s="12" t="s">
        <v>367</v>
      </c>
      <c r="B488" s="12"/>
      <c r="C488" s="12"/>
      <c r="D488" s="30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>
        <v>68.321570184968834</v>
      </c>
      <c r="DV488" s="11">
        <v>68.321570184968834</v>
      </c>
      <c r="DW488" s="11">
        <v>68.321570184968834</v>
      </c>
      <c r="DX488" s="11">
        <v>68.321570184968834</v>
      </c>
      <c r="DY488" s="11">
        <v>68.321570184968834</v>
      </c>
      <c r="DZ488" s="11">
        <v>68.321570184968834</v>
      </c>
      <c r="EA488" s="11">
        <v>68.321570184968834</v>
      </c>
      <c r="EB488" s="11">
        <v>68.321570184968834</v>
      </c>
      <c r="EC488" s="11">
        <v>68.321570184968834</v>
      </c>
      <c r="ED488" s="11">
        <v>68.321570184968834</v>
      </c>
      <c r="EE488" s="11">
        <v>68.321570184968834</v>
      </c>
      <c r="EF488" s="11">
        <v>68.321570184968834</v>
      </c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</row>
    <row r="489" spans="1:184" x14ac:dyDescent="0.3">
      <c r="A489" s="12" t="s">
        <v>383</v>
      </c>
      <c r="B489" s="12"/>
      <c r="C489" s="12"/>
      <c r="D489" s="30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>
        <v>71.704383436764303</v>
      </c>
      <c r="EH489" s="11">
        <v>71.704383436764303</v>
      </c>
      <c r="EI489" s="11">
        <v>71.704383436764303</v>
      </c>
      <c r="EJ489" s="11">
        <v>71.704383436764303</v>
      </c>
      <c r="EK489" s="11">
        <v>71.704383436764303</v>
      </c>
      <c r="EL489" s="11">
        <v>71.704383436764303</v>
      </c>
      <c r="EM489" s="11">
        <v>71.704383436764303</v>
      </c>
      <c r="EN489" s="11">
        <v>71.704383436764303</v>
      </c>
      <c r="EO489" s="11">
        <v>71.704383436764303</v>
      </c>
      <c r="EP489" s="11">
        <v>71.704383436764303</v>
      </c>
      <c r="EQ489" s="11">
        <v>71.704383436764303</v>
      </c>
      <c r="ER489" s="11">
        <v>71.704383436764303</v>
      </c>
      <c r="ES489" s="11"/>
      <c r="ET489" s="11"/>
      <c r="EU489" s="11"/>
      <c r="EV489" s="11"/>
      <c r="EW489" s="11"/>
      <c r="EX489" s="11"/>
      <c r="EY489" s="11"/>
      <c r="EZ489" s="11"/>
      <c r="FA489" s="11"/>
      <c r="FB489" s="11"/>
      <c r="FC489" s="11"/>
      <c r="FD489" s="11"/>
      <c r="FE489" s="11"/>
      <c r="FF489" s="11"/>
      <c r="FG489" s="11"/>
      <c r="FH489" s="11"/>
      <c r="FI489" s="11"/>
      <c r="FJ489" s="11"/>
      <c r="FK489" s="11"/>
      <c r="FL489" s="11"/>
      <c r="FM489" s="11"/>
      <c r="FN489" s="11"/>
      <c r="FO489" s="11"/>
      <c r="FP489" s="11"/>
      <c r="FQ489" s="11"/>
      <c r="FR489" s="11"/>
      <c r="FS489" s="11"/>
    </row>
    <row r="490" spans="1:184" x14ac:dyDescent="0.3">
      <c r="A490" s="12" t="s">
        <v>440</v>
      </c>
      <c r="B490" s="12"/>
      <c r="C490" s="12"/>
      <c r="D490" s="30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1"/>
      <c r="EM490" s="11"/>
      <c r="EN490" s="11"/>
      <c r="EO490" s="11"/>
      <c r="EP490" s="11"/>
      <c r="EQ490" s="11"/>
      <c r="ER490" s="11"/>
      <c r="ES490" s="11">
        <v>86.194700726163674</v>
      </c>
      <c r="ET490" s="11">
        <v>86.194700726163674</v>
      </c>
      <c r="EU490" s="11">
        <v>86.194700726163674</v>
      </c>
      <c r="EV490" s="11">
        <v>86.194700726163674</v>
      </c>
      <c r="EW490" s="11">
        <v>86.194700726163674</v>
      </c>
      <c r="EX490" s="11">
        <v>86.194700726163674</v>
      </c>
      <c r="EY490" s="11">
        <v>86.194700726163674</v>
      </c>
      <c r="EZ490" s="11">
        <v>86.194700726163674</v>
      </c>
      <c r="FA490" s="11">
        <v>86.194700726163674</v>
      </c>
      <c r="FB490" s="11">
        <v>86.194700726163674</v>
      </c>
      <c r="FC490" s="11">
        <v>86.194700726163674</v>
      </c>
      <c r="FD490" s="11">
        <v>86.194700726163674</v>
      </c>
      <c r="FE490" s="11"/>
      <c r="FF490" s="11"/>
      <c r="FG490" s="11"/>
      <c r="FH490" s="11"/>
      <c r="FI490" s="11"/>
      <c r="FJ490" s="11"/>
      <c r="FK490" s="11"/>
      <c r="FL490" s="11"/>
      <c r="FM490" s="11"/>
      <c r="FN490" s="11"/>
      <c r="FO490" s="11"/>
      <c r="FP490" s="11"/>
      <c r="FQ490" s="11"/>
      <c r="FR490" s="11"/>
      <c r="FS490" s="11"/>
    </row>
    <row r="491" spans="1:184" x14ac:dyDescent="0.3">
      <c r="A491" s="12" t="s">
        <v>467</v>
      </c>
      <c r="B491" s="12"/>
      <c r="C491" s="12"/>
      <c r="D491" s="30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1"/>
      <c r="EZ491" s="11"/>
      <c r="FA491" s="11"/>
      <c r="FB491" s="11"/>
      <c r="FC491" s="11"/>
      <c r="FD491" s="11"/>
      <c r="FE491" s="11">
        <v>99.384104403171563</v>
      </c>
      <c r="FF491" s="11">
        <v>99.384104403171563</v>
      </c>
      <c r="FG491" s="11">
        <v>99.384104403171563</v>
      </c>
      <c r="FH491" s="11">
        <v>99.384104403171563</v>
      </c>
      <c r="FI491" s="11">
        <v>99.384104403171563</v>
      </c>
      <c r="FJ491" s="11">
        <v>99.384104403171563</v>
      </c>
      <c r="FK491" s="11">
        <v>99.384104403171563</v>
      </c>
      <c r="FL491" s="11">
        <v>99.384104403171563</v>
      </c>
      <c r="FM491" s="11">
        <v>99.384104403171563</v>
      </c>
      <c r="FN491" s="11">
        <v>99.384104403171563</v>
      </c>
      <c r="FO491" s="11">
        <v>99.384104403171563</v>
      </c>
      <c r="FP491" s="11">
        <v>99.384104403171563</v>
      </c>
      <c r="FQ491" s="11"/>
      <c r="FR491" s="11"/>
      <c r="FS491" s="11"/>
    </row>
    <row r="492" spans="1:184" x14ac:dyDescent="0.3">
      <c r="A492" s="12" t="s">
        <v>476</v>
      </c>
      <c r="B492" s="12"/>
      <c r="C492" s="12"/>
      <c r="D492" s="30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1"/>
      <c r="EM492" s="11"/>
      <c r="EN492" s="11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1"/>
      <c r="EZ492" s="11"/>
      <c r="FA492" s="11"/>
      <c r="FB492" s="11"/>
      <c r="FC492" s="11"/>
      <c r="FD492" s="11"/>
      <c r="FE492" s="11"/>
      <c r="FF492" s="11"/>
      <c r="FG492" s="11"/>
      <c r="FH492" s="11"/>
      <c r="FI492" s="11"/>
      <c r="FJ492" s="11"/>
      <c r="FK492" s="11"/>
      <c r="FL492" s="11"/>
      <c r="FM492" s="11"/>
      <c r="FN492" s="11"/>
      <c r="FO492" s="11"/>
      <c r="FP492" s="11"/>
      <c r="FQ492" s="11">
        <v>108.98721434375263</v>
      </c>
      <c r="FR492" s="11">
        <v>108.98721434375263</v>
      </c>
      <c r="FS492" s="11">
        <v>108.98721434375263</v>
      </c>
    </row>
    <row r="514" spans="1:184" x14ac:dyDescent="0.3">
      <c r="A514" s="18" t="s">
        <v>282</v>
      </c>
      <c r="B514" s="18"/>
      <c r="C514" s="18"/>
      <c r="D514" s="21"/>
      <c r="E514" s="29"/>
      <c r="F514" s="29"/>
      <c r="G514" s="29"/>
      <c r="H514" s="29"/>
      <c r="I514" s="29"/>
      <c r="J514" s="29"/>
      <c r="K514" s="29" t="s">
        <v>41</v>
      </c>
      <c r="L514" s="29" t="s">
        <v>41</v>
      </c>
      <c r="M514" s="29" t="s">
        <v>41</v>
      </c>
      <c r="N514" s="29" t="s">
        <v>41</v>
      </c>
      <c r="O514" s="29" t="s">
        <v>41</v>
      </c>
      <c r="P514" s="29" t="s">
        <v>41</v>
      </c>
      <c r="Q514" s="29"/>
      <c r="R514" s="29"/>
      <c r="S514" s="29"/>
      <c r="T514" s="29"/>
      <c r="U514" s="29"/>
      <c r="V514" s="29"/>
      <c r="W514" s="29" t="s">
        <v>42</v>
      </c>
      <c r="X514" s="29" t="s">
        <v>42</v>
      </c>
      <c r="Y514" s="29" t="s">
        <v>42</v>
      </c>
      <c r="Z514" s="29" t="s">
        <v>42</v>
      </c>
      <c r="AA514" s="29" t="s">
        <v>42</v>
      </c>
      <c r="AB514" s="29" t="s">
        <v>42</v>
      </c>
      <c r="AC514" s="29"/>
      <c r="AD514" s="29"/>
      <c r="AE514" s="29"/>
      <c r="AF514" s="29"/>
      <c r="AG514" s="29"/>
      <c r="AH514" s="29"/>
      <c r="AI514" s="29" t="s">
        <v>43</v>
      </c>
      <c r="AJ514" s="29" t="s">
        <v>43</v>
      </c>
      <c r="AK514" s="29" t="s">
        <v>43</v>
      </c>
      <c r="AL514" s="29" t="s">
        <v>43</v>
      </c>
      <c r="AM514" s="29" t="s">
        <v>43</v>
      </c>
      <c r="AN514" s="29" t="s">
        <v>43</v>
      </c>
      <c r="AO514" s="29"/>
      <c r="AP514" s="29"/>
      <c r="AQ514" s="29"/>
      <c r="AR514" s="29"/>
      <c r="AS514" s="29"/>
      <c r="AT514" s="29"/>
      <c r="AU514" s="29" t="s">
        <v>44</v>
      </c>
      <c r="AV514" s="29" t="s">
        <v>44</v>
      </c>
      <c r="AW514" s="29" t="s">
        <v>44</v>
      </c>
      <c r="AX514" s="29" t="s">
        <v>44</v>
      </c>
      <c r="AY514" s="29" t="s">
        <v>44</v>
      </c>
      <c r="AZ514" s="29" t="s">
        <v>44</v>
      </c>
      <c r="BA514" s="29"/>
      <c r="BB514" s="29"/>
      <c r="BC514" s="29"/>
      <c r="BD514" s="29"/>
      <c r="BE514" s="29"/>
      <c r="BF514" s="29"/>
      <c r="BG514" s="29" t="s">
        <v>83</v>
      </c>
      <c r="BH514" s="29" t="s">
        <v>83</v>
      </c>
      <c r="BI514" s="29" t="s">
        <v>83</v>
      </c>
      <c r="BJ514" s="29" t="s">
        <v>83</v>
      </c>
      <c r="BK514" s="29" t="s">
        <v>83</v>
      </c>
      <c r="BL514" s="29" t="s">
        <v>83</v>
      </c>
      <c r="BM514" s="29"/>
      <c r="BN514" s="29" t="s">
        <v>88</v>
      </c>
      <c r="BO514" s="29" t="s">
        <v>88</v>
      </c>
      <c r="BP514" s="29" t="s">
        <v>88</v>
      </c>
      <c r="BQ514" s="29" t="s">
        <v>88</v>
      </c>
      <c r="BR514" s="29" t="s">
        <v>88</v>
      </c>
      <c r="BS514" s="29" t="s">
        <v>88</v>
      </c>
      <c r="BT514" s="29" t="s">
        <v>88</v>
      </c>
      <c r="BU514" s="29" t="s">
        <v>88</v>
      </c>
      <c r="BV514" s="29" t="s">
        <v>88</v>
      </c>
      <c r="BW514" s="29" t="s">
        <v>88</v>
      </c>
      <c r="BX514" s="29" t="s">
        <v>88</v>
      </c>
      <c r="BY514" s="29"/>
      <c r="BZ514" s="29"/>
      <c r="CA514" s="29"/>
      <c r="CB514" s="29"/>
      <c r="CC514" s="29"/>
      <c r="CD514" s="29"/>
      <c r="CE514" s="29" t="s">
        <v>170</v>
      </c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 t="s">
        <v>236</v>
      </c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 t="s">
        <v>278</v>
      </c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 t="s">
        <v>362</v>
      </c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>
        <v>2019</v>
      </c>
      <c r="EB514" s="29">
        <v>2019</v>
      </c>
      <c r="EC514" s="29">
        <v>2019</v>
      </c>
      <c r="ED514" s="29">
        <v>2019</v>
      </c>
      <c r="EE514" s="29">
        <v>2019</v>
      </c>
      <c r="EF514" s="29">
        <v>2019</v>
      </c>
      <c r="EG514" s="29"/>
      <c r="EH514" s="29"/>
      <c r="EI514" s="29"/>
      <c r="EJ514" s="29"/>
      <c r="EK514" s="29"/>
      <c r="EL514" s="29"/>
      <c r="EM514" s="29">
        <v>2020</v>
      </c>
      <c r="EN514" s="29">
        <v>2020</v>
      </c>
      <c r="EO514" s="29">
        <v>2020</v>
      </c>
      <c r="EP514" s="29">
        <v>2020</v>
      </c>
      <c r="EQ514" s="29">
        <v>2020</v>
      </c>
      <c r="ER514" s="29">
        <v>2020</v>
      </c>
      <c r="ES514" s="29"/>
      <c r="ET514" s="29"/>
      <c r="EU514" s="29"/>
      <c r="EV514" s="29"/>
      <c r="EW514" s="29"/>
      <c r="EX514" s="29"/>
      <c r="EY514" s="29">
        <v>2021</v>
      </c>
      <c r="EZ514" s="29">
        <v>2021</v>
      </c>
      <c r="FA514" s="29">
        <v>2021</v>
      </c>
      <c r="FB514" s="29">
        <v>2021</v>
      </c>
      <c r="FC514" s="29">
        <v>2021</v>
      </c>
      <c r="FD514" s="29">
        <v>2021</v>
      </c>
      <c r="FE514" s="29"/>
      <c r="FF514" s="29"/>
      <c r="FG514" s="29"/>
      <c r="FH514" s="29"/>
      <c r="FI514" s="29"/>
      <c r="FJ514" s="29"/>
      <c r="FK514" s="29">
        <v>2022</v>
      </c>
      <c r="FL514" s="29">
        <v>2022</v>
      </c>
      <c r="FM514" s="29"/>
      <c r="FN514" s="29"/>
      <c r="FO514" s="29"/>
      <c r="FP514" s="29"/>
      <c r="FQ514" s="29" t="s">
        <v>475</v>
      </c>
      <c r="FR514" s="29"/>
      <c r="FS514" s="29"/>
    </row>
    <row r="515" spans="1:184" s="66" customFormat="1" x14ac:dyDescent="0.3">
      <c r="A515" s="68" t="s">
        <v>159</v>
      </c>
      <c r="B515" s="69"/>
      <c r="C515" s="69"/>
      <c r="D515" s="70"/>
      <c r="E515" s="71">
        <v>54.455393829653872</v>
      </c>
      <c r="F515" s="71">
        <v>50.404844201875946</v>
      </c>
      <c r="G515" s="71">
        <v>52.440977783968243</v>
      </c>
      <c r="H515" s="71">
        <v>53.934980218147587</v>
      </c>
      <c r="I515" s="71">
        <v>58.217842468138457</v>
      </c>
      <c r="J515" s="71">
        <v>57.448923386662813</v>
      </c>
      <c r="K515" s="71">
        <v>46.238026198329848</v>
      </c>
      <c r="L515" s="71">
        <v>45.56624516231733</v>
      </c>
      <c r="M515" s="71">
        <v>44.904639200899396</v>
      </c>
      <c r="N515" s="71">
        <v>51.815775978322108</v>
      </c>
      <c r="O515" s="71">
        <v>54.312626227453187</v>
      </c>
      <c r="P515" s="71">
        <v>55.087401629639942</v>
      </c>
      <c r="Q515" s="71">
        <v>53.745862671861786</v>
      </c>
      <c r="R515" s="71">
        <v>50.529468039483774</v>
      </c>
      <c r="S515" s="71">
        <v>50.643892483732365</v>
      </c>
      <c r="T515" s="71">
        <v>49.310371129439318</v>
      </c>
      <c r="U515" s="71">
        <v>50.76258792395015</v>
      </c>
      <c r="V515" s="71">
        <v>48.301983551652761</v>
      </c>
      <c r="W515" s="71">
        <v>52.208835341365457</v>
      </c>
      <c r="X515" s="71">
        <v>56.913940575755475</v>
      </c>
      <c r="Y515" s="71">
        <v>67.248349301417065</v>
      </c>
      <c r="Z515" s="71">
        <v>75.986854105107454</v>
      </c>
      <c r="AA515" s="71">
        <v>76.920398356431534</v>
      </c>
      <c r="AB515" s="71">
        <v>81.562719612026683</v>
      </c>
      <c r="AC515" s="71">
        <v>88.479350929730487</v>
      </c>
      <c r="AD515" s="71">
        <v>96.169283156355291</v>
      </c>
      <c r="AE515" s="71">
        <v>95.225839270628683</v>
      </c>
      <c r="AF515" s="71">
        <v>104.89588411449269</v>
      </c>
      <c r="AG515" s="71">
        <v>100.54918269278603</v>
      </c>
      <c r="AH515" s="71">
        <v>99.885089490911611</v>
      </c>
      <c r="AI515" s="71">
        <v>93.065324883348438</v>
      </c>
      <c r="AJ515" s="71">
        <v>99.365039953732989</v>
      </c>
      <c r="AK515" s="71">
        <v>96.06054274903083</v>
      </c>
      <c r="AL515" s="71">
        <v>88.044995838017641</v>
      </c>
      <c r="AM515" s="71">
        <v>87.336961388079175</v>
      </c>
      <c r="AN515" s="71">
        <v>83.851508428428829</v>
      </c>
      <c r="AO515" s="71">
        <v>87.869977017898179</v>
      </c>
      <c r="AP515" s="71">
        <v>89.196671077373082</v>
      </c>
      <c r="AQ515" s="71">
        <v>90.646347871781401</v>
      </c>
      <c r="AR515" s="71">
        <v>88.300020892819859</v>
      </c>
      <c r="AS515" s="71">
        <v>85.940715040930954</v>
      </c>
      <c r="AT515" s="71">
        <v>84.015666298555104</v>
      </c>
      <c r="AU515" s="71">
        <v>108.27455155054571</v>
      </c>
      <c r="AV515" s="71">
        <v>111.92192746860781</v>
      </c>
      <c r="AW515" s="71">
        <v>106.31146429343785</v>
      </c>
      <c r="AX515" s="71">
        <v>104.4807528682208</v>
      </c>
      <c r="AY515" s="71">
        <v>103.08616795837355</v>
      </c>
      <c r="AZ515" s="71">
        <v>100</v>
      </c>
      <c r="BA515" s="71">
        <v>99.541021227768226</v>
      </c>
      <c r="BB515" s="71">
        <v>98.476656855593987</v>
      </c>
      <c r="BC515" s="71">
        <v>101.15432829584232</v>
      </c>
      <c r="BD515" s="71">
        <v>90.326624416742149</v>
      </c>
      <c r="BE515" s="71">
        <v>93.549183597237118</v>
      </c>
      <c r="BF515" s="71">
        <v>92.243540636534576</v>
      </c>
      <c r="BG515" s="71">
        <v>82.072377792831858</v>
      </c>
      <c r="BH515" s="71">
        <v>67.298621707006717</v>
      </c>
      <c r="BI515" s="71">
        <v>64.907026951737606</v>
      </c>
      <c r="BJ515" s="71">
        <v>61.169028968348904</v>
      </c>
      <c r="BK515" s="71">
        <v>58.917751932585851</v>
      </c>
      <c r="BL515" s="71">
        <v>59.385353138400021</v>
      </c>
      <c r="BM515" s="71">
        <v>59.506398840614338</v>
      </c>
      <c r="BN515" s="71">
        <v>62.300922582939009</v>
      </c>
      <c r="BO515" s="71">
        <v>67.195288171679294</v>
      </c>
      <c r="BP515" s="71">
        <v>69.949492437130857</v>
      </c>
      <c r="BQ515" s="71">
        <v>68.069138652048338</v>
      </c>
      <c r="BR515" s="71">
        <v>62.214174617545325</v>
      </c>
      <c r="BS515" s="71">
        <v>53.38748583403504</v>
      </c>
      <c r="BT515" s="71">
        <v>50.051568785463928</v>
      </c>
      <c r="BU515" s="71">
        <v>46.715350253201073</v>
      </c>
      <c r="BV515" s="71">
        <v>48.668158434189131</v>
      </c>
      <c r="BW515" s="71">
        <v>51.977303799927419</v>
      </c>
      <c r="BX515" s="71">
        <v>55.128554153555896</v>
      </c>
      <c r="BY515" s="71">
        <v>54.056689184483609</v>
      </c>
      <c r="BZ515" s="71">
        <v>53.441633891819173</v>
      </c>
      <c r="CA515" s="71">
        <v>53.338419363212189</v>
      </c>
      <c r="CB515" s="71">
        <v>52.087789639151168</v>
      </c>
      <c r="CC515" s="71">
        <v>50.036562434709943</v>
      </c>
      <c r="CD515" s="71">
        <v>50.755307092795775</v>
      </c>
      <c r="CE515" s="71">
        <v>56.598965488860323</v>
      </c>
      <c r="CF515" s="71">
        <v>51.217255479390744</v>
      </c>
      <c r="CG515" s="71">
        <v>52.064575394890888</v>
      </c>
      <c r="CH515" s="71">
        <v>53.35424725702601</v>
      </c>
      <c r="CI515" s="71">
        <v>51.022007103558749</v>
      </c>
      <c r="CJ515" s="71">
        <v>51.440654894934454</v>
      </c>
      <c r="CK515" s="71">
        <v>50.399346091393262</v>
      </c>
      <c r="CL515" s="71">
        <v>50.598927501915178</v>
      </c>
      <c r="CM515" s="71">
        <v>50.628683942285171</v>
      </c>
      <c r="CN515" s="71">
        <v>51.908708326286167</v>
      </c>
      <c r="CO515" s="71">
        <v>54.240081714139791</v>
      </c>
      <c r="CP515" s="71">
        <v>57.143445036055965</v>
      </c>
      <c r="CQ515" s="71">
        <v>47.816700327320852</v>
      </c>
      <c r="CR515" s="71">
        <v>44.995261266226024</v>
      </c>
      <c r="CS515" s="71">
        <v>45.811652887354555</v>
      </c>
      <c r="CT515" s="71">
        <v>48.678612053498881</v>
      </c>
      <c r="CU515" s="71">
        <v>48.050169298167084</v>
      </c>
      <c r="CV515" s="71">
        <v>48.705142618367766</v>
      </c>
      <c r="CW515" s="71">
        <v>50.395222508531248</v>
      </c>
      <c r="CX515" s="71">
        <v>51.425660048163458</v>
      </c>
      <c r="CY515" s="71">
        <v>50.530344549850582</v>
      </c>
      <c r="CZ515" s="71">
        <v>50.562456702379954</v>
      </c>
      <c r="DA515" s="71">
        <v>51.063951022165391</v>
      </c>
      <c r="DB515" s="71">
        <v>51.853762923475308</v>
      </c>
      <c r="DC515" s="71">
        <v>52.594191796086101</v>
      </c>
      <c r="DD515" s="71">
        <v>49.184423040238364</v>
      </c>
      <c r="DE515" s="71">
        <v>48.464377742182606</v>
      </c>
      <c r="DF515" s="71">
        <v>48.664442319989362</v>
      </c>
      <c r="DG515" s="71">
        <v>47.799787092216938</v>
      </c>
      <c r="DH515" s="71">
        <v>47.990807159272933</v>
      </c>
      <c r="DI515" s="71">
        <v>49.12963165627</v>
      </c>
      <c r="DJ515" s="71">
        <v>50.967484174605339</v>
      </c>
      <c r="DK515" s="71">
        <v>52.873757623391995</v>
      </c>
      <c r="DL515" s="71">
        <v>53.692888813718945</v>
      </c>
      <c r="DM515" s="71">
        <v>55.467271081171788</v>
      </c>
      <c r="DN515" s="71">
        <v>50.820955166661697</v>
      </c>
      <c r="DO515" s="71">
        <v>48.632183564978334</v>
      </c>
      <c r="DP515" s="71">
        <v>49.911129817081857</v>
      </c>
      <c r="DQ515" s="71">
        <v>49.07613416855741</v>
      </c>
      <c r="DR515" s="71">
        <v>51.278246941018658</v>
      </c>
      <c r="DS515" s="71">
        <v>50.95029167039754</v>
      </c>
      <c r="DT515" s="71">
        <v>52.458388467163466</v>
      </c>
      <c r="DU515" s="71">
        <v>52.746079279960469</v>
      </c>
      <c r="DV515" s="71">
        <v>52.063440864156362</v>
      </c>
      <c r="DW515" s="71">
        <v>51.066362891698915</v>
      </c>
      <c r="DX515" s="71">
        <v>49.822742663469739</v>
      </c>
      <c r="DY515" s="71">
        <v>52.895238336425066</v>
      </c>
      <c r="DZ515" s="71">
        <v>60.620516749077247</v>
      </c>
      <c r="EA515" s="71">
        <v>59.481224952358033</v>
      </c>
      <c r="EB515" s="71">
        <v>52.404573628196452</v>
      </c>
      <c r="EC515" s="71">
        <v>50.443972421477824</v>
      </c>
      <c r="ED515" s="71">
        <v>54.289538147563889</v>
      </c>
      <c r="EE515" s="71">
        <v>52.040532070478463</v>
      </c>
      <c r="EF515" s="71">
        <v>52.638298860180612</v>
      </c>
      <c r="EG515" s="71">
        <v>53.727710180109376</v>
      </c>
      <c r="EH515" s="71">
        <v>52.572932435553</v>
      </c>
      <c r="EI515" s="71">
        <v>50.133270865912415</v>
      </c>
      <c r="EJ515" s="71">
        <v>44.697369162861193</v>
      </c>
      <c r="EK515" s="71">
        <v>44.390277874503809</v>
      </c>
      <c r="EL515" s="71">
        <v>45.631817865260309</v>
      </c>
      <c r="EM515" s="71">
        <v>46.252271302762281</v>
      </c>
      <c r="EN515" s="71">
        <v>45.289332391498299</v>
      </c>
      <c r="EO515" s="71">
        <v>50.474399663061831</v>
      </c>
      <c r="EP515" s="71">
        <v>55.560655654673354</v>
      </c>
      <c r="EQ515" s="71">
        <v>57.885298419109979</v>
      </c>
      <c r="ER515" s="71">
        <v>60.654071883962565</v>
      </c>
      <c r="ES515" s="71">
        <v>71.786995869086311</v>
      </c>
      <c r="ET515" s="71">
        <v>76.603340651929273</v>
      </c>
      <c r="EU515" s="71">
        <v>76.997610951471131</v>
      </c>
      <c r="EV515" s="71">
        <v>85.45321591146508</v>
      </c>
      <c r="EW515" s="71">
        <v>97.135942614388199</v>
      </c>
      <c r="EX515" s="71">
        <v>93.656813275171075</v>
      </c>
      <c r="EY515" s="71">
        <v>84.279313786939696</v>
      </c>
      <c r="EZ515" s="71">
        <v>76.917232777668758</v>
      </c>
      <c r="FA515" s="71">
        <v>72.232779176159639</v>
      </c>
      <c r="FB515" s="71">
        <v>74.743233876878278</v>
      </c>
      <c r="FC515" s="71">
        <v>79.517077392974059</v>
      </c>
      <c r="FD515" s="71">
        <v>82.441167718694004</v>
      </c>
      <c r="FE515" s="71">
        <v>84.877080576641831</v>
      </c>
      <c r="FF515" s="71">
        <v>90.586868312923144</v>
      </c>
      <c r="FG515" s="71">
        <v>104.10528770018502</v>
      </c>
      <c r="FH515" s="71">
        <v>109.48708127306918</v>
      </c>
      <c r="FI515" s="71">
        <v>109.89789048846089</v>
      </c>
      <c r="FJ515" s="71">
        <v>105.63476034609121</v>
      </c>
      <c r="FK515" s="71">
        <v>92.367156487220583</v>
      </c>
      <c r="FL515" s="71">
        <v>88.039012042136903</v>
      </c>
      <c r="FM515" s="71">
        <v>94.94460086423318</v>
      </c>
      <c r="FN515" s="71">
        <v>95.48681928374107</v>
      </c>
      <c r="FO515" s="71">
        <v>93.075854201280777</v>
      </c>
      <c r="FP515" s="71">
        <v>90.654940156994613</v>
      </c>
      <c r="FQ515" s="71">
        <v>93.37523504422316</v>
      </c>
      <c r="FR515" s="71">
        <v>93.473376316339312</v>
      </c>
      <c r="FS515" s="71">
        <v>88.779344571046195</v>
      </c>
      <c r="FT515" s="7"/>
      <c r="FU515" s="7"/>
      <c r="FV515" s="7"/>
      <c r="FW515" s="7"/>
      <c r="FX515" s="7"/>
      <c r="FY515" s="7"/>
      <c r="FZ515" s="7"/>
      <c r="GA515" s="7"/>
      <c r="GB515" s="7"/>
    </row>
    <row r="516" spans="1:184" x14ac:dyDescent="0.3">
      <c r="A516" s="12" t="s">
        <v>51</v>
      </c>
      <c r="B516" s="12"/>
      <c r="C516" s="12"/>
      <c r="D516" s="30"/>
      <c r="E516" s="11">
        <v>52.068973023784075</v>
      </c>
      <c r="F516" s="11">
        <v>52.068973023784075</v>
      </c>
      <c r="G516" s="11">
        <v>52.068973023784075</v>
      </c>
      <c r="H516" s="11">
        <v>52.068973023784075</v>
      </c>
      <c r="I516" s="11">
        <v>52.068973023784075</v>
      </c>
      <c r="J516" s="11">
        <v>52.068973023784075</v>
      </c>
      <c r="K516" s="11">
        <v>52.068973023784075</v>
      </c>
      <c r="L516" s="11">
        <v>52.068973023784075</v>
      </c>
      <c r="M516" s="11">
        <v>52.068973023784075</v>
      </c>
      <c r="N516" s="11">
        <v>52.068973023784075</v>
      </c>
      <c r="O516" s="11">
        <v>52.068973023784075</v>
      </c>
      <c r="P516" s="11">
        <v>52.068973023784075</v>
      </c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  <c r="FD516" s="11"/>
      <c r="FE516" s="11"/>
      <c r="FF516" s="11"/>
      <c r="FG516" s="11"/>
      <c r="FH516" s="11"/>
      <c r="FI516" s="11"/>
      <c r="FJ516" s="11"/>
      <c r="FK516" s="11"/>
      <c r="FL516" s="11"/>
      <c r="FM516" s="11"/>
      <c r="FN516" s="11"/>
      <c r="FO516" s="11"/>
      <c r="FP516" s="11"/>
      <c r="FQ516" s="11"/>
      <c r="FR516" s="11"/>
      <c r="FS516" s="11"/>
    </row>
    <row r="517" spans="1:184" x14ac:dyDescent="0.3">
      <c r="A517" s="12" t="s">
        <v>50</v>
      </c>
      <c r="B517" s="12"/>
      <c r="C517" s="12"/>
      <c r="D517" s="30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>
        <v>59.511271924351981</v>
      </c>
      <c r="R517" s="11">
        <v>59.511271924351981</v>
      </c>
      <c r="S517" s="11">
        <v>59.511271924351981</v>
      </c>
      <c r="T517" s="11">
        <v>59.511271924351981</v>
      </c>
      <c r="U517" s="11">
        <v>59.511271924351981</v>
      </c>
      <c r="V517" s="11">
        <v>59.511271924351981</v>
      </c>
      <c r="W517" s="11">
        <v>59.511271924351981</v>
      </c>
      <c r="X517" s="11">
        <v>59.511271924351981</v>
      </c>
      <c r="Y517" s="11">
        <v>59.511271924351981</v>
      </c>
      <c r="Z517" s="11">
        <v>59.511271924351981</v>
      </c>
      <c r="AA517" s="11">
        <v>59.511271924351981</v>
      </c>
      <c r="AB517" s="11">
        <v>59.511271924351981</v>
      </c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  <c r="FD517" s="11"/>
      <c r="FE517" s="11"/>
      <c r="FF517" s="11"/>
      <c r="FG517" s="11"/>
      <c r="FH517" s="11"/>
      <c r="FI517" s="11"/>
      <c r="FJ517" s="11"/>
      <c r="FK517" s="11"/>
      <c r="FL517" s="11"/>
      <c r="FM517" s="11"/>
      <c r="FN517" s="11"/>
      <c r="FO517" s="11"/>
      <c r="FP517" s="11"/>
      <c r="FQ517" s="11"/>
      <c r="FR517" s="11"/>
      <c r="FS517" s="11"/>
    </row>
    <row r="518" spans="1:184" x14ac:dyDescent="0.3">
      <c r="A518" s="12" t="s">
        <v>49</v>
      </c>
      <c r="B518" s="12"/>
      <c r="C518" s="12"/>
      <c r="D518" s="30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>
        <v>94.410750241295219</v>
      </c>
      <c r="AD518" s="11">
        <v>94.410750241295219</v>
      </c>
      <c r="AE518" s="11">
        <v>94.410750241295219</v>
      </c>
      <c r="AF518" s="11">
        <v>94.410750241295219</v>
      </c>
      <c r="AG518" s="11">
        <v>94.410750241295219</v>
      </c>
      <c r="AH518" s="11">
        <v>94.410750241295219</v>
      </c>
      <c r="AI518" s="11">
        <v>94.410750241295219</v>
      </c>
      <c r="AJ518" s="11">
        <v>94.410750241295219</v>
      </c>
      <c r="AK518" s="11">
        <v>94.410750241295219</v>
      </c>
      <c r="AL518" s="11">
        <v>94.410750241295219</v>
      </c>
      <c r="AM518" s="11">
        <v>94.410750241295219</v>
      </c>
      <c r="AN518" s="11">
        <v>94.410750241295219</v>
      </c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  <c r="FD518" s="11"/>
      <c r="FE518" s="11"/>
      <c r="FF518" s="11"/>
      <c r="FG518" s="11"/>
      <c r="FH518" s="11"/>
      <c r="FI518" s="11"/>
      <c r="FJ518" s="11"/>
      <c r="FK518" s="11"/>
      <c r="FL518" s="11"/>
      <c r="FM518" s="11"/>
      <c r="FN518" s="11"/>
      <c r="FO518" s="11"/>
      <c r="FP518" s="11"/>
      <c r="FQ518" s="11"/>
      <c r="FR518" s="11"/>
      <c r="FS518" s="11"/>
    </row>
    <row r="519" spans="1:184" x14ac:dyDescent="0.3">
      <c r="A519" s="12" t="s">
        <v>48</v>
      </c>
      <c r="B519" s="12"/>
      <c r="C519" s="12"/>
      <c r="D519" s="30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>
        <v>96.670355194878695</v>
      </c>
      <c r="AP519" s="11">
        <v>96.670355194878695</v>
      </c>
      <c r="AQ519" s="11">
        <v>96.670355194878695</v>
      </c>
      <c r="AR519" s="11">
        <v>96.670355194878695</v>
      </c>
      <c r="AS519" s="11">
        <v>96.670355194878695</v>
      </c>
      <c r="AT519" s="11">
        <v>96.670355194878695</v>
      </c>
      <c r="AU519" s="11">
        <v>96.670355194878695</v>
      </c>
      <c r="AV519" s="11">
        <v>96.670355194878695</v>
      </c>
      <c r="AW519" s="11">
        <v>96.670355194878695</v>
      </c>
      <c r="AX519" s="11">
        <v>96.670355194878695</v>
      </c>
      <c r="AY519" s="11">
        <v>96.670355194878695</v>
      </c>
      <c r="AZ519" s="11">
        <v>96.670355194878695</v>
      </c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  <c r="FD519" s="11"/>
      <c r="FE519" s="11"/>
      <c r="FF519" s="11"/>
      <c r="FG519" s="11"/>
      <c r="FH519" s="11"/>
      <c r="FI519" s="11"/>
      <c r="FJ519" s="11"/>
      <c r="FK519" s="11"/>
      <c r="FL519" s="11"/>
      <c r="FM519" s="11"/>
      <c r="FN519" s="11"/>
      <c r="FO519" s="11"/>
      <c r="FP519" s="11"/>
      <c r="FQ519" s="11"/>
      <c r="FR519" s="11"/>
      <c r="FS519" s="11"/>
    </row>
    <row r="520" spans="1:184" x14ac:dyDescent="0.3">
      <c r="A520" s="12" t="s">
        <v>86</v>
      </c>
      <c r="B520" s="12"/>
      <c r="C520" s="12"/>
      <c r="D520" s="30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>
        <v>80.753459626719106</v>
      </c>
      <c r="BB520" s="11">
        <v>80.753459626719106</v>
      </c>
      <c r="BC520" s="11">
        <v>80.753459626719106</v>
      </c>
      <c r="BD520" s="11">
        <v>80.753459626719106</v>
      </c>
      <c r="BE520" s="11">
        <v>80.753459626719106</v>
      </c>
      <c r="BF520" s="11">
        <v>80.753459626719106</v>
      </c>
      <c r="BG520" s="11">
        <v>80.753459626719106</v>
      </c>
      <c r="BH520" s="11">
        <v>80.753459626719106</v>
      </c>
      <c r="BI520" s="11">
        <v>80.753459626719106</v>
      </c>
      <c r="BJ520" s="11">
        <v>80.753459626719106</v>
      </c>
      <c r="BK520" s="11">
        <v>80.753459626719106</v>
      </c>
      <c r="BL520" s="11">
        <v>80.753459626719106</v>
      </c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  <c r="FD520" s="11"/>
      <c r="FE520" s="11"/>
      <c r="FF520" s="11"/>
      <c r="FG520" s="11"/>
      <c r="FH520" s="11"/>
      <c r="FI520" s="11"/>
      <c r="FJ520" s="11"/>
      <c r="FK520" s="11"/>
      <c r="FL520" s="11"/>
      <c r="FM520" s="11"/>
      <c r="FN520" s="11"/>
      <c r="FO520" s="11"/>
      <c r="FP520" s="11"/>
      <c r="FQ520" s="11"/>
      <c r="FR520" s="11"/>
      <c r="FS520" s="11"/>
    </row>
    <row r="521" spans="1:184" x14ac:dyDescent="0.3">
      <c r="A521" s="12" t="s">
        <v>158</v>
      </c>
      <c r="B521" s="12"/>
      <c r="C521" s="12"/>
      <c r="D521" s="30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>
        <v>57.930319713527467</v>
      </c>
      <c r="BN521" s="11">
        <v>57.930319713527467</v>
      </c>
      <c r="BO521" s="11">
        <v>57.930319713527467</v>
      </c>
      <c r="BP521" s="11">
        <v>57.930319713527467</v>
      </c>
      <c r="BQ521" s="11">
        <v>57.930319713527467</v>
      </c>
      <c r="BR521" s="11">
        <v>57.930319713527467</v>
      </c>
      <c r="BS521" s="11">
        <v>57.930319713527467</v>
      </c>
      <c r="BT521" s="11">
        <v>57.930319713527467</v>
      </c>
      <c r="BU521" s="11">
        <v>57.930319713527467</v>
      </c>
      <c r="BV521" s="11">
        <v>57.930319713527467</v>
      </c>
      <c r="BW521" s="11">
        <v>57.930319713527467</v>
      </c>
      <c r="BX521" s="11">
        <v>57.930319713527467</v>
      </c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  <c r="FJ521" s="11"/>
      <c r="FK521" s="11"/>
      <c r="FL521" s="11"/>
      <c r="FM521" s="11"/>
      <c r="FN521" s="11"/>
      <c r="FO521" s="11"/>
      <c r="FP521" s="11"/>
      <c r="FQ521" s="11"/>
      <c r="FR521" s="11"/>
      <c r="FS521" s="11"/>
    </row>
    <row r="522" spans="1:184" x14ac:dyDescent="0.3">
      <c r="A522" s="12" t="s">
        <v>178</v>
      </c>
      <c r="B522" s="12"/>
      <c r="C522" s="12"/>
      <c r="D522" s="30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>
        <v>52.451175602069419</v>
      </c>
      <c r="BZ522" s="11">
        <v>52.451175602069419</v>
      </c>
      <c r="CA522" s="11">
        <v>52.451175602069419</v>
      </c>
      <c r="CB522" s="11">
        <v>52.451175602069419</v>
      </c>
      <c r="CC522" s="11">
        <v>52.451175602069419</v>
      </c>
      <c r="CD522" s="11">
        <v>52.451175602069419</v>
      </c>
      <c r="CE522" s="11">
        <v>52.451175602069419</v>
      </c>
      <c r="CF522" s="11">
        <v>52.451175602069419</v>
      </c>
      <c r="CG522" s="11">
        <v>52.451175602069419</v>
      </c>
      <c r="CH522" s="11">
        <v>52.451175602069419</v>
      </c>
      <c r="CI522" s="11">
        <v>52.451175602069419</v>
      </c>
      <c r="CJ522" s="11">
        <v>52.451175602069419</v>
      </c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  <c r="FD522" s="11"/>
      <c r="FE522" s="11"/>
      <c r="FF522" s="11"/>
      <c r="FG522" s="11"/>
      <c r="FH522" s="11"/>
      <c r="FI522" s="11"/>
      <c r="FJ522" s="11"/>
      <c r="FK522" s="11"/>
      <c r="FL522" s="11"/>
      <c r="FM522" s="11"/>
      <c r="FN522" s="11"/>
      <c r="FO522" s="11"/>
      <c r="FP522" s="11"/>
      <c r="FQ522" s="11"/>
      <c r="FR522" s="11"/>
      <c r="FS522" s="11"/>
      <c r="FT522" s="66"/>
      <c r="FU522" s="66"/>
      <c r="FV522" s="66"/>
      <c r="FW522" s="66"/>
      <c r="FX522" s="66"/>
      <c r="FY522" s="66"/>
      <c r="FZ522" s="66"/>
      <c r="GA522" s="66"/>
      <c r="GB522" s="66"/>
    </row>
    <row r="523" spans="1:184" x14ac:dyDescent="0.3">
      <c r="A523" s="12" t="s">
        <v>238</v>
      </c>
      <c r="B523" s="12"/>
      <c r="C523" s="12"/>
      <c r="D523" s="30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>
        <v>50.024689858603914</v>
      </c>
      <c r="CL523" s="11">
        <v>50.024689858603914</v>
      </c>
      <c r="CM523" s="11">
        <v>50.024689858603914</v>
      </c>
      <c r="CN523" s="11">
        <v>50.024689858603914</v>
      </c>
      <c r="CO523" s="11">
        <v>50.024689858603914</v>
      </c>
      <c r="CP523" s="11">
        <v>50.024689858603914</v>
      </c>
      <c r="CQ523" s="11">
        <v>50.024689858603914</v>
      </c>
      <c r="CR523" s="11">
        <v>50.024689858603914</v>
      </c>
      <c r="CS523" s="11">
        <v>50.024689858603914</v>
      </c>
      <c r="CT523" s="11">
        <v>50.024689858603914</v>
      </c>
      <c r="CU523" s="11">
        <v>50.024689858603914</v>
      </c>
      <c r="CV523" s="11">
        <v>50.024689858603914</v>
      </c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  <c r="FD523" s="11"/>
      <c r="FE523" s="11"/>
      <c r="FF523" s="11"/>
      <c r="FG523" s="11"/>
      <c r="FH523" s="11"/>
      <c r="FI523" s="11"/>
      <c r="FJ523" s="11"/>
      <c r="FK523" s="11"/>
      <c r="FL523" s="11"/>
      <c r="FM523" s="11"/>
      <c r="FN523" s="11"/>
      <c r="FO523" s="11"/>
      <c r="FP523" s="11"/>
      <c r="FQ523" s="11"/>
      <c r="FR523" s="11"/>
      <c r="FS523" s="11"/>
    </row>
    <row r="524" spans="1:184" x14ac:dyDescent="0.3">
      <c r="A524" s="12" t="s">
        <v>279</v>
      </c>
      <c r="B524" s="12"/>
      <c r="C524" s="12"/>
      <c r="D524" s="30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>
        <v>50.044118908712676</v>
      </c>
      <c r="CX524" s="11">
        <v>50.044118908712676</v>
      </c>
      <c r="CY524" s="11">
        <v>50.044118908712676</v>
      </c>
      <c r="CZ524" s="11">
        <v>50.044118908712676</v>
      </c>
      <c r="DA524" s="11">
        <v>50.044118908712676</v>
      </c>
      <c r="DB524" s="11">
        <v>50.044118908712676</v>
      </c>
      <c r="DC524" s="11">
        <v>50.044118908712676</v>
      </c>
      <c r="DD524" s="11">
        <v>50.044118908712676</v>
      </c>
      <c r="DE524" s="11">
        <v>50.044118908712676</v>
      </c>
      <c r="DF524" s="11">
        <v>50.044118908712676</v>
      </c>
      <c r="DG524" s="11">
        <v>50.044118908712676</v>
      </c>
      <c r="DH524" s="11">
        <v>50.044118908712676</v>
      </c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  <c r="FD524" s="11"/>
      <c r="FE524" s="11"/>
      <c r="FF524" s="11"/>
      <c r="FG524" s="11"/>
      <c r="FH524" s="11"/>
      <c r="FI524" s="11"/>
      <c r="FJ524" s="11"/>
      <c r="FK524" s="11"/>
      <c r="FL524" s="11"/>
      <c r="FM524" s="11"/>
      <c r="FN524" s="11"/>
      <c r="FO524" s="11"/>
      <c r="FP524" s="11"/>
      <c r="FQ524" s="11"/>
      <c r="FR524" s="11"/>
      <c r="FS524" s="11"/>
    </row>
    <row r="525" spans="1:184" x14ac:dyDescent="0.3">
      <c r="A525" s="12" t="s">
        <v>363</v>
      </c>
      <c r="B525" s="12"/>
      <c r="C525" s="12"/>
      <c r="D525" s="30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>
        <v>51.271530262084752</v>
      </c>
      <c r="DJ525" s="11">
        <v>51.271530262084752</v>
      </c>
      <c r="DK525" s="11">
        <v>51.271530262084752</v>
      </c>
      <c r="DL525" s="11">
        <v>51.271530262084752</v>
      </c>
      <c r="DM525" s="11">
        <v>51.271530262084752</v>
      </c>
      <c r="DN525" s="11">
        <v>51.271530262084752</v>
      </c>
      <c r="DO525" s="11">
        <v>51.271530262084752</v>
      </c>
      <c r="DP525" s="11">
        <v>51.271530262084752</v>
      </c>
      <c r="DQ525" s="11">
        <v>51.271530262084752</v>
      </c>
      <c r="DR525" s="11">
        <v>51.271530262084752</v>
      </c>
      <c r="DS525" s="11">
        <v>51.271530262084752</v>
      </c>
      <c r="DT525" s="11">
        <v>51.271530262084752</v>
      </c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  <c r="FD525" s="11"/>
      <c r="FE525" s="11"/>
      <c r="FF525" s="11"/>
      <c r="FG525" s="11"/>
      <c r="FH525" s="11"/>
      <c r="FI525" s="11"/>
      <c r="FJ525" s="11"/>
      <c r="FK525" s="11"/>
      <c r="FL525" s="11"/>
      <c r="FM525" s="11"/>
      <c r="FN525" s="11"/>
      <c r="FO525" s="11"/>
      <c r="FP525" s="11"/>
      <c r="FQ525" s="11"/>
      <c r="FR525" s="11"/>
      <c r="FS525" s="11"/>
    </row>
    <row r="526" spans="1:184" x14ac:dyDescent="0.3">
      <c r="A526" s="12" t="s">
        <v>367</v>
      </c>
      <c r="B526" s="12"/>
      <c r="C526" s="12"/>
      <c r="D526" s="30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>
        <v>53.376043405420255</v>
      </c>
      <c r="DV526" s="11">
        <v>53.376043405420255</v>
      </c>
      <c r="DW526" s="11">
        <v>53.376043405420255</v>
      </c>
      <c r="DX526" s="11">
        <v>53.376043405420255</v>
      </c>
      <c r="DY526" s="11">
        <v>53.376043405420255</v>
      </c>
      <c r="DZ526" s="11">
        <v>53.376043405420255</v>
      </c>
      <c r="EA526" s="11">
        <v>53.376043405420255</v>
      </c>
      <c r="EB526" s="11">
        <v>53.376043405420255</v>
      </c>
      <c r="EC526" s="11">
        <v>53.376043405420255</v>
      </c>
      <c r="ED526" s="11">
        <v>53.376043405420255</v>
      </c>
      <c r="EE526" s="11">
        <v>53.376043405420255</v>
      </c>
      <c r="EF526" s="11">
        <v>53.376043405420255</v>
      </c>
      <c r="EG526" s="11"/>
      <c r="EH526" s="11"/>
      <c r="EI526" s="11"/>
      <c r="EJ526" s="11"/>
      <c r="EK526" s="11"/>
      <c r="EL526" s="11"/>
      <c r="EM526" s="11"/>
      <c r="EN526" s="11"/>
      <c r="EO526" s="11"/>
      <c r="EP526" s="11"/>
      <c r="EQ526" s="11"/>
      <c r="ER526" s="11"/>
      <c r="ES526" s="11"/>
      <c r="ET526" s="11"/>
      <c r="EU526" s="11"/>
      <c r="EV526" s="11"/>
      <c r="EW526" s="11"/>
      <c r="EX526" s="11"/>
      <c r="EY526" s="11"/>
      <c r="EZ526" s="11"/>
      <c r="FA526" s="11"/>
      <c r="FB526" s="11"/>
      <c r="FC526" s="11"/>
      <c r="FD526" s="11"/>
      <c r="FE526" s="11"/>
      <c r="FF526" s="11"/>
      <c r="FG526" s="11"/>
      <c r="FH526" s="11"/>
      <c r="FI526" s="11"/>
      <c r="FJ526" s="11"/>
      <c r="FK526" s="11"/>
      <c r="FL526" s="11"/>
      <c r="FM526" s="11"/>
      <c r="FN526" s="11"/>
      <c r="FO526" s="11"/>
      <c r="FP526" s="11"/>
      <c r="FQ526" s="11"/>
      <c r="FR526" s="11"/>
      <c r="FS526" s="11"/>
    </row>
    <row r="527" spans="1:184" x14ac:dyDescent="0.3">
      <c r="A527" s="12" t="s">
        <v>383</v>
      </c>
      <c r="B527" s="12"/>
      <c r="C527" s="12"/>
      <c r="D527" s="30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>
        <v>50.605783974939037</v>
      </c>
      <c r="EH527" s="11">
        <v>50.605783974939037</v>
      </c>
      <c r="EI527" s="11">
        <v>50.605783974939037</v>
      </c>
      <c r="EJ527" s="11">
        <v>50.605783974939037</v>
      </c>
      <c r="EK527" s="11">
        <v>50.605783974939037</v>
      </c>
      <c r="EL527" s="11">
        <v>50.605783974939037</v>
      </c>
      <c r="EM527" s="11">
        <v>50.605783974939037</v>
      </c>
      <c r="EN527" s="11">
        <v>50.605783974939037</v>
      </c>
      <c r="EO527" s="11">
        <v>50.605783974939037</v>
      </c>
      <c r="EP527" s="11">
        <v>50.605783974939037</v>
      </c>
      <c r="EQ527" s="11">
        <v>50.605783974939037</v>
      </c>
      <c r="ER527" s="11">
        <v>50.605783974939037</v>
      </c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</row>
    <row r="528" spans="1:184" x14ac:dyDescent="0.3">
      <c r="A528" s="12" t="s">
        <v>440</v>
      </c>
      <c r="B528" s="12"/>
      <c r="C528" s="12"/>
      <c r="D528" s="30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>
        <v>80.980393666902145</v>
      </c>
      <c r="ET528" s="11">
        <v>80.980393666902145</v>
      </c>
      <c r="EU528" s="11">
        <v>80.980393666902145</v>
      </c>
      <c r="EV528" s="11">
        <v>80.980393666902145</v>
      </c>
      <c r="EW528" s="11">
        <v>80.980393666902145</v>
      </c>
      <c r="EX528" s="11">
        <v>80.980393666902145</v>
      </c>
      <c r="EY528" s="11">
        <v>80.980393666902145</v>
      </c>
      <c r="EZ528" s="11">
        <v>80.980393666902145</v>
      </c>
      <c r="FA528" s="11">
        <v>80.980393666902145</v>
      </c>
      <c r="FB528" s="11">
        <v>80.980393666902145</v>
      </c>
      <c r="FC528" s="11">
        <v>80.980393666902145</v>
      </c>
      <c r="FD528" s="11">
        <v>80.980393666902145</v>
      </c>
      <c r="FE528" s="11"/>
      <c r="FF528" s="11"/>
      <c r="FG528" s="11"/>
      <c r="FH528" s="11"/>
      <c r="FI528" s="11"/>
      <c r="FJ528" s="11"/>
      <c r="FK528" s="11"/>
      <c r="FL528" s="11"/>
      <c r="FM528" s="11"/>
      <c r="FN528" s="11"/>
      <c r="FO528" s="11"/>
      <c r="FP528" s="11"/>
      <c r="FQ528" s="11"/>
      <c r="FR528" s="11"/>
      <c r="FS528" s="11"/>
    </row>
    <row r="529" spans="1:175" x14ac:dyDescent="0.3">
      <c r="A529" s="12" t="s">
        <v>467</v>
      </c>
      <c r="B529" s="12"/>
      <c r="C529" s="12"/>
      <c r="D529" s="30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>
        <v>97.13658287054399</v>
      </c>
      <c r="FF529" s="11">
        <v>97.13658287054399</v>
      </c>
      <c r="FG529" s="11">
        <v>97.13658287054399</v>
      </c>
      <c r="FH529" s="11">
        <v>97.13658287054399</v>
      </c>
      <c r="FI529" s="11">
        <v>97.13658287054399</v>
      </c>
      <c r="FJ529" s="11">
        <v>97.13658287054399</v>
      </c>
      <c r="FK529" s="11">
        <v>97.13658287054399</v>
      </c>
      <c r="FL529" s="11">
        <v>97.13658287054399</v>
      </c>
      <c r="FM529" s="11">
        <v>97.13658287054399</v>
      </c>
      <c r="FN529" s="11">
        <v>97.13658287054399</v>
      </c>
      <c r="FO529" s="11">
        <v>97.13658287054399</v>
      </c>
      <c r="FP529" s="11">
        <v>97.13658287054399</v>
      </c>
      <c r="FQ529" s="11"/>
      <c r="FR529" s="11"/>
      <c r="FS529" s="11"/>
    </row>
    <row r="530" spans="1:175" x14ac:dyDescent="0.3">
      <c r="A530" s="12" t="s">
        <v>476</v>
      </c>
      <c r="B530" s="12"/>
      <c r="C530" s="12"/>
      <c r="D530" s="30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  <c r="ET530" s="11"/>
      <c r="EU530" s="11"/>
      <c r="EV530" s="11"/>
      <c r="EW530" s="11"/>
      <c r="EX530" s="11"/>
      <c r="EY530" s="11"/>
      <c r="EZ530" s="11"/>
      <c r="FA530" s="11"/>
      <c r="FB530" s="11"/>
      <c r="FC530" s="11"/>
      <c r="FD530" s="11"/>
      <c r="FE530" s="11"/>
      <c r="FF530" s="11"/>
      <c r="FG530" s="11"/>
      <c r="FH530" s="11"/>
      <c r="FI530" s="11"/>
      <c r="FJ530" s="11"/>
      <c r="FK530" s="11"/>
      <c r="FL530" s="11"/>
      <c r="FM530" s="11"/>
      <c r="FN530" s="11"/>
      <c r="FO530" s="11"/>
      <c r="FP530" s="11"/>
      <c r="FQ530" s="11">
        <v>91.875985310536223</v>
      </c>
      <c r="FR530" s="11">
        <v>91.875985310536223</v>
      </c>
      <c r="FS530" s="11">
        <v>91.875985310536223</v>
      </c>
    </row>
    <row r="552" spans="1:184" x14ac:dyDescent="0.3">
      <c r="A552" s="18" t="s">
        <v>282</v>
      </c>
      <c r="B552" s="18"/>
      <c r="C552" s="18"/>
      <c r="D552" s="21"/>
      <c r="E552" s="29"/>
      <c r="F552" s="29"/>
      <c r="G552" s="29"/>
      <c r="H552" s="29"/>
      <c r="I552" s="29"/>
      <c r="J552" s="29"/>
      <c r="K552" s="29" t="s">
        <v>41</v>
      </c>
      <c r="L552" s="29" t="s">
        <v>41</v>
      </c>
      <c r="M552" s="29" t="s">
        <v>41</v>
      </c>
      <c r="N552" s="29" t="s">
        <v>41</v>
      </c>
      <c r="O552" s="29" t="s">
        <v>41</v>
      </c>
      <c r="P552" s="29" t="s">
        <v>41</v>
      </c>
      <c r="Q552" s="29"/>
      <c r="R552" s="29"/>
      <c r="S552" s="29"/>
      <c r="T552" s="29"/>
      <c r="U552" s="29"/>
      <c r="V552" s="29"/>
      <c r="W552" s="29" t="s">
        <v>42</v>
      </c>
      <c r="X552" s="29" t="s">
        <v>42</v>
      </c>
      <c r="Y552" s="29" t="s">
        <v>42</v>
      </c>
      <c r="Z552" s="29" t="s">
        <v>42</v>
      </c>
      <c r="AA552" s="29" t="s">
        <v>42</v>
      </c>
      <c r="AB552" s="29" t="s">
        <v>42</v>
      </c>
      <c r="AC552" s="29"/>
      <c r="AD552" s="29"/>
      <c r="AE552" s="29"/>
      <c r="AF552" s="29"/>
      <c r="AG552" s="29"/>
      <c r="AH552" s="29"/>
      <c r="AI552" s="29" t="s">
        <v>43</v>
      </c>
      <c r="AJ552" s="29" t="s">
        <v>43</v>
      </c>
      <c r="AK552" s="29" t="s">
        <v>43</v>
      </c>
      <c r="AL552" s="29" t="s">
        <v>43</v>
      </c>
      <c r="AM552" s="29" t="s">
        <v>43</v>
      </c>
      <c r="AN552" s="29" t="s">
        <v>43</v>
      </c>
      <c r="AO552" s="29"/>
      <c r="AP552" s="29"/>
      <c r="AQ552" s="29"/>
      <c r="AR552" s="29"/>
      <c r="AS552" s="29"/>
      <c r="AT552" s="29"/>
      <c r="AU552" s="29" t="s">
        <v>44</v>
      </c>
      <c r="AV552" s="29" t="s">
        <v>44</v>
      </c>
      <c r="AW552" s="29" t="s">
        <v>44</v>
      </c>
      <c r="AX552" s="29" t="s">
        <v>44</v>
      </c>
      <c r="AY552" s="29" t="s">
        <v>44</v>
      </c>
      <c r="AZ552" s="29" t="s">
        <v>44</v>
      </c>
      <c r="BA552" s="29"/>
      <c r="BB552" s="29"/>
      <c r="BC552" s="29"/>
      <c r="BD552" s="29"/>
      <c r="BE552" s="29"/>
      <c r="BF552" s="29"/>
      <c r="BG552" s="29" t="s">
        <v>83</v>
      </c>
      <c r="BH552" s="29" t="s">
        <v>83</v>
      </c>
      <c r="BI552" s="29" t="s">
        <v>83</v>
      </c>
      <c r="BJ552" s="29" t="s">
        <v>83</v>
      </c>
      <c r="BK552" s="29" t="s">
        <v>83</v>
      </c>
      <c r="BL552" s="29" t="s">
        <v>83</v>
      </c>
      <c r="BM552" s="29"/>
      <c r="BN552" s="29" t="s">
        <v>88</v>
      </c>
      <c r="BO552" s="29" t="s">
        <v>88</v>
      </c>
      <c r="BP552" s="29" t="s">
        <v>88</v>
      </c>
      <c r="BQ552" s="29" t="s">
        <v>88</v>
      </c>
      <c r="BR552" s="29" t="s">
        <v>88</v>
      </c>
      <c r="BS552" s="29" t="s">
        <v>88</v>
      </c>
      <c r="BT552" s="29" t="s">
        <v>88</v>
      </c>
      <c r="BU552" s="29" t="s">
        <v>88</v>
      </c>
      <c r="BV552" s="29" t="s">
        <v>88</v>
      </c>
      <c r="BW552" s="29" t="s">
        <v>88</v>
      </c>
      <c r="BX552" s="29" t="s">
        <v>88</v>
      </c>
      <c r="BY552" s="29"/>
      <c r="BZ552" s="29"/>
      <c r="CA552" s="29"/>
      <c r="CB552" s="29"/>
      <c r="CC552" s="29"/>
      <c r="CD552" s="29"/>
      <c r="CE552" s="29" t="s">
        <v>170</v>
      </c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 t="s">
        <v>236</v>
      </c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 t="s">
        <v>278</v>
      </c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 t="s">
        <v>362</v>
      </c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>
        <v>2019</v>
      </c>
      <c r="EB552" s="29">
        <v>2019</v>
      </c>
      <c r="EC552" s="29">
        <v>2019</v>
      </c>
      <c r="ED552" s="29">
        <v>2019</v>
      </c>
      <c r="EE552" s="29">
        <v>2019</v>
      </c>
      <c r="EF552" s="29">
        <v>2019</v>
      </c>
      <c r="EG552" s="29"/>
      <c r="EH552" s="29"/>
      <c r="EI552" s="29"/>
      <c r="EJ552" s="29"/>
      <c r="EK552" s="29"/>
      <c r="EL552" s="29"/>
      <c r="EM552" s="29">
        <v>2020</v>
      </c>
      <c r="EN552" s="29">
        <v>2020</v>
      </c>
      <c r="EO552" s="29">
        <v>2020</v>
      </c>
      <c r="EP552" s="29">
        <v>2020</v>
      </c>
      <c r="EQ552" s="29">
        <v>2020</v>
      </c>
      <c r="ER552" s="29">
        <v>2020</v>
      </c>
      <c r="ES552" s="29"/>
      <c r="ET552" s="29"/>
      <c r="EU552" s="29"/>
      <c r="EV552" s="29"/>
      <c r="EW552" s="29"/>
      <c r="EX552" s="29"/>
      <c r="EY552" s="29">
        <v>2021</v>
      </c>
      <c r="EZ552" s="29">
        <v>2021</v>
      </c>
      <c r="FA552" s="29">
        <v>2021</v>
      </c>
      <c r="FB552" s="29">
        <v>2021</v>
      </c>
      <c r="FC552" s="29">
        <v>2021</v>
      </c>
      <c r="FD552" s="29">
        <v>2021</v>
      </c>
      <c r="FE552" s="29"/>
      <c r="FF552" s="29"/>
      <c r="FG552" s="29"/>
      <c r="FH552" s="29"/>
      <c r="FI552" s="29"/>
      <c r="FJ552" s="29"/>
      <c r="FK552" s="29">
        <v>2022</v>
      </c>
      <c r="FL552" s="29">
        <v>2022</v>
      </c>
      <c r="FM552" s="29"/>
      <c r="FN552" s="29"/>
      <c r="FO552" s="29"/>
      <c r="FP552" s="29"/>
      <c r="FQ552" s="29" t="s">
        <v>475</v>
      </c>
      <c r="FR552" s="29"/>
      <c r="FS552" s="29"/>
    </row>
    <row r="553" spans="1:184" s="66" customFormat="1" x14ac:dyDescent="0.3">
      <c r="A553" s="68" t="s">
        <v>14</v>
      </c>
      <c r="B553" s="69"/>
      <c r="C553" s="69"/>
      <c r="D553" s="70"/>
      <c r="E553" s="71">
        <v>72.95476717716835</v>
      </c>
      <c r="F553" s="71">
        <v>66.217155692551472</v>
      </c>
      <c r="G553" s="71">
        <v>64.558588971305568</v>
      </c>
      <c r="H553" s="71">
        <v>65.209712731276142</v>
      </c>
      <c r="I553" s="71">
        <v>72.556792666119534</v>
      </c>
      <c r="J553" s="71">
        <v>71.902886898938121</v>
      </c>
      <c r="K553" s="71">
        <v>63.756164240856918</v>
      </c>
      <c r="L553" s="71">
        <v>60.266210068895241</v>
      </c>
      <c r="M553" s="71">
        <v>55.900781422251924</v>
      </c>
      <c r="N553" s="71">
        <v>61.310880457016069</v>
      </c>
      <c r="O553" s="71">
        <v>66.494262663177295</v>
      </c>
      <c r="P553" s="71">
        <v>66.000137960743132</v>
      </c>
      <c r="Q553" s="71">
        <v>64.68165706708352</v>
      </c>
      <c r="R553" s="71">
        <v>60.552763204758406</v>
      </c>
      <c r="S553" s="71">
        <v>59.401954256159307</v>
      </c>
      <c r="T553" s="71">
        <v>59.055376490376588</v>
      </c>
      <c r="U553" s="71">
        <v>59.059727147436391</v>
      </c>
      <c r="V553" s="71">
        <v>55.672790903600635</v>
      </c>
      <c r="W553" s="71">
        <v>69.939393134958124</v>
      </c>
      <c r="X553" s="71">
        <v>85.118962985695759</v>
      </c>
      <c r="Y553" s="71">
        <v>87.100154337715708</v>
      </c>
      <c r="Z553" s="71">
        <v>85.054608120095835</v>
      </c>
      <c r="AA553" s="71">
        <v>83.625527885868252</v>
      </c>
      <c r="AB553" s="71">
        <v>93.778111261116038</v>
      </c>
      <c r="AC553" s="71">
        <v>99.609768183718671</v>
      </c>
      <c r="AD553" s="71">
        <v>103.10987372887364</v>
      </c>
      <c r="AE553" s="71">
        <v>90.767274120345718</v>
      </c>
      <c r="AF553" s="71">
        <v>96.351642225560184</v>
      </c>
      <c r="AG553" s="71">
        <v>94.932044948924016</v>
      </c>
      <c r="AH553" s="71">
        <v>86.21138682925384</v>
      </c>
      <c r="AI553" s="71">
        <v>82.839091317342067</v>
      </c>
      <c r="AJ553" s="71">
        <v>88.874016930243712</v>
      </c>
      <c r="AK553" s="71">
        <v>84.115161154974089</v>
      </c>
      <c r="AL553" s="71">
        <v>77.626045540318401</v>
      </c>
      <c r="AM553" s="71">
        <v>75.875459123364749</v>
      </c>
      <c r="AN553" s="71">
        <v>75.070218867546103</v>
      </c>
      <c r="AO553" s="71">
        <v>78.108304814407617</v>
      </c>
      <c r="AP553" s="71">
        <v>80.355234835932293</v>
      </c>
      <c r="AQ553" s="71">
        <v>80.419851143173688</v>
      </c>
      <c r="AR553" s="71">
        <v>78.153212444059037</v>
      </c>
      <c r="AS553" s="71">
        <v>78.817817207646399</v>
      </c>
      <c r="AT553" s="71">
        <v>81.255525887515603</v>
      </c>
      <c r="AU553" s="71">
        <v>106.65156472487256</v>
      </c>
      <c r="AV553" s="71">
        <v>108.63606708809372</v>
      </c>
      <c r="AW553" s="71">
        <v>108.53302014812184</v>
      </c>
      <c r="AX553" s="71">
        <v>107.3649185906141</v>
      </c>
      <c r="AY553" s="71">
        <v>106.72677947404242</v>
      </c>
      <c r="AZ553" s="71">
        <v>100</v>
      </c>
      <c r="BA553" s="71">
        <v>95.174678880952001</v>
      </c>
      <c r="BB553" s="71">
        <v>91.063870711667747</v>
      </c>
      <c r="BC553" s="71">
        <v>88.018954116790795</v>
      </c>
      <c r="BD553" s="71">
        <v>86.608375906423177</v>
      </c>
      <c r="BE553" s="71">
        <v>86.528133433378343</v>
      </c>
      <c r="BF553" s="71">
        <v>85.208355916193085</v>
      </c>
      <c r="BG553" s="71">
        <v>81.861400132611251</v>
      </c>
      <c r="BH553" s="71">
        <v>79.458349229320319</v>
      </c>
      <c r="BI553" s="71">
        <v>80.251482726047968</v>
      </c>
      <c r="BJ553" s="71">
        <v>85.348734338716653</v>
      </c>
      <c r="BK553" s="71">
        <v>80.598355451631392</v>
      </c>
      <c r="BL553" s="71">
        <v>77.164433452275873</v>
      </c>
      <c r="BM553" s="71">
        <v>71.136929925662756</v>
      </c>
      <c r="BN553" s="71">
        <v>73.822927015729078</v>
      </c>
      <c r="BO553" s="71">
        <v>84.119585551984073</v>
      </c>
      <c r="BP553" s="71">
        <v>84.576773243016646</v>
      </c>
      <c r="BQ553" s="71">
        <v>84.532529272916719</v>
      </c>
      <c r="BR553" s="71">
        <v>73.344704033649009</v>
      </c>
      <c r="BS553" s="71">
        <v>66.691349439076959</v>
      </c>
      <c r="BT553" s="71">
        <v>67.691799453881913</v>
      </c>
      <c r="BU553" s="71">
        <v>61.966629722951637</v>
      </c>
      <c r="BV553" s="71">
        <v>63.331203531207436</v>
      </c>
      <c r="BW553" s="71">
        <v>67.116938326583593</v>
      </c>
      <c r="BX553" s="71">
        <v>76.178262173275883</v>
      </c>
      <c r="BY553" s="71">
        <v>67.34131347074036</v>
      </c>
      <c r="BZ553" s="71">
        <v>64.107882633787654</v>
      </c>
      <c r="CA553" s="71">
        <v>63.004418967068219</v>
      </c>
      <c r="CB553" s="71">
        <v>62.159828392387986</v>
      </c>
      <c r="CC553" s="71">
        <v>60.701178438143607</v>
      </c>
      <c r="CD553" s="71">
        <v>64.281259722361057</v>
      </c>
      <c r="CE553" s="71">
        <v>67.759841316990162</v>
      </c>
      <c r="CF553" s="71">
        <v>61.795553038565252</v>
      </c>
      <c r="CG553" s="71">
        <v>60.205719712974613</v>
      </c>
      <c r="CH553" s="71">
        <v>62.807332191168555</v>
      </c>
      <c r="CI553" s="71">
        <v>61.380987038728954</v>
      </c>
      <c r="CJ553" s="71">
        <v>58.771276573280382</v>
      </c>
      <c r="CK553" s="71">
        <v>58.621164615395891</v>
      </c>
      <c r="CL553" s="71">
        <v>57.001718878238371</v>
      </c>
      <c r="CM553" s="71">
        <v>57.452202937437605</v>
      </c>
      <c r="CN553" s="71">
        <v>58.344523370771086</v>
      </c>
      <c r="CO553" s="71">
        <v>57.618922261132333</v>
      </c>
      <c r="CP553" s="71">
        <v>58.876858774655219</v>
      </c>
      <c r="CQ553" s="71">
        <v>51.891540331697051</v>
      </c>
      <c r="CR553" s="71">
        <v>50.43254732638016</v>
      </c>
      <c r="CS553" s="71">
        <v>48.435348867391234</v>
      </c>
      <c r="CT553" s="71">
        <v>50.640173377370836</v>
      </c>
      <c r="CU553" s="71">
        <v>49.952917041818665</v>
      </c>
      <c r="CV553" s="71">
        <v>49.236164726199874</v>
      </c>
      <c r="CW553" s="71">
        <v>52.54192669216593</v>
      </c>
      <c r="CX553" s="71">
        <v>54.195603290400761</v>
      </c>
      <c r="CY553" s="71">
        <v>52.931754541763752</v>
      </c>
      <c r="CZ553" s="71">
        <v>52.040689083533906</v>
      </c>
      <c r="DA553" s="71">
        <v>53.24158474660976</v>
      </c>
      <c r="DB553" s="71">
        <v>56.204925198529743</v>
      </c>
      <c r="DC553" s="71">
        <v>62.452575994549143</v>
      </c>
      <c r="DD553" s="71">
        <v>53.129698216689071</v>
      </c>
      <c r="DE553" s="71">
        <v>54.140018892175235</v>
      </c>
      <c r="DF553" s="71">
        <v>53.866631378748686</v>
      </c>
      <c r="DG553" s="71">
        <v>52.309645849141347</v>
      </c>
      <c r="DH553" s="71">
        <v>50.892732706691227</v>
      </c>
      <c r="DI553" s="71">
        <v>53.57797299200584</v>
      </c>
      <c r="DJ553" s="71">
        <v>56.446689916484836</v>
      </c>
      <c r="DK553" s="71">
        <v>58.809085056820322</v>
      </c>
      <c r="DL553" s="71">
        <v>58.831207041870279</v>
      </c>
      <c r="DM553" s="71">
        <v>64.018008100266485</v>
      </c>
      <c r="DN553" s="71">
        <v>62.040369673118164</v>
      </c>
      <c r="DO553" s="71">
        <v>62.852983923953452</v>
      </c>
      <c r="DP553" s="71">
        <v>66.688166671267396</v>
      </c>
      <c r="DQ553" s="71">
        <v>62.41263998995894</v>
      </c>
      <c r="DR553" s="71">
        <v>63.331203531207422</v>
      </c>
      <c r="DS553" s="71">
        <v>62.600793294383905</v>
      </c>
      <c r="DT553" s="71">
        <v>64.104867057930846</v>
      </c>
      <c r="DU553" s="71">
        <v>64.021024734591506</v>
      </c>
      <c r="DV553" s="71">
        <v>61.874726458744064</v>
      </c>
      <c r="DW553" s="71">
        <v>56.16034604683815</v>
      </c>
      <c r="DX553" s="71">
        <v>55.815243080058721</v>
      </c>
      <c r="DY553" s="71">
        <v>56.706088714388883</v>
      </c>
      <c r="DZ553" s="71">
        <v>65.018505040494304</v>
      </c>
      <c r="EA553" s="71">
        <v>62.718643142013697</v>
      </c>
      <c r="EB553" s="71">
        <v>58.895159689560174</v>
      </c>
      <c r="EC553" s="71">
        <v>59.338464159065921</v>
      </c>
      <c r="ED553" s="71">
        <v>62.932623070133317</v>
      </c>
      <c r="EE553" s="71">
        <v>63.917493844557647</v>
      </c>
      <c r="EF553" s="71">
        <v>67.200691385772743</v>
      </c>
      <c r="EG553" s="71">
        <v>69.999859894094683</v>
      </c>
      <c r="EH553" s="71">
        <v>68.037911493663643</v>
      </c>
      <c r="EI553" s="71">
        <v>66.297175887277618</v>
      </c>
      <c r="EJ553" s="71">
        <v>67.059110681452978</v>
      </c>
      <c r="EK553" s="71">
        <v>63.818387351533822</v>
      </c>
      <c r="EL553" s="71">
        <v>61.606510620865571</v>
      </c>
      <c r="EM553" s="71">
        <v>64.859850185895056</v>
      </c>
      <c r="EN553" s="71">
        <v>63.708367345885328</v>
      </c>
      <c r="EO553" s="71">
        <v>67.964637269498127</v>
      </c>
      <c r="EP553" s="71">
        <v>75.098508193882722</v>
      </c>
      <c r="EQ553" s="71">
        <v>74.140948015547323</v>
      </c>
      <c r="ER553" s="71">
        <v>74.329869767874015</v>
      </c>
      <c r="ES553" s="71">
        <v>81.159741573299272</v>
      </c>
      <c r="ET553" s="71">
        <v>80.753861363382583</v>
      </c>
      <c r="EU553" s="71">
        <v>78.762730841711715</v>
      </c>
      <c r="EV553" s="71">
        <v>82.41324310513032</v>
      </c>
      <c r="EW553" s="71">
        <v>87.958561097604417</v>
      </c>
      <c r="EX553" s="71">
        <v>82.644116185469926</v>
      </c>
      <c r="EY553" s="71">
        <v>82.397020316093688</v>
      </c>
      <c r="EZ553" s="71">
        <v>89.906763877372626</v>
      </c>
      <c r="FA553" s="71">
        <v>87.185692679908882</v>
      </c>
      <c r="FB553" s="71">
        <v>92.360762382596789</v>
      </c>
      <c r="FC553" s="71">
        <v>99.908783681643982</v>
      </c>
      <c r="FD553" s="71">
        <v>97.564992883759629</v>
      </c>
      <c r="FE553" s="71">
        <v>95.670285086021352</v>
      </c>
      <c r="FF553" s="71">
        <v>99.840011475488666</v>
      </c>
      <c r="FG553" s="71">
        <v>139.3402281469173</v>
      </c>
      <c r="FH553" s="71">
        <v>132.11360081762862</v>
      </c>
      <c r="FI553" s="71">
        <v>141.34178688122043</v>
      </c>
      <c r="FJ553" s="71">
        <v>125.22223377481443</v>
      </c>
      <c r="FK553" s="71">
        <v>99.936509902906593</v>
      </c>
      <c r="FL553" s="71">
        <v>97.164759831707457</v>
      </c>
      <c r="FM553" s="71">
        <v>106.01445155543365</v>
      </c>
      <c r="FN553" s="71">
        <v>107.75028998235399</v>
      </c>
      <c r="FO553" s="71">
        <v>100.60488881121614</v>
      </c>
      <c r="FP553" s="71">
        <v>92.692592158346216</v>
      </c>
      <c r="FQ553" s="71">
        <v>92.24646545983866</v>
      </c>
      <c r="FR553" s="71">
        <v>93.13565282734686</v>
      </c>
      <c r="FS553" s="71">
        <v>85.166949331132187</v>
      </c>
      <c r="FT553" s="7"/>
      <c r="FU553" s="7"/>
      <c r="FV553" s="7"/>
      <c r="FW553" s="7"/>
      <c r="FX553" s="7"/>
      <c r="FY553" s="7"/>
      <c r="FZ553" s="7"/>
      <c r="GA553" s="7"/>
      <c r="GB553" s="7"/>
    </row>
    <row r="554" spans="1:184" x14ac:dyDescent="0.3">
      <c r="A554" s="12" t="s">
        <v>51</v>
      </c>
      <c r="B554" s="12"/>
      <c r="C554" s="12"/>
      <c r="D554" s="30"/>
      <c r="E554" s="11">
        <v>65.594028412524992</v>
      </c>
      <c r="F554" s="11">
        <v>65.594028412524992</v>
      </c>
      <c r="G554" s="11">
        <v>65.594028412524992</v>
      </c>
      <c r="H554" s="11">
        <v>65.594028412524992</v>
      </c>
      <c r="I554" s="11">
        <v>65.594028412524992</v>
      </c>
      <c r="J554" s="11">
        <v>65.594028412524992</v>
      </c>
      <c r="K554" s="11">
        <v>65.594028412524992</v>
      </c>
      <c r="L554" s="11">
        <v>65.594028412524992</v>
      </c>
      <c r="M554" s="11">
        <v>65.594028412524992</v>
      </c>
      <c r="N554" s="11">
        <v>65.594028412524992</v>
      </c>
      <c r="O554" s="11">
        <v>65.594028412524992</v>
      </c>
      <c r="P554" s="11">
        <v>65.594028412524992</v>
      </c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1"/>
      <c r="EM554" s="11"/>
      <c r="EN554" s="11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1"/>
      <c r="EZ554" s="11"/>
      <c r="FA554" s="11"/>
      <c r="FB554" s="11"/>
      <c r="FC554" s="11"/>
      <c r="FD554" s="11"/>
      <c r="FE554" s="11"/>
      <c r="FF554" s="11"/>
      <c r="FG554" s="11"/>
      <c r="FH554" s="11"/>
      <c r="FI554" s="11"/>
      <c r="FJ554" s="11"/>
      <c r="FK554" s="11"/>
      <c r="FL554" s="11"/>
      <c r="FM554" s="11"/>
      <c r="FN554" s="11"/>
      <c r="FO554" s="11"/>
      <c r="FP554" s="11"/>
      <c r="FQ554" s="11"/>
      <c r="FR554" s="11"/>
      <c r="FS554" s="11"/>
    </row>
    <row r="555" spans="1:184" x14ac:dyDescent="0.3">
      <c r="A555" s="12" t="s">
        <v>50</v>
      </c>
      <c r="B555" s="12"/>
      <c r="C555" s="12"/>
      <c r="D555" s="30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>
        <v>71.920085566238711</v>
      </c>
      <c r="R555" s="11">
        <v>71.920085566238711</v>
      </c>
      <c r="S555" s="11">
        <v>71.920085566238711</v>
      </c>
      <c r="T555" s="11">
        <v>71.920085566238711</v>
      </c>
      <c r="U555" s="11">
        <v>71.920085566238711</v>
      </c>
      <c r="V555" s="11">
        <v>71.920085566238711</v>
      </c>
      <c r="W555" s="11">
        <v>71.920085566238711</v>
      </c>
      <c r="X555" s="11">
        <v>71.920085566238711</v>
      </c>
      <c r="Y555" s="11">
        <v>71.920085566238711</v>
      </c>
      <c r="Z555" s="11">
        <v>71.920085566238711</v>
      </c>
      <c r="AA555" s="11">
        <v>71.920085566238711</v>
      </c>
      <c r="AB555" s="11">
        <v>71.920085566238711</v>
      </c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1"/>
      <c r="EM555" s="11"/>
      <c r="EN555" s="11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1"/>
      <c r="EZ555" s="11"/>
      <c r="FA555" s="11"/>
      <c r="FB555" s="11"/>
      <c r="FC555" s="11"/>
      <c r="FD555" s="11"/>
      <c r="FE555" s="11"/>
      <c r="FF555" s="11"/>
      <c r="FG555" s="11"/>
      <c r="FH555" s="11"/>
      <c r="FI555" s="11"/>
      <c r="FJ555" s="11"/>
      <c r="FK555" s="11"/>
      <c r="FL555" s="11"/>
      <c r="FM555" s="11"/>
      <c r="FN555" s="11"/>
      <c r="FO555" s="11"/>
      <c r="FP555" s="11"/>
      <c r="FQ555" s="11"/>
      <c r="FR555" s="11"/>
      <c r="FS555" s="11"/>
    </row>
    <row r="556" spans="1:184" x14ac:dyDescent="0.3">
      <c r="A556" s="12" t="s">
        <v>49</v>
      </c>
      <c r="B556" s="12"/>
      <c r="C556" s="12"/>
      <c r="D556" s="30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>
        <v>87.948498580872084</v>
      </c>
      <c r="AD556" s="11">
        <v>87.948498580872084</v>
      </c>
      <c r="AE556" s="11">
        <v>87.948498580872084</v>
      </c>
      <c r="AF556" s="11">
        <v>87.948498580872084</v>
      </c>
      <c r="AG556" s="11">
        <v>87.948498580872084</v>
      </c>
      <c r="AH556" s="11">
        <v>87.948498580872084</v>
      </c>
      <c r="AI556" s="11">
        <v>87.948498580872084</v>
      </c>
      <c r="AJ556" s="11">
        <v>87.948498580872084</v>
      </c>
      <c r="AK556" s="11">
        <v>87.948498580872084</v>
      </c>
      <c r="AL556" s="11">
        <v>87.948498580872084</v>
      </c>
      <c r="AM556" s="11">
        <v>87.948498580872084</v>
      </c>
      <c r="AN556" s="11">
        <v>87.948498580872084</v>
      </c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1"/>
      <c r="EM556" s="11"/>
      <c r="EN556" s="11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1"/>
      <c r="EZ556" s="11"/>
      <c r="FA556" s="11"/>
      <c r="FB556" s="11"/>
      <c r="FC556" s="11"/>
      <c r="FD556" s="11"/>
      <c r="FE556" s="11"/>
      <c r="FF556" s="11"/>
      <c r="FG556" s="11"/>
      <c r="FH556" s="11"/>
      <c r="FI556" s="11"/>
      <c r="FJ556" s="11"/>
      <c r="FK556" s="11"/>
      <c r="FL556" s="11"/>
      <c r="FM556" s="11"/>
      <c r="FN556" s="11"/>
      <c r="FO556" s="11"/>
      <c r="FP556" s="11"/>
      <c r="FQ556" s="11"/>
      <c r="FR556" s="11"/>
      <c r="FS556" s="11"/>
    </row>
    <row r="557" spans="1:184" x14ac:dyDescent="0.3">
      <c r="A557" s="12" t="s">
        <v>48</v>
      </c>
      <c r="B557" s="12"/>
      <c r="C557" s="12"/>
      <c r="D557" s="30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>
        <v>92.918524696539933</v>
      </c>
      <c r="AP557" s="11">
        <v>92.918524696539933</v>
      </c>
      <c r="AQ557" s="11">
        <v>92.918524696539933</v>
      </c>
      <c r="AR557" s="11">
        <v>92.918524696539933</v>
      </c>
      <c r="AS557" s="11">
        <v>92.918524696539933</v>
      </c>
      <c r="AT557" s="11">
        <v>92.918524696539933</v>
      </c>
      <c r="AU557" s="11">
        <v>92.918524696539933</v>
      </c>
      <c r="AV557" s="11">
        <v>92.918524696539933</v>
      </c>
      <c r="AW557" s="11">
        <v>92.918524696539933</v>
      </c>
      <c r="AX557" s="11">
        <v>92.918524696539933</v>
      </c>
      <c r="AY557" s="11">
        <v>92.918524696539933</v>
      </c>
      <c r="AZ557" s="11">
        <v>92.918524696539933</v>
      </c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  <c r="FJ557" s="11"/>
      <c r="FK557" s="11"/>
      <c r="FL557" s="11"/>
      <c r="FM557" s="11"/>
      <c r="FN557" s="11"/>
      <c r="FO557" s="11"/>
      <c r="FP557" s="11"/>
      <c r="FQ557" s="11"/>
      <c r="FR557" s="11"/>
      <c r="FS557" s="11"/>
    </row>
    <row r="558" spans="1:184" x14ac:dyDescent="0.3">
      <c r="A558" s="12" t="s">
        <v>86</v>
      </c>
      <c r="B558" s="12"/>
      <c r="C558" s="12"/>
      <c r="D558" s="30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>
        <v>84.773760358000715</v>
      </c>
      <c r="BB558" s="11">
        <v>84.773760358000715</v>
      </c>
      <c r="BC558" s="11">
        <v>84.773760358000715</v>
      </c>
      <c r="BD558" s="11">
        <v>84.773760358000715</v>
      </c>
      <c r="BE558" s="11">
        <v>84.773760358000715</v>
      </c>
      <c r="BF558" s="11">
        <v>84.773760358000715</v>
      </c>
      <c r="BG558" s="11">
        <v>84.773760358000715</v>
      </c>
      <c r="BH558" s="11">
        <v>84.773760358000715</v>
      </c>
      <c r="BI558" s="11">
        <v>84.773760358000715</v>
      </c>
      <c r="BJ558" s="11">
        <v>84.773760358000715</v>
      </c>
      <c r="BK558" s="11">
        <v>84.773760358000715</v>
      </c>
      <c r="BL558" s="11">
        <v>84.773760358000715</v>
      </c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  <c r="EE558" s="11"/>
      <c r="EF558" s="11"/>
      <c r="EG558" s="11"/>
      <c r="EH558" s="11"/>
      <c r="EI558" s="11"/>
      <c r="EJ558" s="11"/>
      <c r="EK558" s="11"/>
      <c r="EL558" s="11"/>
      <c r="EM558" s="11"/>
      <c r="EN558" s="11"/>
      <c r="EO558" s="11"/>
      <c r="EP558" s="11"/>
      <c r="EQ558" s="11"/>
      <c r="ER558" s="11"/>
      <c r="ES558" s="11"/>
      <c r="ET558" s="11"/>
      <c r="EU558" s="11"/>
      <c r="EV558" s="11"/>
      <c r="EW558" s="11"/>
      <c r="EX558" s="11"/>
      <c r="EY558" s="11"/>
      <c r="EZ558" s="11"/>
      <c r="FA558" s="11"/>
      <c r="FB558" s="11"/>
      <c r="FC558" s="11"/>
      <c r="FD558" s="11"/>
      <c r="FE558" s="11"/>
      <c r="FF558" s="11"/>
      <c r="FG558" s="11"/>
      <c r="FH558" s="11"/>
      <c r="FI558" s="11"/>
      <c r="FJ558" s="11"/>
      <c r="FK558" s="11"/>
      <c r="FL558" s="11"/>
      <c r="FM558" s="11"/>
      <c r="FN558" s="11"/>
      <c r="FO558" s="11"/>
      <c r="FP558" s="11"/>
      <c r="FQ558" s="11"/>
      <c r="FR558" s="11"/>
      <c r="FS558" s="11"/>
    </row>
    <row r="559" spans="1:184" x14ac:dyDescent="0.3">
      <c r="A559" s="12" t="s">
        <v>158</v>
      </c>
      <c r="B559" s="12"/>
      <c r="C559" s="12"/>
      <c r="D559" s="30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>
        <v>72.875802640827985</v>
      </c>
      <c r="BN559" s="11">
        <v>72.875802640827985</v>
      </c>
      <c r="BO559" s="11">
        <v>72.875802640827985</v>
      </c>
      <c r="BP559" s="11">
        <v>72.875802640827985</v>
      </c>
      <c r="BQ559" s="11">
        <v>72.875802640827985</v>
      </c>
      <c r="BR559" s="11">
        <v>72.875802640827985</v>
      </c>
      <c r="BS559" s="11">
        <v>72.875802640827985</v>
      </c>
      <c r="BT559" s="11">
        <v>72.875802640827985</v>
      </c>
      <c r="BU559" s="11">
        <v>72.875802640827985</v>
      </c>
      <c r="BV559" s="11">
        <v>72.875802640827985</v>
      </c>
      <c r="BW559" s="11">
        <v>72.875802640827985</v>
      </c>
      <c r="BX559" s="11">
        <v>72.875802640827985</v>
      </c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  <c r="FJ559" s="11"/>
      <c r="FK559" s="11"/>
      <c r="FL559" s="11"/>
      <c r="FM559" s="11"/>
      <c r="FN559" s="11"/>
      <c r="FO559" s="11"/>
      <c r="FP559" s="11"/>
      <c r="FQ559" s="11"/>
      <c r="FR559" s="11"/>
      <c r="FS559" s="11"/>
    </row>
    <row r="560" spans="1:184" x14ac:dyDescent="0.3">
      <c r="A560" s="12" t="s">
        <v>178</v>
      </c>
      <c r="B560" s="12"/>
      <c r="C560" s="12"/>
      <c r="D560" s="30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>
        <v>62.859715958016388</v>
      </c>
      <c r="BZ560" s="11">
        <v>62.859715958016388</v>
      </c>
      <c r="CA560" s="11">
        <v>62.859715958016388</v>
      </c>
      <c r="CB560" s="11">
        <v>62.859715958016388</v>
      </c>
      <c r="CC560" s="11">
        <v>62.859715958016388</v>
      </c>
      <c r="CD560" s="11">
        <v>62.859715958016388</v>
      </c>
      <c r="CE560" s="11">
        <v>62.859715958016388</v>
      </c>
      <c r="CF560" s="11">
        <v>62.859715958016388</v>
      </c>
      <c r="CG560" s="11">
        <v>62.859715958016388</v>
      </c>
      <c r="CH560" s="11">
        <v>62.859715958016388</v>
      </c>
      <c r="CI560" s="11">
        <v>62.859715958016388</v>
      </c>
      <c r="CJ560" s="11">
        <v>62.859715958016388</v>
      </c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  <c r="FJ560" s="11"/>
      <c r="FK560" s="11"/>
      <c r="FL560" s="11"/>
      <c r="FM560" s="11"/>
      <c r="FN560" s="11"/>
      <c r="FO560" s="11"/>
      <c r="FP560" s="11"/>
      <c r="FQ560" s="11"/>
      <c r="FR560" s="11"/>
      <c r="FS560" s="11"/>
      <c r="FT560" s="66"/>
      <c r="FU560" s="66"/>
      <c r="FV560" s="66"/>
      <c r="FW560" s="66"/>
      <c r="FX560" s="66"/>
      <c r="FY560" s="66"/>
      <c r="FZ560" s="66"/>
      <c r="GA560" s="66"/>
      <c r="GB560" s="66"/>
    </row>
    <row r="561" spans="1:175" x14ac:dyDescent="0.3">
      <c r="A561" s="12" t="s">
        <v>238</v>
      </c>
      <c r="B561" s="12"/>
      <c r="C561" s="12"/>
      <c r="D561" s="30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>
        <v>54.478901616571676</v>
      </c>
      <c r="CL561" s="11">
        <v>54.478901616571676</v>
      </c>
      <c r="CM561" s="11">
        <v>54.478901616571676</v>
      </c>
      <c r="CN561" s="11">
        <v>54.478901616571676</v>
      </c>
      <c r="CO561" s="11">
        <v>54.478901616571676</v>
      </c>
      <c r="CP561" s="11">
        <v>54.478901616571676</v>
      </c>
      <c r="CQ561" s="11">
        <v>54.478901616571676</v>
      </c>
      <c r="CR561" s="11">
        <v>54.478901616571676</v>
      </c>
      <c r="CS561" s="11">
        <v>54.478901616571676</v>
      </c>
      <c r="CT561" s="11">
        <v>54.478901616571676</v>
      </c>
      <c r="CU561" s="11">
        <v>54.478901616571676</v>
      </c>
      <c r="CV561" s="11">
        <v>54.478901616571676</v>
      </c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  <c r="EE561" s="11"/>
      <c r="EF561" s="11"/>
      <c r="EG561" s="11"/>
      <c r="EH561" s="11"/>
      <c r="EI561" s="11"/>
      <c r="EJ561" s="11"/>
      <c r="EK561" s="11"/>
      <c r="EL561" s="11"/>
      <c r="EM561" s="11"/>
      <c r="EN561" s="11"/>
      <c r="EO561" s="11"/>
      <c r="EP561" s="11"/>
      <c r="EQ561" s="11"/>
      <c r="ER561" s="11"/>
      <c r="ES561" s="11"/>
      <c r="ET561" s="11"/>
      <c r="EU561" s="11"/>
      <c r="EV561" s="11"/>
      <c r="EW561" s="11"/>
      <c r="EX561" s="11"/>
      <c r="EY561" s="11"/>
      <c r="EZ561" s="11"/>
      <c r="FA561" s="11"/>
      <c r="FB561" s="11"/>
      <c r="FC561" s="11"/>
      <c r="FD561" s="11"/>
      <c r="FE561" s="11"/>
      <c r="FF561" s="11"/>
      <c r="FG561" s="11"/>
      <c r="FH561" s="11"/>
      <c r="FI561" s="11"/>
      <c r="FJ561" s="11"/>
      <c r="FK561" s="11"/>
      <c r="FL561" s="11"/>
      <c r="FM561" s="11"/>
      <c r="FN561" s="11"/>
      <c r="FO561" s="11"/>
      <c r="FP561" s="11"/>
      <c r="FQ561" s="11"/>
      <c r="FR561" s="11"/>
      <c r="FS561" s="11"/>
    </row>
    <row r="562" spans="1:175" x14ac:dyDescent="0.3">
      <c r="A562" s="12" t="s">
        <v>279</v>
      </c>
      <c r="B562" s="12"/>
      <c r="C562" s="12"/>
      <c r="D562" s="30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>
        <v>53.995648882583218</v>
      </c>
      <c r="CX562" s="11">
        <v>53.995648882583218</v>
      </c>
      <c r="CY562" s="11">
        <v>53.995648882583218</v>
      </c>
      <c r="CZ562" s="11">
        <v>53.995648882583218</v>
      </c>
      <c r="DA562" s="11">
        <v>53.995648882583218</v>
      </c>
      <c r="DB562" s="11">
        <v>53.995648882583218</v>
      </c>
      <c r="DC562" s="11">
        <v>53.995648882583218</v>
      </c>
      <c r="DD562" s="11">
        <v>53.995648882583218</v>
      </c>
      <c r="DE562" s="11">
        <v>53.995648882583218</v>
      </c>
      <c r="DF562" s="11">
        <v>53.995648882583218</v>
      </c>
      <c r="DG562" s="11">
        <v>53.995648882583218</v>
      </c>
      <c r="DH562" s="11">
        <v>53.995648882583218</v>
      </c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</row>
    <row r="563" spans="1:175" x14ac:dyDescent="0.3">
      <c r="A563" s="12" t="s">
        <v>363</v>
      </c>
      <c r="B563" s="12"/>
      <c r="C563" s="12"/>
      <c r="D563" s="30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>
        <v>61.309498937438995</v>
      </c>
      <c r="DJ563" s="11">
        <v>61.309498937438995</v>
      </c>
      <c r="DK563" s="11">
        <v>61.309498937438995</v>
      </c>
      <c r="DL563" s="11">
        <v>61.309498937438995</v>
      </c>
      <c r="DM563" s="11">
        <v>61.309498937438995</v>
      </c>
      <c r="DN563" s="11">
        <v>61.309498937438995</v>
      </c>
      <c r="DO563" s="11">
        <v>61.309498937438995</v>
      </c>
      <c r="DP563" s="11">
        <v>61.309498937438995</v>
      </c>
      <c r="DQ563" s="11">
        <v>61.309498937438995</v>
      </c>
      <c r="DR563" s="11">
        <v>61.309498937438995</v>
      </c>
      <c r="DS563" s="11">
        <v>61.309498937438995</v>
      </c>
      <c r="DT563" s="11">
        <v>61.309498937438995</v>
      </c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</row>
    <row r="564" spans="1:175" x14ac:dyDescent="0.3">
      <c r="A564" s="12" t="s">
        <v>367</v>
      </c>
      <c r="B564" s="12"/>
      <c r="C564" s="12"/>
      <c r="D564" s="30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>
        <v>61.216584113851589</v>
      </c>
      <c r="DV564" s="11">
        <v>61.216584113851589</v>
      </c>
      <c r="DW564" s="11">
        <v>61.216584113851589</v>
      </c>
      <c r="DX564" s="11">
        <v>61.216584113851589</v>
      </c>
      <c r="DY564" s="11">
        <v>61.216584113851589</v>
      </c>
      <c r="DZ564" s="11">
        <v>61.216584113851589</v>
      </c>
      <c r="EA564" s="11">
        <v>61.216584113851589</v>
      </c>
      <c r="EB564" s="11">
        <v>61.216584113851589</v>
      </c>
      <c r="EC564" s="11">
        <v>61.216584113851589</v>
      </c>
      <c r="ED564" s="11">
        <v>61.216584113851589</v>
      </c>
      <c r="EE564" s="11">
        <v>61.216584113851589</v>
      </c>
      <c r="EF564" s="11">
        <v>61.216584113851589</v>
      </c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</row>
    <row r="565" spans="1:175" x14ac:dyDescent="0.3">
      <c r="A565" s="12" t="s">
        <v>383</v>
      </c>
      <c r="B565" s="12"/>
      <c r="C565" s="12"/>
      <c r="D565" s="30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>
        <v>68.076761392289242</v>
      </c>
      <c r="EH565" s="11">
        <v>68.076761392289242</v>
      </c>
      <c r="EI565" s="11">
        <v>68.076761392289242</v>
      </c>
      <c r="EJ565" s="11">
        <v>68.076761392289242</v>
      </c>
      <c r="EK565" s="11">
        <v>68.076761392289242</v>
      </c>
      <c r="EL565" s="11">
        <v>68.076761392289242</v>
      </c>
      <c r="EM565" s="11">
        <v>68.076761392289242</v>
      </c>
      <c r="EN565" s="11">
        <v>68.076761392289242</v>
      </c>
      <c r="EO565" s="11">
        <v>68.076761392289242</v>
      </c>
      <c r="EP565" s="11">
        <v>68.076761392289242</v>
      </c>
      <c r="EQ565" s="11">
        <v>68.076761392289242</v>
      </c>
      <c r="ER565" s="11">
        <v>68.076761392289242</v>
      </c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</row>
    <row r="566" spans="1:175" x14ac:dyDescent="0.3">
      <c r="A566" s="12" t="s">
        <v>440</v>
      </c>
      <c r="B566" s="12"/>
      <c r="C566" s="12"/>
      <c r="D566" s="30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>
        <v>86.918022498997843</v>
      </c>
      <c r="ET566" s="11">
        <v>86.918022498997843</v>
      </c>
      <c r="EU566" s="11">
        <v>86.918022498997843</v>
      </c>
      <c r="EV566" s="11">
        <v>86.918022498997843</v>
      </c>
      <c r="EW566" s="11">
        <v>86.918022498997843</v>
      </c>
      <c r="EX566" s="11">
        <v>86.918022498997843</v>
      </c>
      <c r="EY566" s="11">
        <v>86.918022498997843</v>
      </c>
      <c r="EZ566" s="11">
        <v>86.918022498997843</v>
      </c>
      <c r="FA566" s="11">
        <v>86.918022498997843</v>
      </c>
      <c r="FB566" s="11">
        <v>86.918022498997843</v>
      </c>
      <c r="FC566" s="11">
        <v>86.918022498997843</v>
      </c>
      <c r="FD566" s="11">
        <v>86.918022498997843</v>
      </c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</row>
    <row r="567" spans="1:175" x14ac:dyDescent="0.3">
      <c r="A567" s="12" t="s">
        <v>467</v>
      </c>
      <c r="B567" s="12"/>
      <c r="C567" s="12"/>
      <c r="D567" s="30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>
        <v>113.18173147870078</v>
      </c>
      <c r="FF567" s="11">
        <v>113.18173147870078</v>
      </c>
      <c r="FG567" s="11">
        <v>113.18173147870078</v>
      </c>
      <c r="FH567" s="11">
        <v>113.18173147870078</v>
      </c>
      <c r="FI567" s="11">
        <v>113.18173147870078</v>
      </c>
      <c r="FJ567" s="11">
        <v>113.18173147870078</v>
      </c>
      <c r="FK567" s="11">
        <v>113.18173147870078</v>
      </c>
      <c r="FL567" s="11">
        <v>113.18173147870078</v>
      </c>
      <c r="FM567" s="11">
        <v>113.18173147870078</v>
      </c>
      <c r="FN567" s="11">
        <v>113.18173147870078</v>
      </c>
      <c r="FO567" s="11">
        <v>113.18173147870078</v>
      </c>
      <c r="FP567" s="11">
        <v>113.18173147870078</v>
      </c>
      <c r="FQ567" s="11"/>
      <c r="FR567" s="11"/>
      <c r="FS567" s="11"/>
    </row>
    <row r="568" spans="1:175" x14ac:dyDescent="0.3">
      <c r="A568" s="12" t="s">
        <v>476</v>
      </c>
      <c r="B568" s="12"/>
      <c r="C568" s="12"/>
      <c r="D568" s="30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1"/>
      <c r="EM568" s="11"/>
      <c r="EN568" s="11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1"/>
      <c r="EZ568" s="11"/>
      <c r="FA568" s="11"/>
      <c r="FB568" s="11"/>
      <c r="FC568" s="11"/>
      <c r="FD568" s="11"/>
      <c r="FE568" s="11"/>
      <c r="FF568" s="11"/>
      <c r="FG568" s="11"/>
      <c r="FH568" s="11"/>
      <c r="FI568" s="11"/>
      <c r="FJ568" s="11"/>
      <c r="FK568" s="11"/>
      <c r="FL568" s="11"/>
      <c r="FM568" s="11"/>
      <c r="FN568" s="11"/>
      <c r="FO568" s="11"/>
      <c r="FP568" s="11"/>
      <c r="FQ568" s="11">
        <v>90.183022539439222</v>
      </c>
      <c r="FR568" s="11">
        <v>90.183022539439222</v>
      </c>
      <c r="FS568" s="11">
        <v>90.183022539439222</v>
      </c>
    </row>
    <row r="590" spans="1:184" x14ac:dyDescent="0.3">
      <c r="A590" s="18" t="s">
        <v>282</v>
      </c>
      <c r="B590" s="18"/>
      <c r="C590" s="18"/>
      <c r="D590" s="21"/>
      <c r="E590" s="29"/>
      <c r="F590" s="29"/>
      <c r="G590" s="29"/>
      <c r="H590" s="29"/>
      <c r="I590" s="29"/>
      <c r="J590" s="29"/>
      <c r="K590" s="29" t="s">
        <v>41</v>
      </c>
      <c r="L590" s="29" t="s">
        <v>41</v>
      </c>
      <c r="M590" s="29" t="s">
        <v>41</v>
      </c>
      <c r="N590" s="29" t="s">
        <v>41</v>
      </c>
      <c r="O590" s="29" t="s">
        <v>41</v>
      </c>
      <c r="P590" s="29" t="s">
        <v>41</v>
      </c>
      <c r="Q590" s="29"/>
      <c r="R590" s="29"/>
      <c r="S590" s="29"/>
      <c r="T590" s="29"/>
      <c r="U590" s="29"/>
      <c r="V590" s="29"/>
      <c r="W590" s="29" t="s">
        <v>42</v>
      </c>
      <c r="X590" s="29" t="s">
        <v>42</v>
      </c>
      <c r="Y590" s="29" t="s">
        <v>42</v>
      </c>
      <c r="Z590" s="29" t="s">
        <v>42</v>
      </c>
      <c r="AA590" s="29" t="s">
        <v>42</v>
      </c>
      <c r="AB590" s="29" t="s">
        <v>42</v>
      </c>
      <c r="AC590" s="29"/>
      <c r="AD590" s="29"/>
      <c r="AE590" s="29"/>
      <c r="AF590" s="29"/>
      <c r="AG590" s="29"/>
      <c r="AH590" s="29"/>
      <c r="AI590" s="29" t="s">
        <v>43</v>
      </c>
      <c r="AJ590" s="29" t="s">
        <v>43</v>
      </c>
      <c r="AK590" s="29" t="s">
        <v>43</v>
      </c>
      <c r="AL590" s="29" t="s">
        <v>43</v>
      </c>
      <c r="AM590" s="29" t="s">
        <v>43</v>
      </c>
      <c r="AN590" s="29" t="s">
        <v>43</v>
      </c>
      <c r="AO590" s="29"/>
      <c r="AP590" s="29"/>
      <c r="AQ590" s="29"/>
      <c r="AR590" s="29"/>
      <c r="AS590" s="29"/>
      <c r="AT590" s="29"/>
      <c r="AU590" s="29" t="s">
        <v>44</v>
      </c>
      <c r="AV590" s="29" t="s">
        <v>44</v>
      </c>
      <c r="AW590" s="29" t="s">
        <v>44</v>
      </c>
      <c r="AX590" s="29" t="s">
        <v>44</v>
      </c>
      <c r="AY590" s="29" t="s">
        <v>44</v>
      </c>
      <c r="AZ590" s="29" t="s">
        <v>44</v>
      </c>
      <c r="BA590" s="29"/>
      <c r="BB590" s="29"/>
      <c r="BC590" s="29"/>
      <c r="BD590" s="29"/>
      <c r="BE590" s="29"/>
      <c r="BF590" s="29"/>
      <c r="BG590" s="29" t="s">
        <v>83</v>
      </c>
      <c r="BH590" s="29" t="s">
        <v>83</v>
      </c>
      <c r="BI590" s="29" t="s">
        <v>83</v>
      </c>
      <c r="BJ590" s="29" t="s">
        <v>83</v>
      </c>
      <c r="BK590" s="29" t="s">
        <v>83</v>
      </c>
      <c r="BL590" s="29" t="s">
        <v>83</v>
      </c>
      <c r="BM590" s="29"/>
      <c r="BN590" s="29"/>
      <c r="BO590" s="29"/>
      <c r="BP590" s="29"/>
      <c r="BQ590" s="29"/>
      <c r="BR590" s="29"/>
      <c r="BS590" s="29" t="s">
        <v>88</v>
      </c>
      <c r="BT590" s="29" t="s">
        <v>88</v>
      </c>
      <c r="BU590" s="29" t="s">
        <v>88</v>
      </c>
      <c r="BV590" s="29" t="s">
        <v>88</v>
      </c>
      <c r="BW590" s="29" t="s">
        <v>88</v>
      </c>
      <c r="BX590" s="29" t="s">
        <v>88</v>
      </c>
      <c r="BY590" s="29"/>
      <c r="BZ590" s="29"/>
      <c r="CA590" s="29"/>
      <c r="CB590" s="29"/>
      <c r="CC590" s="29"/>
      <c r="CD590" s="29"/>
      <c r="CE590" s="29" t="s">
        <v>170</v>
      </c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 t="s">
        <v>236</v>
      </c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 t="s">
        <v>278</v>
      </c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 t="s">
        <v>362</v>
      </c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>
        <v>2019</v>
      </c>
      <c r="EB590" s="29">
        <v>2019</v>
      </c>
      <c r="EC590" s="29">
        <v>2019</v>
      </c>
      <c r="ED590" s="29">
        <v>2019</v>
      </c>
      <c r="EE590" s="29">
        <v>2019</v>
      </c>
      <c r="EF590" s="29">
        <v>2019</v>
      </c>
      <c r="EG590" s="29"/>
      <c r="EH590" s="29"/>
      <c r="EI590" s="29"/>
      <c r="EJ590" s="29"/>
      <c r="EK590" s="29"/>
      <c r="EL590" s="29"/>
      <c r="EM590" s="29">
        <v>2020</v>
      </c>
      <c r="EN590" s="29">
        <v>2020</v>
      </c>
      <c r="EO590" s="29">
        <v>2020</v>
      </c>
      <c r="EP590" s="29">
        <v>2020</v>
      </c>
      <c r="EQ590" s="29">
        <v>2020</v>
      </c>
      <c r="ER590" s="29">
        <v>2020</v>
      </c>
      <c r="ES590" s="29"/>
      <c r="ET590" s="29"/>
      <c r="EU590" s="29"/>
      <c r="EV590" s="29"/>
      <c r="EW590" s="29"/>
      <c r="EX590" s="29"/>
      <c r="EY590" s="29">
        <v>2021</v>
      </c>
      <c r="EZ590" s="29">
        <v>2021</v>
      </c>
      <c r="FA590" s="29">
        <v>2021</v>
      </c>
      <c r="FB590" s="29">
        <v>2021</v>
      </c>
      <c r="FC590" s="29">
        <v>2021</v>
      </c>
      <c r="FD590" s="29">
        <v>2021</v>
      </c>
      <c r="FE590" s="29"/>
      <c r="FF590" s="29"/>
      <c r="FG590" s="29"/>
      <c r="FH590" s="29"/>
      <c r="FI590" s="29"/>
      <c r="FJ590" s="29"/>
      <c r="FK590" s="29">
        <v>2022</v>
      </c>
      <c r="FL590" s="29">
        <v>2022</v>
      </c>
      <c r="FM590" s="29"/>
      <c r="FN590" s="29"/>
      <c r="FO590" s="29"/>
      <c r="FP590" s="29"/>
      <c r="FQ590" s="29" t="s">
        <v>475</v>
      </c>
      <c r="FR590" s="29"/>
      <c r="FS590" s="29"/>
    </row>
    <row r="591" spans="1:184" s="66" customFormat="1" x14ac:dyDescent="0.3">
      <c r="A591" s="68" t="s">
        <v>85</v>
      </c>
      <c r="B591" s="69"/>
      <c r="C591" s="69"/>
      <c r="D591" s="70"/>
      <c r="E591" s="71">
        <v>71.677645450711822</v>
      </c>
      <c r="F591" s="71">
        <v>66.232413472716829</v>
      </c>
      <c r="G591" s="71">
        <v>66.593166318333203</v>
      </c>
      <c r="H591" s="71">
        <v>66.929381940506161</v>
      </c>
      <c r="I591" s="71">
        <v>74.14241882243455</v>
      </c>
      <c r="J591" s="71">
        <v>73.919406074883113</v>
      </c>
      <c r="K591" s="71">
        <v>64.386833919617601</v>
      </c>
      <c r="L591" s="71">
        <v>60.219547982929733</v>
      </c>
      <c r="M591" s="71">
        <v>55.095422979207818</v>
      </c>
      <c r="N591" s="71">
        <v>59.030297742508189</v>
      </c>
      <c r="O591" s="71">
        <v>62.782649158777957</v>
      </c>
      <c r="P591" s="71">
        <v>61.581658754803634</v>
      </c>
      <c r="Q591" s="71">
        <v>60.80769257261727</v>
      </c>
      <c r="R591" s="71">
        <v>57.894813375978018</v>
      </c>
      <c r="S591" s="71">
        <v>56.870923261049768</v>
      </c>
      <c r="T591" s="71">
        <v>57.240630987522778</v>
      </c>
      <c r="U591" s="71">
        <v>57.762945513239991</v>
      </c>
      <c r="V591" s="71">
        <v>55.737323503322735</v>
      </c>
      <c r="W591" s="71">
        <v>67.785249305992679</v>
      </c>
      <c r="X591" s="71">
        <v>82.210668390487783</v>
      </c>
      <c r="Y591" s="71">
        <v>86.208556042347425</v>
      </c>
      <c r="Z591" s="71">
        <v>84.891517426525951</v>
      </c>
      <c r="AA591" s="71">
        <v>85.949579994862063</v>
      </c>
      <c r="AB591" s="71">
        <v>96.025032420792115</v>
      </c>
      <c r="AC591" s="71">
        <v>102.51857668426183</v>
      </c>
      <c r="AD591" s="71">
        <v>108.73626503986269</v>
      </c>
      <c r="AE591" s="71">
        <v>99.395139493464939</v>
      </c>
      <c r="AF591" s="71">
        <v>106.3735113205078</v>
      </c>
      <c r="AG591" s="71">
        <v>105.14981487367304</v>
      </c>
      <c r="AH591" s="71">
        <v>96.095095702476925</v>
      </c>
      <c r="AI591" s="71">
        <v>88.106559641699008</v>
      </c>
      <c r="AJ591" s="71">
        <v>94.711532686302704</v>
      </c>
      <c r="AK591" s="71">
        <v>90.666544795585523</v>
      </c>
      <c r="AL591" s="71">
        <v>82.930500938615054</v>
      </c>
      <c r="AM591" s="71">
        <v>79.959893335106017</v>
      </c>
      <c r="AN591" s="71">
        <v>77.439377792734675</v>
      </c>
      <c r="AO591" s="71">
        <v>80.052058340240549</v>
      </c>
      <c r="AP591" s="71">
        <v>80.65698207040964</v>
      </c>
      <c r="AQ591" s="71">
        <v>79.956745838174982</v>
      </c>
      <c r="AR591" s="71">
        <v>75.265017667844532</v>
      </c>
      <c r="AS591" s="71">
        <v>75.821690270060898</v>
      </c>
      <c r="AT591" s="71">
        <v>78.56253059760455</v>
      </c>
      <c r="AU591" s="71">
        <v>100.57826443116326</v>
      </c>
      <c r="AV591" s="71">
        <v>102.97739059624314</v>
      </c>
      <c r="AW591" s="71">
        <v>104.60955862150252</v>
      </c>
      <c r="AX591" s="71">
        <v>104.60350246287669</v>
      </c>
      <c r="AY591" s="71">
        <v>104.74265467067461</v>
      </c>
      <c r="AZ591" s="71">
        <v>100</v>
      </c>
      <c r="BA591" s="71">
        <v>95.761586927664681</v>
      </c>
      <c r="BB591" s="71">
        <v>90.340583387098391</v>
      </c>
      <c r="BC591" s="71">
        <v>86.935974058078529</v>
      </c>
      <c r="BD591" s="71">
        <v>86.421075035130784</v>
      </c>
      <c r="BE591" s="71">
        <v>88.456876050123029</v>
      </c>
      <c r="BF591" s="71">
        <v>84.018962032311109</v>
      </c>
      <c r="BG591" s="71">
        <v>81.089655883531037</v>
      </c>
      <c r="BH591" s="71">
        <v>81.529864804305333</v>
      </c>
      <c r="BI591" s="71">
        <v>82.051505765679323</v>
      </c>
      <c r="BJ591" s="71">
        <v>87.950397265704311</v>
      </c>
      <c r="BK591" s="71">
        <v>82.326338902703256</v>
      </c>
      <c r="BL591" s="71">
        <v>78.145676104058509</v>
      </c>
      <c r="BM591" s="71">
        <v>72.984158836795942</v>
      </c>
      <c r="BN591" s="71">
        <v>77.813519096349282</v>
      </c>
      <c r="BO591" s="71">
        <v>86.913469455021598</v>
      </c>
      <c r="BP591" s="71">
        <v>87.485432597328966</v>
      </c>
      <c r="BQ591" s="71">
        <v>91.586117498956128</v>
      </c>
      <c r="BR591" s="71">
        <v>83.43598894573897</v>
      </c>
      <c r="BS591" s="71">
        <v>75.08536483801501</v>
      </c>
      <c r="BT591" s="71">
        <v>72.92322329621112</v>
      </c>
      <c r="BU591" s="71">
        <v>68.016527380485002</v>
      </c>
      <c r="BV591" s="71">
        <v>68.622932350079381</v>
      </c>
      <c r="BW591" s="71">
        <v>69.456020192696982</v>
      </c>
      <c r="BX591" s="71">
        <v>74.967711402732988</v>
      </c>
      <c r="BY591" s="71">
        <v>67.483895359827855</v>
      </c>
      <c r="BZ591" s="71">
        <v>63.740470576169947</v>
      </c>
      <c r="CA591" s="71">
        <v>63.479977103848341</v>
      </c>
      <c r="CB591" s="71">
        <v>61.391172240537514</v>
      </c>
      <c r="CC591" s="71">
        <v>60.364408381683646</v>
      </c>
      <c r="CD591" s="71">
        <v>61.741614548838761</v>
      </c>
      <c r="CE591" s="71">
        <v>62.496447262839119</v>
      </c>
      <c r="CF591" s="71">
        <v>55.771253520239249</v>
      </c>
      <c r="CG591" s="71">
        <v>55.312852067203586</v>
      </c>
      <c r="CH591" s="71">
        <v>57.397691084381307</v>
      </c>
      <c r="CI591" s="71">
        <v>54.459131294624044</v>
      </c>
      <c r="CJ591" s="71">
        <v>54.551535509525308</v>
      </c>
      <c r="CK591" s="71">
        <v>54.550283137062216</v>
      </c>
      <c r="CL591" s="71">
        <v>52.519303756052892</v>
      </c>
      <c r="CM591" s="71">
        <v>54.514520945616354</v>
      </c>
      <c r="CN591" s="71">
        <v>54.089986559558625</v>
      </c>
      <c r="CO591" s="71">
        <v>52.030642267522268</v>
      </c>
      <c r="CP591" s="71">
        <v>52.292325162368371</v>
      </c>
      <c r="CQ591" s="71">
        <v>47.49232939260424</v>
      </c>
      <c r="CR591" s="71">
        <v>47.158508605052724</v>
      </c>
      <c r="CS591" s="71">
        <v>47.240277838367099</v>
      </c>
      <c r="CT591" s="71">
        <v>48.061522737612265</v>
      </c>
      <c r="CU591" s="71">
        <v>47.662671926511749</v>
      </c>
      <c r="CV591" s="71">
        <v>46.824808243470734</v>
      </c>
      <c r="CW591" s="71">
        <v>50.919745815701859</v>
      </c>
      <c r="CX591" s="71">
        <v>52.568055832990858</v>
      </c>
      <c r="CY591" s="71">
        <v>51.41725259169484</v>
      </c>
      <c r="CZ591" s="71">
        <v>48.681665775047065</v>
      </c>
      <c r="DA591" s="71">
        <v>50.503728556339468</v>
      </c>
      <c r="DB591" s="71">
        <v>53.349884131195488</v>
      </c>
      <c r="DC591" s="71">
        <v>58.980063691488901</v>
      </c>
      <c r="DD591" s="71">
        <v>49.863215667828086</v>
      </c>
      <c r="DE591" s="71">
        <v>50.543122627928284</v>
      </c>
      <c r="DF591" s="71">
        <v>50.130939019827927</v>
      </c>
      <c r="DG591" s="71">
        <v>48.985250136931867</v>
      </c>
      <c r="DH591" s="71">
        <v>48.164143727551668</v>
      </c>
      <c r="DI591" s="71">
        <v>50.914413955900685</v>
      </c>
      <c r="DJ591" s="71">
        <v>55.180922248473344</v>
      </c>
      <c r="DK591" s="71">
        <v>57.732270008150145</v>
      </c>
      <c r="DL591" s="71">
        <v>57.880454163663188</v>
      </c>
      <c r="DM591" s="71">
        <v>61.658331780043611</v>
      </c>
      <c r="DN591" s="71">
        <v>58.986988184737186</v>
      </c>
      <c r="DO591" s="71">
        <v>57.942774602897643</v>
      </c>
      <c r="DP591" s="71">
        <v>63.409511489947121</v>
      </c>
      <c r="DQ591" s="71">
        <v>58.983125046398669</v>
      </c>
      <c r="DR591" s="71">
        <v>59.63632501247087</v>
      </c>
      <c r="DS591" s="71">
        <v>56.221345581376994</v>
      </c>
      <c r="DT591" s="71">
        <v>57.374689176809333</v>
      </c>
      <c r="DU591" s="71">
        <v>58.568748792541491</v>
      </c>
      <c r="DV591" s="71">
        <v>55.412054544160426</v>
      </c>
      <c r="DW591" s="71">
        <v>50.752380813891108</v>
      </c>
      <c r="DX591" s="71">
        <v>48.863379055762252</v>
      </c>
      <c r="DY591" s="71">
        <v>48.655644258314084</v>
      </c>
      <c r="DZ591" s="71">
        <v>53.823670549230037</v>
      </c>
      <c r="EA591" s="71">
        <v>51.03911778430821</v>
      </c>
      <c r="EB591" s="71">
        <v>46.366029090803345</v>
      </c>
      <c r="EC591" s="71">
        <v>45.833151565385585</v>
      </c>
      <c r="ED591" s="71">
        <v>48.549428553184057</v>
      </c>
      <c r="EE591" s="71">
        <v>49.590658581628375</v>
      </c>
      <c r="EF591" s="71">
        <v>51.894922199856119</v>
      </c>
      <c r="EG591" s="71">
        <v>56.451238757219656</v>
      </c>
      <c r="EH591" s="71">
        <v>54.169144450796772</v>
      </c>
      <c r="EI591" s="71">
        <v>53.279820849510706</v>
      </c>
      <c r="EJ591" s="71">
        <v>55.801721290531667</v>
      </c>
      <c r="EK591" s="71">
        <v>54.257005336706953</v>
      </c>
      <c r="EL591" s="71">
        <v>51.618131319741067</v>
      </c>
      <c r="EM591" s="71">
        <v>51.538814397079015</v>
      </c>
      <c r="EN591" s="71">
        <v>50.552955408340836</v>
      </c>
      <c r="EO591" s="71">
        <v>55.970678925789528</v>
      </c>
      <c r="EP591" s="71">
        <v>63.23409464359603</v>
      </c>
      <c r="EQ591" s="71">
        <v>64.46363913972867</v>
      </c>
      <c r="ER591" s="71">
        <v>66.035303962276885</v>
      </c>
      <c r="ES591" s="71">
        <v>72.408697003163155</v>
      </c>
      <c r="ET591" s="71">
        <v>73.285775184810177</v>
      </c>
      <c r="EU591" s="71">
        <v>69.20458978293432</v>
      </c>
      <c r="EV591" s="71">
        <v>72.153282596941821</v>
      </c>
      <c r="EW591" s="71">
        <v>76.512672861318336</v>
      </c>
      <c r="EX591" s="71">
        <v>72.196906904405949</v>
      </c>
      <c r="EY591" s="71">
        <v>73.64891018863014</v>
      </c>
      <c r="EZ591" s="71">
        <v>82.763242951699979</v>
      </c>
      <c r="FA591" s="71">
        <v>81.936143708163115</v>
      </c>
      <c r="FB591" s="71">
        <v>87.755487834011589</v>
      </c>
      <c r="FC591" s="71">
        <v>95.931929461572182</v>
      </c>
      <c r="FD591" s="71">
        <v>95.287385040035218</v>
      </c>
      <c r="FE591" s="71">
        <v>91.823350637641994</v>
      </c>
      <c r="FF591" s="71">
        <v>97.006683703106759</v>
      </c>
      <c r="FG591" s="71">
        <v>127.82680770594945</v>
      </c>
      <c r="FH591" s="71">
        <v>130.92963399206042</v>
      </c>
      <c r="FI591" s="71">
        <v>141.75545598134272</v>
      </c>
      <c r="FJ591" s="71">
        <v>126.53818961893828</v>
      </c>
      <c r="FK591" s="71">
        <v>101.58792479169396</v>
      </c>
      <c r="FL591" s="71">
        <v>101.19827753531516</v>
      </c>
      <c r="FM591" s="71">
        <v>108.67992153164249</v>
      </c>
      <c r="FN591" s="71">
        <v>111.93581825698043</v>
      </c>
      <c r="FO591" s="71">
        <v>109.15494176847405</v>
      </c>
      <c r="FP591" s="71">
        <v>100.87463274218935</v>
      </c>
      <c r="FQ591" s="71">
        <v>98.199770245314042</v>
      </c>
      <c r="FR591" s="71">
        <v>102.39619902174404</v>
      </c>
      <c r="FS591" s="71">
        <v>96.470414184348769</v>
      </c>
      <c r="FT591" s="7"/>
      <c r="FU591" s="7"/>
      <c r="FV591" s="7"/>
      <c r="FW591" s="7"/>
      <c r="FX591" s="7"/>
      <c r="FY591" s="7"/>
      <c r="FZ591" s="7"/>
      <c r="GA591" s="7"/>
      <c r="GB591" s="7"/>
    </row>
    <row r="592" spans="1:184" x14ac:dyDescent="0.3">
      <c r="A592" s="12" t="s">
        <v>51</v>
      </c>
      <c r="B592" s="12"/>
      <c r="C592" s="12"/>
      <c r="D592" s="30"/>
      <c r="E592" s="11">
        <v>65.215903551452541</v>
      </c>
      <c r="F592" s="11">
        <v>65.215903551452541</v>
      </c>
      <c r="G592" s="11">
        <v>65.215903551452541</v>
      </c>
      <c r="H592" s="11">
        <v>65.215903551452541</v>
      </c>
      <c r="I592" s="11">
        <v>65.215903551452541</v>
      </c>
      <c r="J592" s="11">
        <v>65.215903551452541</v>
      </c>
      <c r="K592" s="11">
        <v>65.215903551452541</v>
      </c>
      <c r="L592" s="11">
        <v>65.215903551452541</v>
      </c>
      <c r="M592" s="11">
        <v>65.215903551452541</v>
      </c>
      <c r="N592" s="11">
        <v>65.215903551452541</v>
      </c>
      <c r="O592" s="11">
        <v>65.215903551452541</v>
      </c>
      <c r="P592" s="11">
        <v>65.215903551452541</v>
      </c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</row>
    <row r="593" spans="1:184" x14ac:dyDescent="0.3">
      <c r="A593" s="12" t="s">
        <v>50</v>
      </c>
      <c r="B593" s="12"/>
      <c r="C593" s="12"/>
      <c r="D593" s="30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>
        <v>70.782077732894876</v>
      </c>
      <c r="R593" s="11">
        <v>70.782077732894876</v>
      </c>
      <c r="S593" s="11">
        <v>70.782077732894876</v>
      </c>
      <c r="T593" s="11">
        <v>70.782077732894876</v>
      </c>
      <c r="U593" s="11">
        <v>70.782077732894876</v>
      </c>
      <c r="V593" s="11">
        <v>70.782077732894876</v>
      </c>
      <c r="W593" s="11">
        <v>70.782077732894876</v>
      </c>
      <c r="X593" s="11">
        <v>70.782077732894876</v>
      </c>
      <c r="Y593" s="11">
        <v>70.782077732894876</v>
      </c>
      <c r="Z593" s="11">
        <v>70.782077732894876</v>
      </c>
      <c r="AA593" s="11">
        <v>70.782077732894876</v>
      </c>
      <c r="AB593" s="11">
        <v>70.782077732894876</v>
      </c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</row>
    <row r="594" spans="1:184" x14ac:dyDescent="0.3">
      <c r="A594" s="12" t="s">
        <v>49</v>
      </c>
      <c r="B594" s="12"/>
      <c r="C594" s="12"/>
      <c r="D594" s="30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>
        <v>94.34023435869085</v>
      </c>
      <c r="AD594" s="11">
        <v>94.34023435869085</v>
      </c>
      <c r="AE594" s="11">
        <v>94.34023435869085</v>
      </c>
      <c r="AF594" s="11">
        <v>94.34023435869085</v>
      </c>
      <c r="AG594" s="11">
        <v>94.34023435869085</v>
      </c>
      <c r="AH594" s="11">
        <v>94.34023435869085</v>
      </c>
      <c r="AI594" s="11">
        <v>94.34023435869085</v>
      </c>
      <c r="AJ594" s="11">
        <v>94.34023435869085</v>
      </c>
      <c r="AK594" s="11">
        <v>94.34023435869085</v>
      </c>
      <c r="AL594" s="11">
        <v>94.34023435869085</v>
      </c>
      <c r="AM594" s="11">
        <v>94.34023435869085</v>
      </c>
      <c r="AN594" s="11">
        <v>94.34023435869085</v>
      </c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</row>
    <row r="595" spans="1:184" x14ac:dyDescent="0.3">
      <c r="A595" s="12" t="s">
        <v>48</v>
      </c>
      <c r="B595" s="12"/>
      <c r="C595" s="12"/>
      <c r="D595" s="30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>
        <v>90.652199630566273</v>
      </c>
      <c r="AP595" s="11">
        <v>90.652199630566273</v>
      </c>
      <c r="AQ595" s="11">
        <v>90.652199630566273</v>
      </c>
      <c r="AR595" s="11">
        <v>90.652199630566273</v>
      </c>
      <c r="AS595" s="11">
        <v>90.652199630566273</v>
      </c>
      <c r="AT595" s="11">
        <v>90.652199630566273</v>
      </c>
      <c r="AU595" s="11">
        <v>90.652199630566273</v>
      </c>
      <c r="AV595" s="11">
        <v>90.652199630566273</v>
      </c>
      <c r="AW595" s="11">
        <v>90.652199630566273</v>
      </c>
      <c r="AX595" s="11">
        <v>90.652199630566273</v>
      </c>
      <c r="AY595" s="11">
        <v>90.652199630566273</v>
      </c>
      <c r="AZ595" s="11">
        <v>90.652199630566273</v>
      </c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</row>
    <row r="596" spans="1:184" x14ac:dyDescent="0.3">
      <c r="A596" s="12" t="s">
        <v>86</v>
      </c>
      <c r="B596" s="12"/>
      <c r="C596" s="12"/>
      <c r="D596" s="30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>
        <v>85.419041351365692</v>
      </c>
      <c r="BB596" s="11">
        <v>85.419041351365692</v>
      </c>
      <c r="BC596" s="11">
        <v>85.419041351365692</v>
      </c>
      <c r="BD596" s="11">
        <v>85.419041351365692</v>
      </c>
      <c r="BE596" s="11">
        <v>85.419041351365692</v>
      </c>
      <c r="BF596" s="11">
        <v>85.419041351365692</v>
      </c>
      <c r="BG596" s="11">
        <v>85.419041351365692</v>
      </c>
      <c r="BH596" s="11">
        <v>85.419041351365692</v>
      </c>
      <c r="BI596" s="11">
        <v>85.419041351365692</v>
      </c>
      <c r="BJ596" s="11">
        <v>85.419041351365692</v>
      </c>
      <c r="BK596" s="11">
        <v>85.419041351365692</v>
      </c>
      <c r="BL596" s="11">
        <v>85.419041351365692</v>
      </c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11"/>
      <c r="EJ596" s="11"/>
      <c r="EK596" s="11"/>
      <c r="EL596" s="11"/>
      <c r="EM596" s="11"/>
      <c r="EN596" s="11"/>
      <c r="EO596" s="11"/>
      <c r="EP596" s="11"/>
      <c r="EQ596" s="11"/>
      <c r="ER596" s="11"/>
      <c r="ES596" s="11"/>
      <c r="ET596" s="11"/>
      <c r="EU596" s="11"/>
      <c r="EV596" s="11"/>
      <c r="EW596" s="11"/>
      <c r="EX596" s="11"/>
      <c r="EY596" s="11"/>
      <c r="EZ596" s="11"/>
      <c r="FA596" s="11"/>
      <c r="FB596" s="11"/>
      <c r="FC596" s="11"/>
      <c r="FD596" s="11"/>
      <c r="FE596" s="11"/>
      <c r="FF596" s="11"/>
      <c r="FG596" s="11"/>
      <c r="FH596" s="11"/>
      <c r="FI596" s="11"/>
      <c r="FJ596" s="11"/>
      <c r="FK596" s="11"/>
      <c r="FL596" s="11"/>
      <c r="FM596" s="11"/>
      <c r="FN596" s="11"/>
      <c r="FO596" s="11"/>
      <c r="FP596" s="11"/>
      <c r="FQ596" s="11"/>
      <c r="FR596" s="11"/>
      <c r="FS596" s="11"/>
    </row>
    <row r="597" spans="1:184" x14ac:dyDescent="0.3">
      <c r="A597" s="12" t="s">
        <v>158</v>
      </c>
      <c r="B597" s="12"/>
      <c r="C597" s="12"/>
      <c r="D597" s="30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>
        <v>77.440872157534287</v>
      </c>
      <c r="BN597" s="11">
        <v>77.440872157534287</v>
      </c>
      <c r="BO597" s="11">
        <v>77.440872157534287</v>
      </c>
      <c r="BP597" s="11">
        <v>77.440872157534287</v>
      </c>
      <c r="BQ597" s="11">
        <v>77.440872157534287</v>
      </c>
      <c r="BR597" s="11">
        <v>77.440872157534287</v>
      </c>
      <c r="BS597" s="11">
        <v>77.440872157534287</v>
      </c>
      <c r="BT597" s="11">
        <v>77.440872157534287</v>
      </c>
      <c r="BU597" s="11">
        <v>77.440872157534287</v>
      </c>
      <c r="BV597" s="11">
        <v>77.440872157534287</v>
      </c>
      <c r="BW597" s="11">
        <v>77.440872157534287</v>
      </c>
      <c r="BX597" s="11">
        <v>77.440872157534287</v>
      </c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11"/>
      <c r="EJ597" s="11"/>
      <c r="EK597" s="11"/>
      <c r="EL597" s="11"/>
      <c r="EM597" s="11"/>
      <c r="EN597" s="11"/>
      <c r="EO597" s="11"/>
      <c r="EP597" s="11"/>
      <c r="EQ597" s="11"/>
      <c r="ER597" s="11"/>
      <c r="ES597" s="11"/>
      <c r="ET597" s="11"/>
      <c r="EU597" s="11"/>
      <c r="EV597" s="11"/>
      <c r="EW597" s="11"/>
      <c r="EX597" s="11"/>
      <c r="EY597" s="11"/>
      <c r="EZ597" s="11"/>
      <c r="FA597" s="11"/>
      <c r="FB597" s="11"/>
      <c r="FC597" s="11"/>
      <c r="FD597" s="11"/>
      <c r="FE597" s="11"/>
      <c r="FF597" s="11"/>
      <c r="FG597" s="11"/>
      <c r="FH597" s="11"/>
      <c r="FI597" s="11"/>
      <c r="FJ597" s="11"/>
      <c r="FK597" s="11"/>
      <c r="FL597" s="11"/>
      <c r="FM597" s="11"/>
      <c r="FN597" s="11"/>
      <c r="FO597" s="11"/>
      <c r="FP597" s="11"/>
      <c r="FQ597" s="11"/>
      <c r="FR597" s="11"/>
      <c r="FS597" s="11"/>
    </row>
    <row r="598" spans="1:184" x14ac:dyDescent="0.3">
      <c r="A598" s="12" t="s">
        <v>178</v>
      </c>
      <c r="B598" s="12"/>
      <c r="C598" s="12"/>
      <c r="D598" s="30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>
        <v>59.849204079143227</v>
      </c>
      <c r="BZ598" s="11">
        <v>59.849204079143227</v>
      </c>
      <c r="CA598" s="11">
        <v>59.849204079143227</v>
      </c>
      <c r="CB598" s="11">
        <v>59.849204079143227</v>
      </c>
      <c r="CC598" s="11">
        <v>59.849204079143227</v>
      </c>
      <c r="CD598" s="11">
        <v>59.849204079143227</v>
      </c>
      <c r="CE598" s="11">
        <v>59.849204079143227</v>
      </c>
      <c r="CF598" s="11">
        <v>59.849204079143227</v>
      </c>
      <c r="CG598" s="11">
        <v>59.849204079143227</v>
      </c>
      <c r="CH598" s="11">
        <v>59.849204079143227</v>
      </c>
      <c r="CI598" s="11">
        <v>59.849204079143227</v>
      </c>
      <c r="CJ598" s="11">
        <v>59.849204079143227</v>
      </c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  <c r="EE598" s="11"/>
      <c r="EF598" s="11"/>
      <c r="EG598" s="11"/>
      <c r="EH598" s="11"/>
      <c r="EI598" s="11"/>
      <c r="EJ598" s="11"/>
      <c r="EK598" s="11"/>
      <c r="EL598" s="11"/>
      <c r="EM598" s="11"/>
      <c r="EN598" s="11"/>
      <c r="EO598" s="11"/>
      <c r="EP598" s="11"/>
      <c r="EQ598" s="11"/>
      <c r="ER598" s="11"/>
      <c r="ES598" s="11"/>
      <c r="ET598" s="11"/>
      <c r="EU598" s="11"/>
      <c r="EV598" s="11"/>
      <c r="EW598" s="11"/>
      <c r="EX598" s="11"/>
      <c r="EY598" s="11"/>
      <c r="EZ598" s="11"/>
      <c r="FA598" s="11"/>
      <c r="FB598" s="11"/>
      <c r="FC598" s="11"/>
      <c r="FD598" s="11"/>
      <c r="FE598" s="11"/>
      <c r="FF598" s="11"/>
      <c r="FG598" s="11"/>
      <c r="FH598" s="11"/>
      <c r="FI598" s="11"/>
      <c r="FJ598" s="11"/>
      <c r="FK598" s="11"/>
      <c r="FL598" s="11"/>
      <c r="FM598" s="11"/>
      <c r="FN598" s="11"/>
      <c r="FO598" s="11"/>
      <c r="FP598" s="11"/>
      <c r="FQ598" s="11"/>
      <c r="FR598" s="11"/>
      <c r="FS598" s="11"/>
      <c r="FT598" s="66"/>
      <c r="FU598" s="66"/>
      <c r="FV598" s="66"/>
      <c r="FW598" s="66"/>
      <c r="FX598" s="66"/>
      <c r="FY598" s="66"/>
      <c r="FZ598" s="66"/>
      <c r="GA598" s="66"/>
      <c r="GB598" s="66"/>
    </row>
    <row r="599" spans="1:184" x14ac:dyDescent="0.3">
      <c r="A599" s="12" t="s">
        <v>238</v>
      </c>
      <c r="B599" s="12"/>
      <c r="C599" s="12"/>
      <c r="D599" s="30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>
        <v>50.692033848029887</v>
      </c>
      <c r="CL599" s="11">
        <v>50.692033848029887</v>
      </c>
      <c r="CM599" s="11">
        <v>50.692033848029887</v>
      </c>
      <c r="CN599" s="11">
        <v>50.692033848029887</v>
      </c>
      <c r="CO599" s="11">
        <v>50.692033848029887</v>
      </c>
      <c r="CP599" s="11">
        <v>50.692033848029887</v>
      </c>
      <c r="CQ599" s="11">
        <v>50.692033848029887</v>
      </c>
      <c r="CR599" s="11">
        <v>50.692033848029887</v>
      </c>
      <c r="CS599" s="11">
        <v>50.692033848029887</v>
      </c>
      <c r="CT599" s="11">
        <v>50.692033848029887</v>
      </c>
      <c r="CU599" s="11">
        <v>50.692033848029887</v>
      </c>
      <c r="CV599" s="11">
        <v>50.692033848029887</v>
      </c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11"/>
      <c r="EJ599" s="11"/>
      <c r="EK599" s="11"/>
      <c r="EL599" s="11"/>
      <c r="EM599" s="11"/>
      <c r="EN599" s="11"/>
      <c r="EO599" s="11"/>
      <c r="EP599" s="11"/>
      <c r="EQ599" s="11"/>
      <c r="ER599" s="11"/>
      <c r="ES599" s="11"/>
      <c r="ET599" s="11"/>
      <c r="EU599" s="11"/>
      <c r="EV599" s="11"/>
      <c r="EW599" s="11"/>
      <c r="EX599" s="11"/>
      <c r="EY599" s="11"/>
      <c r="EZ599" s="11"/>
      <c r="FA599" s="11"/>
      <c r="FB599" s="11"/>
      <c r="FC599" s="11"/>
      <c r="FD599" s="11"/>
      <c r="FE599" s="11"/>
      <c r="FF599" s="11"/>
      <c r="FG599" s="11"/>
      <c r="FH599" s="11"/>
      <c r="FI599" s="11"/>
      <c r="FJ599" s="11"/>
      <c r="FK599" s="11"/>
      <c r="FL599" s="11"/>
      <c r="FM599" s="11"/>
      <c r="FN599" s="11"/>
      <c r="FO599" s="11"/>
      <c r="FP599" s="11"/>
      <c r="FQ599" s="11"/>
      <c r="FR599" s="11"/>
      <c r="FS599" s="11"/>
    </row>
    <row r="600" spans="1:184" x14ac:dyDescent="0.3">
      <c r="A600" s="12" t="s">
        <v>279</v>
      </c>
      <c r="B600" s="12"/>
      <c r="C600" s="12"/>
      <c r="D600" s="30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>
        <v>51.175588964543856</v>
      </c>
      <c r="CX600" s="11">
        <v>51.175588964543856</v>
      </c>
      <c r="CY600" s="11">
        <v>51.175588964543856</v>
      </c>
      <c r="CZ600" s="11">
        <v>51.175588964543856</v>
      </c>
      <c r="DA600" s="11">
        <v>51.175588964543856</v>
      </c>
      <c r="DB600" s="11">
        <v>51.175588964543856</v>
      </c>
      <c r="DC600" s="11">
        <v>51.175588964543856</v>
      </c>
      <c r="DD600" s="11">
        <v>51.175588964543856</v>
      </c>
      <c r="DE600" s="11">
        <v>51.175588964543856</v>
      </c>
      <c r="DF600" s="11">
        <v>51.175588964543856</v>
      </c>
      <c r="DG600" s="11">
        <v>51.175588964543856</v>
      </c>
      <c r="DH600" s="11">
        <v>51.175588964543856</v>
      </c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11"/>
      <c r="EJ600" s="11"/>
      <c r="EK600" s="11"/>
      <c r="EL600" s="11"/>
      <c r="EM600" s="11"/>
      <c r="EN600" s="11"/>
      <c r="EO600" s="11"/>
      <c r="EP600" s="11"/>
      <c r="EQ600" s="11"/>
      <c r="ER600" s="11"/>
      <c r="ES600" s="11"/>
      <c r="ET600" s="11"/>
      <c r="EU600" s="11"/>
      <c r="EV600" s="11"/>
      <c r="EW600" s="11"/>
      <c r="EX600" s="11"/>
      <c r="EY600" s="11"/>
      <c r="EZ600" s="11"/>
      <c r="FA600" s="11"/>
      <c r="FB600" s="11"/>
      <c r="FC600" s="11"/>
      <c r="FD600" s="11"/>
      <c r="FE600" s="11"/>
      <c r="FF600" s="11"/>
      <c r="FG600" s="11"/>
      <c r="FH600" s="11"/>
      <c r="FI600" s="11"/>
      <c r="FJ600" s="11"/>
      <c r="FK600" s="11"/>
      <c r="FL600" s="11"/>
      <c r="FM600" s="11"/>
      <c r="FN600" s="11"/>
      <c r="FO600" s="11"/>
      <c r="FP600" s="11"/>
      <c r="FQ600" s="11"/>
      <c r="FR600" s="11"/>
      <c r="FS600" s="11"/>
    </row>
    <row r="601" spans="1:184" x14ac:dyDescent="0.3">
      <c r="A601" s="12" t="s">
        <v>363</v>
      </c>
      <c r="B601" s="12"/>
      <c r="C601" s="12"/>
      <c r="D601" s="30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>
        <v>57.993429270905729</v>
      </c>
      <c r="DJ601" s="11">
        <v>57.993429270905729</v>
      </c>
      <c r="DK601" s="11">
        <v>57.993429270905729</v>
      </c>
      <c r="DL601" s="11">
        <v>57.993429270905729</v>
      </c>
      <c r="DM601" s="11">
        <v>57.993429270905729</v>
      </c>
      <c r="DN601" s="11">
        <v>57.993429270905729</v>
      </c>
      <c r="DO601" s="11">
        <v>57.993429270905729</v>
      </c>
      <c r="DP601" s="11">
        <v>57.993429270905729</v>
      </c>
      <c r="DQ601" s="11">
        <v>57.993429270905729</v>
      </c>
      <c r="DR601" s="11">
        <v>57.993429270905729</v>
      </c>
      <c r="DS601" s="11">
        <v>57.993429270905729</v>
      </c>
      <c r="DT601" s="11">
        <v>57.993429270905729</v>
      </c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  <c r="ET601" s="11"/>
      <c r="EU601" s="11"/>
      <c r="EV601" s="11"/>
      <c r="EW601" s="11"/>
      <c r="EX601" s="11"/>
      <c r="EY601" s="11"/>
      <c r="EZ601" s="11"/>
      <c r="FA601" s="11"/>
      <c r="FB601" s="11"/>
      <c r="FC601" s="11"/>
      <c r="FD601" s="11"/>
      <c r="FE601" s="11"/>
      <c r="FF601" s="11"/>
      <c r="FG601" s="11"/>
      <c r="FH601" s="11"/>
      <c r="FI601" s="11"/>
      <c r="FJ601" s="11"/>
      <c r="FK601" s="11"/>
      <c r="FL601" s="11"/>
      <c r="FM601" s="11"/>
      <c r="FN601" s="11"/>
      <c r="FO601" s="11"/>
      <c r="FP601" s="11"/>
      <c r="FQ601" s="11"/>
      <c r="FR601" s="11"/>
      <c r="FS601" s="11"/>
    </row>
    <row r="602" spans="1:184" x14ac:dyDescent="0.3">
      <c r="A602" s="12" t="s">
        <v>366</v>
      </c>
      <c r="B602" s="12"/>
      <c r="C602" s="12"/>
      <c r="D602" s="30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>
        <v>50.779098815755418</v>
      </c>
      <c r="DV602" s="11">
        <v>50.779098815755418</v>
      </c>
      <c r="DW602" s="11">
        <v>50.779098815755418</v>
      </c>
      <c r="DX602" s="11">
        <v>50.779098815755418</v>
      </c>
      <c r="DY602" s="11">
        <v>50.779098815755418</v>
      </c>
      <c r="DZ602" s="11">
        <v>50.779098815755418</v>
      </c>
      <c r="EA602" s="11">
        <v>50.779098815755418</v>
      </c>
      <c r="EB602" s="11">
        <v>50.779098815755418</v>
      </c>
      <c r="EC602" s="11">
        <v>50.779098815755418</v>
      </c>
      <c r="ED602" s="11">
        <v>50.779098815755418</v>
      </c>
      <c r="EE602" s="11">
        <v>50.779098815755418</v>
      </c>
      <c r="EF602" s="11">
        <v>50.779098815755418</v>
      </c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  <c r="ET602" s="11"/>
      <c r="EU602" s="11"/>
      <c r="EV602" s="11"/>
      <c r="EW602" s="11"/>
      <c r="EX602" s="11"/>
      <c r="EY602" s="11"/>
      <c r="EZ602" s="11"/>
      <c r="FA602" s="11"/>
      <c r="FB602" s="11"/>
      <c r="FC602" s="11"/>
      <c r="FD602" s="11"/>
      <c r="FE602" s="11"/>
      <c r="FF602" s="11"/>
      <c r="FG602" s="11"/>
      <c r="FH602" s="11"/>
      <c r="FI602" s="11"/>
      <c r="FJ602" s="11"/>
      <c r="FK602" s="11"/>
      <c r="FL602" s="11"/>
      <c r="FM602" s="11"/>
      <c r="FN602" s="11"/>
      <c r="FO602" s="11"/>
      <c r="FP602" s="11"/>
      <c r="FQ602" s="11"/>
      <c r="FR602" s="11"/>
      <c r="FS602" s="11"/>
    </row>
    <row r="603" spans="1:184" x14ac:dyDescent="0.3">
      <c r="A603" s="12" t="s">
        <v>383</v>
      </c>
      <c r="B603" s="12"/>
      <c r="C603" s="12"/>
      <c r="D603" s="30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  <c r="EE603" s="11"/>
      <c r="EF603" s="11"/>
      <c r="EG603" s="11">
        <v>56.447712373443146</v>
      </c>
      <c r="EH603" s="11">
        <v>56.447712373443146</v>
      </c>
      <c r="EI603" s="11">
        <v>56.447712373443146</v>
      </c>
      <c r="EJ603" s="11">
        <v>56.447712373443146</v>
      </c>
      <c r="EK603" s="11">
        <v>56.447712373443146</v>
      </c>
      <c r="EL603" s="11">
        <v>56.447712373443146</v>
      </c>
      <c r="EM603" s="11">
        <v>56.447712373443146</v>
      </c>
      <c r="EN603" s="11">
        <v>56.447712373443146</v>
      </c>
      <c r="EO603" s="11">
        <v>56.447712373443146</v>
      </c>
      <c r="EP603" s="11">
        <v>56.447712373443146</v>
      </c>
      <c r="EQ603" s="11">
        <v>56.447712373443146</v>
      </c>
      <c r="ER603" s="11">
        <v>56.447712373443146</v>
      </c>
      <c r="ES603" s="11"/>
      <c r="ET603" s="11"/>
      <c r="EU603" s="11"/>
      <c r="EV603" s="11"/>
      <c r="EW603" s="11"/>
      <c r="EX603" s="11"/>
      <c r="EY603" s="11"/>
      <c r="EZ603" s="11"/>
      <c r="FA603" s="11"/>
      <c r="FB603" s="11"/>
      <c r="FC603" s="11"/>
      <c r="FD603" s="11"/>
      <c r="FE603" s="11"/>
      <c r="FF603" s="11"/>
      <c r="FG603" s="11"/>
      <c r="FH603" s="11"/>
      <c r="FI603" s="11"/>
      <c r="FJ603" s="11"/>
      <c r="FK603" s="11"/>
      <c r="FL603" s="11"/>
      <c r="FM603" s="11"/>
      <c r="FN603" s="11"/>
      <c r="FO603" s="11"/>
      <c r="FP603" s="11"/>
      <c r="FQ603" s="11"/>
      <c r="FR603" s="11"/>
      <c r="FS603" s="11"/>
    </row>
    <row r="604" spans="1:184" x14ac:dyDescent="0.3">
      <c r="A604" s="12" t="s">
        <v>440</v>
      </c>
      <c r="B604" s="12"/>
      <c r="C604" s="12"/>
      <c r="D604" s="30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  <c r="EE604" s="11"/>
      <c r="EF604" s="11"/>
      <c r="EG604" s="11"/>
      <c r="EH604" s="11"/>
      <c r="EI604" s="11"/>
      <c r="EJ604" s="11"/>
      <c r="EK604" s="11"/>
      <c r="EL604" s="11"/>
      <c r="EM604" s="11"/>
      <c r="EN604" s="11"/>
      <c r="EO604" s="11"/>
      <c r="EP604" s="11"/>
      <c r="EQ604" s="11"/>
      <c r="ER604" s="11"/>
      <c r="ES604" s="11">
        <v>79.423751959807177</v>
      </c>
      <c r="ET604" s="11">
        <v>79.423751959807177</v>
      </c>
      <c r="EU604" s="11">
        <v>79.423751959807177</v>
      </c>
      <c r="EV604" s="11">
        <v>79.423751959807177</v>
      </c>
      <c r="EW604" s="11">
        <v>79.423751959807177</v>
      </c>
      <c r="EX604" s="11">
        <v>79.423751959807177</v>
      </c>
      <c r="EY604" s="11">
        <v>79.423751959807177</v>
      </c>
      <c r="EZ604" s="11">
        <v>79.423751959807177</v>
      </c>
      <c r="FA604" s="11">
        <v>79.423751959807177</v>
      </c>
      <c r="FB604" s="11">
        <v>79.423751959807177</v>
      </c>
      <c r="FC604" s="11">
        <v>79.423751959807177</v>
      </c>
      <c r="FD604" s="11">
        <v>79.423751959807177</v>
      </c>
      <c r="FE604" s="11"/>
      <c r="FF604" s="11"/>
      <c r="FG604" s="11"/>
      <c r="FH604" s="11"/>
      <c r="FI604" s="11"/>
      <c r="FJ604" s="11"/>
      <c r="FK604" s="11"/>
      <c r="FL604" s="11"/>
      <c r="FM604" s="11"/>
      <c r="FN604" s="11"/>
      <c r="FO604" s="11"/>
      <c r="FP604" s="11"/>
      <c r="FQ604" s="11"/>
      <c r="FR604" s="11"/>
      <c r="FS604" s="11"/>
    </row>
    <row r="605" spans="1:184" x14ac:dyDescent="0.3">
      <c r="A605" s="12" t="s">
        <v>467</v>
      </c>
      <c r="B605" s="12"/>
      <c r="C605" s="12"/>
      <c r="D605" s="30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  <c r="ET605" s="11"/>
      <c r="EU605" s="11"/>
      <c r="EV605" s="11"/>
      <c r="EW605" s="11"/>
      <c r="EX605" s="11"/>
      <c r="EY605" s="11"/>
      <c r="EZ605" s="11"/>
      <c r="FA605" s="11"/>
      <c r="FB605" s="11"/>
      <c r="FC605" s="11"/>
      <c r="FD605" s="11"/>
      <c r="FE605" s="11">
        <v>113.49427322937687</v>
      </c>
      <c r="FF605" s="11">
        <v>113.49427322937687</v>
      </c>
      <c r="FG605" s="11">
        <v>113.49427322937687</v>
      </c>
      <c r="FH605" s="11">
        <v>113.49427322937687</v>
      </c>
      <c r="FI605" s="11">
        <v>113.49427322937687</v>
      </c>
      <c r="FJ605" s="11">
        <v>113.49427322937687</v>
      </c>
      <c r="FK605" s="11">
        <v>113.49427322937687</v>
      </c>
      <c r="FL605" s="11">
        <v>113.49427322937687</v>
      </c>
      <c r="FM605" s="11">
        <v>113.49427322937687</v>
      </c>
      <c r="FN605" s="11">
        <v>113.49427322937687</v>
      </c>
      <c r="FO605" s="11">
        <v>113.49427322937687</v>
      </c>
      <c r="FP605" s="11">
        <v>113.49427322937687</v>
      </c>
      <c r="FQ605" s="11"/>
      <c r="FR605" s="11"/>
      <c r="FS605" s="11"/>
    </row>
    <row r="606" spans="1:184" x14ac:dyDescent="0.3">
      <c r="A606" s="12" t="s">
        <v>476</v>
      </c>
      <c r="B606" s="12"/>
      <c r="C606" s="12"/>
      <c r="D606" s="30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  <c r="EE606" s="11"/>
      <c r="EF606" s="11"/>
      <c r="EG606" s="11"/>
      <c r="EH606" s="11"/>
      <c r="EI606" s="11"/>
      <c r="EJ606" s="11"/>
      <c r="EK606" s="11"/>
      <c r="EL606" s="11"/>
      <c r="EM606" s="11"/>
      <c r="EN606" s="11"/>
      <c r="EO606" s="11"/>
      <c r="EP606" s="11"/>
      <c r="EQ606" s="11"/>
      <c r="ER606" s="11"/>
      <c r="ES606" s="11"/>
      <c r="ET606" s="11"/>
      <c r="EU606" s="11"/>
      <c r="EV606" s="11"/>
      <c r="EW606" s="11"/>
      <c r="EX606" s="11"/>
      <c r="EY606" s="11"/>
      <c r="EZ606" s="11"/>
      <c r="FA606" s="11"/>
      <c r="FB606" s="11"/>
      <c r="FC606" s="11"/>
      <c r="FD606" s="11"/>
      <c r="FE606" s="11"/>
      <c r="FF606" s="11"/>
      <c r="FG606" s="11"/>
      <c r="FH606" s="11"/>
      <c r="FI606" s="11"/>
      <c r="FJ606" s="11"/>
      <c r="FK606" s="11"/>
      <c r="FL606" s="11"/>
      <c r="FM606" s="11"/>
      <c r="FN606" s="11"/>
      <c r="FO606" s="11"/>
      <c r="FP606" s="11"/>
      <c r="FQ606" s="11">
        <v>99.022127817135626</v>
      </c>
      <c r="FR606" s="11">
        <v>99.022127817135626</v>
      </c>
      <c r="FS606" s="11">
        <v>99.022127817135626</v>
      </c>
    </row>
    <row r="607" spans="1:184" x14ac:dyDescent="0.3">
      <c r="A607" s="7"/>
    </row>
    <row r="608" spans="1:184" x14ac:dyDescent="0.3">
      <c r="A608" s="7"/>
    </row>
    <row r="609" spans="1:1" x14ac:dyDescent="0.3">
      <c r="A609" s="7"/>
    </row>
    <row r="610" spans="1:1" x14ac:dyDescent="0.3">
      <c r="A610" s="7"/>
    </row>
    <row r="611" spans="1:1" x14ac:dyDescent="0.3">
      <c r="A611" s="7"/>
    </row>
    <row r="612" spans="1:1" x14ac:dyDescent="0.3">
      <c r="A612" s="7"/>
    </row>
    <row r="613" spans="1:1" x14ac:dyDescent="0.3">
      <c r="A613" s="7"/>
    </row>
    <row r="614" spans="1:1" x14ac:dyDescent="0.3">
      <c r="A614" s="7"/>
    </row>
    <row r="615" spans="1:1" x14ac:dyDescent="0.3">
      <c r="A615" s="7"/>
    </row>
    <row r="616" spans="1:1" x14ac:dyDescent="0.3">
      <c r="A616" s="7"/>
    </row>
    <row r="617" spans="1:1" x14ac:dyDescent="0.3">
      <c r="A617" s="7"/>
    </row>
    <row r="618" spans="1:1" x14ac:dyDescent="0.3">
      <c r="A618" s="7"/>
    </row>
    <row r="619" spans="1:1" x14ac:dyDescent="0.3">
      <c r="A619" s="7"/>
    </row>
    <row r="620" spans="1:1" x14ac:dyDescent="0.3">
      <c r="A620" s="7"/>
    </row>
    <row r="621" spans="1:1" x14ac:dyDescent="0.3">
      <c r="A621" s="7"/>
    </row>
    <row r="622" spans="1:1" x14ac:dyDescent="0.3">
      <c r="A622" s="7"/>
    </row>
    <row r="623" spans="1:1" x14ac:dyDescent="0.3">
      <c r="A623" s="7"/>
    </row>
    <row r="624" spans="1:1" x14ac:dyDescent="0.3">
      <c r="A624" s="7"/>
    </row>
    <row r="625" spans="1:184" x14ac:dyDescent="0.3">
      <c r="A625" s="7"/>
    </row>
    <row r="626" spans="1:184" x14ac:dyDescent="0.3">
      <c r="A626" s="7"/>
    </row>
    <row r="627" spans="1:184" x14ac:dyDescent="0.3">
      <c r="A627" s="7"/>
    </row>
    <row r="628" spans="1:184" x14ac:dyDescent="0.3">
      <c r="A628" s="18" t="s">
        <v>282</v>
      </c>
      <c r="B628" s="18"/>
      <c r="C628" s="18"/>
      <c r="D628" s="21"/>
      <c r="E628" s="29"/>
      <c r="F628" s="29"/>
      <c r="G628" s="29"/>
      <c r="H628" s="29"/>
      <c r="I628" s="29"/>
      <c r="J628" s="29"/>
      <c r="K628" s="29" t="s">
        <v>41</v>
      </c>
      <c r="L628" s="29" t="s">
        <v>41</v>
      </c>
      <c r="M628" s="29" t="s">
        <v>41</v>
      </c>
      <c r="N628" s="29" t="s">
        <v>41</v>
      </c>
      <c r="O628" s="29" t="s">
        <v>41</v>
      </c>
      <c r="P628" s="29" t="s">
        <v>41</v>
      </c>
      <c r="Q628" s="29"/>
      <c r="R628" s="29"/>
      <c r="S628" s="29"/>
      <c r="T628" s="29"/>
      <c r="U628" s="29"/>
      <c r="V628" s="29"/>
      <c r="W628" s="29" t="s">
        <v>42</v>
      </c>
      <c r="X628" s="29" t="s">
        <v>42</v>
      </c>
      <c r="Y628" s="29" t="s">
        <v>42</v>
      </c>
      <c r="Z628" s="29" t="s">
        <v>42</v>
      </c>
      <c r="AA628" s="29" t="s">
        <v>42</v>
      </c>
      <c r="AB628" s="29" t="s">
        <v>42</v>
      </c>
      <c r="AC628" s="29"/>
      <c r="AD628" s="29"/>
      <c r="AE628" s="29"/>
      <c r="AF628" s="29"/>
      <c r="AG628" s="29"/>
      <c r="AH628" s="29"/>
      <c r="AI628" s="29" t="s">
        <v>43</v>
      </c>
      <c r="AJ628" s="29" t="s">
        <v>43</v>
      </c>
      <c r="AK628" s="29" t="s">
        <v>43</v>
      </c>
      <c r="AL628" s="29" t="s">
        <v>43</v>
      </c>
      <c r="AM628" s="29" t="s">
        <v>43</v>
      </c>
      <c r="AN628" s="29" t="s">
        <v>43</v>
      </c>
      <c r="AO628" s="29"/>
      <c r="AP628" s="29"/>
      <c r="AQ628" s="29"/>
      <c r="AR628" s="29"/>
      <c r="AS628" s="29"/>
      <c r="AT628" s="29"/>
      <c r="AU628" s="29" t="s">
        <v>44</v>
      </c>
      <c r="AV628" s="29" t="s">
        <v>44</v>
      </c>
      <c r="AW628" s="29" t="s">
        <v>44</v>
      </c>
      <c r="AX628" s="29" t="s">
        <v>44</v>
      </c>
      <c r="AY628" s="29" t="s">
        <v>44</v>
      </c>
      <c r="AZ628" s="29" t="s">
        <v>44</v>
      </c>
      <c r="BA628" s="29"/>
      <c r="BB628" s="29"/>
      <c r="BC628" s="29"/>
      <c r="BD628" s="29"/>
      <c r="BE628" s="29"/>
      <c r="BF628" s="29"/>
      <c r="BG628" s="29" t="s">
        <v>83</v>
      </c>
      <c r="BH628" s="29" t="s">
        <v>83</v>
      </c>
      <c r="BI628" s="29" t="s">
        <v>83</v>
      </c>
      <c r="BJ628" s="29" t="s">
        <v>83</v>
      </c>
      <c r="BK628" s="29" t="s">
        <v>83</v>
      </c>
      <c r="BL628" s="29" t="s">
        <v>83</v>
      </c>
      <c r="BM628" s="29"/>
      <c r="BN628" s="29" t="s">
        <v>88</v>
      </c>
      <c r="BO628" s="29" t="s">
        <v>88</v>
      </c>
      <c r="BP628" s="29" t="s">
        <v>88</v>
      </c>
      <c r="BQ628" s="29" t="s">
        <v>88</v>
      </c>
      <c r="BR628" s="29" t="s">
        <v>88</v>
      </c>
      <c r="BS628" s="29" t="s">
        <v>88</v>
      </c>
      <c r="BT628" s="29" t="s">
        <v>88</v>
      </c>
      <c r="BU628" s="29" t="s">
        <v>88</v>
      </c>
      <c r="BV628" s="29" t="s">
        <v>88</v>
      </c>
      <c r="BW628" s="29" t="s">
        <v>88</v>
      </c>
      <c r="BX628" s="29" t="s">
        <v>88</v>
      </c>
      <c r="BY628" s="29"/>
      <c r="BZ628" s="29"/>
      <c r="CA628" s="29"/>
      <c r="CB628" s="29"/>
      <c r="CC628" s="29"/>
      <c r="CD628" s="29"/>
      <c r="CE628" s="29" t="s">
        <v>170</v>
      </c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 t="s">
        <v>236</v>
      </c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 t="s">
        <v>278</v>
      </c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 t="s">
        <v>362</v>
      </c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>
        <v>2019</v>
      </c>
      <c r="EB628" s="29">
        <v>2019</v>
      </c>
      <c r="EC628" s="29">
        <v>2019</v>
      </c>
      <c r="ED628" s="29">
        <v>2019</v>
      </c>
      <c r="EE628" s="29">
        <v>2019</v>
      </c>
      <c r="EF628" s="29">
        <v>2019</v>
      </c>
      <c r="EG628" s="29"/>
      <c r="EH628" s="29"/>
      <c r="EI628" s="29"/>
      <c r="EJ628" s="29"/>
      <c r="EK628" s="29"/>
      <c r="EL628" s="29"/>
      <c r="EM628" s="29">
        <v>2020</v>
      </c>
      <c r="EN628" s="29">
        <v>2020</v>
      </c>
      <c r="EO628" s="29">
        <v>2020</v>
      </c>
      <c r="EP628" s="29">
        <v>2020</v>
      </c>
      <c r="EQ628" s="29">
        <v>2020</v>
      </c>
      <c r="ER628" s="29">
        <v>2020</v>
      </c>
      <c r="ES628" s="29"/>
      <c r="ET628" s="29"/>
      <c r="EU628" s="29"/>
      <c r="EV628" s="29"/>
      <c r="EW628" s="29"/>
      <c r="EX628" s="29"/>
      <c r="EY628" s="29">
        <v>2021</v>
      </c>
      <c r="EZ628" s="29">
        <v>2021</v>
      </c>
      <c r="FA628" s="29">
        <v>2021</v>
      </c>
      <c r="FB628" s="29">
        <v>2021</v>
      </c>
      <c r="FC628" s="29">
        <v>2021</v>
      </c>
      <c r="FD628" s="29">
        <v>2021</v>
      </c>
      <c r="FE628" s="29"/>
      <c r="FF628" s="29"/>
      <c r="FG628" s="29"/>
      <c r="FH628" s="29"/>
      <c r="FI628" s="29"/>
      <c r="FJ628" s="29"/>
      <c r="FK628" s="29">
        <v>2022</v>
      </c>
      <c r="FL628" s="29">
        <v>2022</v>
      </c>
      <c r="FM628" s="29"/>
      <c r="FN628" s="29"/>
      <c r="FO628" s="29"/>
      <c r="FP628" s="29"/>
      <c r="FQ628" s="29" t="s">
        <v>475</v>
      </c>
      <c r="FR628" s="29"/>
      <c r="FS628" s="29"/>
    </row>
    <row r="629" spans="1:184" s="66" customFormat="1" x14ac:dyDescent="0.3">
      <c r="A629" s="68" t="s">
        <v>5</v>
      </c>
      <c r="B629" s="69"/>
      <c r="C629" s="69"/>
      <c r="D629" s="70"/>
      <c r="E629" s="71">
        <v>69.318538466989949</v>
      </c>
      <c r="F629" s="71">
        <v>64.623456122411454</v>
      </c>
      <c r="G629" s="71">
        <v>63.65928119848725</v>
      </c>
      <c r="H629" s="71">
        <v>72.310102095569789</v>
      </c>
      <c r="I629" s="71">
        <v>77.627489293632863</v>
      </c>
      <c r="J629" s="71">
        <v>76.389112593338425</v>
      </c>
      <c r="K629" s="71">
        <v>68.925718566814794</v>
      </c>
      <c r="L629" s="71">
        <v>74.491149258545235</v>
      </c>
      <c r="M629" s="71">
        <v>68.829297383659423</v>
      </c>
      <c r="N629" s="71">
        <v>73.257966153798009</v>
      </c>
      <c r="O629" s="71">
        <v>78.457675680600985</v>
      </c>
      <c r="P629" s="71">
        <v>79.666600092222467</v>
      </c>
      <c r="Q629" s="71">
        <v>77.000586672151499</v>
      </c>
      <c r="R629" s="71">
        <v>77.187085539570518</v>
      </c>
      <c r="S629" s="71">
        <v>79.84051265550039</v>
      </c>
      <c r="T629" s="71">
        <v>79.722962656557883</v>
      </c>
      <c r="U629" s="71">
        <v>76.476364998531992</v>
      </c>
      <c r="V629" s="71">
        <v>75.404301690837443</v>
      </c>
      <c r="W629" s="71">
        <v>76.850575610358135</v>
      </c>
      <c r="X629" s="71">
        <v>82.227108438724983</v>
      </c>
      <c r="Y629" s="71">
        <v>85.383850319612094</v>
      </c>
      <c r="Z629" s="71">
        <v>95.046217083615957</v>
      </c>
      <c r="AA629" s="71">
        <v>103.16970176445943</v>
      </c>
      <c r="AB629" s="71">
        <v>110.9799052556689</v>
      </c>
      <c r="AC629" s="71">
        <v>115.46272766849242</v>
      </c>
      <c r="AD629" s="71">
        <v>116.49252112898954</v>
      </c>
      <c r="AE629" s="71">
        <v>114.36675838626908</v>
      </c>
      <c r="AF629" s="71">
        <v>117.48352282506352</v>
      </c>
      <c r="AG629" s="71">
        <v>115.32744874852534</v>
      </c>
      <c r="AH629" s="71">
        <v>114.98633689920781</v>
      </c>
      <c r="AI629" s="71">
        <v>114.17492634626876</v>
      </c>
      <c r="AJ629" s="71">
        <v>112.53559435138716</v>
      </c>
      <c r="AK629" s="71">
        <v>111.94692206709662</v>
      </c>
      <c r="AL629" s="71">
        <v>103.48885588070387</v>
      </c>
      <c r="AM629" s="71">
        <v>102.71266535630279</v>
      </c>
      <c r="AN629" s="71">
        <v>101.42447834934647</v>
      </c>
      <c r="AO629" s="71">
        <v>103.94844745021412</v>
      </c>
      <c r="AP629" s="71">
        <v>107.47977686209795</v>
      </c>
      <c r="AQ629" s="71">
        <v>109.89569287889675</v>
      </c>
      <c r="AR629" s="71">
        <v>113.13314367286607</v>
      </c>
      <c r="AS629" s="71">
        <v>104.20587886089592</v>
      </c>
      <c r="AT629" s="71">
        <v>100.82763122561444</v>
      </c>
      <c r="AU629" s="71">
        <v>107.94351454248385</v>
      </c>
      <c r="AV629" s="71">
        <v>109.15938566207363</v>
      </c>
      <c r="AW629" s="71">
        <v>111.43573755239953</v>
      </c>
      <c r="AX629" s="71">
        <v>102.84891268032675</v>
      </c>
      <c r="AY629" s="71">
        <v>98.436385883360245</v>
      </c>
      <c r="AZ629" s="71">
        <v>100</v>
      </c>
      <c r="BA629" s="71">
        <v>103.12727644387103</v>
      </c>
      <c r="BB629" s="71">
        <v>103.96725719312813</v>
      </c>
      <c r="BC629" s="71">
        <v>101.29590070160874</v>
      </c>
      <c r="BD629" s="71">
        <v>99.812885928524821</v>
      </c>
      <c r="BE629" s="71">
        <v>99.448413856197377</v>
      </c>
      <c r="BF629" s="71">
        <v>97.226974983041913</v>
      </c>
      <c r="BG629" s="71">
        <v>91.922433716243773</v>
      </c>
      <c r="BH629" s="71">
        <v>86.726865917535406</v>
      </c>
      <c r="BI629" s="71">
        <v>85.872657507618499</v>
      </c>
      <c r="BJ629" s="71">
        <v>82.446399935909255</v>
      </c>
      <c r="BK629" s="71">
        <v>82.414222510200162</v>
      </c>
      <c r="BL629" s="71">
        <v>80.132752684968395</v>
      </c>
      <c r="BM629" s="71">
        <v>76.355934940770879</v>
      </c>
      <c r="BN629" s="71">
        <v>80.241404133987189</v>
      </c>
      <c r="BO629" s="71">
        <v>85.282608077298931</v>
      </c>
      <c r="BP629" s="71">
        <v>85.792676136191062</v>
      </c>
      <c r="BQ629" s="71">
        <v>82.06696161906595</v>
      </c>
      <c r="BR629" s="71">
        <v>80.049830467454711</v>
      </c>
      <c r="BS629" s="71">
        <v>74.748988267864874</v>
      </c>
      <c r="BT629" s="71">
        <v>68.502429572762551</v>
      </c>
      <c r="BU629" s="71">
        <v>65.36970533204321</v>
      </c>
      <c r="BV629" s="71">
        <v>66.255564471720177</v>
      </c>
      <c r="BW629" s="71">
        <v>66.257186201002071</v>
      </c>
      <c r="BX629" s="71">
        <v>64.802398152605193</v>
      </c>
      <c r="BY629" s="71">
        <v>65.015743168679691</v>
      </c>
      <c r="BZ629" s="71">
        <v>64.102325001452016</v>
      </c>
      <c r="CA629" s="71">
        <v>62.770190234173299</v>
      </c>
      <c r="CB629" s="71">
        <v>63.527096521943285</v>
      </c>
      <c r="CC629" s="71">
        <v>65.806445081145654</v>
      </c>
      <c r="CD629" s="71">
        <v>67.785362764759967</v>
      </c>
      <c r="CE629" s="71">
        <v>63.905023732101981</v>
      </c>
      <c r="CF629" s="71">
        <v>57.747610803607884</v>
      </c>
      <c r="CG629" s="71">
        <v>54.211846017298924</v>
      </c>
      <c r="CH629" s="71">
        <v>57.293905309051162</v>
      </c>
      <c r="CI629" s="71">
        <v>56.460773693215756</v>
      </c>
      <c r="CJ629" s="71">
        <v>62.197711373093298</v>
      </c>
      <c r="CK629" s="71">
        <v>60.60893478774031</v>
      </c>
      <c r="CL629" s="71">
        <v>63.089103297459815</v>
      </c>
      <c r="CM629" s="71">
        <v>65.56447612201714</v>
      </c>
      <c r="CN629" s="71">
        <v>68.749267801640386</v>
      </c>
      <c r="CO629" s="71">
        <v>64.937738431506958</v>
      </c>
      <c r="CP629" s="71">
        <v>64.62292326850455</v>
      </c>
      <c r="CQ629" s="71">
        <v>61.523898231298013</v>
      </c>
      <c r="CR629" s="71">
        <v>65.369914943310931</v>
      </c>
      <c r="CS629" s="71">
        <v>66.368628789533275</v>
      </c>
      <c r="CT629" s="71">
        <v>69.55052783366186</v>
      </c>
      <c r="CU629" s="71">
        <v>70.942849718426032</v>
      </c>
      <c r="CV629" s="71">
        <v>73.499939495707565</v>
      </c>
      <c r="CW629" s="71">
        <v>70.893867757383092</v>
      </c>
      <c r="CX629" s="71">
        <v>68.2340741956437</v>
      </c>
      <c r="CY629" s="71">
        <v>66.441321977181772</v>
      </c>
      <c r="CZ629" s="71">
        <v>63.86040932771423</v>
      </c>
      <c r="DA629" s="71">
        <v>65.583804186458735</v>
      </c>
      <c r="DB629" s="71">
        <v>64.735210119070089</v>
      </c>
      <c r="DC629" s="71">
        <v>67.848501108602548</v>
      </c>
      <c r="DD629" s="71">
        <v>68.575332371678755</v>
      </c>
      <c r="DE629" s="71">
        <v>69.403581950533024</v>
      </c>
      <c r="DF629" s="71">
        <v>68.03386645043777</v>
      </c>
      <c r="DG629" s="71">
        <v>69.675875371763922</v>
      </c>
      <c r="DH629" s="71">
        <v>67.099308515485006</v>
      </c>
      <c r="DI629" s="71">
        <v>66.740814556513172</v>
      </c>
      <c r="DJ629" s="71">
        <v>65.153112905881486</v>
      </c>
      <c r="DK629" s="71">
        <v>64.497093624486752</v>
      </c>
      <c r="DL629" s="71">
        <v>63.475993294870925</v>
      </c>
      <c r="DM629" s="71">
        <v>62.771110618194335</v>
      </c>
      <c r="DN629" s="71">
        <v>60.382801739245295</v>
      </c>
      <c r="DO629" s="71">
        <v>57.326250233218737</v>
      </c>
      <c r="DP629" s="71">
        <v>57.22475645738426</v>
      </c>
      <c r="DQ629" s="71">
        <v>56.596544868696796</v>
      </c>
      <c r="DR629" s="71">
        <v>58.552350382673659</v>
      </c>
      <c r="DS629" s="71">
        <v>56.069882216703725</v>
      </c>
      <c r="DT629" s="71">
        <v>57.116823423405172</v>
      </c>
      <c r="DU629" s="71">
        <v>58.498731820388542</v>
      </c>
      <c r="DV629" s="71">
        <v>61.202534040039701</v>
      </c>
      <c r="DW629" s="71">
        <v>59.246960201674568</v>
      </c>
      <c r="DX629" s="71">
        <v>57.822819326469109</v>
      </c>
      <c r="DY629" s="71">
        <v>54.879738021892251</v>
      </c>
      <c r="DZ629" s="71">
        <v>56.398003502981588</v>
      </c>
      <c r="EA629" s="71">
        <v>56.69105377527719</v>
      </c>
      <c r="EB629" s="71">
        <v>57.785390376280596</v>
      </c>
      <c r="EC629" s="71">
        <v>58.815668249420398</v>
      </c>
      <c r="ED629" s="71">
        <v>61.236590354959695</v>
      </c>
      <c r="EE629" s="71">
        <v>62.685146750630224</v>
      </c>
      <c r="EF629" s="71">
        <v>65.979087209585416</v>
      </c>
      <c r="EG629" s="71">
        <v>66.866162094615206</v>
      </c>
      <c r="EH629" s="71">
        <v>61.248359476034096</v>
      </c>
      <c r="EI629" s="71">
        <v>54.458202140261001</v>
      </c>
      <c r="EJ629" s="71">
        <v>53.056720243097089</v>
      </c>
      <c r="EK629" s="71">
        <v>53.765705202838824</v>
      </c>
      <c r="EL629" s="71">
        <v>56.475683914356445</v>
      </c>
      <c r="EM629" s="71">
        <v>59.056440709321556</v>
      </c>
      <c r="EN629" s="71">
        <v>64.404529288657557</v>
      </c>
      <c r="EO629" s="71">
        <v>68.053106859258321</v>
      </c>
      <c r="EP629" s="71">
        <v>67.522132934745713</v>
      </c>
      <c r="EQ629" s="71">
        <v>74.640843145393973</v>
      </c>
      <c r="ER629" s="71">
        <v>80.942252345368601</v>
      </c>
      <c r="ES629" s="71">
        <v>87.860149295007631</v>
      </c>
      <c r="ET629" s="71">
        <v>95.059005577381839</v>
      </c>
      <c r="EU629" s="71">
        <v>109.50977185720974</v>
      </c>
      <c r="EV629" s="71">
        <v>117.35632575335735</v>
      </c>
      <c r="EW629" s="71">
        <v>135.59980966458443</v>
      </c>
      <c r="EX629" s="71">
        <v>132.1073204583881</v>
      </c>
      <c r="EY629" s="71">
        <v>133.33121206730394</v>
      </c>
      <c r="EZ629" s="71">
        <v>125.9609959659568</v>
      </c>
      <c r="FA629" s="71">
        <v>115.85294419672235</v>
      </c>
      <c r="FB629" s="71">
        <v>123.77201596927631</v>
      </c>
      <c r="FC629" s="71">
        <v>119.9412023625118</v>
      </c>
      <c r="FD629" s="71">
        <v>111.69136210392423</v>
      </c>
      <c r="FE629" s="71">
        <v>122.70863495084687</v>
      </c>
      <c r="FF629" s="71">
        <v>135.69018168719663</v>
      </c>
      <c r="FG629" s="71">
        <v>153.6047300375609</v>
      </c>
      <c r="FH629" s="71">
        <v>160.371761513774</v>
      </c>
      <c r="FI629" s="71">
        <v>169.26160175833672</v>
      </c>
      <c r="FJ629" s="71">
        <v>154.55640711530478</v>
      </c>
      <c r="FK629" s="71">
        <v>125.58695189981069</v>
      </c>
      <c r="FL629" s="71">
        <v>139.48803998980534</v>
      </c>
      <c r="FM629" s="71">
        <v>138.32872199024891</v>
      </c>
      <c r="FN629" s="71">
        <v>142.17881983364452</v>
      </c>
      <c r="FO629" s="71">
        <v>152.12562908795687</v>
      </c>
      <c r="FP629" s="71">
        <v>132.09316407558839</v>
      </c>
      <c r="FQ629" s="71">
        <v>126.61051096959693</v>
      </c>
      <c r="FR629" s="71">
        <v>123.07646400278787</v>
      </c>
      <c r="FS629" s="71">
        <v>114.76468441692612</v>
      </c>
      <c r="FT629" s="7"/>
      <c r="FU629" s="7"/>
      <c r="FV629" s="7"/>
      <c r="FW629" s="7"/>
      <c r="FX629" s="7"/>
      <c r="FY629" s="7"/>
      <c r="FZ629" s="7"/>
      <c r="GA629" s="7"/>
      <c r="GB629" s="7"/>
    </row>
    <row r="630" spans="1:184" x14ac:dyDescent="0.3">
      <c r="A630" s="12" t="s">
        <v>51</v>
      </c>
      <c r="B630" s="12"/>
      <c r="C630" s="12"/>
      <c r="D630" s="30"/>
      <c r="E630" s="11">
        <v>72.296365575505888</v>
      </c>
      <c r="F630" s="11">
        <v>72.296365575505888</v>
      </c>
      <c r="G630" s="11">
        <v>72.296365575505888</v>
      </c>
      <c r="H630" s="11">
        <v>72.296365575505888</v>
      </c>
      <c r="I630" s="11">
        <v>72.296365575505888</v>
      </c>
      <c r="J630" s="11">
        <v>72.296365575505888</v>
      </c>
      <c r="K630" s="11">
        <v>72.296365575505888</v>
      </c>
      <c r="L630" s="11">
        <v>72.296365575505888</v>
      </c>
      <c r="M630" s="11">
        <v>72.296365575505888</v>
      </c>
      <c r="N630" s="11">
        <v>72.296365575505888</v>
      </c>
      <c r="O630" s="11">
        <v>72.296365575505888</v>
      </c>
      <c r="P630" s="11">
        <v>72.296365575505888</v>
      </c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  <c r="EE630" s="11"/>
      <c r="EF630" s="11"/>
      <c r="EG630" s="11"/>
      <c r="EH630" s="11"/>
      <c r="EI630" s="11"/>
      <c r="EJ630" s="11"/>
      <c r="EK630" s="11"/>
      <c r="EL630" s="11"/>
      <c r="EM630" s="11"/>
      <c r="EN630" s="11"/>
      <c r="EO630" s="11"/>
      <c r="EP630" s="11"/>
      <c r="EQ630" s="11"/>
      <c r="ER630" s="11"/>
      <c r="ES630" s="11"/>
      <c r="ET630" s="11"/>
      <c r="EU630" s="11"/>
      <c r="EV630" s="11"/>
      <c r="EW630" s="11"/>
      <c r="EX630" s="11"/>
      <c r="EY630" s="11"/>
      <c r="EZ630" s="11"/>
      <c r="FA630" s="11"/>
      <c r="FB630" s="11"/>
      <c r="FC630" s="11"/>
      <c r="FD630" s="11"/>
      <c r="FE630" s="11"/>
      <c r="FF630" s="11"/>
      <c r="FG630" s="11"/>
      <c r="FH630" s="11"/>
      <c r="FI630" s="11"/>
      <c r="FJ630" s="11"/>
      <c r="FK630" s="11"/>
      <c r="FL630" s="11"/>
      <c r="FM630" s="11"/>
      <c r="FN630" s="11"/>
      <c r="FO630" s="11"/>
      <c r="FP630" s="11"/>
      <c r="FQ630" s="11"/>
      <c r="FR630" s="11"/>
      <c r="FS630" s="11"/>
    </row>
    <row r="631" spans="1:184" x14ac:dyDescent="0.3">
      <c r="A631" s="12" t="s">
        <v>50</v>
      </c>
      <c r="B631" s="12"/>
      <c r="C631" s="12"/>
      <c r="D631" s="30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>
        <v>84.940764390465759</v>
      </c>
      <c r="R631" s="11">
        <v>84.940764390465759</v>
      </c>
      <c r="S631" s="11">
        <v>84.940764390465759</v>
      </c>
      <c r="T631" s="11">
        <v>84.940764390465759</v>
      </c>
      <c r="U631" s="11">
        <v>84.940764390465759</v>
      </c>
      <c r="V631" s="11">
        <v>84.940764390465759</v>
      </c>
      <c r="W631" s="11">
        <v>84.940764390465759</v>
      </c>
      <c r="X631" s="11">
        <v>84.940764390465759</v>
      </c>
      <c r="Y631" s="11">
        <v>84.940764390465759</v>
      </c>
      <c r="Z631" s="11">
        <v>84.940764390465759</v>
      </c>
      <c r="AA631" s="11">
        <v>84.940764390465759</v>
      </c>
      <c r="AB631" s="11">
        <v>84.940764390465759</v>
      </c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  <c r="DZ631" s="11"/>
      <c r="EA631" s="11"/>
      <c r="EB631" s="11"/>
      <c r="EC631" s="11"/>
      <c r="ED631" s="11"/>
      <c r="EE631" s="11"/>
      <c r="EF631" s="11"/>
      <c r="EG631" s="11"/>
      <c r="EH631" s="11"/>
      <c r="EI631" s="11"/>
      <c r="EJ631" s="11"/>
      <c r="EK631" s="11"/>
      <c r="EL631" s="11"/>
      <c r="EM631" s="11"/>
      <c r="EN631" s="11"/>
      <c r="EO631" s="11"/>
      <c r="EP631" s="11"/>
      <c r="EQ631" s="11"/>
      <c r="ER631" s="11"/>
      <c r="ES631" s="11"/>
      <c r="ET631" s="11"/>
      <c r="EU631" s="11"/>
      <c r="EV631" s="11"/>
      <c r="EW631" s="11"/>
      <c r="EX631" s="11"/>
      <c r="EY631" s="11"/>
      <c r="EZ631" s="11"/>
      <c r="FA631" s="11"/>
      <c r="FB631" s="11"/>
      <c r="FC631" s="11"/>
      <c r="FD631" s="11"/>
      <c r="FE631" s="11"/>
      <c r="FF631" s="11"/>
      <c r="FG631" s="11"/>
      <c r="FH631" s="11"/>
      <c r="FI631" s="11"/>
      <c r="FJ631" s="11"/>
      <c r="FK631" s="11"/>
      <c r="FL631" s="11"/>
      <c r="FM631" s="11"/>
      <c r="FN631" s="11"/>
      <c r="FO631" s="11"/>
      <c r="FP631" s="11"/>
      <c r="FQ631" s="11"/>
      <c r="FR631" s="11"/>
      <c r="FS631" s="11"/>
    </row>
    <row r="632" spans="1:184" x14ac:dyDescent="0.3">
      <c r="A632" s="12" t="s">
        <v>49</v>
      </c>
      <c r="B632" s="12"/>
      <c r="C632" s="12"/>
      <c r="D632" s="30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>
        <v>111.70022983397109</v>
      </c>
      <c r="AD632" s="11">
        <v>111.70022983397109</v>
      </c>
      <c r="AE632" s="11">
        <v>111.70022983397109</v>
      </c>
      <c r="AF632" s="11">
        <v>111.70022983397109</v>
      </c>
      <c r="AG632" s="11">
        <v>111.70022983397109</v>
      </c>
      <c r="AH632" s="11">
        <v>111.70022983397109</v>
      </c>
      <c r="AI632" s="11">
        <v>111.70022983397109</v>
      </c>
      <c r="AJ632" s="11">
        <v>111.70022983397109</v>
      </c>
      <c r="AK632" s="11">
        <v>111.70022983397109</v>
      </c>
      <c r="AL632" s="11">
        <v>111.70022983397109</v>
      </c>
      <c r="AM632" s="11">
        <v>111.70022983397109</v>
      </c>
      <c r="AN632" s="11">
        <v>111.70022983397109</v>
      </c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  <c r="EE632" s="11"/>
      <c r="EF632" s="11"/>
      <c r="EG632" s="11"/>
      <c r="EH632" s="11"/>
      <c r="EI632" s="11"/>
      <c r="EJ632" s="11"/>
      <c r="EK632" s="11"/>
      <c r="EL632" s="11"/>
      <c r="EM632" s="11"/>
      <c r="EN632" s="11"/>
      <c r="EO632" s="11"/>
      <c r="EP632" s="11"/>
      <c r="EQ632" s="11"/>
      <c r="ER632" s="11"/>
      <c r="ES632" s="11"/>
      <c r="ET632" s="11"/>
      <c r="EU632" s="11"/>
      <c r="EV632" s="11"/>
      <c r="EW632" s="11"/>
      <c r="EX632" s="11"/>
      <c r="EY632" s="11"/>
      <c r="EZ632" s="11"/>
      <c r="FA632" s="11"/>
      <c r="FB632" s="11"/>
      <c r="FC632" s="11"/>
      <c r="FD632" s="11"/>
      <c r="FE632" s="11"/>
      <c r="FF632" s="11"/>
      <c r="FG632" s="11"/>
      <c r="FH632" s="11"/>
      <c r="FI632" s="11"/>
      <c r="FJ632" s="11"/>
      <c r="FK632" s="11"/>
      <c r="FL632" s="11"/>
      <c r="FM632" s="11"/>
      <c r="FN632" s="11"/>
      <c r="FO632" s="11"/>
      <c r="FP632" s="11"/>
      <c r="FQ632" s="11"/>
      <c r="FR632" s="11"/>
      <c r="FS632" s="11"/>
    </row>
    <row r="633" spans="1:184" x14ac:dyDescent="0.3">
      <c r="A633" s="12" t="s">
        <v>48</v>
      </c>
      <c r="B633" s="12"/>
      <c r="C633" s="12"/>
      <c r="D633" s="30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>
        <v>105.77620893926911</v>
      </c>
      <c r="AP633" s="11">
        <v>105.77620893926911</v>
      </c>
      <c r="AQ633" s="11">
        <v>105.77620893926911</v>
      </c>
      <c r="AR633" s="11">
        <v>105.77620893926911</v>
      </c>
      <c r="AS633" s="11">
        <v>105.77620893926911</v>
      </c>
      <c r="AT633" s="11">
        <v>105.77620893926911</v>
      </c>
      <c r="AU633" s="11">
        <v>105.77620893926911</v>
      </c>
      <c r="AV633" s="11">
        <v>105.77620893926911</v>
      </c>
      <c r="AW633" s="11">
        <v>105.77620893926911</v>
      </c>
      <c r="AX633" s="11">
        <v>105.77620893926911</v>
      </c>
      <c r="AY633" s="11">
        <v>105.77620893926911</v>
      </c>
      <c r="AZ633" s="11">
        <v>105.77620893926911</v>
      </c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  <c r="EE633" s="11"/>
      <c r="EF633" s="11"/>
      <c r="EG633" s="11"/>
      <c r="EH633" s="11"/>
      <c r="EI633" s="11"/>
      <c r="EJ633" s="11"/>
      <c r="EK633" s="11"/>
      <c r="EL633" s="11"/>
      <c r="EM633" s="11"/>
      <c r="EN633" s="11"/>
      <c r="EO633" s="11"/>
      <c r="EP633" s="11"/>
      <c r="EQ633" s="11"/>
      <c r="ER633" s="11"/>
      <c r="ES633" s="11"/>
      <c r="ET633" s="11"/>
      <c r="EU633" s="11"/>
      <c r="EV633" s="11"/>
      <c r="EW633" s="11"/>
      <c r="EX633" s="11"/>
      <c r="EY633" s="11"/>
      <c r="EZ633" s="11"/>
      <c r="FA633" s="11"/>
      <c r="FB633" s="11"/>
      <c r="FC633" s="11"/>
      <c r="FD633" s="11"/>
      <c r="FE633" s="11"/>
      <c r="FF633" s="11"/>
      <c r="FG633" s="11"/>
      <c r="FH633" s="11"/>
      <c r="FI633" s="11"/>
      <c r="FJ633" s="11"/>
      <c r="FK633" s="11"/>
      <c r="FL633" s="11"/>
      <c r="FM633" s="11"/>
      <c r="FN633" s="11"/>
      <c r="FO633" s="11"/>
      <c r="FP633" s="11"/>
      <c r="FQ633" s="11"/>
      <c r="FR633" s="11"/>
      <c r="FS633" s="11"/>
    </row>
    <row r="634" spans="1:184" x14ac:dyDescent="0.3">
      <c r="A634" s="12" t="s">
        <v>86</v>
      </c>
      <c r="B634" s="12"/>
      <c r="C634" s="12"/>
      <c r="D634" s="30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>
        <v>92.86617011490398</v>
      </c>
      <c r="BB634" s="11">
        <v>92.86617011490398</v>
      </c>
      <c r="BC634" s="11">
        <v>92.86617011490398</v>
      </c>
      <c r="BD634" s="11">
        <v>92.86617011490398</v>
      </c>
      <c r="BE634" s="11">
        <v>92.86617011490398</v>
      </c>
      <c r="BF634" s="11">
        <v>92.86617011490398</v>
      </c>
      <c r="BG634" s="11">
        <v>92.86617011490398</v>
      </c>
      <c r="BH634" s="11">
        <v>92.86617011490398</v>
      </c>
      <c r="BI634" s="11">
        <v>92.86617011490398</v>
      </c>
      <c r="BJ634" s="11">
        <v>92.86617011490398</v>
      </c>
      <c r="BK634" s="11">
        <v>92.86617011490398</v>
      </c>
      <c r="BL634" s="11">
        <v>92.86617011490398</v>
      </c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  <c r="DZ634" s="11"/>
      <c r="EA634" s="11"/>
      <c r="EB634" s="11"/>
      <c r="EC634" s="11"/>
      <c r="ED634" s="11"/>
      <c r="EE634" s="11"/>
      <c r="EF634" s="11"/>
      <c r="EG634" s="11"/>
      <c r="EH634" s="11"/>
      <c r="EI634" s="11"/>
      <c r="EJ634" s="11"/>
      <c r="EK634" s="11"/>
      <c r="EL634" s="11"/>
      <c r="EM634" s="11"/>
      <c r="EN634" s="11"/>
      <c r="EO634" s="11"/>
      <c r="EP634" s="11"/>
      <c r="EQ634" s="11"/>
      <c r="ER634" s="11"/>
      <c r="ES634" s="11"/>
      <c r="ET634" s="11"/>
      <c r="EU634" s="11"/>
      <c r="EV634" s="11"/>
      <c r="EW634" s="11"/>
      <c r="EX634" s="11"/>
      <c r="EY634" s="11"/>
      <c r="EZ634" s="11"/>
      <c r="FA634" s="11"/>
      <c r="FB634" s="11"/>
      <c r="FC634" s="11"/>
      <c r="FD634" s="11"/>
      <c r="FE634" s="11"/>
      <c r="FF634" s="11"/>
      <c r="FG634" s="11"/>
      <c r="FH634" s="11"/>
      <c r="FI634" s="11"/>
      <c r="FJ634" s="11"/>
      <c r="FK634" s="11"/>
      <c r="FL634" s="11"/>
      <c r="FM634" s="11"/>
      <c r="FN634" s="11"/>
      <c r="FO634" s="11"/>
      <c r="FP634" s="11"/>
      <c r="FQ634" s="11"/>
      <c r="FR634" s="11"/>
      <c r="FS634" s="11"/>
    </row>
    <row r="635" spans="1:184" x14ac:dyDescent="0.3">
      <c r="A635" s="12" t="s">
        <v>158</v>
      </c>
      <c r="B635" s="12"/>
      <c r="C635" s="12"/>
      <c r="D635" s="30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>
        <v>74.6438072810639</v>
      </c>
      <c r="BN635" s="11">
        <v>74.6438072810639</v>
      </c>
      <c r="BO635" s="11">
        <v>74.6438072810639</v>
      </c>
      <c r="BP635" s="11">
        <v>74.6438072810639</v>
      </c>
      <c r="BQ635" s="11">
        <v>74.6438072810639</v>
      </c>
      <c r="BR635" s="11">
        <v>74.6438072810639</v>
      </c>
      <c r="BS635" s="11">
        <v>74.6438072810639</v>
      </c>
      <c r="BT635" s="11">
        <v>74.6438072810639</v>
      </c>
      <c r="BU635" s="11">
        <v>74.6438072810639</v>
      </c>
      <c r="BV635" s="11">
        <v>74.6438072810639</v>
      </c>
      <c r="BW635" s="11">
        <v>74.6438072810639</v>
      </c>
      <c r="BX635" s="11">
        <v>74.6438072810639</v>
      </c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  <c r="EE635" s="11"/>
      <c r="EF635" s="11"/>
      <c r="EG635" s="11"/>
      <c r="EH635" s="11"/>
      <c r="EI635" s="11"/>
      <c r="EJ635" s="11"/>
      <c r="EK635" s="11"/>
      <c r="EL635" s="11"/>
      <c r="EM635" s="11"/>
      <c r="EN635" s="11"/>
      <c r="EO635" s="11"/>
      <c r="EP635" s="11"/>
      <c r="EQ635" s="11"/>
      <c r="ER635" s="11"/>
      <c r="ES635" s="11"/>
      <c r="ET635" s="11"/>
      <c r="EU635" s="11"/>
      <c r="EV635" s="11"/>
      <c r="EW635" s="11"/>
      <c r="EX635" s="11"/>
      <c r="EY635" s="11"/>
      <c r="EZ635" s="11"/>
      <c r="FA635" s="11"/>
      <c r="FB635" s="11"/>
      <c r="FC635" s="11"/>
      <c r="FD635" s="11"/>
      <c r="FE635" s="11"/>
      <c r="FF635" s="11"/>
      <c r="FG635" s="11"/>
      <c r="FH635" s="11"/>
      <c r="FI635" s="11"/>
      <c r="FJ635" s="11"/>
      <c r="FK635" s="11"/>
      <c r="FL635" s="11"/>
      <c r="FM635" s="11"/>
      <c r="FN635" s="11"/>
      <c r="FO635" s="11"/>
      <c r="FP635" s="11"/>
      <c r="FQ635" s="11"/>
      <c r="FR635" s="11"/>
      <c r="FS635" s="11"/>
    </row>
    <row r="636" spans="1:184" x14ac:dyDescent="0.3">
      <c r="A636" s="12" t="s">
        <v>178</v>
      </c>
      <c r="B636" s="12"/>
      <c r="C636" s="12"/>
      <c r="D636" s="30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>
        <v>61.735336141710242</v>
      </c>
      <c r="BZ636" s="11">
        <v>61.735336141710242</v>
      </c>
      <c r="CA636" s="11">
        <v>61.735336141710242</v>
      </c>
      <c r="CB636" s="11">
        <v>61.735336141710242</v>
      </c>
      <c r="CC636" s="11">
        <v>61.735336141710242</v>
      </c>
      <c r="CD636" s="11">
        <v>61.735336141710242</v>
      </c>
      <c r="CE636" s="11">
        <v>61.735336141710242</v>
      </c>
      <c r="CF636" s="11">
        <v>61.735336141710242</v>
      </c>
      <c r="CG636" s="11">
        <v>61.735336141710242</v>
      </c>
      <c r="CH636" s="11">
        <v>61.735336141710242</v>
      </c>
      <c r="CI636" s="11">
        <v>61.735336141710242</v>
      </c>
      <c r="CJ636" s="11">
        <v>61.735336141710242</v>
      </c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  <c r="EE636" s="11"/>
      <c r="EF636" s="11"/>
      <c r="EG636" s="11"/>
      <c r="EH636" s="11"/>
      <c r="EI636" s="11"/>
      <c r="EJ636" s="11"/>
      <c r="EK636" s="11"/>
      <c r="EL636" s="11"/>
      <c r="EM636" s="11"/>
      <c r="EN636" s="11"/>
      <c r="EO636" s="11"/>
      <c r="EP636" s="11"/>
      <c r="EQ636" s="11"/>
      <c r="ER636" s="11"/>
      <c r="ES636" s="11"/>
      <c r="ET636" s="11"/>
      <c r="EU636" s="11"/>
      <c r="EV636" s="11"/>
      <c r="EW636" s="11"/>
      <c r="EX636" s="11"/>
      <c r="EY636" s="11"/>
      <c r="EZ636" s="11"/>
      <c r="FA636" s="11"/>
      <c r="FB636" s="11"/>
      <c r="FC636" s="11"/>
      <c r="FD636" s="11"/>
      <c r="FE636" s="11"/>
      <c r="FF636" s="11"/>
      <c r="FG636" s="11"/>
      <c r="FH636" s="11"/>
      <c r="FI636" s="11"/>
      <c r="FJ636" s="11"/>
      <c r="FK636" s="11"/>
      <c r="FL636" s="11"/>
      <c r="FM636" s="11"/>
      <c r="FN636" s="11"/>
      <c r="FO636" s="11"/>
      <c r="FP636" s="11"/>
      <c r="FQ636" s="11"/>
      <c r="FR636" s="11"/>
      <c r="FS636" s="11"/>
      <c r="FT636" s="66"/>
      <c r="FU636" s="66"/>
      <c r="FV636" s="66"/>
      <c r="FW636" s="66"/>
      <c r="FX636" s="66"/>
      <c r="FY636" s="66"/>
      <c r="FZ636" s="66"/>
      <c r="GA636" s="66"/>
      <c r="GB636" s="66"/>
    </row>
    <row r="637" spans="1:184" x14ac:dyDescent="0.3">
      <c r="A637" s="12" t="s">
        <v>238</v>
      </c>
      <c r="B637" s="12"/>
      <c r="C637" s="12"/>
      <c r="D637" s="30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>
        <v>65.575296656827206</v>
      </c>
      <c r="CL637" s="11">
        <v>65.575296656827206</v>
      </c>
      <c r="CM637" s="11">
        <v>65.575296656827206</v>
      </c>
      <c r="CN637" s="11">
        <v>65.575296656827206</v>
      </c>
      <c r="CO637" s="11">
        <v>65.575296656827206</v>
      </c>
      <c r="CP637" s="11">
        <v>65.575296656827206</v>
      </c>
      <c r="CQ637" s="11">
        <v>65.575296656827206</v>
      </c>
      <c r="CR637" s="11">
        <v>65.575296656827206</v>
      </c>
      <c r="CS637" s="11">
        <v>65.575296656827206</v>
      </c>
      <c r="CT637" s="11">
        <v>65.575296656827206</v>
      </c>
      <c r="CU637" s="11">
        <v>65.575296656827206</v>
      </c>
      <c r="CV637" s="11">
        <v>65.575296656827206</v>
      </c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  <c r="DT637" s="11"/>
      <c r="DU637" s="11"/>
      <c r="DV637" s="11"/>
      <c r="DW637" s="11"/>
      <c r="DX637" s="11"/>
      <c r="DY637" s="11"/>
      <c r="DZ637" s="11"/>
      <c r="EA637" s="11"/>
      <c r="EB637" s="11"/>
      <c r="EC637" s="11"/>
      <c r="ED637" s="11"/>
      <c r="EE637" s="11"/>
      <c r="EF637" s="11"/>
      <c r="EG637" s="11"/>
      <c r="EH637" s="11"/>
      <c r="EI637" s="11"/>
      <c r="EJ637" s="11"/>
      <c r="EK637" s="11"/>
      <c r="EL637" s="11"/>
      <c r="EM637" s="11"/>
      <c r="EN637" s="11"/>
      <c r="EO637" s="11"/>
      <c r="EP637" s="11"/>
      <c r="EQ637" s="11"/>
      <c r="ER637" s="11"/>
      <c r="ES637" s="11"/>
      <c r="ET637" s="11"/>
      <c r="EU637" s="11"/>
      <c r="EV637" s="11"/>
      <c r="EW637" s="11"/>
      <c r="EX637" s="11"/>
      <c r="EY637" s="11"/>
      <c r="EZ637" s="11"/>
      <c r="FA637" s="11"/>
      <c r="FB637" s="11"/>
      <c r="FC637" s="11"/>
      <c r="FD637" s="11"/>
      <c r="FE637" s="11"/>
      <c r="FF637" s="11"/>
      <c r="FG637" s="11"/>
      <c r="FH637" s="11"/>
      <c r="FI637" s="11"/>
      <c r="FJ637" s="11"/>
      <c r="FK637" s="11"/>
      <c r="FL637" s="11"/>
      <c r="FM637" s="11"/>
      <c r="FN637" s="11"/>
      <c r="FO637" s="11"/>
      <c r="FP637" s="11"/>
      <c r="FQ637" s="11"/>
      <c r="FR637" s="11"/>
      <c r="FS637" s="11"/>
    </row>
    <row r="638" spans="1:184" x14ac:dyDescent="0.3">
      <c r="A638" s="12" t="s">
        <v>279</v>
      </c>
      <c r="B638" s="12"/>
      <c r="C638" s="12"/>
      <c r="D638" s="30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>
        <v>67.532096110996065</v>
      </c>
      <c r="CX638" s="11">
        <v>67.532096110996065</v>
      </c>
      <c r="CY638" s="11">
        <v>67.532096110996065</v>
      </c>
      <c r="CZ638" s="11">
        <v>67.532096110996065</v>
      </c>
      <c r="DA638" s="11">
        <v>67.532096110996065</v>
      </c>
      <c r="DB638" s="11">
        <v>67.532096110996065</v>
      </c>
      <c r="DC638" s="11">
        <v>67.532096110996065</v>
      </c>
      <c r="DD638" s="11">
        <v>67.532096110996065</v>
      </c>
      <c r="DE638" s="11">
        <v>67.532096110996065</v>
      </c>
      <c r="DF638" s="11">
        <v>67.532096110996065</v>
      </c>
      <c r="DG638" s="11">
        <v>67.532096110996065</v>
      </c>
      <c r="DH638" s="11">
        <v>67.532096110996065</v>
      </c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  <c r="EE638" s="11"/>
      <c r="EF638" s="11"/>
      <c r="EG638" s="11"/>
      <c r="EH638" s="11"/>
      <c r="EI638" s="11"/>
      <c r="EJ638" s="11"/>
      <c r="EK638" s="11"/>
      <c r="EL638" s="11"/>
      <c r="EM638" s="11"/>
      <c r="EN638" s="11"/>
      <c r="EO638" s="11"/>
      <c r="EP638" s="11"/>
      <c r="EQ638" s="11"/>
      <c r="ER638" s="11"/>
      <c r="ES638" s="11"/>
      <c r="ET638" s="11"/>
      <c r="EU638" s="11"/>
      <c r="EV638" s="11"/>
      <c r="EW638" s="11"/>
      <c r="EX638" s="11"/>
      <c r="EY638" s="11"/>
      <c r="EZ638" s="11"/>
      <c r="FA638" s="11"/>
      <c r="FB638" s="11"/>
      <c r="FC638" s="11"/>
      <c r="FD638" s="11"/>
      <c r="FE638" s="11"/>
      <c r="FF638" s="11"/>
      <c r="FG638" s="11"/>
      <c r="FH638" s="11"/>
      <c r="FI638" s="11"/>
      <c r="FJ638" s="11"/>
      <c r="FK638" s="11"/>
      <c r="FL638" s="11"/>
      <c r="FM638" s="11"/>
      <c r="FN638" s="11"/>
      <c r="FO638" s="11"/>
      <c r="FP638" s="11"/>
      <c r="FQ638" s="11"/>
      <c r="FR638" s="11"/>
      <c r="FS638" s="11"/>
    </row>
    <row r="639" spans="1:184" x14ac:dyDescent="0.3">
      <c r="A639" s="12" t="s">
        <v>363</v>
      </c>
      <c r="B639" s="12"/>
      <c r="C639" s="12"/>
      <c r="D639" s="30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  <c r="DI639" s="11">
        <v>60.492294526772859</v>
      </c>
      <c r="DJ639" s="11">
        <v>60.492294526772859</v>
      </c>
      <c r="DK639" s="11">
        <v>60.492294526772859</v>
      </c>
      <c r="DL639" s="11">
        <v>60.492294526772859</v>
      </c>
      <c r="DM639" s="11">
        <v>60.492294526772859</v>
      </c>
      <c r="DN639" s="11">
        <v>60.492294526772859</v>
      </c>
      <c r="DO639" s="11">
        <v>60.492294526772859</v>
      </c>
      <c r="DP639" s="11">
        <v>60.492294526772859</v>
      </c>
      <c r="DQ639" s="11">
        <v>60.492294526772859</v>
      </c>
      <c r="DR639" s="11">
        <v>60.492294526772859</v>
      </c>
      <c r="DS639" s="11">
        <v>60.492294526772859</v>
      </c>
      <c r="DT639" s="11">
        <v>60.492294526772859</v>
      </c>
      <c r="DU639" s="11"/>
      <c r="DV639" s="11"/>
      <c r="DW639" s="11"/>
      <c r="DX639" s="11"/>
      <c r="DY639" s="11"/>
      <c r="DZ639" s="11"/>
      <c r="EA639" s="11"/>
      <c r="EB639" s="11"/>
      <c r="EC639" s="11"/>
      <c r="ED639" s="11"/>
      <c r="EE639" s="11"/>
      <c r="EF639" s="11"/>
      <c r="EG639" s="11"/>
      <c r="EH639" s="11"/>
      <c r="EI639" s="11"/>
      <c r="EJ639" s="11"/>
      <c r="EK639" s="11"/>
      <c r="EL639" s="11"/>
      <c r="EM639" s="11"/>
      <c r="EN639" s="11"/>
      <c r="EO639" s="11"/>
      <c r="EP639" s="11"/>
      <c r="EQ639" s="11"/>
      <c r="ER639" s="11"/>
      <c r="ES639" s="11"/>
      <c r="ET639" s="11"/>
      <c r="EU639" s="11"/>
      <c r="EV639" s="11"/>
      <c r="EW639" s="11"/>
      <c r="EX639" s="11"/>
      <c r="EY639" s="11"/>
      <c r="EZ639" s="11"/>
      <c r="FA639" s="11"/>
      <c r="FB639" s="11"/>
      <c r="FC639" s="11"/>
      <c r="FD639" s="11"/>
      <c r="FE639" s="11"/>
      <c r="FF639" s="11"/>
      <c r="FG639" s="11"/>
      <c r="FH639" s="11"/>
      <c r="FI639" s="11"/>
      <c r="FJ639" s="11"/>
      <c r="FK639" s="11"/>
      <c r="FL639" s="11"/>
      <c r="FM639" s="11"/>
      <c r="FN639" s="11"/>
      <c r="FO639" s="11"/>
      <c r="FP639" s="11"/>
      <c r="FQ639" s="11"/>
      <c r="FR639" s="11"/>
      <c r="FS639" s="11"/>
    </row>
    <row r="640" spans="1:184" x14ac:dyDescent="0.3">
      <c r="A640" s="12" t="s">
        <v>366</v>
      </c>
      <c r="B640" s="12"/>
      <c r="C640" s="12"/>
      <c r="D640" s="30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  <c r="DT640" s="11"/>
      <c r="DU640" s="11">
        <v>59.270143635799933</v>
      </c>
      <c r="DV640" s="11">
        <v>59.270143635799933</v>
      </c>
      <c r="DW640" s="11">
        <v>59.270143635799933</v>
      </c>
      <c r="DX640" s="11">
        <v>59.270143635799933</v>
      </c>
      <c r="DY640" s="11">
        <v>59.270143635799933</v>
      </c>
      <c r="DZ640" s="11">
        <v>59.270143635799933</v>
      </c>
      <c r="EA640" s="11">
        <v>59.270143635799933</v>
      </c>
      <c r="EB640" s="11">
        <v>59.270143635799933</v>
      </c>
      <c r="EC640" s="11">
        <v>59.270143635799933</v>
      </c>
      <c r="ED640" s="11">
        <v>59.270143635799933</v>
      </c>
      <c r="EE640" s="11">
        <v>59.270143635799933</v>
      </c>
      <c r="EF640" s="11">
        <v>59.270143635799933</v>
      </c>
      <c r="EG640" s="11"/>
      <c r="EH640" s="11"/>
      <c r="EI640" s="11"/>
      <c r="EJ640" s="11"/>
      <c r="EK640" s="11"/>
      <c r="EL640" s="11"/>
      <c r="EM640" s="11"/>
      <c r="EN640" s="11"/>
      <c r="EO640" s="11"/>
      <c r="EP640" s="11"/>
      <c r="EQ640" s="11"/>
      <c r="ER640" s="11"/>
      <c r="ES640" s="11"/>
      <c r="ET640" s="11"/>
      <c r="EU640" s="11"/>
      <c r="EV640" s="11"/>
      <c r="EW640" s="11"/>
      <c r="EX640" s="11"/>
      <c r="EY640" s="11"/>
      <c r="EZ640" s="11"/>
      <c r="FA640" s="11"/>
      <c r="FB640" s="11"/>
      <c r="FC640" s="11"/>
      <c r="FD640" s="11"/>
      <c r="FE640" s="11"/>
      <c r="FF640" s="11"/>
      <c r="FG640" s="11"/>
      <c r="FH640" s="11"/>
      <c r="FI640" s="11"/>
      <c r="FJ640" s="11"/>
      <c r="FK640" s="11"/>
      <c r="FL640" s="11"/>
      <c r="FM640" s="11"/>
      <c r="FN640" s="11"/>
      <c r="FO640" s="11"/>
      <c r="FP640" s="11"/>
      <c r="FQ640" s="11"/>
      <c r="FR640" s="11"/>
      <c r="FS640" s="11"/>
    </row>
    <row r="641" spans="1:175" x14ac:dyDescent="0.3">
      <c r="A641" s="12" t="s">
        <v>383</v>
      </c>
      <c r="B641" s="12"/>
      <c r="C641" s="12"/>
      <c r="D641" s="30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  <c r="DZ641" s="11"/>
      <c r="EA641" s="11"/>
      <c r="EB641" s="11"/>
      <c r="EC641" s="11"/>
      <c r="ED641" s="11"/>
      <c r="EE641" s="11"/>
      <c r="EF641" s="11"/>
      <c r="EG641" s="11">
        <v>63.374178196162369</v>
      </c>
      <c r="EH641" s="11">
        <v>63.374178196162369</v>
      </c>
      <c r="EI641" s="11">
        <v>63.374178196162369</v>
      </c>
      <c r="EJ641" s="11">
        <v>63.374178196162369</v>
      </c>
      <c r="EK641" s="11">
        <v>63.374178196162369</v>
      </c>
      <c r="EL641" s="11">
        <v>63.374178196162369</v>
      </c>
      <c r="EM641" s="11">
        <v>63.374178196162369</v>
      </c>
      <c r="EN641" s="11">
        <v>63.374178196162369</v>
      </c>
      <c r="EO641" s="11">
        <v>63.374178196162369</v>
      </c>
      <c r="EP641" s="11">
        <v>63.374178196162369</v>
      </c>
      <c r="EQ641" s="11">
        <v>63.374178196162369</v>
      </c>
      <c r="ER641" s="11">
        <v>63.374178196162369</v>
      </c>
      <c r="ES641" s="11"/>
      <c r="ET641" s="11"/>
      <c r="EU641" s="11"/>
      <c r="EV641" s="11"/>
      <c r="EW641" s="11"/>
      <c r="EX641" s="11"/>
      <c r="EY641" s="11"/>
      <c r="EZ641" s="11"/>
      <c r="FA641" s="11"/>
      <c r="FB641" s="11"/>
      <c r="FC641" s="11"/>
      <c r="FD641" s="11"/>
      <c r="FE641" s="11"/>
      <c r="FF641" s="11"/>
      <c r="FG641" s="11"/>
      <c r="FH641" s="11"/>
      <c r="FI641" s="11"/>
      <c r="FJ641" s="11"/>
      <c r="FK641" s="11"/>
      <c r="FL641" s="11"/>
      <c r="FM641" s="11"/>
      <c r="FN641" s="11"/>
      <c r="FO641" s="11"/>
      <c r="FP641" s="11"/>
      <c r="FQ641" s="11"/>
      <c r="FR641" s="11"/>
      <c r="FS641" s="11"/>
    </row>
    <row r="642" spans="1:175" x14ac:dyDescent="0.3">
      <c r="A642" s="12" t="s">
        <v>440</v>
      </c>
      <c r="B642" s="12"/>
      <c r="C642" s="12"/>
      <c r="D642" s="30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  <c r="DZ642" s="11"/>
      <c r="EA642" s="11"/>
      <c r="EB642" s="11"/>
      <c r="EC642" s="11"/>
      <c r="ED642" s="11"/>
      <c r="EE642" s="11"/>
      <c r="EF642" s="11"/>
      <c r="EG642" s="11"/>
      <c r="EH642" s="11"/>
      <c r="EI642" s="11"/>
      <c r="EJ642" s="11"/>
      <c r="EK642" s="11"/>
      <c r="EL642" s="11"/>
      <c r="EM642" s="11"/>
      <c r="EN642" s="11"/>
      <c r="EO642" s="11"/>
      <c r="EP642" s="11"/>
      <c r="EQ642" s="11"/>
      <c r="ER642" s="11"/>
      <c r="ES642" s="11">
        <v>117.33684293930203</v>
      </c>
      <c r="ET642" s="11">
        <v>117.33684293930203</v>
      </c>
      <c r="EU642" s="11">
        <v>117.33684293930203</v>
      </c>
      <c r="EV642" s="11">
        <v>117.33684293930203</v>
      </c>
      <c r="EW642" s="11">
        <v>117.33684293930203</v>
      </c>
      <c r="EX642" s="11">
        <v>117.33684293930203</v>
      </c>
      <c r="EY642" s="11">
        <v>117.33684293930203</v>
      </c>
      <c r="EZ642" s="11">
        <v>117.33684293930203</v>
      </c>
      <c r="FA642" s="11">
        <v>117.33684293930203</v>
      </c>
      <c r="FB642" s="11">
        <v>117.33684293930203</v>
      </c>
      <c r="FC642" s="11">
        <v>117.33684293930203</v>
      </c>
      <c r="FD642" s="11">
        <v>117.33684293930203</v>
      </c>
      <c r="FE642" s="11"/>
      <c r="FF642" s="11"/>
      <c r="FG642" s="11"/>
      <c r="FH642" s="11"/>
      <c r="FI642" s="11"/>
      <c r="FJ642" s="11"/>
      <c r="FK642" s="11"/>
      <c r="FL642" s="11"/>
      <c r="FM642" s="11"/>
      <c r="FN642" s="11"/>
      <c r="FO642" s="11"/>
      <c r="FP642" s="11"/>
      <c r="FQ642" s="11"/>
      <c r="FR642" s="11"/>
      <c r="FS642" s="11"/>
    </row>
    <row r="643" spans="1:175" x14ac:dyDescent="0.3">
      <c r="A643" s="12" t="s">
        <v>467</v>
      </c>
      <c r="B643" s="12"/>
      <c r="C643" s="12"/>
      <c r="D643" s="30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  <c r="DZ643" s="11"/>
      <c r="EA643" s="11"/>
      <c r="EB643" s="11"/>
      <c r="EC643" s="11"/>
      <c r="ED643" s="11"/>
      <c r="EE643" s="11"/>
      <c r="EF643" s="11"/>
      <c r="EG643" s="11"/>
      <c r="EH643" s="11"/>
      <c r="EI643" s="11"/>
      <c r="EJ643" s="11"/>
      <c r="EK643" s="11"/>
      <c r="EL643" s="11"/>
      <c r="EM643" s="11"/>
      <c r="EN643" s="11"/>
      <c r="EO643" s="11"/>
      <c r="EP643" s="11"/>
      <c r="EQ643" s="11"/>
      <c r="ER643" s="11"/>
      <c r="ES643" s="11"/>
      <c r="ET643" s="11"/>
      <c r="EU643" s="11"/>
      <c r="EV643" s="11"/>
      <c r="EW643" s="11"/>
      <c r="EX643" s="11"/>
      <c r="EY643" s="11"/>
      <c r="EZ643" s="11"/>
      <c r="FA643" s="11"/>
      <c r="FB643" s="11"/>
      <c r="FC643" s="11"/>
      <c r="FD643" s="11"/>
      <c r="FE643" s="11">
        <v>144.90013453313512</v>
      </c>
      <c r="FF643" s="11">
        <v>144.90013453313512</v>
      </c>
      <c r="FG643" s="11">
        <v>144.90013453313512</v>
      </c>
      <c r="FH643" s="11">
        <v>144.90013453313512</v>
      </c>
      <c r="FI643" s="11">
        <v>144.90013453313512</v>
      </c>
      <c r="FJ643" s="11">
        <v>144.90013453313512</v>
      </c>
      <c r="FK643" s="11">
        <v>144.90013453313512</v>
      </c>
      <c r="FL643" s="11">
        <v>144.90013453313512</v>
      </c>
      <c r="FM643" s="11">
        <v>144.90013453313512</v>
      </c>
      <c r="FN643" s="11">
        <v>144.90013453313512</v>
      </c>
      <c r="FO643" s="11">
        <v>144.90013453313512</v>
      </c>
      <c r="FP643" s="11">
        <v>144.90013453313512</v>
      </c>
      <c r="FQ643" s="11"/>
      <c r="FR643" s="11"/>
      <c r="FS643" s="11"/>
    </row>
    <row r="644" spans="1:175" x14ac:dyDescent="0.3">
      <c r="A644" s="12" t="s">
        <v>476</v>
      </c>
      <c r="B644" s="12"/>
      <c r="C644" s="12"/>
      <c r="D644" s="30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  <c r="EE644" s="11"/>
      <c r="EF644" s="11"/>
      <c r="EG644" s="11"/>
      <c r="EH644" s="11"/>
      <c r="EI644" s="11"/>
      <c r="EJ644" s="11"/>
      <c r="EK644" s="11"/>
      <c r="EL644" s="11"/>
      <c r="EM644" s="11"/>
      <c r="EN644" s="11"/>
      <c r="EO644" s="11"/>
      <c r="EP644" s="11"/>
      <c r="EQ644" s="11"/>
      <c r="ER644" s="11"/>
      <c r="ES644" s="11"/>
      <c r="ET644" s="11"/>
      <c r="EU644" s="11"/>
      <c r="EV644" s="11"/>
      <c r="EW644" s="11"/>
      <c r="EX644" s="11"/>
      <c r="EY644" s="11"/>
      <c r="EZ644" s="11"/>
      <c r="FA644" s="11"/>
      <c r="FB644" s="11"/>
      <c r="FC644" s="11"/>
      <c r="FD644" s="11"/>
      <c r="FE644" s="11"/>
      <c r="FF644" s="11"/>
      <c r="FG644" s="11"/>
      <c r="FH644" s="11"/>
      <c r="FI644" s="11"/>
      <c r="FJ644" s="11"/>
      <c r="FK644" s="11"/>
      <c r="FL644" s="11"/>
      <c r="FM644" s="11"/>
      <c r="FN644" s="11"/>
      <c r="FO644" s="11"/>
      <c r="FP644" s="11"/>
      <c r="FQ644" s="11">
        <v>121.48388646310364</v>
      </c>
      <c r="FR644" s="11">
        <v>121.48388646310364</v>
      </c>
      <c r="FS644" s="11">
        <v>121.48388646310364</v>
      </c>
    </row>
    <row r="645" spans="1:175" x14ac:dyDescent="0.3">
      <c r="A645" s="7"/>
    </row>
    <row r="646" spans="1:175" x14ac:dyDescent="0.3">
      <c r="A646" s="7"/>
    </row>
    <row r="647" spans="1:175" x14ac:dyDescent="0.3">
      <c r="A647" s="7"/>
    </row>
    <row r="648" spans="1:175" x14ac:dyDescent="0.3">
      <c r="A648" s="7"/>
    </row>
    <row r="649" spans="1:175" x14ac:dyDescent="0.3">
      <c r="A649" s="7"/>
    </row>
    <row r="650" spans="1:175" x14ac:dyDescent="0.3">
      <c r="A650" s="7"/>
    </row>
    <row r="651" spans="1:175" x14ac:dyDescent="0.3">
      <c r="A651" s="7"/>
    </row>
    <row r="652" spans="1:175" x14ac:dyDescent="0.3">
      <c r="A652" s="7"/>
    </row>
    <row r="653" spans="1:175" x14ac:dyDescent="0.3">
      <c r="A653" s="7"/>
    </row>
    <row r="654" spans="1:175" x14ac:dyDescent="0.3">
      <c r="A654" s="7"/>
    </row>
    <row r="655" spans="1:175" x14ac:dyDescent="0.3">
      <c r="A655" s="7"/>
    </row>
    <row r="656" spans="1:175" x14ac:dyDescent="0.3">
      <c r="A656" s="7"/>
    </row>
    <row r="657" spans="1:184" x14ac:dyDescent="0.3">
      <c r="A657" s="7"/>
    </row>
    <row r="658" spans="1:184" x14ac:dyDescent="0.3">
      <c r="A658" s="7"/>
    </row>
    <row r="659" spans="1:184" x14ac:dyDescent="0.3">
      <c r="A659" s="7"/>
    </row>
    <row r="660" spans="1:184" x14ac:dyDescent="0.3">
      <c r="A660" s="7"/>
    </row>
    <row r="661" spans="1:184" x14ac:dyDescent="0.3">
      <c r="A661" s="7"/>
    </row>
    <row r="662" spans="1:184" x14ac:dyDescent="0.3">
      <c r="A662" s="7"/>
    </row>
    <row r="663" spans="1:184" x14ac:dyDescent="0.3">
      <c r="A663" s="7"/>
    </row>
    <row r="664" spans="1:184" x14ac:dyDescent="0.3">
      <c r="A664" s="7"/>
    </row>
    <row r="665" spans="1:184" x14ac:dyDescent="0.3">
      <c r="A665" s="7"/>
    </row>
    <row r="666" spans="1:184" x14ac:dyDescent="0.3">
      <c r="A666" s="18" t="s">
        <v>282</v>
      </c>
      <c r="B666" s="18"/>
      <c r="C666" s="18"/>
      <c r="D666" s="21"/>
      <c r="E666" s="29"/>
      <c r="F666" s="29"/>
      <c r="G666" s="29"/>
      <c r="H666" s="29"/>
      <c r="I666" s="29"/>
      <c r="J666" s="29"/>
      <c r="K666" s="29" t="s">
        <v>41</v>
      </c>
      <c r="L666" s="29" t="s">
        <v>41</v>
      </c>
      <c r="M666" s="29" t="s">
        <v>41</v>
      </c>
      <c r="N666" s="29" t="s">
        <v>41</v>
      </c>
      <c r="O666" s="29" t="s">
        <v>41</v>
      </c>
      <c r="P666" s="29" t="s">
        <v>41</v>
      </c>
      <c r="Q666" s="29"/>
      <c r="R666" s="29"/>
      <c r="S666" s="29"/>
      <c r="T666" s="29"/>
      <c r="U666" s="29"/>
      <c r="V666" s="29"/>
      <c r="W666" s="29" t="s">
        <v>42</v>
      </c>
      <c r="X666" s="29" t="s">
        <v>42</v>
      </c>
      <c r="Y666" s="29" t="s">
        <v>42</v>
      </c>
      <c r="Z666" s="29" t="s">
        <v>42</v>
      </c>
      <c r="AA666" s="29" t="s">
        <v>42</v>
      </c>
      <c r="AB666" s="29" t="s">
        <v>42</v>
      </c>
      <c r="AC666" s="29"/>
      <c r="AD666" s="29"/>
      <c r="AE666" s="29"/>
      <c r="AF666" s="29"/>
      <c r="AG666" s="29"/>
      <c r="AH666" s="29"/>
      <c r="AI666" s="29" t="s">
        <v>43</v>
      </c>
      <c r="AJ666" s="29" t="s">
        <v>43</v>
      </c>
      <c r="AK666" s="29" t="s">
        <v>43</v>
      </c>
      <c r="AL666" s="29" t="s">
        <v>43</v>
      </c>
      <c r="AM666" s="29" t="s">
        <v>43</v>
      </c>
      <c r="AN666" s="29" t="s">
        <v>43</v>
      </c>
      <c r="AO666" s="29"/>
      <c r="AP666" s="29"/>
      <c r="AQ666" s="29"/>
      <c r="AR666" s="29"/>
      <c r="AS666" s="29"/>
      <c r="AT666" s="29"/>
      <c r="AU666" s="29" t="s">
        <v>44</v>
      </c>
      <c r="AV666" s="29" t="s">
        <v>44</v>
      </c>
      <c r="AW666" s="29" t="s">
        <v>44</v>
      </c>
      <c r="AX666" s="29" t="s">
        <v>44</v>
      </c>
      <c r="AY666" s="29" t="s">
        <v>44</v>
      </c>
      <c r="AZ666" s="29" t="s">
        <v>44</v>
      </c>
      <c r="BA666" s="29"/>
      <c r="BB666" s="29"/>
      <c r="BC666" s="29"/>
      <c r="BD666" s="29"/>
      <c r="BE666" s="29"/>
      <c r="BF666" s="29"/>
      <c r="BG666" s="29" t="s">
        <v>83</v>
      </c>
      <c r="BH666" s="29" t="s">
        <v>83</v>
      </c>
      <c r="BI666" s="29" t="s">
        <v>83</v>
      </c>
      <c r="BJ666" s="29" t="s">
        <v>83</v>
      </c>
      <c r="BK666" s="29" t="s">
        <v>83</v>
      </c>
      <c r="BL666" s="29" t="s">
        <v>83</v>
      </c>
      <c r="BM666" s="29"/>
      <c r="BN666" s="29" t="s">
        <v>88</v>
      </c>
      <c r="BO666" s="29" t="s">
        <v>88</v>
      </c>
      <c r="BP666" s="29" t="s">
        <v>88</v>
      </c>
      <c r="BQ666" s="29" t="s">
        <v>88</v>
      </c>
      <c r="BR666" s="29" t="s">
        <v>88</v>
      </c>
      <c r="BS666" s="29" t="s">
        <v>88</v>
      </c>
      <c r="BT666" s="29" t="s">
        <v>88</v>
      </c>
      <c r="BU666" s="29" t="s">
        <v>88</v>
      </c>
      <c r="BV666" s="29" t="s">
        <v>88</v>
      </c>
      <c r="BW666" s="29" t="s">
        <v>88</v>
      </c>
      <c r="BX666" s="29" t="s">
        <v>88</v>
      </c>
      <c r="BY666" s="29"/>
      <c r="BZ666" s="29"/>
      <c r="CA666" s="29"/>
      <c r="CB666" s="29"/>
      <c r="CC666" s="29"/>
      <c r="CD666" s="29"/>
      <c r="CE666" s="29" t="s">
        <v>170</v>
      </c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 t="s">
        <v>236</v>
      </c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 t="s">
        <v>278</v>
      </c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 t="s">
        <v>362</v>
      </c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>
        <v>2019</v>
      </c>
      <c r="EB666" s="29">
        <v>2019</v>
      </c>
      <c r="EC666" s="29">
        <v>2019</v>
      </c>
      <c r="ED666" s="29">
        <v>2019</v>
      </c>
      <c r="EE666" s="29">
        <v>2019</v>
      </c>
      <c r="EF666" s="29">
        <v>2019</v>
      </c>
      <c r="EG666" s="29"/>
      <c r="EH666" s="29"/>
      <c r="EI666" s="29"/>
      <c r="EJ666" s="29"/>
      <c r="EK666" s="29"/>
      <c r="EL666" s="29"/>
      <c r="EM666" s="29">
        <v>2020</v>
      </c>
      <c r="EN666" s="29">
        <v>2020</v>
      </c>
      <c r="EO666" s="29">
        <v>2020</v>
      </c>
      <c r="EP666" s="29">
        <v>2020</v>
      </c>
      <c r="EQ666" s="29">
        <v>2020</v>
      </c>
      <c r="ER666" s="29">
        <v>2020</v>
      </c>
      <c r="ES666" s="29"/>
      <c r="ET666" s="29"/>
      <c r="EU666" s="29"/>
      <c r="EV666" s="29"/>
      <c r="EW666" s="29"/>
      <c r="EX666" s="29"/>
      <c r="EY666" s="29">
        <v>2021</v>
      </c>
      <c r="EZ666" s="29">
        <v>2021</v>
      </c>
      <c r="FA666" s="29">
        <v>2021</v>
      </c>
      <c r="FB666" s="29">
        <v>2021</v>
      </c>
      <c r="FC666" s="29">
        <v>2021</v>
      </c>
      <c r="FD666" s="29">
        <v>2021</v>
      </c>
      <c r="FE666" s="29"/>
      <c r="FF666" s="29"/>
      <c r="FG666" s="29"/>
      <c r="FH666" s="29"/>
      <c r="FI666" s="29"/>
      <c r="FJ666" s="29"/>
      <c r="FK666" s="29">
        <v>2022</v>
      </c>
      <c r="FL666" s="29">
        <v>2022</v>
      </c>
      <c r="FM666" s="29"/>
      <c r="FN666" s="29"/>
      <c r="FO666" s="29"/>
      <c r="FP666" s="29"/>
      <c r="FQ666" s="29" t="s">
        <v>475</v>
      </c>
      <c r="FR666" s="29"/>
      <c r="FS666" s="29"/>
    </row>
    <row r="667" spans="1:184" s="66" customFormat="1" x14ac:dyDescent="0.3">
      <c r="A667" s="68" t="s">
        <v>6</v>
      </c>
      <c r="B667" s="69"/>
      <c r="C667" s="69"/>
      <c r="D667" s="70"/>
      <c r="E667" s="71">
        <v>73.136398016640044</v>
      </c>
      <c r="F667" s="71">
        <v>74.151889514525024</v>
      </c>
      <c r="G667" s="71">
        <v>78.047174832618978</v>
      </c>
      <c r="H667" s="71">
        <v>97.096394655013015</v>
      </c>
      <c r="I667" s="71">
        <v>108.18696248984507</v>
      </c>
      <c r="J667" s="71">
        <v>96.76163263019302</v>
      </c>
      <c r="K667" s="71">
        <v>84.313807883015386</v>
      </c>
      <c r="L667" s="71">
        <v>96.197159425161772</v>
      </c>
      <c r="M667" s="71">
        <v>89.141944701235388</v>
      </c>
      <c r="N667" s="71">
        <v>89.161554192229019</v>
      </c>
      <c r="O667" s="71">
        <v>94.451914726727736</v>
      </c>
      <c r="P667" s="71">
        <v>101.91332604980809</v>
      </c>
      <c r="Q667" s="71">
        <v>103.93030226629688</v>
      </c>
      <c r="R667" s="71">
        <v>105.6559374737373</v>
      </c>
      <c r="S667" s="71">
        <v>111.19982071322518</v>
      </c>
      <c r="T667" s="71">
        <v>111.84833459394345</v>
      </c>
      <c r="U667" s="71">
        <v>108.63237807098636</v>
      </c>
      <c r="V667" s="71">
        <v>107.1392553996134</v>
      </c>
      <c r="W667" s="71">
        <v>108.48250553267779</v>
      </c>
      <c r="X667" s="71">
        <v>121.19085637448524</v>
      </c>
      <c r="Y667" s="71">
        <v>123.94458918116366</v>
      </c>
      <c r="Z667" s="71">
        <v>130.99420119337759</v>
      </c>
      <c r="AA667" s="71">
        <v>148.3331932655405</v>
      </c>
      <c r="AB667" s="71">
        <v>164.0502002969437</v>
      </c>
      <c r="AC667" s="71">
        <v>173.4837661428131</v>
      </c>
      <c r="AD667" s="71">
        <v>174.88164271507407</v>
      </c>
      <c r="AE667" s="71">
        <v>159.98963498333191</v>
      </c>
      <c r="AF667" s="71">
        <v>157.40678488388377</v>
      </c>
      <c r="AG667" s="71">
        <v>160.15911701263411</v>
      </c>
      <c r="AH667" s="71">
        <v>150.7003389640586</v>
      </c>
      <c r="AI667" s="71">
        <v>144.76986861641032</v>
      </c>
      <c r="AJ667" s="71">
        <v>146.72241364820573</v>
      </c>
      <c r="AK667" s="71">
        <v>139.39266605036835</v>
      </c>
      <c r="AL667" s="71">
        <v>128.08359245875002</v>
      </c>
      <c r="AM667" s="71">
        <v>138.07462812001009</v>
      </c>
      <c r="AN667" s="71">
        <v>135.73549598005434</v>
      </c>
      <c r="AO667" s="71">
        <v>142.94478527607359</v>
      </c>
      <c r="AP667" s="71">
        <v>146.74762585091185</v>
      </c>
      <c r="AQ667" s="71">
        <v>154.87856122363223</v>
      </c>
      <c r="AR667" s="71">
        <v>162.12146678992633</v>
      </c>
      <c r="AS667" s="71">
        <v>144.42670252402161</v>
      </c>
      <c r="AT667" s="71">
        <v>129.93108664593663</v>
      </c>
      <c r="AU667" s="71">
        <v>133.42017536487657</v>
      </c>
      <c r="AV667" s="71">
        <v>130.34848866851556</v>
      </c>
      <c r="AW667" s="71">
        <v>123.19382581169285</v>
      </c>
      <c r="AX667" s="71">
        <v>107.58467098075468</v>
      </c>
      <c r="AY667" s="71">
        <v>104.08857887217412</v>
      </c>
      <c r="AZ667" s="71">
        <v>100</v>
      </c>
      <c r="BA667" s="71">
        <v>108.76824383001372</v>
      </c>
      <c r="BB667" s="71">
        <v>110.98691766815139</v>
      </c>
      <c r="BC667" s="71">
        <v>108.11412723758298</v>
      </c>
      <c r="BD667" s="71">
        <v>105.95568255035437</v>
      </c>
      <c r="BE667" s="71">
        <v>106.92495167661147</v>
      </c>
      <c r="BF667" s="71">
        <v>107.86970893912653</v>
      </c>
      <c r="BG667" s="71">
        <v>100.10127510410692</v>
      </c>
      <c r="BH667" s="71">
        <v>99.192509174440417</v>
      </c>
      <c r="BI667" s="71">
        <v>101.22874471244081</v>
      </c>
      <c r="BJ667" s="71">
        <v>106.33692161551645</v>
      </c>
      <c r="BK667" s="71">
        <v>113.74030030534779</v>
      </c>
      <c r="BL667" s="71">
        <v>113.03137385161084</v>
      </c>
      <c r="BM667" s="71">
        <v>108.87322095473155</v>
      </c>
      <c r="BN667" s="71">
        <v>113.00522084267732</v>
      </c>
      <c r="BO667" s="71">
        <v>117.32011626960781</v>
      </c>
      <c r="BP667" s="71">
        <v>115.62596296607556</v>
      </c>
      <c r="BQ667" s="71">
        <v>112.0664901812477</v>
      </c>
      <c r="BR667" s="71">
        <v>106.22307863672683</v>
      </c>
      <c r="BS667" s="71">
        <v>105.64963442306075</v>
      </c>
      <c r="BT667" s="71">
        <v>95.012652790617324</v>
      </c>
      <c r="BU667" s="71">
        <v>91.872216152617852</v>
      </c>
      <c r="BV667" s="71">
        <v>94.315648774006618</v>
      </c>
      <c r="BW667" s="71">
        <v>92.714373756898325</v>
      </c>
      <c r="BX667" s="71">
        <v>87.521678674296538</v>
      </c>
      <c r="BY667" s="71">
        <v>89.788457613484923</v>
      </c>
      <c r="BZ667" s="71">
        <v>88.93429419839201</v>
      </c>
      <c r="CA667" s="71">
        <v>85.134159478642189</v>
      </c>
      <c r="CB667" s="71">
        <v>82.904216549901051</v>
      </c>
      <c r="CC667" s="71">
        <v>84.130982553450607</v>
      </c>
      <c r="CD667" s="71">
        <v>84.963849776018861</v>
      </c>
      <c r="CE667" s="71">
        <v>80.599464686362737</v>
      </c>
      <c r="CF667" s="71">
        <v>67.95914222483681</v>
      </c>
      <c r="CG667" s="71">
        <v>67.714023587416307</v>
      </c>
      <c r="CH667" s="71">
        <v>74.319303876409506</v>
      </c>
      <c r="CI667" s="71">
        <v>70.520631985881167</v>
      </c>
      <c r="CJ667" s="71">
        <v>72.956977843943122</v>
      </c>
      <c r="CK667" s="71">
        <v>74.563983704955305</v>
      </c>
      <c r="CL667" s="71">
        <v>83.402589075334674</v>
      </c>
      <c r="CM667" s="71">
        <v>88.850177398904535</v>
      </c>
      <c r="CN667" s="71">
        <v>95.39283679967771</v>
      </c>
      <c r="CO667" s="71">
        <v>90.260352677362505</v>
      </c>
      <c r="CP667" s="71">
        <v>86.988769230974455</v>
      </c>
      <c r="CQ667" s="71">
        <v>81.808805988414164</v>
      </c>
      <c r="CR667" s="71">
        <v>93.081415041243588</v>
      </c>
      <c r="CS667" s="71">
        <v>97.112502451186373</v>
      </c>
      <c r="CT667" s="71">
        <v>91.254167016836135</v>
      </c>
      <c r="CU667" s="71">
        <v>93.885213170447216</v>
      </c>
      <c r="CV667" s="71">
        <v>99.680995601871302</v>
      </c>
      <c r="CW667" s="71">
        <v>101.7137294450514</v>
      </c>
      <c r="CX667" s="71">
        <v>98.825609372714169</v>
      </c>
      <c r="CY667" s="71">
        <v>92.904531010400319</v>
      </c>
      <c r="CZ667" s="71">
        <v>87.385715739049274</v>
      </c>
      <c r="DA667" s="71">
        <v>91.734399449333466</v>
      </c>
      <c r="DB667" s="71">
        <v>87.018959281555425</v>
      </c>
      <c r="DC667" s="71">
        <v>86.525211535716608</v>
      </c>
      <c r="DD667" s="71">
        <v>87.155592397629533</v>
      </c>
      <c r="DE667" s="71">
        <v>92.639281856863164</v>
      </c>
      <c r="DF667" s="71">
        <v>90.793944269026198</v>
      </c>
      <c r="DG667" s="71">
        <v>89.847122370863858</v>
      </c>
      <c r="DH667" s="71">
        <v>84.414804133621729</v>
      </c>
      <c r="DI667" s="71">
        <v>88.884686855104533</v>
      </c>
      <c r="DJ667" s="71">
        <v>90.104443884173264</v>
      </c>
      <c r="DK667" s="71">
        <v>87.435727983252974</v>
      </c>
      <c r="DL667" s="71">
        <v>86.585240589778778</v>
      </c>
      <c r="DM667" s="71">
        <v>84.888863987947943</v>
      </c>
      <c r="DN667" s="71">
        <v>81.69804185225648</v>
      </c>
      <c r="DO667" s="71">
        <v>75.416956352329052</v>
      </c>
      <c r="DP667" s="71">
        <v>74.869570205312698</v>
      </c>
      <c r="DQ667" s="71">
        <v>73.772470581643873</v>
      </c>
      <c r="DR667" s="71">
        <v>71.401079861783529</v>
      </c>
      <c r="DS667" s="71">
        <v>64.084516906182586</v>
      </c>
      <c r="DT667" s="71">
        <v>66.880620220186572</v>
      </c>
      <c r="DU667" s="71">
        <v>73.759032705162625</v>
      </c>
      <c r="DV667" s="71">
        <v>73.809547350329325</v>
      </c>
      <c r="DW667" s="71">
        <v>69.018404907975452</v>
      </c>
      <c r="DX667" s="71">
        <v>70.43499963073036</v>
      </c>
      <c r="DY667" s="71">
        <v>66.104994817491658</v>
      </c>
      <c r="DZ667" s="71">
        <v>66.434932285003711</v>
      </c>
      <c r="EA667" s="71">
        <v>65.298650001146001</v>
      </c>
      <c r="EB667" s="71">
        <v>71.204462960072661</v>
      </c>
      <c r="EC667" s="71">
        <v>71.000753253463557</v>
      </c>
      <c r="ED667" s="71">
        <v>73.37005656192143</v>
      </c>
      <c r="EE667" s="71">
        <v>85.896573941787821</v>
      </c>
      <c r="EF667" s="71">
        <v>96.008134603814895</v>
      </c>
      <c r="EG667" s="71">
        <v>101.85929990115214</v>
      </c>
      <c r="EH667" s="71">
        <v>90.072345014987249</v>
      </c>
      <c r="EI667" s="71">
        <v>78.19443701660694</v>
      </c>
      <c r="EJ667" s="71">
        <v>72.75248492997882</v>
      </c>
      <c r="EK667" s="71">
        <v>69.782212090651868</v>
      </c>
      <c r="EL667" s="71">
        <v>80.358893704552997</v>
      </c>
      <c r="EM667" s="71">
        <v>85.407928346410571</v>
      </c>
      <c r="EN667" s="71">
        <v>94.615794044317454</v>
      </c>
      <c r="EO667" s="71">
        <v>99.077953729605127</v>
      </c>
      <c r="EP667" s="71">
        <v>102.40789875633138</v>
      </c>
      <c r="EQ667" s="71">
        <v>117.86037775616731</v>
      </c>
      <c r="ER667" s="71">
        <v>127.40598267743405</v>
      </c>
      <c r="ES667" s="71">
        <v>131.23799287276091</v>
      </c>
      <c r="ET667" s="71">
        <v>135.67122042624186</v>
      </c>
      <c r="EU667" s="71">
        <v>139.32482451941522</v>
      </c>
      <c r="EV667" s="71">
        <v>145.24529872458268</v>
      </c>
      <c r="EW667" s="71">
        <v>154.78852875903047</v>
      </c>
      <c r="EX667" s="71">
        <v>129.44932013761326</v>
      </c>
      <c r="EY667" s="71">
        <v>141.22835452358942</v>
      </c>
      <c r="EZ667" s="71">
        <v>151.04210437851918</v>
      </c>
      <c r="FA667" s="71">
        <v>154.73322421385282</v>
      </c>
      <c r="FB667" s="71">
        <v>173.42668851724233</v>
      </c>
      <c r="FC667" s="71">
        <v>179.14003711129519</v>
      </c>
      <c r="FD667" s="71">
        <v>169.8799491681246</v>
      </c>
      <c r="FE667" s="71">
        <v>181.23721881390591</v>
      </c>
      <c r="FF667" s="71">
        <v>204.13713570701552</v>
      </c>
      <c r="FG667" s="71">
        <v>231.65081464646278</v>
      </c>
      <c r="FH667" s="71">
        <v>225.7542650642911</v>
      </c>
      <c r="FI667" s="71">
        <v>220.79742150756522</v>
      </c>
      <c r="FJ667" s="71">
        <v>184.17080533644952</v>
      </c>
      <c r="FK667" s="71">
        <v>126.62828809143625</v>
      </c>
      <c r="FL667" s="71">
        <v>129.92083623018996</v>
      </c>
      <c r="FM667" s="71">
        <v>111.05375001500725</v>
      </c>
      <c r="FN667" s="71">
        <v>111.30044836437676</v>
      </c>
      <c r="FO667" s="71">
        <v>123.29642546992746</v>
      </c>
      <c r="FP667" s="71">
        <v>124.5052605461043</v>
      </c>
      <c r="FQ667" s="71">
        <v>126.31903314888615</v>
      </c>
      <c r="FR667" s="71">
        <v>126.92476491955438</v>
      </c>
      <c r="FS667" s="71">
        <v>127.49214097884246</v>
      </c>
      <c r="FT667" s="7"/>
      <c r="FU667" s="7"/>
      <c r="FV667" s="7"/>
      <c r="FW667" s="7"/>
      <c r="FX667" s="7"/>
      <c r="FY667" s="7"/>
      <c r="FZ667" s="7"/>
      <c r="GA667" s="7"/>
      <c r="GB667" s="7"/>
    </row>
    <row r="668" spans="1:184" x14ac:dyDescent="0.3">
      <c r="A668" s="12" t="s">
        <v>51</v>
      </c>
      <c r="B668" s="12"/>
      <c r="C668" s="12"/>
      <c r="D668" s="30"/>
      <c r="E668" s="11">
        <v>90.213346593084381</v>
      </c>
      <c r="F668" s="11">
        <v>90.213346593084381</v>
      </c>
      <c r="G668" s="11">
        <v>90.213346593084381</v>
      </c>
      <c r="H668" s="11">
        <v>90.213346593084381</v>
      </c>
      <c r="I668" s="11">
        <v>90.213346593084381</v>
      </c>
      <c r="J668" s="11">
        <v>90.213346593084381</v>
      </c>
      <c r="K668" s="11">
        <v>90.213346593084381</v>
      </c>
      <c r="L668" s="11">
        <v>90.213346593084381</v>
      </c>
      <c r="M668" s="11">
        <v>90.213346593084381</v>
      </c>
      <c r="N668" s="11">
        <v>90.213346593084381</v>
      </c>
      <c r="O668" s="11">
        <v>90.213346593084381</v>
      </c>
      <c r="P668" s="11">
        <v>90.213346593084381</v>
      </c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  <c r="DI668" s="11"/>
      <c r="DJ668" s="11"/>
      <c r="DK668" s="11"/>
      <c r="DL668" s="11"/>
      <c r="DM668" s="11"/>
      <c r="DN668" s="11"/>
      <c r="DO668" s="11"/>
      <c r="DP668" s="11"/>
      <c r="DQ668" s="11"/>
      <c r="DR668" s="11"/>
      <c r="DS668" s="11"/>
      <c r="DT668" s="11"/>
      <c r="DU668" s="11"/>
      <c r="DV668" s="11"/>
      <c r="DW668" s="11"/>
      <c r="DX668" s="11"/>
      <c r="DY668" s="11"/>
      <c r="DZ668" s="11"/>
      <c r="EA668" s="11"/>
      <c r="EB668" s="11"/>
      <c r="EC668" s="11"/>
      <c r="ED668" s="11"/>
      <c r="EE668" s="11"/>
      <c r="EF668" s="11"/>
      <c r="EG668" s="11"/>
      <c r="EH668" s="11"/>
      <c r="EI668" s="11"/>
      <c r="EJ668" s="11"/>
      <c r="EK668" s="11"/>
      <c r="EL668" s="11"/>
      <c r="EM668" s="11"/>
      <c r="EN668" s="11"/>
      <c r="EO668" s="11"/>
      <c r="EP668" s="11"/>
      <c r="EQ668" s="11"/>
      <c r="ER668" s="11"/>
      <c r="ES668" s="11"/>
      <c r="ET668" s="11"/>
      <c r="EU668" s="11"/>
      <c r="EV668" s="11"/>
      <c r="EW668" s="11"/>
      <c r="EX668" s="11"/>
      <c r="EY668" s="11"/>
      <c r="EZ668" s="11"/>
      <c r="FA668" s="11"/>
      <c r="FB668" s="11"/>
      <c r="FC668" s="11"/>
      <c r="FD668" s="11"/>
      <c r="FE668" s="11"/>
      <c r="FF668" s="11"/>
      <c r="FG668" s="11"/>
      <c r="FH668" s="11"/>
      <c r="FI668" s="11"/>
      <c r="FJ668" s="11"/>
      <c r="FK668" s="11"/>
      <c r="FL668" s="11"/>
      <c r="FM668" s="11"/>
      <c r="FN668" s="11"/>
      <c r="FO668" s="11"/>
      <c r="FP668" s="11"/>
      <c r="FQ668" s="11"/>
      <c r="FR668" s="11"/>
      <c r="FS668" s="11"/>
    </row>
    <row r="669" spans="1:184" x14ac:dyDescent="0.3">
      <c r="A669" s="12" t="s">
        <v>50</v>
      </c>
      <c r="B669" s="12"/>
      <c r="C669" s="12"/>
      <c r="D669" s="30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>
        <v>120.4501311968326</v>
      </c>
      <c r="R669" s="11">
        <v>120.4501311968326</v>
      </c>
      <c r="S669" s="11">
        <v>120.4501311968326</v>
      </c>
      <c r="T669" s="11">
        <v>120.4501311968326</v>
      </c>
      <c r="U669" s="11">
        <v>120.4501311968326</v>
      </c>
      <c r="V669" s="11">
        <v>120.4501311968326</v>
      </c>
      <c r="W669" s="11">
        <v>120.4501311968326</v>
      </c>
      <c r="X669" s="11">
        <v>120.4501311968326</v>
      </c>
      <c r="Y669" s="11">
        <v>120.4501311968326</v>
      </c>
      <c r="Z669" s="11">
        <v>120.4501311968326</v>
      </c>
      <c r="AA669" s="11">
        <v>120.4501311968326</v>
      </c>
      <c r="AB669" s="11">
        <v>120.4501311968326</v>
      </c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  <c r="DI669" s="11"/>
      <c r="DJ669" s="11"/>
      <c r="DK669" s="11"/>
      <c r="DL669" s="11"/>
      <c r="DM669" s="11"/>
      <c r="DN669" s="11"/>
      <c r="DO669" s="11"/>
      <c r="DP669" s="11"/>
      <c r="DQ669" s="11"/>
      <c r="DR669" s="11"/>
      <c r="DS669" s="11"/>
      <c r="DT669" s="11"/>
      <c r="DU669" s="11"/>
      <c r="DV669" s="11"/>
      <c r="DW669" s="11"/>
      <c r="DX669" s="11"/>
      <c r="DY669" s="11"/>
      <c r="DZ669" s="11"/>
      <c r="EA669" s="11"/>
      <c r="EB669" s="11"/>
      <c r="EC669" s="11"/>
      <c r="ED669" s="11"/>
      <c r="EE669" s="11"/>
      <c r="EF669" s="11"/>
      <c r="EG669" s="11"/>
      <c r="EH669" s="11"/>
      <c r="EI669" s="11"/>
      <c r="EJ669" s="11"/>
      <c r="EK669" s="11"/>
      <c r="EL669" s="11"/>
      <c r="EM669" s="11"/>
      <c r="EN669" s="11"/>
      <c r="EO669" s="11"/>
      <c r="EP669" s="11"/>
      <c r="EQ669" s="11"/>
      <c r="ER669" s="11"/>
      <c r="ES669" s="11"/>
      <c r="ET669" s="11"/>
      <c r="EU669" s="11"/>
      <c r="EV669" s="11"/>
      <c r="EW669" s="11"/>
      <c r="EX669" s="11"/>
      <c r="EY669" s="11"/>
      <c r="EZ669" s="11"/>
      <c r="FA669" s="11"/>
      <c r="FB669" s="11"/>
      <c r="FC669" s="11"/>
      <c r="FD669" s="11"/>
      <c r="FE669" s="11"/>
      <c r="FF669" s="11"/>
      <c r="FG669" s="11"/>
      <c r="FH669" s="11"/>
      <c r="FI669" s="11"/>
      <c r="FJ669" s="11"/>
      <c r="FK669" s="11"/>
      <c r="FL669" s="11"/>
      <c r="FM669" s="11"/>
      <c r="FN669" s="11"/>
      <c r="FO669" s="11"/>
      <c r="FP669" s="11"/>
      <c r="FQ669" s="11"/>
      <c r="FR669" s="11"/>
      <c r="FS669" s="11"/>
    </row>
    <row r="670" spans="1:184" x14ac:dyDescent="0.3">
      <c r="A670" s="12" t="s">
        <v>49</v>
      </c>
      <c r="B670" s="12"/>
      <c r="C670" s="12"/>
      <c r="D670" s="30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>
        <v>150.78332913129952</v>
      </c>
      <c r="AD670" s="11">
        <v>150.78332913129952</v>
      </c>
      <c r="AE670" s="11">
        <v>150.78332913129952</v>
      </c>
      <c r="AF670" s="11">
        <v>150.78332913129952</v>
      </c>
      <c r="AG670" s="11">
        <v>150.78332913129952</v>
      </c>
      <c r="AH670" s="11">
        <v>150.78332913129952</v>
      </c>
      <c r="AI670" s="11">
        <v>150.78332913129952</v>
      </c>
      <c r="AJ670" s="11">
        <v>150.78332913129952</v>
      </c>
      <c r="AK670" s="11">
        <v>150.78332913129952</v>
      </c>
      <c r="AL670" s="11">
        <v>150.78332913129952</v>
      </c>
      <c r="AM670" s="11">
        <v>150.78332913129952</v>
      </c>
      <c r="AN670" s="11">
        <v>150.78332913129952</v>
      </c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  <c r="DI670" s="11"/>
      <c r="DJ670" s="11"/>
      <c r="DK670" s="11"/>
      <c r="DL670" s="11"/>
      <c r="DM670" s="11"/>
      <c r="DN670" s="11"/>
      <c r="DO670" s="11"/>
      <c r="DP670" s="11"/>
      <c r="DQ670" s="11"/>
      <c r="DR670" s="11"/>
      <c r="DS670" s="11"/>
      <c r="DT670" s="11"/>
      <c r="DU670" s="11"/>
      <c r="DV670" s="11"/>
      <c r="DW670" s="11"/>
      <c r="DX670" s="11"/>
      <c r="DY670" s="11"/>
      <c r="DZ670" s="11"/>
      <c r="EA670" s="11"/>
      <c r="EB670" s="11"/>
      <c r="EC670" s="11"/>
      <c r="ED670" s="11"/>
      <c r="EE670" s="11"/>
      <c r="EF670" s="11"/>
      <c r="EG670" s="11"/>
      <c r="EH670" s="11"/>
      <c r="EI670" s="11"/>
      <c r="EJ670" s="11"/>
      <c r="EK670" s="11"/>
      <c r="EL670" s="11"/>
      <c r="EM670" s="11"/>
      <c r="EN670" s="11"/>
      <c r="EO670" s="11"/>
      <c r="EP670" s="11"/>
      <c r="EQ670" s="11"/>
      <c r="ER670" s="11"/>
      <c r="ES670" s="11"/>
      <c r="ET670" s="11"/>
      <c r="EU670" s="11"/>
      <c r="EV670" s="11"/>
      <c r="EW670" s="11"/>
      <c r="EX670" s="11"/>
      <c r="EY670" s="11"/>
      <c r="EZ670" s="11"/>
      <c r="FA670" s="11"/>
      <c r="FB670" s="11"/>
      <c r="FC670" s="11"/>
      <c r="FD670" s="11"/>
      <c r="FE670" s="11"/>
      <c r="FF670" s="11"/>
      <c r="FG670" s="11"/>
      <c r="FH670" s="11"/>
      <c r="FI670" s="11"/>
      <c r="FJ670" s="11"/>
      <c r="FK670" s="11"/>
      <c r="FL670" s="11"/>
      <c r="FM670" s="11"/>
      <c r="FN670" s="11"/>
      <c r="FO670" s="11"/>
      <c r="FP670" s="11"/>
      <c r="FQ670" s="11"/>
      <c r="FR670" s="11"/>
      <c r="FS670" s="11"/>
    </row>
    <row r="671" spans="1:184" x14ac:dyDescent="0.3">
      <c r="A671" s="12" t="s">
        <v>48</v>
      </c>
      <c r="B671" s="12"/>
      <c r="C671" s="12"/>
      <c r="D671" s="30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>
        <v>131.640497334043</v>
      </c>
      <c r="AP671" s="11">
        <v>131.640497334043</v>
      </c>
      <c r="AQ671" s="11">
        <v>131.640497334043</v>
      </c>
      <c r="AR671" s="11">
        <v>131.640497334043</v>
      </c>
      <c r="AS671" s="11">
        <v>131.640497334043</v>
      </c>
      <c r="AT671" s="11">
        <v>131.640497334043</v>
      </c>
      <c r="AU671" s="11">
        <v>131.640497334043</v>
      </c>
      <c r="AV671" s="11">
        <v>131.640497334043</v>
      </c>
      <c r="AW671" s="11">
        <v>131.640497334043</v>
      </c>
      <c r="AX671" s="11">
        <v>131.640497334043</v>
      </c>
      <c r="AY671" s="11">
        <v>131.640497334043</v>
      </c>
      <c r="AZ671" s="11">
        <v>131.640497334043</v>
      </c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  <c r="DT671" s="11"/>
      <c r="DU671" s="11"/>
      <c r="DV671" s="11"/>
      <c r="DW671" s="11"/>
      <c r="DX671" s="11"/>
      <c r="DY671" s="11"/>
      <c r="DZ671" s="11"/>
      <c r="EA671" s="11"/>
      <c r="EB671" s="11"/>
      <c r="EC671" s="11"/>
      <c r="ED671" s="11"/>
      <c r="EE671" s="11"/>
      <c r="EF671" s="11"/>
      <c r="EG671" s="11"/>
      <c r="EH671" s="11"/>
      <c r="EI671" s="11"/>
      <c r="EJ671" s="11"/>
      <c r="EK671" s="11"/>
      <c r="EL671" s="11"/>
      <c r="EM671" s="11"/>
      <c r="EN671" s="11"/>
      <c r="EO671" s="11"/>
      <c r="EP671" s="11"/>
      <c r="EQ671" s="11"/>
      <c r="ER671" s="11"/>
      <c r="ES671" s="11"/>
      <c r="ET671" s="11"/>
      <c r="EU671" s="11"/>
      <c r="EV671" s="11"/>
      <c r="EW671" s="11"/>
      <c r="EX671" s="11"/>
      <c r="EY671" s="11"/>
      <c r="EZ671" s="11"/>
      <c r="FA671" s="11"/>
      <c r="FB671" s="11"/>
      <c r="FC671" s="11"/>
      <c r="FD671" s="11"/>
      <c r="FE671" s="11"/>
      <c r="FF671" s="11"/>
      <c r="FG671" s="11"/>
      <c r="FH671" s="11"/>
      <c r="FI671" s="11"/>
      <c r="FJ671" s="11"/>
      <c r="FK671" s="11"/>
      <c r="FL671" s="11"/>
      <c r="FM671" s="11"/>
      <c r="FN671" s="11"/>
      <c r="FO671" s="11"/>
      <c r="FP671" s="11"/>
      <c r="FQ671" s="11"/>
      <c r="FR671" s="11"/>
      <c r="FS671" s="11"/>
    </row>
    <row r="672" spans="1:184" x14ac:dyDescent="0.3">
      <c r="A672" s="12" t="s">
        <v>86</v>
      </c>
      <c r="B672" s="12"/>
      <c r="C672" s="12"/>
      <c r="D672" s="30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>
        <v>106.85422972210864</v>
      </c>
      <c r="BB672" s="11">
        <v>106.85422972210864</v>
      </c>
      <c r="BC672" s="11">
        <v>106.85422972210864</v>
      </c>
      <c r="BD672" s="11">
        <v>106.85422972210864</v>
      </c>
      <c r="BE672" s="11">
        <v>106.85422972210864</v>
      </c>
      <c r="BF672" s="11">
        <v>106.85422972210864</v>
      </c>
      <c r="BG672" s="11">
        <v>106.85422972210864</v>
      </c>
      <c r="BH672" s="11">
        <v>106.85422972210864</v>
      </c>
      <c r="BI672" s="11">
        <v>106.85422972210864</v>
      </c>
      <c r="BJ672" s="11">
        <v>106.85422972210864</v>
      </c>
      <c r="BK672" s="11">
        <v>106.85422972210864</v>
      </c>
      <c r="BL672" s="11">
        <v>106.85422972210864</v>
      </c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11"/>
      <c r="DS672" s="11"/>
      <c r="DT672" s="11"/>
      <c r="DU672" s="11"/>
      <c r="DV672" s="11"/>
      <c r="DW672" s="11"/>
      <c r="DX672" s="11"/>
      <c r="DY672" s="11"/>
      <c r="DZ672" s="11"/>
      <c r="EA672" s="11"/>
      <c r="EB672" s="11"/>
      <c r="EC672" s="11"/>
      <c r="ED672" s="11"/>
      <c r="EE672" s="11"/>
      <c r="EF672" s="11"/>
      <c r="EG672" s="11"/>
      <c r="EH672" s="11"/>
      <c r="EI672" s="11"/>
      <c r="EJ672" s="11"/>
      <c r="EK672" s="11"/>
      <c r="EL672" s="11"/>
      <c r="EM672" s="11"/>
      <c r="EN672" s="11"/>
      <c r="EO672" s="11"/>
      <c r="EP672" s="11"/>
      <c r="EQ672" s="11"/>
      <c r="ER672" s="11"/>
      <c r="ES672" s="11"/>
      <c r="ET672" s="11"/>
      <c r="EU672" s="11"/>
      <c r="EV672" s="11"/>
      <c r="EW672" s="11"/>
      <c r="EX672" s="11"/>
      <c r="EY672" s="11"/>
      <c r="EZ672" s="11"/>
      <c r="FA672" s="11"/>
      <c r="FB672" s="11"/>
      <c r="FC672" s="11"/>
      <c r="FD672" s="11"/>
      <c r="FE672" s="11"/>
      <c r="FF672" s="11"/>
      <c r="FG672" s="11"/>
      <c r="FH672" s="11"/>
      <c r="FI672" s="11"/>
      <c r="FJ672" s="11"/>
      <c r="FK672" s="11"/>
      <c r="FL672" s="11"/>
      <c r="FM672" s="11"/>
      <c r="FN672" s="11"/>
      <c r="FO672" s="11"/>
      <c r="FP672" s="11"/>
      <c r="FQ672" s="11"/>
      <c r="FR672" s="11"/>
      <c r="FS672" s="11"/>
    </row>
    <row r="673" spans="1:184" x14ac:dyDescent="0.3">
      <c r="A673" s="12" t="s">
        <v>158</v>
      </c>
      <c r="B673" s="12"/>
      <c r="C673" s="12"/>
      <c r="D673" s="30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>
        <v>103.35002453521371</v>
      </c>
      <c r="BN673" s="11">
        <v>103.35002453521371</v>
      </c>
      <c r="BO673" s="11">
        <v>103.35002453521371</v>
      </c>
      <c r="BP673" s="11">
        <v>103.35002453521371</v>
      </c>
      <c r="BQ673" s="11">
        <v>103.35002453521371</v>
      </c>
      <c r="BR673" s="11">
        <v>103.35002453521371</v>
      </c>
      <c r="BS673" s="11">
        <v>103.35002453521371</v>
      </c>
      <c r="BT673" s="11">
        <v>103.35002453521371</v>
      </c>
      <c r="BU673" s="11">
        <v>103.35002453521371</v>
      </c>
      <c r="BV673" s="11">
        <v>103.35002453521371</v>
      </c>
      <c r="BW673" s="11">
        <v>103.35002453521371</v>
      </c>
      <c r="BX673" s="11">
        <v>103.35002453521371</v>
      </c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  <c r="DM673" s="11"/>
      <c r="DN673" s="11"/>
      <c r="DO673" s="11"/>
      <c r="DP673" s="11"/>
      <c r="DQ673" s="11"/>
      <c r="DR673" s="11"/>
      <c r="DS673" s="11"/>
      <c r="DT673" s="11"/>
      <c r="DU673" s="11"/>
      <c r="DV673" s="11"/>
      <c r="DW673" s="11"/>
      <c r="DX673" s="11"/>
      <c r="DY673" s="11"/>
      <c r="DZ673" s="11"/>
      <c r="EA673" s="11"/>
      <c r="EB673" s="11"/>
      <c r="EC673" s="11"/>
      <c r="ED673" s="11"/>
      <c r="EE673" s="11"/>
      <c r="EF673" s="11"/>
      <c r="EG673" s="11"/>
      <c r="EH673" s="11"/>
      <c r="EI673" s="11"/>
      <c r="EJ673" s="11"/>
      <c r="EK673" s="11"/>
      <c r="EL673" s="11"/>
      <c r="EM673" s="11"/>
      <c r="EN673" s="11"/>
      <c r="EO673" s="11"/>
      <c r="EP673" s="11"/>
      <c r="EQ673" s="11"/>
      <c r="ER673" s="11"/>
      <c r="ES673" s="11"/>
      <c r="ET673" s="11"/>
      <c r="EU673" s="11"/>
      <c r="EV673" s="11"/>
      <c r="EW673" s="11"/>
      <c r="EX673" s="11"/>
      <c r="EY673" s="11"/>
      <c r="EZ673" s="11"/>
      <c r="FA673" s="11"/>
      <c r="FB673" s="11"/>
      <c r="FC673" s="11"/>
      <c r="FD673" s="11"/>
      <c r="FE673" s="11"/>
      <c r="FF673" s="11"/>
      <c r="FG673" s="11"/>
      <c r="FH673" s="11"/>
      <c r="FI673" s="11"/>
      <c r="FJ673" s="11"/>
      <c r="FK673" s="11"/>
      <c r="FL673" s="11"/>
      <c r="FM673" s="11"/>
      <c r="FN673" s="11"/>
      <c r="FO673" s="11"/>
      <c r="FP673" s="11"/>
      <c r="FQ673" s="11"/>
      <c r="FR673" s="11"/>
      <c r="FS673" s="11"/>
    </row>
    <row r="674" spans="1:184" x14ac:dyDescent="0.3">
      <c r="A674" s="12" t="s">
        <v>178</v>
      </c>
      <c r="B674" s="12"/>
      <c r="C674" s="12"/>
      <c r="D674" s="30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>
        <v>79.160458697894953</v>
      </c>
      <c r="BZ674" s="11">
        <v>79.160458697894953</v>
      </c>
      <c r="CA674" s="11">
        <v>79.160458697894953</v>
      </c>
      <c r="CB674" s="11">
        <v>79.160458697894953</v>
      </c>
      <c r="CC674" s="11">
        <v>79.160458697894953</v>
      </c>
      <c r="CD674" s="11">
        <v>79.160458697894953</v>
      </c>
      <c r="CE674" s="11">
        <v>79.160458697894953</v>
      </c>
      <c r="CF674" s="11">
        <v>79.160458697894953</v>
      </c>
      <c r="CG674" s="11">
        <v>79.160458697894953</v>
      </c>
      <c r="CH674" s="11">
        <v>79.160458697894953</v>
      </c>
      <c r="CI674" s="11">
        <v>79.160458697894953</v>
      </c>
      <c r="CJ674" s="11">
        <v>79.160458697894953</v>
      </c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  <c r="DM674" s="11"/>
      <c r="DN674" s="11"/>
      <c r="DO674" s="11"/>
      <c r="DP674" s="11"/>
      <c r="DQ674" s="11"/>
      <c r="DR674" s="11"/>
      <c r="DS674" s="11"/>
      <c r="DT674" s="11"/>
      <c r="DU674" s="11"/>
      <c r="DV674" s="11"/>
      <c r="DW674" s="11"/>
      <c r="DX674" s="11"/>
      <c r="DY674" s="11"/>
      <c r="DZ674" s="11"/>
      <c r="EA674" s="11"/>
      <c r="EB674" s="11"/>
      <c r="EC674" s="11"/>
      <c r="ED674" s="11"/>
      <c r="EE674" s="11"/>
      <c r="EF674" s="11"/>
      <c r="EG674" s="11"/>
      <c r="EH674" s="11"/>
      <c r="EI674" s="11"/>
      <c r="EJ674" s="11"/>
      <c r="EK674" s="11"/>
      <c r="EL674" s="11"/>
      <c r="EM674" s="11"/>
      <c r="EN674" s="11"/>
      <c r="EO674" s="11"/>
      <c r="EP674" s="11"/>
      <c r="EQ674" s="11"/>
      <c r="ER674" s="11"/>
      <c r="ES674" s="11"/>
      <c r="ET674" s="11"/>
      <c r="EU674" s="11"/>
      <c r="EV674" s="11"/>
      <c r="EW674" s="11"/>
      <c r="EX674" s="11"/>
      <c r="EY674" s="11"/>
      <c r="EZ674" s="11"/>
      <c r="FA674" s="11"/>
      <c r="FB674" s="11"/>
      <c r="FC674" s="11"/>
      <c r="FD674" s="11"/>
      <c r="FE674" s="11"/>
      <c r="FF674" s="11"/>
      <c r="FG674" s="11"/>
      <c r="FH674" s="11"/>
      <c r="FI674" s="11"/>
      <c r="FJ674" s="11"/>
      <c r="FK674" s="11"/>
      <c r="FL674" s="11"/>
      <c r="FM674" s="11"/>
      <c r="FN674" s="11"/>
      <c r="FO674" s="11"/>
      <c r="FP674" s="11"/>
      <c r="FQ674" s="11"/>
      <c r="FR674" s="11"/>
      <c r="FS674" s="11"/>
      <c r="FT674" s="66"/>
      <c r="FU674" s="66"/>
      <c r="FV674" s="66"/>
      <c r="FW674" s="66"/>
      <c r="FX674" s="66"/>
      <c r="FY674" s="66"/>
      <c r="FZ674" s="66"/>
      <c r="GA674" s="66"/>
      <c r="GB674" s="66"/>
    </row>
    <row r="675" spans="1:184" x14ac:dyDescent="0.3">
      <c r="A675" s="12" t="s">
        <v>238</v>
      </c>
      <c r="B675" s="12"/>
      <c r="C675" s="12"/>
      <c r="D675" s="30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>
        <v>88.781892050485141</v>
      </c>
      <c r="CL675" s="11">
        <v>88.781892050485141</v>
      </c>
      <c r="CM675" s="11">
        <v>88.781892050485141</v>
      </c>
      <c r="CN675" s="11">
        <v>88.781892050485141</v>
      </c>
      <c r="CO675" s="11">
        <v>88.781892050485141</v>
      </c>
      <c r="CP675" s="11">
        <v>88.781892050485141</v>
      </c>
      <c r="CQ675" s="11">
        <v>88.781892050485141</v>
      </c>
      <c r="CR675" s="11">
        <v>88.781892050485141</v>
      </c>
      <c r="CS675" s="11">
        <v>88.781892050485141</v>
      </c>
      <c r="CT675" s="11">
        <v>88.781892050485141</v>
      </c>
      <c r="CU675" s="11">
        <v>88.781892050485141</v>
      </c>
      <c r="CV675" s="11">
        <v>88.781892050485141</v>
      </c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  <c r="DM675" s="11"/>
      <c r="DN675" s="11"/>
      <c r="DO675" s="11"/>
      <c r="DP675" s="11"/>
      <c r="DQ675" s="11"/>
      <c r="DR675" s="11"/>
      <c r="DS675" s="11"/>
      <c r="DT675" s="11"/>
      <c r="DU675" s="11"/>
      <c r="DV675" s="11"/>
      <c r="DW675" s="11"/>
      <c r="DX675" s="11"/>
      <c r="DY675" s="11"/>
      <c r="DZ675" s="11"/>
      <c r="EA675" s="11"/>
      <c r="EB675" s="11"/>
      <c r="EC675" s="11"/>
      <c r="ED675" s="11"/>
      <c r="EE675" s="11"/>
      <c r="EF675" s="11"/>
      <c r="EG675" s="11"/>
      <c r="EH675" s="11"/>
      <c r="EI675" s="11"/>
      <c r="EJ675" s="11"/>
      <c r="EK675" s="11"/>
      <c r="EL675" s="11"/>
      <c r="EM675" s="11"/>
      <c r="EN675" s="11"/>
      <c r="EO675" s="11"/>
      <c r="EP675" s="11"/>
      <c r="EQ675" s="11"/>
      <c r="ER675" s="11"/>
      <c r="ES675" s="11"/>
      <c r="ET675" s="11"/>
      <c r="EU675" s="11"/>
      <c r="EV675" s="11"/>
      <c r="EW675" s="11"/>
      <c r="EX675" s="11"/>
      <c r="EY675" s="11"/>
      <c r="EZ675" s="11"/>
      <c r="FA675" s="11"/>
      <c r="FB675" s="11"/>
      <c r="FC675" s="11"/>
      <c r="FD675" s="11"/>
      <c r="FE675" s="11"/>
      <c r="FF675" s="11"/>
      <c r="FG675" s="11"/>
      <c r="FH675" s="11"/>
      <c r="FI675" s="11"/>
      <c r="FJ675" s="11"/>
      <c r="FK675" s="11"/>
      <c r="FL675" s="11"/>
      <c r="FM675" s="11"/>
      <c r="FN675" s="11"/>
      <c r="FO675" s="11"/>
      <c r="FP675" s="11"/>
      <c r="FQ675" s="11"/>
      <c r="FR675" s="11"/>
      <c r="FS675" s="11"/>
    </row>
    <row r="676" spans="1:184" x14ac:dyDescent="0.3">
      <c r="A676" s="12" t="s">
        <v>279</v>
      </c>
      <c r="B676" s="12"/>
      <c r="C676" s="12"/>
      <c r="D676" s="30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>
        <v>90.913241738485439</v>
      </c>
      <c r="CX676" s="11">
        <v>90.913241738485439</v>
      </c>
      <c r="CY676" s="11">
        <v>90.913241738485439</v>
      </c>
      <c r="CZ676" s="11">
        <v>90.913241738485439</v>
      </c>
      <c r="DA676" s="11">
        <v>90.913241738485439</v>
      </c>
      <c r="DB676" s="11">
        <v>90.913241738485439</v>
      </c>
      <c r="DC676" s="11">
        <v>90.913241738485439</v>
      </c>
      <c r="DD676" s="11">
        <v>90.913241738485439</v>
      </c>
      <c r="DE676" s="11">
        <v>90.913241738485439</v>
      </c>
      <c r="DF676" s="11">
        <v>90.913241738485439</v>
      </c>
      <c r="DG676" s="11">
        <v>90.913241738485439</v>
      </c>
      <c r="DH676" s="11">
        <v>90.913241738485439</v>
      </c>
      <c r="DI676" s="11"/>
      <c r="DJ676" s="11"/>
      <c r="DK676" s="11"/>
      <c r="DL676" s="11"/>
      <c r="DM676" s="11"/>
      <c r="DN676" s="11"/>
      <c r="DO676" s="11"/>
      <c r="DP676" s="11"/>
      <c r="DQ676" s="11"/>
      <c r="DR676" s="11"/>
      <c r="DS676" s="11"/>
      <c r="DT676" s="11"/>
      <c r="DU676" s="11"/>
      <c r="DV676" s="11"/>
      <c r="DW676" s="11"/>
      <c r="DX676" s="11"/>
      <c r="DY676" s="11"/>
      <c r="DZ676" s="11"/>
      <c r="EA676" s="11"/>
      <c r="EB676" s="11"/>
      <c r="EC676" s="11"/>
      <c r="ED676" s="11"/>
      <c r="EE676" s="11"/>
      <c r="EF676" s="11"/>
      <c r="EG676" s="11"/>
      <c r="EH676" s="11"/>
      <c r="EI676" s="11"/>
      <c r="EJ676" s="11"/>
      <c r="EK676" s="11"/>
      <c r="EL676" s="11"/>
      <c r="EM676" s="11"/>
      <c r="EN676" s="11"/>
      <c r="EO676" s="11"/>
      <c r="EP676" s="11"/>
      <c r="EQ676" s="11"/>
      <c r="ER676" s="11"/>
      <c r="ES676" s="11"/>
      <c r="ET676" s="11"/>
      <c r="EU676" s="11"/>
      <c r="EV676" s="11"/>
      <c r="EW676" s="11"/>
      <c r="EX676" s="11"/>
      <c r="EY676" s="11"/>
      <c r="EZ676" s="11"/>
      <c r="FA676" s="11"/>
      <c r="FB676" s="11"/>
      <c r="FC676" s="11"/>
      <c r="FD676" s="11"/>
      <c r="FE676" s="11"/>
      <c r="FF676" s="11"/>
      <c r="FG676" s="11"/>
      <c r="FH676" s="11"/>
      <c r="FI676" s="11"/>
      <c r="FJ676" s="11"/>
      <c r="FK676" s="11"/>
      <c r="FL676" s="11"/>
      <c r="FM676" s="11"/>
      <c r="FN676" s="11"/>
      <c r="FO676" s="11"/>
      <c r="FP676" s="11"/>
      <c r="FQ676" s="11"/>
      <c r="FR676" s="11"/>
      <c r="FS676" s="11"/>
    </row>
    <row r="677" spans="1:184" x14ac:dyDescent="0.3">
      <c r="A677" s="12" t="s">
        <v>363</v>
      </c>
      <c r="B677" s="12"/>
      <c r="C677" s="12"/>
      <c r="D677" s="30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>
        <v>78.835184939996012</v>
      </c>
      <c r="DJ677" s="11">
        <v>78.835184939996012</v>
      </c>
      <c r="DK677" s="11">
        <v>78.835184939996012</v>
      </c>
      <c r="DL677" s="11">
        <v>78.835184939996012</v>
      </c>
      <c r="DM677" s="11">
        <v>78.835184939996012</v>
      </c>
      <c r="DN677" s="11">
        <v>78.835184939996012</v>
      </c>
      <c r="DO677" s="11">
        <v>78.835184939996012</v>
      </c>
      <c r="DP677" s="11">
        <v>78.835184939996012</v>
      </c>
      <c r="DQ677" s="11">
        <v>78.835184939996012</v>
      </c>
      <c r="DR677" s="11">
        <v>78.835184939996012</v>
      </c>
      <c r="DS677" s="11">
        <v>78.835184939996012</v>
      </c>
      <c r="DT677" s="11">
        <v>78.835184939996012</v>
      </c>
      <c r="DU677" s="11"/>
      <c r="DV677" s="11"/>
      <c r="DW677" s="11"/>
      <c r="DX677" s="11"/>
      <c r="DY677" s="11"/>
      <c r="DZ677" s="11"/>
      <c r="EA677" s="11"/>
      <c r="EB677" s="11"/>
      <c r="EC677" s="11"/>
      <c r="ED677" s="11"/>
      <c r="EE677" s="11"/>
      <c r="EF677" s="11"/>
      <c r="EG677" s="11"/>
      <c r="EH677" s="11"/>
      <c r="EI677" s="11"/>
      <c r="EJ677" s="11"/>
      <c r="EK677" s="11"/>
      <c r="EL677" s="11"/>
      <c r="EM677" s="11"/>
      <c r="EN677" s="11"/>
      <c r="EO677" s="11"/>
      <c r="EP677" s="11"/>
      <c r="EQ677" s="11"/>
      <c r="ER677" s="11"/>
      <c r="ES677" s="11"/>
      <c r="ET677" s="11"/>
      <c r="EU677" s="11"/>
      <c r="EV677" s="11"/>
      <c r="EW677" s="11"/>
      <c r="EX677" s="11"/>
      <c r="EY677" s="11"/>
      <c r="EZ677" s="11"/>
      <c r="FA677" s="11"/>
      <c r="FB677" s="11"/>
      <c r="FC677" s="11"/>
      <c r="FD677" s="11"/>
      <c r="FE677" s="11"/>
      <c r="FF677" s="11"/>
      <c r="FG677" s="11"/>
      <c r="FH677" s="11"/>
      <c r="FI677" s="11"/>
      <c r="FJ677" s="11"/>
      <c r="FK677" s="11"/>
      <c r="FL677" s="11"/>
      <c r="FM677" s="11"/>
      <c r="FN677" s="11"/>
      <c r="FO677" s="11"/>
      <c r="FP677" s="11"/>
      <c r="FQ677" s="11"/>
      <c r="FR677" s="11"/>
      <c r="FS677" s="11"/>
    </row>
    <row r="678" spans="1:184" x14ac:dyDescent="0.3">
      <c r="A678" s="12" t="s">
        <v>366</v>
      </c>
      <c r="B678" s="12"/>
      <c r="C678" s="12"/>
      <c r="D678" s="30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>
        <v>73.528378584908282</v>
      </c>
      <c r="DV678" s="11">
        <v>73.528378584908282</v>
      </c>
      <c r="DW678" s="11">
        <v>73.528378584908282</v>
      </c>
      <c r="DX678" s="11">
        <v>73.528378584908282</v>
      </c>
      <c r="DY678" s="11">
        <v>73.528378584908282</v>
      </c>
      <c r="DZ678" s="11">
        <v>73.528378584908282</v>
      </c>
      <c r="EA678" s="11">
        <v>73.528378584908282</v>
      </c>
      <c r="EB678" s="11">
        <v>73.528378584908282</v>
      </c>
      <c r="EC678" s="11">
        <v>73.528378584908282</v>
      </c>
      <c r="ED678" s="11">
        <v>73.528378584908282</v>
      </c>
      <c r="EE678" s="11">
        <v>73.528378584908282</v>
      </c>
      <c r="EF678" s="11">
        <v>73.528378584908282</v>
      </c>
      <c r="EG678" s="11"/>
      <c r="EH678" s="11"/>
      <c r="EI678" s="11"/>
      <c r="EJ678" s="11"/>
      <c r="EK678" s="11"/>
      <c r="EL678" s="11"/>
      <c r="EM678" s="11"/>
      <c r="EN678" s="11"/>
      <c r="EO678" s="11"/>
      <c r="EP678" s="11"/>
      <c r="EQ678" s="11"/>
      <c r="ER678" s="11"/>
      <c r="ES678" s="11"/>
      <c r="ET678" s="11"/>
      <c r="EU678" s="11"/>
      <c r="EV678" s="11"/>
      <c r="EW678" s="11"/>
      <c r="EX678" s="11"/>
      <c r="EY678" s="11"/>
      <c r="EZ678" s="11"/>
      <c r="FA678" s="11"/>
      <c r="FB678" s="11"/>
      <c r="FC678" s="11"/>
      <c r="FD678" s="11"/>
      <c r="FE678" s="11"/>
      <c r="FF678" s="11"/>
      <c r="FG678" s="11"/>
      <c r="FH678" s="11"/>
      <c r="FI678" s="11"/>
      <c r="FJ678" s="11"/>
      <c r="FK678" s="11"/>
      <c r="FL678" s="11"/>
      <c r="FM678" s="11"/>
      <c r="FN678" s="11"/>
      <c r="FO678" s="11"/>
      <c r="FP678" s="11"/>
      <c r="FQ678" s="11"/>
      <c r="FR678" s="11"/>
      <c r="FS678" s="11"/>
    </row>
    <row r="679" spans="1:184" x14ac:dyDescent="0.3">
      <c r="A679" s="12" t="s">
        <v>383</v>
      </c>
      <c r="B679" s="12"/>
      <c r="C679" s="12"/>
      <c r="D679" s="30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  <c r="EE679" s="11"/>
      <c r="EF679" s="11"/>
      <c r="EG679" s="11">
        <v>93.31630066401631</v>
      </c>
      <c r="EH679" s="11">
        <v>93.31630066401631</v>
      </c>
      <c r="EI679" s="11">
        <v>93.31630066401631</v>
      </c>
      <c r="EJ679" s="11">
        <v>93.31630066401631</v>
      </c>
      <c r="EK679" s="11">
        <v>93.31630066401631</v>
      </c>
      <c r="EL679" s="11">
        <v>93.31630066401631</v>
      </c>
      <c r="EM679" s="11">
        <v>93.31630066401631</v>
      </c>
      <c r="EN679" s="11">
        <v>93.31630066401631</v>
      </c>
      <c r="EO679" s="11">
        <v>93.31630066401631</v>
      </c>
      <c r="EP679" s="11">
        <v>93.31630066401631</v>
      </c>
      <c r="EQ679" s="11">
        <v>93.31630066401631</v>
      </c>
      <c r="ER679" s="11">
        <v>93.31630066401631</v>
      </c>
      <c r="ES679" s="11"/>
      <c r="ET679" s="11"/>
      <c r="EU679" s="11"/>
      <c r="EV679" s="11"/>
      <c r="EW679" s="11"/>
      <c r="EX679" s="11"/>
      <c r="EY679" s="11"/>
      <c r="EZ679" s="11"/>
      <c r="FA679" s="11"/>
      <c r="FB679" s="11"/>
      <c r="FC679" s="11"/>
      <c r="FD679" s="11"/>
      <c r="FE679" s="11"/>
      <c r="FF679" s="11"/>
      <c r="FG679" s="11"/>
      <c r="FH679" s="11"/>
      <c r="FI679" s="11"/>
      <c r="FJ679" s="11"/>
      <c r="FK679" s="11"/>
      <c r="FL679" s="11"/>
      <c r="FM679" s="11"/>
      <c r="FN679" s="11"/>
      <c r="FO679" s="11"/>
      <c r="FP679" s="11"/>
      <c r="FQ679" s="11"/>
      <c r="FR679" s="11"/>
      <c r="FS679" s="11"/>
    </row>
    <row r="680" spans="1:184" x14ac:dyDescent="0.3">
      <c r="A680" s="12" t="s">
        <v>440</v>
      </c>
      <c r="B680" s="12"/>
      <c r="C680" s="12"/>
      <c r="D680" s="30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  <c r="DM680" s="11"/>
      <c r="DN680" s="11"/>
      <c r="DO680" s="11"/>
      <c r="DP680" s="11"/>
      <c r="DQ680" s="11"/>
      <c r="DR680" s="11"/>
      <c r="DS680" s="11"/>
      <c r="DT680" s="11"/>
      <c r="DU680" s="11"/>
      <c r="DV680" s="11"/>
      <c r="DW680" s="11"/>
      <c r="DX680" s="11"/>
      <c r="DY680" s="11"/>
      <c r="DZ680" s="11"/>
      <c r="EA680" s="11"/>
      <c r="EB680" s="11"/>
      <c r="EC680" s="11"/>
      <c r="ED680" s="11"/>
      <c r="EE680" s="11"/>
      <c r="EF680" s="11"/>
      <c r="EG680" s="11"/>
      <c r="EH680" s="11"/>
      <c r="EI680" s="11"/>
      <c r="EJ680" s="11"/>
      <c r="EK680" s="11"/>
      <c r="EL680" s="11"/>
      <c r="EM680" s="11"/>
      <c r="EN680" s="11"/>
      <c r="EO680" s="11"/>
      <c r="EP680" s="11"/>
      <c r="EQ680" s="11"/>
      <c r="ER680" s="11"/>
      <c r="ES680" s="11">
        <v>150.43062861268899</v>
      </c>
      <c r="ET680" s="11">
        <v>150.43062861268899</v>
      </c>
      <c r="EU680" s="11">
        <v>150.43062861268899</v>
      </c>
      <c r="EV680" s="11">
        <v>150.43062861268899</v>
      </c>
      <c r="EW680" s="11">
        <v>150.43062861268899</v>
      </c>
      <c r="EX680" s="11">
        <v>150.43062861268899</v>
      </c>
      <c r="EY680" s="11">
        <v>150.43062861268899</v>
      </c>
      <c r="EZ680" s="11">
        <v>150.43062861268899</v>
      </c>
      <c r="FA680" s="11">
        <v>150.43062861268899</v>
      </c>
      <c r="FB680" s="11">
        <v>150.43062861268899</v>
      </c>
      <c r="FC680" s="11">
        <v>150.43062861268899</v>
      </c>
      <c r="FD680" s="11">
        <v>150.43062861268899</v>
      </c>
      <c r="FE680" s="11"/>
      <c r="FF680" s="11"/>
      <c r="FG680" s="11"/>
      <c r="FH680" s="11"/>
      <c r="FI680" s="11"/>
      <c r="FJ680" s="11"/>
      <c r="FK680" s="11"/>
      <c r="FL680" s="11"/>
      <c r="FM680" s="11"/>
      <c r="FN680" s="11"/>
      <c r="FO680" s="11"/>
      <c r="FP680" s="11"/>
      <c r="FQ680" s="11"/>
      <c r="FR680" s="11"/>
      <c r="FS680" s="11"/>
    </row>
    <row r="681" spans="1:184" x14ac:dyDescent="0.3">
      <c r="A681" s="12" t="s">
        <v>467</v>
      </c>
      <c r="B681" s="12"/>
      <c r="C681" s="12"/>
      <c r="D681" s="30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  <c r="EE681" s="11"/>
      <c r="EF681" s="11"/>
      <c r="EG681" s="11"/>
      <c r="EH681" s="11"/>
      <c r="EI681" s="11"/>
      <c r="EJ681" s="11"/>
      <c r="EK681" s="11"/>
      <c r="EL681" s="11"/>
      <c r="EM681" s="11"/>
      <c r="EN681" s="11"/>
      <c r="EO681" s="11"/>
      <c r="EP681" s="11"/>
      <c r="EQ681" s="11"/>
      <c r="ER681" s="11"/>
      <c r="ES681" s="11"/>
      <c r="ET681" s="11"/>
      <c r="EU681" s="11"/>
      <c r="EV681" s="11"/>
      <c r="EW681" s="11"/>
      <c r="EX681" s="11"/>
      <c r="EY681" s="11"/>
      <c r="EZ681" s="11"/>
      <c r="FA681" s="11"/>
      <c r="FB681" s="11"/>
      <c r="FC681" s="11"/>
      <c r="FD681" s="11"/>
      <c r="FE681" s="11">
        <v>168.17703720423887</v>
      </c>
      <c r="FF681" s="11">
        <v>168.17703720423887</v>
      </c>
      <c r="FG681" s="11">
        <v>168.17703720423887</v>
      </c>
      <c r="FH681" s="11">
        <v>168.17703720423887</v>
      </c>
      <c r="FI681" s="11">
        <v>168.17703720423887</v>
      </c>
      <c r="FJ681" s="11">
        <v>168.17703720423887</v>
      </c>
      <c r="FK681" s="11">
        <v>168.17703720423887</v>
      </c>
      <c r="FL681" s="11">
        <v>168.17703720423887</v>
      </c>
      <c r="FM681" s="11">
        <v>168.17703720423887</v>
      </c>
      <c r="FN681" s="11">
        <v>168.17703720423887</v>
      </c>
      <c r="FO681" s="11">
        <v>168.17703720423887</v>
      </c>
      <c r="FP681" s="11">
        <v>168.17703720423887</v>
      </c>
      <c r="FQ681" s="11"/>
      <c r="FR681" s="11"/>
      <c r="FS681" s="11"/>
    </row>
    <row r="682" spans="1:184" x14ac:dyDescent="0.3">
      <c r="A682" s="12" t="s">
        <v>476</v>
      </c>
      <c r="B682" s="12"/>
      <c r="C682" s="12"/>
      <c r="D682" s="30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  <c r="DZ682" s="11"/>
      <c r="EA682" s="11"/>
      <c r="EB682" s="11"/>
      <c r="EC682" s="11"/>
      <c r="ED682" s="11"/>
      <c r="EE682" s="11"/>
      <c r="EF682" s="11"/>
      <c r="EG682" s="11"/>
      <c r="EH682" s="11"/>
      <c r="EI682" s="11"/>
      <c r="EJ682" s="11"/>
      <c r="EK682" s="11"/>
      <c r="EL682" s="11"/>
      <c r="EM682" s="11"/>
      <c r="EN682" s="11"/>
      <c r="EO682" s="11"/>
      <c r="EP682" s="11"/>
      <c r="EQ682" s="11"/>
      <c r="ER682" s="11"/>
      <c r="ES682" s="11"/>
      <c r="ET682" s="11"/>
      <c r="EU682" s="11"/>
      <c r="EV682" s="11"/>
      <c r="EW682" s="11"/>
      <c r="EX682" s="11"/>
      <c r="EY682" s="11"/>
      <c r="EZ682" s="11"/>
      <c r="FA682" s="11"/>
      <c r="FB682" s="11"/>
      <c r="FC682" s="11"/>
      <c r="FD682" s="11"/>
      <c r="FE682" s="11"/>
      <c r="FF682" s="11"/>
      <c r="FG682" s="11"/>
      <c r="FH682" s="11"/>
      <c r="FI682" s="11"/>
      <c r="FJ682" s="11"/>
      <c r="FK682" s="11"/>
      <c r="FL682" s="11"/>
      <c r="FM682" s="11"/>
      <c r="FN682" s="11"/>
      <c r="FO682" s="11"/>
      <c r="FP682" s="11"/>
      <c r="FQ682" s="11">
        <v>126.91197968242766</v>
      </c>
      <c r="FR682" s="11">
        <v>126.91197968242766</v>
      </c>
      <c r="FS682" s="11">
        <v>126.91197968242766</v>
      </c>
    </row>
    <row r="683" spans="1:184" x14ac:dyDescent="0.3">
      <c r="A683" s="7"/>
    </row>
    <row r="684" spans="1:184" x14ac:dyDescent="0.3">
      <c r="A684" s="7"/>
    </row>
    <row r="685" spans="1:184" x14ac:dyDescent="0.3">
      <c r="A685" s="7"/>
    </row>
    <row r="686" spans="1:184" x14ac:dyDescent="0.3">
      <c r="A686" s="7"/>
    </row>
    <row r="687" spans="1:184" x14ac:dyDescent="0.3">
      <c r="A687" s="7"/>
    </row>
    <row r="688" spans="1:184" x14ac:dyDescent="0.3">
      <c r="A688" s="7"/>
    </row>
    <row r="689" spans="1:175" x14ac:dyDescent="0.3">
      <c r="A689" s="7"/>
    </row>
    <row r="690" spans="1:175" x14ac:dyDescent="0.3">
      <c r="A690" s="7"/>
    </row>
    <row r="691" spans="1:175" x14ac:dyDescent="0.3">
      <c r="A691" s="7"/>
    </row>
    <row r="692" spans="1:175" x14ac:dyDescent="0.3">
      <c r="A692" s="7"/>
    </row>
    <row r="693" spans="1:175" x14ac:dyDescent="0.3">
      <c r="A693" s="7"/>
    </row>
    <row r="694" spans="1:175" x14ac:dyDescent="0.3">
      <c r="A694" s="7"/>
    </row>
    <row r="695" spans="1:175" x14ac:dyDescent="0.3">
      <c r="A695" s="7"/>
    </row>
    <row r="696" spans="1:175" x14ac:dyDescent="0.3">
      <c r="A696" s="7"/>
    </row>
    <row r="697" spans="1:175" x14ac:dyDescent="0.3">
      <c r="A697" s="7"/>
    </row>
    <row r="698" spans="1:175" x14ac:dyDescent="0.3">
      <c r="A698" s="7"/>
    </row>
    <row r="699" spans="1:175" x14ac:dyDescent="0.3">
      <c r="A699" s="7"/>
    </row>
    <row r="700" spans="1:175" x14ac:dyDescent="0.3">
      <c r="A700" s="7"/>
    </row>
    <row r="701" spans="1:175" x14ac:dyDescent="0.3">
      <c r="A701" s="7"/>
    </row>
    <row r="702" spans="1:175" x14ac:dyDescent="0.3">
      <c r="A702" s="7"/>
    </row>
    <row r="703" spans="1:175" x14ac:dyDescent="0.3">
      <c r="A703" s="7"/>
    </row>
    <row r="704" spans="1:175" x14ac:dyDescent="0.3">
      <c r="A704" s="18" t="s">
        <v>282</v>
      </c>
      <c r="B704" s="18"/>
      <c r="C704" s="18"/>
      <c r="D704" s="21"/>
      <c r="E704" s="29"/>
      <c r="F704" s="29"/>
      <c r="G704" s="29"/>
      <c r="H704" s="29"/>
      <c r="I704" s="29"/>
      <c r="J704" s="29"/>
      <c r="K704" s="29" t="s">
        <v>41</v>
      </c>
      <c r="L704" s="29" t="s">
        <v>41</v>
      </c>
      <c r="M704" s="29" t="s">
        <v>41</v>
      </c>
      <c r="N704" s="29" t="s">
        <v>41</v>
      </c>
      <c r="O704" s="29" t="s">
        <v>41</v>
      </c>
      <c r="P704" s="29" t="s">
        <v>41</v>
      </c>
      <c r="Q704" s="29"/>
      <c r="R704" s="29"/>
      <c r="S704" s="29"/>
      <c r="T704" s="29"/>
      <c r="U704" s="29"/>
      <c r="V704" s="29"/>
      <c r="W704" s="29" t="s">
        <v>42</v>
      </c>
      <c r="X704" s="29" t="s">
        <v>42</v>
      </c>
      <c r="Y704" s="29" t="s">
        <v>42</v>
      </c>
      <c r="Z704" s="29" t="s">
        <v>42</v>
      </c>
      <c r="AA704" s="29" t="s">
        <v>42</v>
      </c>
      <c r="AB704" s="29" t="s">
        <v>42</v>
      </c>
      <c r="AC704" s="29"/>
      <c r="AD704" s="29"/>
      <c r="AE704" s="29"/>
      <c r="AF704" s="29"/>
      <c r="AG704" s="29"/>
      <c r="AH704" s="29"/>
      <c r="AI704" s="29" t="s">
        <v>43</v>
      </c>
      <c r="AJ704" s="29" t="s">
        <v>43</v>
      </c>
      <c r="AK704" s="29" t="s">
        <v>43</v>
      </c>
      <c r="AL704" s="29" t="s">
        <v>43</v>
      </c>
      <c r="AM704" s="29" t="s">
        <v>43</v>
      </c>
      <c r="AN704" s="29" t="s">
        <v>43</v>
      </c>
      <c r="AO704" s="29"/>
      <c r="AP704" s="29"/>
      <c r="AQ704" s="29"/>
      <c r="AR704" s="29"/>
      <c r="AS704" s="29"/>
      <c r="AT704" s="29"/>
      <c r="AU704" s="29" t="s">
        <v>44</v>
      </c>
      <c r="AV704" s="29" t="s">
        <v>44</v>
      </c>
      <c r="AW704" s="29" t="s">
        <v>44</v>
      </c>
      <c r="AX704" s="29" t="s">
        <v>44</v>
      </c>
      <c r="AY704" s="29" t="s">
        <v>44</v>
      </c>
      <c r="AZ704" s="29" t="s">
        <v>44</v>
      </c>
      <c r="BA704" s="29"/>
      <c r="BB704" s="29"/>
      <c r="BC704" s="29"/>
      <c r="BD704" s="29"/>
      <c r="BE704" s="29"/>
      <c r="BF704" s="29"/>
      <c r="BG704" s="29" t="s">
        <v>83</v>
      </c>
      <c r="BH704" s="29" t="s">
        <v>83</v>
      </c>
      <c r="BI704" s="29" t="s">
        <v>83</v>
      </c>
      <c r="BJ704" s="29" t="s">
        <v>83</v>
      </c>
      <c r="BK704" s="29" t="s">
        <v>83</v>
      </c>
      <c r="BL704" s="29" t="s">
        <v>83</v>
      </c>
      <c r="BM704" s="29"/>
      <c r="BN704" s="29" t="s">
        <v>88</v>
      </c>
      <c r="BO704" s="29" t="s">
        <v>88</v>
      </c>
      <c r="BP704" s="29" t="s">
        <v>88</v>
      </c>
      <c r="BQ704" s="29" t="s">
        <v>88</v>
      </c>
      <c r="BR704" s="29" t="s">
        <v>88</v>
      </c>
      <c r="BS704" s="29" t="s">
        <v>88</v>
      </c>
      <c r="BT704" s="29" t="s">
        <v>88</v>
      </c>
      <c r="BU704" s="29" t="s">
        <v>88</v>
      </c>
      <c r="BV704" s="29" t="s">
        <v>88</v>
      </c>
      <c r="BW704" s="29" t="s">
        <v>88</v>
      </c>
      <c r="BX704" s="29" t="s">
        <v>88</v>
      </c>
      <c r="BY704" s="29"/>
      <c r="BZ704" s="29"/>
      <c r="CA704" s="29"/>
      <c r="CB704" s="29"/>
      <c r="CC704" s="29"/>
      <c r="CD704" s="29"/>
      <c r="CE704" s="29" t="s">
        <v>170</v>
      </c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 t="s">
        <v>236</v>
      </c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 t="s">
        <v>278</v>
      </c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 t="s">
        <v>362</v>
      </c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>
        <v>2019</v>
      </c>
      <c r="EB704" s="29">
        <v>2019</v>
      </c>
      <c r="EC704" s="29">
        <v>2019</v>
      </c>
      <c r="ED704" s="29">
        <v>2019</v>
      </c>
      <c r="EE704" s="29">
        <v>2019</v>
      </c>
      <c r="EF704" s="29">
        <v>2019</v>
      </c>
      <c r="EG704" s="29"/>
      <c r="EH704" s="29"/>
      <c r="EI704" s="29"/>
      <c r="EJ704" s="29"/>
      <c r="EK704" s="29"/>
      <c r="EL704" s="29"/>
      <c r="EM704" s="29">
        <v>2020</v>
      </c>
      <c r="EN704" s="29">
        <v>2020</v>
      </c>
      <c r="EO704" s="29">
        <v>2020</v>
      </c>
      <c r="EP704" s="29">
        <v>2020</v>
      </c>
      <c r="EQ704" s="29">
        <v>2020</v>
      </c>
      <c r="ER704" s="29">
        <v>2020</v>
      </c>
      <c r="ES704" s="29"/>
      <c r="ET704" s="29"/>
      <c r="EU704" s="29"/>
      <c r="EV704" s="29"/>
      <c r="EW704" s="29"/>
      <c r="EX704" s="29"/>
      <c r="EY704" s="29">
        <v>2021</v>
      </c>
      <c r="EZ704" s="29">
        <v>2021</v>
      </c>
      <c r="FA704" s="29">
        <v>2021</v>
      </c>
      <c r="FB704" s="29">
        <v>2021</v>
      </c>
      <c r="FC704" s="29">
        <v>2021</v>
      </c>
      <c r="FD704" s="29">
        <v>2021</v>
      </c>
      <c r="FE704" s="29"/>
      <c r="FF704" s="29"/>
      <c r="FG704" s="29"/>
      <c r="FH704" s="29"/>
      <c r="FI704" s="29"/>
      <c r="FJ704" s="29"/>
      <c r="FK704" s="29">
        <v>2022</v>
      </c>
      <c r="FL704" s="29">
        <v>2022</v>
      </c>
      <c r="FM704" s="29"/>
      <c r="FN704" s="29"/>
      <c r="FO704" s="29"/>
      <c r="FP704" s="29"/>
      <c r="FQ704" s="29" t="s">
        <v>475</v>
      </c>
      <c r="FR704" s="29"/>
      <c r="FS704" s="29"/>
    </row>
    <row r="705" spans="1:184" s="66" customFormat="1" x14ac:dyDescent="0.3">
      <c r="A705" s="68" t="s">
        <v>160</v>
      </c>
      <c r="B705" s="69"/>
      <c r="C705" s="69"/>
      <c r="D705" s="70"/>
      <c r="E705" s="71">
        <v>63.764191230080179</v>
      </c>
      <c r="F705" s="71">
        <v>67.77528656554415</v>
      </c>
      <c r="G705" s="71">
        <v>67.32726704604633</v>
      </c>
      <c r="H705" s="71">
        <v>68.316296417535867</v>
      </c>
      <c r="I705" s="71">
        <v>80.554108946984641</v>
      </c>
      <c r="J705" s="71">
        <v>80.921968355569021</v>
      </c>
      <c r="K705" s="71">
        <v>92.783895616933833</v>
      </c>
      <c r="L705" s="71">
        <v>113.11321737319027</v>
      </c>
      <c r="M705" s="71">
        <v>115.8708666259963</v>
      </c>
      <c r="N705" s="71">
        <v>120.61717055988484</v>
      </c>
      <c r="O705" s="71">
        <v>118.57618998021037</v>
      </c>
      <c r="P705" s="71">
        <v>129.68819535843804</v>
      </c>
      <c r="Q705" s="71">
        <v>147.79710446828454</v>
      </c>
      <c r="R705" s="71">
        <v>138.54368240150421</v>
      </c>
      <c r="S705" s="71">
        <v>100.32243018163865</v>
      </c>
      <c r="T705" s="71">
        <v>83.957028285744045</v>
      </c>
      <c r="U705" s="71">
        <v>76.044162066451406</v>
      </c>
      <c r="V705" s="71">
        <v>82.33754059709689</v>
      </c>
      <c r="W705" s="71">
        <v>91.773674369237327</v>
      </c>
      <c r="X705" s="71">
        <v>100.07006845877793</v>
      </c>
      <c r="Y705" s="71">
        <v>123.51887948179996</v>
      </c>
      <c r="Z705" s="71">
        <v>140.31772484017037</v>
      </c>
      <c r="AA705" s="71">
        <v>150.49275621091053</v>
      </c>
      <c r="AB705" s="71">
        <v>161.88891308670497</v>
      </c>
      <c r="AC705" s="71">
        <v>167.13363191334233</v>
      </c>
      <c r="AD705" s="71">
        <v>165.43506981180681</v>
      </c>
      <c r="AE705" s="71">
        <v>146.59931257160707</v>
      </c>
      <c r="AF705" s="71">
        <v>132.41068638683467</v>
      </c>
      <c r="AG705" s="71">
        <v>113.79023018435579</v>
      </c>
      <c r="AH705" s="71">
        <v>135.74343581634488</v>
      </c>
      <c r="AI705" s="71">
        <v>153.4788042912196</v>
      </c>
      <c r="AJ705" s="71">
        <v>150.37156455622824</v>
      </c>
      <c r="AK705" s="71">
        <v>144.25828658721062</v>
      </c>
      <c r="AL705" s="71">
        <v>136.95745978841487</v>
      </c>
      <c r="AM705" s="71">
        <v>127.68263226548817</v>
      </c>
      <c r="AN705" s="71">
        <v>121.94166282282102</v>
      </c>
      <c r="AO705" s="71">
        <v>125.23695448390791</v>
      </c>
      <c r="AP705" s="71">
        <v>129.58806374336004</v>
      </c>
      <c r="AQ705" s="71">
        <v>128.80287091306778</v>
      </c>
      <c r="AR705" s="71">
        <v>119.66722216435788</v>
      </c>
      <c r="AS705" s="71">
        <v>105.45303046084211</v>
      </c>
      <c r="AT705" s="71">
        <v>106.46708428189523</v>
      </c>
      <c r="AU705" s="71">
        <v>118.51444046007111</v>
      </c>
      <c r="AV705" s="71">
        <v>106.91368199870482</v>
      </c>
      <c r="AW705" s="71">
        <v>101.39842889172729</v>
      </c>
      <c r="AX705" s="71">
        <v>106.18006276520111</v>
      </c>
      <c r="AY705" s="71">
        <v>100.57980071520325</v>
      </c>
      <c r="AZ705" s="71">
        <v>100</v>
      </c>
      <c r="BA705" s="71">
        <v>97.427847297652519</v>
      </c>
      <c r="BB705" s="71">
        <v>94.921581633492096</v>
      </c>
      <c r="BC705" s="71">
        <v>95.482241433184029</v>
      </c>
      <c r="BD705" s="71">
        <v>92.211038622870717</v>
      </c>
      <c r="BE705" s="71">
        <v>88.941966272452646</v>
      </c>
      <c r="BF705" s="71">
        <v>86.37641912300802</v>
      </c>
      <c r="BG705" s="71">
        <v>85.277575252577847</v>
      </c>
      <c r="BH705" s="71">
        <v>86.967740102830177</v>
      </c>
      <c r="BI705" s="71">
        <v>88.766795125507755</v>
      </c>
      <c r="BJ705" s="71">
        <v>97.972131526154399</v>
      </c>
      <c r="BK705" s="71">
        <v>92.381001978960498</v>
      </c>
      <c r="BL705" s="71">
        <v>85.472247434543036</v>
      </c>
      <c r="BM705" s="71">
        <v>80.296695284717359</v>
      </c>
      <c r="BN705" s="71">
        <v>84.777353236230852</v>
      </c>
      <c r="BO705" s="71">
        <v>91.575282336661331</v>
      </c>
      <c r="BP705" s="71">
        <v>88.587002345985766</v>
      </c>
      <c r="BQ705" s="71">
        <v>91.161138968659017</v>
      </c>
      <c r="BR705" s="71">
        <v>89.680638425560829</v>
      </c>
      <c r="BS705" s="71">
        <v>89.491151489901611</v>
      </c>
      <c r="BT705" s="71">
        <v>82.736917285401802</v>
      </c>
      <c r="BU705" s="71">
        <v>76.018867082297987</v>
      </c>
      <c r="BV705" s="71">
        <v>85.801750723430075</v>
      </c>
      <c r="BW705" s="71">
        <v>82.694236894183163</v>
      </c>
      <c r="BX705" s="71">
        <v>78.076620806544767</v>
      </c>
      <c r="BY705" s="71">
        <v>78.442349755233835</v>
      </c>
      <c r="BZ705" s="71">
        <v>75.595195675889016</v>
      </c>
      <c r="CA705" s="71">
        <v>66.872768935054111</v>
      </c>
      <c r="CB705" s="71">
        <v>67.321856354248808</v>
      </c>
      <c r="CC705" s="71">
        <v>66.157171128007491</v>
      </c>
      <c r="CD705" s="71">
        <v>61.1702379486985</v>
      </c>
      <c r="CE705" s="71">
        <v>61.861453825832534</v>
      </c>
      <c r="CF705" s="71">
        <v>55.591927428194474</v>
      </c>
      <c r="CG705" s="71">
        <v>58.942272878321198</v>
      </c>
      <c r="CH705" s="71">
        <v>73.647631402031976</v>
      </c>
      <c r="CI705" s="71">
        <v>77.533590251015511</v>
      </c>
      <c r="CJ705" s="71">
        <v>78.116862826788847</v>
      </c>
      <c r="CK705" s="71">
        <v>74.424813204764845</v>
      </c>
      <c r="CL705" s="71">
        <v>69.336527445057811</v>
      </c>
      <c r="CM705" s="71">
        <v>80.358580072151568</v>
      </c>
      <c r="CN705" s="71">
        <v>78.106943225160066</v>
      </c>
      <c r="CO705" s="71">
        <v>86.888270567054008</v>
      </c>
      <c r="CP705" s="71">
        <v>100.70447207203794</v>
      </c>
      <c r="CQ705" s="71">
        <v>102.52577856473283</v>
      </c>
      <c r="CR705" s="71">
        <v>104.23053757987164</v>
      </c>
      <c r="CS705" s="71">
        <v>111.19873425883213</v>
      </c>
      <c r="CT705" s="71">
        <v>119.34520709648298</v>
      </c>
      <c r="CU705" s="71">
        <v>108.67915544511729</v>
      </c>
      <c r="CV705" s="71">
        <v>98.062701801895628</v>
      </c>
      <c r="CW705" s="71">
        <v>106.95500468701174</v>
      </c>
      <c r="CX705" s="71">
        <v>106.26908381254145</v>
      </c>
      <c r="CY705" s="71">
        <v>94.050438586560276</v>
      </c>
      <c r="CZ705" s="71">
        <v>84.974701100214318</v>
      </c>
      <c r="DA705" s="71">
        <v>81.705504161498311</v>
      </c>
      <c r="DB705" s="71">
        <v>70.461410269763562</v>
      </c>
      <c r="DC705" s="71">
        <v>73.528799083428794</v>
      </c>
      <c r="DD705" s="71">
        <v>71.847135488603982</v>
      </c>
      <c r="DE705" s="71">
        <v>72.504848205296085</v>
      </c>
      <c r="DF705" s="71">
        <v>74.140004355606891</v>
      </c>
      <c r="DG705" s="71">
        <v>77.943269798284874</v>
      </c>
      <c r="DH705" s="71">
        <v>75.161441516508688</v>
      </c>
      <c r="DI705" s="71">
        <v>72.802436254160028</v>
      </c>
      <c r="DJ705" s="71">
        <v>70.683426616744953</v>
      </c>
      <c r="DK705" s="71">
        <v>66.793637567515262</v>
      </c>
      <c r="DL705" s="71">
        <v>61.578407011174427</v>
      </c>
      <c r="DM705" s="71">
        <v>61.593962750092309</v>
      </c>
      <c r="DN705" s="71">
        <v>62.815877314367043</v>
      </c>
      <c r="DO705" s="71">
        <v>58.094146939058923</v>
      </c>
      <c r="DP705" s="71">
        <v>54.448585518718595</v>
      </c>
      <c r="DQ705" s="71">
        <v>56.15917201607288</v>
      </c>
      <c r="DR705" s="71">
        <v>68.66359029630064</v>
      </c>
      <c r="DS705" s="71">
        <v>66.620044539011317</v>
      </c>
      <c r="DT705" s="71">
        <v>65.376002499739599</v>
      </c>
      <c r="DU705" s="71">
        <v>66.039747843726573</v>
      </c>
      <c r="DV705" s="71">
        <v>67.331253871581339</v>
      </c>
      <c r="DW705" s="71">
        <v>64.960991166594738</v>
      </c>
      <c r="DX705" s="71">
        <v>65.283378219530675</v>
      </c>
      <c r="DY705" s="71">
        <v>61.582126861785227</v>
      </c>
      <c r="DZ705" s="71">
        <v>64.782314342256015</v>
      </c>
      <c r="EA705" s="71">
        <v>63.16340153961233</v>
      </c>
      <c r="EB705" s="71">
        <v>60.178390508564462</v>
      </c>
      <c r="EC705" s="71">
        <v>58.108530361420684</v>
      </c>
      <c r="ED705" s="71">
        <v>64.875488513424784</v>
      </c>
      <c r="EE705" s="71">
        <v>66.071242578898008</v>
      </c>
      <c r="EF705" s="71">
        <v>69.447131003218914</v>
      </c>
      <c r="EG705" s="71">
        <v>73.777037114189483</v>
      </c>
      <c r="EH705" s="71">
        <v>78.48689007175787</v>
      </c>
      <c r="EI705" s="71">
        <v>61.477971044682832</v>
      </c>
      <c r="EJ705" s="71">
        <v>52.348217695577347</v>
      </c>
      <c r="EK705" s="71">
        <v>55.416102489324025</v>
      </c>
      <c r="EL705" s="71">
        <v>61.598697105415134</v>
      </c>
      <c r="EM705" s="71">
        <v>61.982179886564822</v>
      </c>
      <c r="EN705" s="71">
        <v>66.734119957742507</v>
      </c>
      <c r="EO705" s="71">
        <v>64.79235793890517</v>
      </c>
      <c r="EP705" s="71">
        <v>74.407495431347101</v>
      </c>
      <c r="EQ705" s="71">
        <v>77.770544734923419</v>
      </c>
      <c r="ER705" s="71">
        <v>76.386455956292423</v>
      </c>
      <c r="ES705" s="71">
        <v>82.888843815611295</v>
      </c>
      <c r="ET705" s="71">
        <v>88.535185479582694</v>
      </c>
      <c r="EU705" s="71">
        <v>82.312530850500167</v>
      </c>
      <c r="EV705" s="71">
        <v>84.56212398510074</v>
      </c>
      <c r="EW705" s="71">
        <v>89.550567649203188</v>
      </c>
      <c r="EX705" s="71">
        <v>89.64738521555519</v>
      </c>
      <c r="EY705" s="71">
        <v>92.25477504823408</v>
      </c>
      <c r="EZ705" s="71">
        <v>100.94592419350255</v>
      </c>
      <c r="FA705" s="71">
        <v>100.32437097326169</v>
      </c>
      <c r="FB705" s="71">
        <v>102.17189677662543</v>
      </c>
      <c r="FC705" s="71">
        <v>102.83403018534776</v>
      </c>
      <c r="FD705" s="71">
        <v>99.819147626667643</v>
      </c>
      <c r="FE705" s="71">
        <v>96.141026976356628</v>
      </c>
      <c r="FF705" s="71">
        <v>94.798239218502431</v>
      </c>
      <c r="FG705" s="71">
        <v>99.509561956861347</v>
      </c>
      <c r="FH705" s="71">
        <v>102.4945318196021</v>
      </c>
      <c r="FI705" s="71">
        <v>100.32933077407611</v>
      </c>
      <c r="FJ705" s="71">
        <v>97.923827379092458</v>
      </c>
      <c r="FK705" s="71">
        <v>95.581189459431286</v>
      </c>
      <c r="FL705" s="71">
        <v>94.066288384814968</v>
      </c>
      <c r="FM705" s="71">
        <v>94.717316152583322</v>
      </c>
      <c r="FN705" s="71">
        <v>95.307532449496833</v>
      </c>
      <c r="FO705" s="71">
        <v>101.0261827884992</v>
      </c>
      <c r="FP705" s="71">
        <v>104.26741262070915</v>
      </c>
      <c r="FQ705" s="71">
        <v>103.89021976877406</v>
      </c>
      <c r="FR705" s="71">
        <v>111.46316995488405</v>
      </c>
      <c r="FS705" s="71">
        <v>109.16435335087375</v>
      </c>
      <c r="FT705" s="7"/>
      <c r="FU705" s="7"/>
      <c r="FV705" s="7"/>
      <c r="FW705" s="7"/>
      <c r="FX705" s="7"/>
      <c r="FY705" s="7"/>
      <c r="FZ705" s="7"/>
      <c r="GA705" s="7"/>
      <c r="GB705" s="7"/>
    </row>
    <row r="706" spans="1:184" x14ac:dyDescent="0.3">
      <c r="A706" s="12" t="s">
        <v>51</v>
      </c>
      <c r="B706" s="12"/>
      <c r="C706" s="12"/>
      <c r="D706" s="30"/>
      <c r="E706" s="11">
        <v>93.275721173034484</v>
      </c>
      <c r="F706" s="11">
        <v>93.275721173034484</v>
      </c>
      <c r="G706" s="11">
        <v>93.275721173034484</v>
      </c>
      <c r="H706" s="11">
        <v>93.275721173034484</v>
      </c>
      <c r="I706" s="11">
        <v>93.275721173034484</v>
      </c>
      <c r="J706" s="11">
        <v>93.275721173034484</v>
      </c>
      <c r="K706" s="11">
        <v>93.275721173034484</v>
      </c>
      <c r="L706" s="11">
        <v>93.275721173034484</v>
      </c>
      <c r="M706" s="11">
        <v>93.275721173034484</v>
      </c>
      <c r="N706" s="11">
        <v>93.275721173034484</v>
      </c>
      <c r="O706" s="11">
        <v>93.275721173034484</v>
      </c>
      <c r="P706" s="11">
        <v>93.275721173034484</v>
      </c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  <c r="DT706" s="11"/>
      <c r="DU706" s="11"/>
      <c r="DV706" s="11"/>
      <c r="DW706" s="11"/>
      <c r="DX706" s="11"/>
      <c r="DY706" s="11"/>
      <c r="DZ706" s="11"/>
      <c r="EA706" s="11"/>
      <c r="EB706" s="11"/>
      <c r="EC706" s="11"/>
      <c r="ED706" s="11"/>
      <c r="EE706" s="11"/>
      <c r="EF706" s="11"/>
      <c r="EG706" s="11"/>
      <c r="EH706" s="11"/>
      <c r="EI706" s="11"/>
      <c r="EJ706" s="11"/>
      <c r="EK706" s="11"/>
      <c r="EL706" s="11"/>
      <c r="EM706" s="11"/>
      <c r="EN706" s="11"/>
      <c r="EO706" s="11"/>
      <c r="EP706" s="11"/>
      <c r="EQ706" s="11"/>
      <c r="ER706" s="11"/>
      <c r="ES706" s="11"/>
      <c r="ET706" s="11"/>
      <c r="EU706" s="11"/>
      <c r="EV706" s="11"/>
      <c r="EW706" s="11"/>
      <c r="EX706" s="11"/>
      <c r="EY706" s="11"/>
      <c r="EZ706" s="11"/>
      <c r="FA706" s="11"/>
      <c r="FB706" s="11"/>
      <c r="FC706" s="11"/>
      <c r="FD706" s="11"/>
      <c r="FE706" s="11"/>
      <c r="FF706" s="11"/>
      <c r="FG706" s="11"/>
      <c r="FH706" s="11"/>
      <c r="FI706" s="11"/>
      <c r="FJ706" s="11"/>
      <c r="FK706" s="11"/>
      <c r="FL706" s="11"/>
      <c r="FM706" s="11"/>
      <c r="FN706" s="11"/>
      <c r="FO706" s="11"/>
      <c r="FP706" s="11"/>
      <c r="FQ706" s="11"/>
      <c r="FR706" s="11"/>
      <c r="FS706" s="11"/>
    </row>
    <row r="707" spans="1:184" x14ac:dyDescent="0.3">
      <c r="A707" s="12" t="s">
        <v>50</v>
      </c>
      <c r="B707" s="12"/>
      <c r="C707" s="12"/>
      <c r="D707" s="30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>
        <v>116.42199703736007</v>
      </c>
      <c r="R707" s="11">
        <v>116.42199703736007</v>
      </c>
      <c r="S707" s="11">
        <v>116.42199703736007</v>
      </c>
      <c r="T707" s="11">
        <v>116.42199703736007</v>
      </c>
      <c r="U707" s="11">
        <v>116.42199703736007</v>
      </c>
      <c r="V707" s="11">
        <v>116.42199703736007</v>
      </c>
      <c r="W707" s="11">
        <v>116.42199703736007</v>
      </c>
      <c r="X707" s="11">
        <v>116.42199703736007</v>
      </c>
      <c r="Y707" s="11">
        <v>116.42199703736007</v>
      </c>
      <c r="Z707" s="11">
        <v>116.42199703736007</v>
      </c>
      <c r="AA707" s="11">
        <v>116.42199703736007</v>
      </c>
      <c r="AB707" s="11">
        <v>116.42199703736007</v>
      </c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  <c r="DG707" s="11"/>
      <c r="DH707" s="11"/>
      <c r="DI707" s="11"/>
      <c r="DJ707" s="11"/>
      <c r="DK707" s="11"/>
      <c r="DL707" s="11"/>
      <c r="DM707" s="11"/>
      <c r="DN707" s="11"/>
      <c r="DO707" s="11"/>
      <c r="DP707" s="11"/>
      <c r="DQ707" s="11"/>
      <c r="DR707" s="11"/>
      <c r="DS707" s="11"/>
      <c r="DT707" s="11"/>
      <c r="DU707" s="11"/>
      <c r="DV707" s="11"/>
      <c r="DW707" s="11"/>
      <c r="DX707" s="11"/>
      <c r="DY707" s="11"/>
      <c r="DZ707" s="11"/>
      <c r="EA707" s="11"/>
      <c r="EB707" s="11"/>
      <c r="EC707" s="11"/>
      <c r="ED707" s="11"/>
      <c r="EE707" s="11"/>
      <c r="EF707" s="11"/>
      <c r="EG707" s="11"/>
      <c r="EH707" s="11"/>
      <c r="EI707" s="11"/>
      <c r="EJ707" s="11"/>
      <c r="EK707" s="11"/>
      <c r="EL707" s="11"/>
      <c r="EM707" s="11"/>
      <c r="EN707" s="11"/>
      <c r="EO707" s="11"/>
      <c r="EP707" s="11"/>
      <c r="EQ707" s="11"/>
      <c r="ER707" s="11"/>
      <c r="ES707" s="11"/>
      <c r="ET707" s="11"/>
      <c r="EU707" s="11"/>
      <c r="EV707" s="11"/>
      <c r="EW707" s="11"/>
      <c r="EX707" s="11"/>
      <c r="EY707" s="11"/>
      <c r="EZ707" s="11"/>
      <c r="FA707" s="11"/>
      <c r="FB707" s="11"/>
      <c r="FC707" s="11"/>
      <c r="FD707" s="11"/>
      <c r="FE707" s="11"/>
      <c r="FF707" s="11"/>
      <c r="FG707" s="11"/>
      <c r="FH707" s="11"/>
      <c r="FI707" s="11"/>
      <c r="FJ707" s="11"/>
      <c r="FK707" s="11"/>
      <c r="FL707" s="11"/>
      <c r="FM707" s="11"/>
      <c r="FN707" s="11"/>
      <c r="FO707" s="11"/>
      <c r="FP707" s="11"/>
      <c r="FQ707" s="11"/>
      <c r="FR707" s="11"/>
      <c r="FS707" s="11"/>
    </row>
    <row r="708" spans="1:184" x14ac:dyDescent="0.3">
      <c r="A708" s="12" t="s">
        <v>49</v>
      </c>
      <c r="B708" s="12"/>
      <c r="C708" s="12"/>
      <c r="D708" s="30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>
        <v>141.31689808297281</v>
      </c>
      <c r="AD708" s="11">
        <v>141.31689808297281</v>
      </c>
      <c r="AE708" s="11">
        <v>141.31689808297281</v>
      </c>
      <c r="AF708" s="11">
        <v>141.31689808297281</v>
      </c>
      <c r="AG708" s="11">
        <v>141.31689808297281</v>
      </c>
      <c r="AH708" s="11">
        <v>141.31689808297281</v>
      </c>
      <c r="AI708" s="11">
        <v>141.31689808297281</v>
      </c>
      <c r="AJ708" s="11">
        <v>141.31689808297281</v>
      </c>
      <c r="AK708" s="11">
        <v>141.31689808297281</v>
      </c>
      <c r="AL708" s="11">
        <v>141.31689808297281</v>
      </c>
      <c r="AM708" s="11">
        <v>141.31689808297281</v>
      </c>
      <c r="AN708" s="11">
        <v>141.31689808297281</v>
      </c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  <c r="DM708" s="11"/>
      <c r="DN708" s="11"/>
      <c r="DO708" s="11"/>
      <c r="DP708" s="11"/>
      <c r="DQ708" s="11"/>
      <c r="DR708" s="11"/>
      <c r="DS708" s="11"/>
      <c r="DT708" s="11"/>
      <c r="DU708" s="11"/>
      <c r="DV708" s="11"/>
      <c r="DW708" s="11"/>
      <c r="DX708" s="11"/>
      <c r="DY708" s="11"/>
      <c r="DZ708" s="11"/>
      <c r="EA708" s="11"/>
      <c r="EB708" s="11"/>
      <c r="EC708" s="11"/>
      <c r="ED708" s="11"/>
      <c r="EE708" s="11"/>
      <c r="EF708" s="11"/>
      <c r="EG708" s="11"/>
      <c r="EH708" s="11"/>
      <c r="EI708" s="11"/>
      <c r="EJ708" s="11"/>
      <c r="EK708" s="11"/>
      <c r="EL708" s="11"/>
      <c r="EM708" s="11"/>
      <c r="EN708" s="11"/>
      <c r="EO708" s="11"/>
      <c r="EP708" s="11"/>
      <c r="EQ708" s="11"/>
      <c r="ER708" s="11"/>
      <c r="ES708" s="11"/>
      <c r="ET708" s="11"/>
      <c r="EU708" s="11"/>
      <c r="EV708" s="11"/>
      <c r="EW708" s="11"/>
      <c r="EX708" s="11"/>
      <c r="EY708" s="11"/>
      <c r="EZ708" s="11"/>
      <c r="FA708" s="11"/>
      <c r="FB708" s="11"/>
      <c r="FC708" s="11"/>
      <c r="FD708" s="11"/>
      <c r="FE708" s="11"/>
      <c r="FF708" s="11"/>
      <c r="FG708" s="11"/>
      <c r="FH708" s="11"/>
      <c r="FI708" s="11"/>
      <c r="FJ708" s="11"/>
      <c r="FK708" s="11"/>
      <c r="FL708" s="11"/>
      <c r="FM708" s="11"/>
      <c r="FN708" s="11"/>
      <c r="FO708" s="11"/>
      <c r="FP708" s="11"/>
      <c r="FQ708" s="11"/>
      <c r="FR708" s="11"/>
      <c r="FS708" s="11"/>
    </row>
    <row r="709" spans="1:184" x14ac:dyDescent="0.3">
      <c r="A709" s="12" t="s">
        <v>48</v>
      </c>
      <c r="B709" s="12"/>
      <c r="C709" s="12"/>
      <c r="D709" s="30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>
        <v>112.40013673986154</v>
      </c>
      <c r="AP709" s="11">
        <v>112.40013673986154</v>
      </c>
      <c r="AQ709" s="11">
        <v>112.40013673986154</v>
      </c>
      <c r="AR709" s="11">
        <v>112.40013673986154</v>
      </c>
      <c r="AS709" s="11">
        <v>112.40013673986154</v>
      </c>
      <c r="AT709" s="11">
        <v>112.40013673986154</v>
      </c>
      <c r="AU709" s="11">
        <v>112.40013673986154</v>
      </c>
      <c r="AV709" s="11">
        <v>112.40013673986154</v>
      </c>
      <c r="AW709" s="11">
        <v>112.40013673986154</v>
      </c>
      <c r="AX709" s="11">
        <v>112.40013673986154</v>
      </c>
      <c r="AY709" s="11">
        <v>112.40013673986154</v>
      </c>
      <c r="AZ709" s="11">
        <v>112.40013673986154</v>
      </c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  <c r="DI709" s="11"/>
      <c r="DJ709" s="11"/>
      <c r="DK709" s="11"/>
      <c r="DL709" s="11"/>
      <c r="DM709" s="11"/>
      <c r="DN709" s="11"/>
      <c r="DO709" s="11"/>
      <c r="DP709" s="11"/>
      <c r="DQ709" s="11"/>
      <c r="DR709" s="11"/>
      <c r="DS709" s="11"/>
      <c r="DT709" s="11"/>
      <c r="DU709" s="11"/>
      <c r="DV709" s="11"/>
      <c r="DW709" s="11"/>
      <c r="DX709" s="11"/>
      <c r="DY709" s="11"/>
      <c r="DZ709" s="11"/>
      <c r="EA709" s="11"/>
      <c r="EB709" s="11"/>
      <c r="EC709" s="11"/>
      <c r="ED709" s="11"/>
      <c r="EE709" s="11"/>
      <c r="EF709" s="11"/>
      <c r="EG709" s="11"/>
      <c r="EH709" s="11"/>
      <c r="EI709" s="11"/>
      <c r="EJ709" s="11"/>
      <c r="EK709" s="11"/>
      <c r="EL709" s="11"/>
      <c r="EM709" s="11"/>
      <c r="EN709" s="11"/>
      <c r="EO709" s="11"/>
      <c r="EP709" s="11"/>
      <c r="EQ709" s="11"/>
      <c r="ER709" s="11"/>
      <c r="ES709" s="11"/>
      <c r="ET709" s="11"/>
      <c r="EU709" s="11"/>
      <c r="EV709" s="11"/>
      <c r="EW709" s="11"/>
      <c r="EX709" s="11"/>
      <c r="EY709" s="11"/>
      <c r="EZ709" s="11"/>
      <c r="FA709" s="11"/>
      <c r="FB709" s="11"/>
      <c r="FC709" s="11"/>
      <c r="FD709" s="11"/>
      <c r="FE709" s="11"/>
      <c r="FF709" s="11"/>
      <c r="FG709" s="11"/>
      <c r="FH709" s="11"/>
      <c r="FI709" s="11"/>
      <c r="FJ709" s="11"/>
      <c r="FK709" s="11"/>
      <c r="FL709" s="11"/>
      <c r="FM709" s="11"/>
      <c r="FN709" s="11"/>
      <c r="FO709" s="11"/>
      <c r="FP709" s="11"/>
      <c r="FQ709" s="11"/>
      <c r="FR709" s="11"/>
      <c r="FS709" s="11"/>
    </row>
    <row r="710" spans="1:184" x14ac:dyDescent="0.3">
      <c r="A710" s="12" t="s">
        <v>86</v>
      </c>
      <c r="B710" s="12"/>
      <c r="C710" s="12"/>
      <c r="D710" s="30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>
        <v>91.016548816936151</v>
      </c>
      <c r="BB710" s="11">
        <v>91.016548816936151</v>
      </c>
      <c r="BC710" s="11">
        <v>91.016548816936151</v>
      </c>
      <c r="BD710" s="11">
        <v>91.016548816936151</v>
      </c>
      <c r="BE710" s="11">
        <v>91.016548816936151</v>
      </c>
      <c r="BF710" s="11">
        <v>91.016548816936151</v>
      </c>
      <c r="BG710" s="11">
        <v>91.016548816936151</v>
      </c>
      <c r="BH710" s="11">
        <v>91.016548816936151</v>
      </c>
      <c r="BI710" s="11">
        <v>91.016548816936151</v>
      </c>
      <c r="BJ710" s="11">
        <v>91.016548816936151</v>
      </c>
      <c r="BK710" s="11">
        <v>91.016548816936151</v>
      </c>
      <c r="BL710" s="11">
        <v>91.016548816936151</v>
      </c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  <c r="DM710" s="11"/>
      <c r="DN710" s="11"/>
      <c r="DO710" s="11"/>
      <c r="DP710" s="11"/>
      <c r="DQ710" s="11"/>
      <c r="DR710" s="11"/>
      <c r="DS710" s="11"/>
      <c r="DT710" s="11"/>
      <c r="DU710" s="11"/>
      <c r="DV710" s="11"/>
      <c r="DW710" s="11"/>
      <c r="DX710" s="11"/>
      <c r="DY710" s="11"/>
      <c r="DZ710" s="11"/>
      <c r="EA710" s="11"/>
      <c r="EB710" s="11"/>
      <c r="EC710" s="11"/>
      <c r="ED710" s="11"/>
      <c r="EE710" s="11"/>
      <c r="EF710" s="11"/>
      <c r="EG710" s="11"/>
      <c r="EH710" s="11"/>
      <c r="EI710" s="11"/>
      <c r="EJ710" s="11"/>
      <c r="EK710" s="11"/>
      <c r="EL710" s="11"/>
      <c r="EM710" s="11"/>
      <c r="EN710" s="11"/>
      <c r="EO710" s="11"/>
      <c r="EP710" s="11"/>
      <c r="EQ710" s="11"/>
      <c r="ER710" s="11"/>
      <c r="ES710" s="11"/>
      <c r="ET710" s="11"/>
      <c r="EU710" s="11"/>
      <c r="EV710" s="11"/>
      <c r="EW710" s="11"/>
      <c r="EX710" s="11"/>
      <c r="EY710" s="11"/>
      <c r="EZ710" s="11"/>
      <c r="FA710" s="11"/>
      <c r="FB710" s="11"/>
      <c r="FC710" s="11"/>
      <c r="FD710" s="11"/>
      <c r="FE710" s="11"/>
      <c r="FF710" s="11"/>
      <c r="FG710" s="11"/>
      <c r="FH710" s="11"/>
      <c r="FI710" s="11"/>
      <c r="FJ710" s="11"/>
      <c r="FK710" s="11"/>
      <c r="FL710" s="11"/>
      <c r="FM710" s="11"/>
      <c r="FN710" s="11"/>
      <c r="FO710" s="11"/>
      <c r="FP710" s="11"/>
      <c r="FQ710" s="11"/>
      <c r="FR710" s="11"/>
      <c r="FS710" s="11"/>
    </row>
    <row r="711" spans="1:184" x14ac:dyDescent="0.3">
      <c r="A711" s="12" t="s">
        <v>158</v>
      </c>
      <c r="B711" s="12"/>
      <c r="C711" s="12"/>
      <c r="D711" s="30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>
        <v>85.074804573297897</v>
      </c>
      <c r="BN711" s="11">
        <v>85.074804573297897</v>
      </c>
      <c r="BO711" s="11">
        <v>85.074804573297897</v>
      </c>
      <c r="BP711" s="11">
        <v>85.074804573297897</v>
      </c>
      <c r="BQ711" s="11">
        <v>85.074804573297897</v>
      </c>
      <c r="BR711" s="11">
        <v>85.074804573297897</v>
      </c>
      <c r="BS711" s="11">
        <v>85.074804573297897</v>
      </c>
      <c r="BT711" s="11">
        <v>85.074804573297897</v>
      </c>
      <c r="BU711" s="11">
        <v>85.074804573297897</v>
      </c>
      <c r="BV711" s="11">
        <v>85.074804573297897</v>
      </c>
      <c r="BW711" s="11">
        <v>85.074804573297897</v>
      </c>
      <c r="BX711" s="11">
        <v>85.074804573297897</v>
      </c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  <c r="DM711" s="11"/>
      <c r="DN711" s="11"/>
      <c r="DO711" s="11"/>
      <c r="DP711" s="11"/>
      <c r="DQ711" s="11"/>
      <c r="DR711" s="11"/>
      <c r="DS711" s="11"/>
      <c r="DT711" s="11"/>
      <c r="DU711" s="11"/>
      <c r="DV711" s="11"/>
      <c r="DW711" s="11"/>
      <c r="DX711" s="11"/>
      <c r="DY711" s="11"/>
      <c r="DZ711" s="11"/>
      <c r="EA711" s="11"/>
      <c r="EB711" s="11"/>
      <c r="EC711" s="11"/>
      <c r="ED711" s="11"/>
      <c r="EE711" s="11"/>
      <c r="EF711" s="11"/>
      <c r="EG711" s="11"/>
      <c r="EH711" s="11"/>
      <c r="EI711" s="11"/>
      <c r="EJ711" s="11"/>
      <c r="EK711" s="11"/>
      <c r="EL711" s="11"/>
      <c r="EM711" s="11"/>
      <c r="EN711" s="11"/>
      <c r="EO711" s="11"/>
      <c r="EP711" s="11"/>
      <c r="EQ711" s="11"/>
      <c r="ER711" s="11"/>
      <c r="ES711" s="11"/>
      <c r="ET711" s="11"/>
      <c r="EU711" s="11"/>
      <c r="EV711" s="11"/>
      <c r="EW711" s="11"/>
      <c r="EX711" s="11"/>
      <c r="EY711" s="11"/>
      <c r="EZ711" s="11"/>
      <c r="FA711" s="11"/>
      <c r="FB711" s="11"/>
      <c r="FC711" s="11"/>
      <c r="FD711" s="11"/>
      <c r="FE711" s="11"/>
      <c r="FF711" s="11"/>
      <c r="FG711" s="11"/>
      <c r="FH711" s="11"/>
      <c r="FI711" s="11"/>
      <c r="FJ711" s="11"/>
      <c r="FK711" s="11"/>
      <c r="FL711" s="11"/>
      <c r="FM711" s="11"/>
      <c r="FN711" s="11"/>
      <c r="FO711" s="11"/>
      <c r="FP711" s="11"/>
      <c r="FQ711" s="11"/>
      <c r="FR711" s="11"/>
      <c r="FS711" s="11"/>
    </row>
    <row r="712" spans="1:184" x14ac:dyDescent="0.3">
      <c r="A712" s="12" t="s">
        <v>178</v>
      </c>
      <c r="B712" s="12"/>
      <c r="C712" s="12"/>
      <c r="D712" s="30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>
        <v>68.437776534109688</v>
      </c>
      <c r="BZ712" s="11">
        <v>68.437776534109688</v>
      </c>
      <c r="CA712" s="11">
        <v>68.437776534109688</v>
      </c>
      <c r="CB712" s="11">
        <v>68.437776534109688</v>
      </c>
      <c r="CC712" s="11">
        <v>68.437776534109688</v>
      </c>
      <c r="CD712" s="11">
        <v>68.437776534109688</v>
      </c>
      <c r="CE712" s="11">
        <v>68.437776534109688</v>
      </c>
      <c r="CF712" s="11">
        <v>68.437776534109688</v>
      </c>
      <c r="CG712" s="11">
        <v>68.437776534109688</v>
      </c>
      <c r="CH712" s="11">
        <v>68.437776534109688</v>
      </c>
      <c r="CI712" s="11">
        <v>68.437776534109688</v>
      </c>
      <c r="CJ712" s="11">
        <v>68.437776534109688</v>
      </c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  <c r="DI712" s="11"/>
      <c r="DJ712" s="11"/>
      <c r="DK712" s="11"/>
      <c r="DL712" s="11"/>
      <c r="DM712" s="11"/>
      <c r="DN712" s="11"/>
      <c r="DO712" s="11"/>
      <c r="DP712" s="11"/>
      <c r="DQ712" s="11"/>
      <c r="DR712" s="11"/>
      <c r="DS712" s="11"/>
      <c r="DT712" s="11"/>
      <c r="DU712" s="11"/>
      <c r="DV712" s="11"/>
      <c r="DW712" s="11"/>
      <c r="DX712" s="11"/>
      <c r="DY712" s="11"/>
      <c r="DZ712" s="11"/>
      <c r="EA712" s="11"/>
      <c r="EB712" s="11"/>
      <c r="EC712" s="11"/>
      <c r="ED712" s="11"/>
      <c r="EE712" s="11"/>
      <c r="EF712" s="11"/>
      <c r="EG712" s="11"/>
      <c r="EH712" s="11"/>
      <c r="EI712" s="11"/>
      <c r="EJ712" s="11"/>
      <c r="EK712" s="11"/>
      <c r="EL712" s="11"/>
      <c r="EM712" s="11"/>
      <c r="EN712" s="11"/>
      <c r="EO712" s="11"/>
      <c r="EP712" s="11"/>
      <c r="EQ712" s="11"/>
      <c r="ER712" s="11"/>
      <c r="ES712" s="11"/>
      <c r="ET712" s="11"/>
      <c r="EU712" s="11"/>
      <c r="EV712" s="11"/>
      <c r="EW712" s="11"/>
      <c r="EX712" s="11"/>
      <c r="EY712" s="11"/>
      <c r="EZ712" s="11"/>
      <c r="FA712" s="11"/>
      <c r="FB712" s="11"/>
      <c r="FC712" s="11"/>
      <c r="FD712" s="11"/>
      <c r="FE712" s="11"/>
      <c r="FF712" s="11"/>
      <c r="FG712" s="11"/>
      <c r="FH712" s="11"/>
      <c r="FI712" s="11"/>
      <c r="FJ712" s="11"/>
      <c r="FK712" s="11"/>
      <c r="FL712" s="11"/>
      <c r="FM712" s="11"/>
      <c r="FN712" s="11"/>
      <c r="FO712" s="11"/>
      <c r="FP712" s="11"/>
      <c r="FQ712" s="11"/>
      <c r="FR712" s="11"/>
      <c r="FS712" s="11"/>
      <c r="FT712" s="66"/>
      <c r="FU712" s="66"/>
      <c r="FV712" s="66"/>
      <c r="FW712" s="66"/>
      <c r="FX712" s="66"/>
      <c r="FY712" s="66"/>
      <c r="FZ712" s="66"/>
      <c r="GA712" s="66"/>
      <c r="GB712" s="66"/>
    </row>
    <row r="713" spans="1:184" x14ac:dyDescent="0.3">
      <c r="A713" s="12" t="s">
        <v>238</v>
      </c>
      <c r="B713" s="12"/>
      <c r="C713" s="12"/>
      <c r="D713" s="30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>
        <v>94.16354723011483</v>
      </c>
      <c r="CL713" s="11">
        <v>94.16354723011483</v>
      </c>
      <c r="CM713" s="11">
        <v>94.16354723011483</v>
      </c>
      <c r="CN713" s="11">
        <v>94.16354723011483</v>
      </c>
      <c r="CO713" s="11">
        <v>94.16354723011483</v>
      </c>
      <c r="CP713" s="11">
        <v>94.16354723011483</v>
      </c>
      <c r="CQ713" s="11">
        <v>94.16354723011483</v>
      </c>
      <c r="CR713" s="11">
        <v>94.16354723011483</v>
      </c>
      <c r="CS713" s="11">
        <v>94.16354723011483</v>
      </c>
      <c r="CT713" s="11">
        <v>94.16354723011483</v>
      </c>
      <c r="CU713" s="11">
        <v>94.16354723011483</v>
      </c>
      <c r="CV713" s="11">
        <v>94.16354723011483</v>
      </c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  <c r="DM713" s="11"/>
      <c r="DN713" s="11"/>
      <c r="DO713" s="11"/>
      <c r="DP713" s="11"/>
      <c r="DQ713" s="11"/>
      <c r="DR713" s="11"/>
      <c r="DS713" s="11"/>
      <c r="DT713" s="11"/>
      <c r="DU713" s="11"/>
      <c r="DV713" s="11"/>
      <c r="DW713" s="11"/>
      <c r="DX713" s="11"/>
      <c r="DY713" s="11"/>
      <c r="DZ713" s="11"/>
      <c r="EA713" s="11"/>
      <c r="EB713" s="11"/>
      <c r="EC713" s="11"/>
      <c r="ED713" s="11"/>
      <c r="EE713" s="11"/>
      <c r="EF713" s="11"/>
      <c r="EG713" s="11"/>
      <c r="EH713" s="11"/>
      <c r="EI713" s="11"/>
      <c r="EJ713" s="11"/>
      <c r="EK713" s="11"/>
      <c r="EL713" s="11"/>
      <c r="EM713" s="11"/>
      <c r="EN713" s="11"/>
      <c r="EO713" s="11"/>
      <c r="EP713" s="11"/>
      <c r="EQ713" s="11"/>
      <c r="ER713" s="11"/>
      <c r="ES713" s="11"/>
      <c r="ET713" s="11"/>
      <c r="EU713" s="11"/>
      <c r="EV713" s="11"/>
      <c r="EW713" s="11"/>
      <c r="EX713" s="11"/>
      <c r="EY713" s="11"/>
      <c r="EZ713" s="11"/>
      <c r="FA713" s="11"/>
      <c r="FB713" s="11"/>
      <c r="FC713" s="11"/>
      <c r="FD713" s="11"/>
      <c r="FE713" s="11"/>
      <c r="FF713" s="11"/>
      <c r="FG713" s="11"/>
      <c r="FH713" s="11"/>
      <c r="FI713" s="11"/>
      <c r="FJ713" s="11"/>
      <c r="FK713" s="11"/>
      <c r="FL713" s="11"/>
      <c r="FM713" s="11"/>
      <c r="FN713" s="11"/>
      <c r="FO713" s="11"/>
      <c r="FP713" s="11"/>
      <c r="FQ713" s="11"/>
      <c r="FR713" s="11"/>
      <c r="FS713" s="11"/>
    </row>
    <row r="714" spans="1:184" x14ac:dyDescent="0.3">
      <c r="A714" s="12" t="s">
        <v>279</v>
      </c>
      <c r="B714" s="12"/>
      <c r="C714" s="12"/>
      <c r="D714" s="30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>
        <v>82.461803422109924</v>
      </c>
      <c r="CX714" s="11">
        <v>82.461803422109924</v>
      </c>
      <c r="CY714" s="11">
        <v>82.461803422109924</v>
      </c>
      <c r="CZ714" s="11">
        <v>82.461803422109924</v>
      </c>
      <c r="DA714" s="11">
        <v>82.461803422109924</v>
      </c>
      <c r="DB714" s="11">
        <v>82.461803422109924</v>
      </c>
      <c r="DC714" s="11">
        <v>82.461803422109924</v>
      </c>
      <c r="DD714" s="11">
        <v>82.461803422109924</v>
      </c>
      <c r="DE714" s="11">
        <v>82.461803422109924</v>
      </c>
      <c r="DF714" s="11">
        <v>82.461803422109924</v>
      </c>
      <c r="DG714" s="11">
        <v>82.461803422109924</v>
      </c>
      <c r="DH714" s="11">
        <v>82.461803422109924</v>
      </c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  <c r="DT714" s="11"/>
      <c r="DU714" s="11"/>
      <c r="DV714" s="11"/>
      <c r="DW714" s="11"/>
      <c r="DX714" s="11"/>
      <c r="DY714" s="11"/>
      <c r="DZ714" s="11"/>
      <c r="EA714" s="11"/>
      <c r="EB714" s="11"/>
      <c r="EC714" s="11"/>
      <c r="ED714" s="11"/>
      <c r="EE714" s="11"/>
      <c r="EF714" s="11"/>
      <c r="EG714" s="11"/>
      <c r="EH714" s="11"/>
      <c r="EI714" s="11"/>
      <c r="EJ714" s="11"/>
      <c r="EK714" s="11"/>
      <c r="EL714" s="11"/>
      <c r="EM714" s="11"/>
      <c r="EN714" s="11"/>
      <c r="EO714" s="11"/>
      <c r="EP714" s="11"/>
      <c r="EQ714" s="11"/>
      <c r="ER714" s="11"/>
      <c r="ES714" s="11"/>
      <c r="ET714" s="11"/>
      <c r="EU714" s="11"/>
      <c r="EV714" s="11"/>
      <c r="EW714" s="11"/>
      <c r="EX714" s="11"/>
      <c r="EY714" s="11"/>
      <c r="EZ714" s="11"/>
      <c r="FA714" s="11"/>
      <c r="FB714" s="11"/>
      <c r="FC714" s="11"/>
      <c r="FD714" s="11"/>
      <c r="FE714" s="11"/>
      <c r="FF714" s="11"/>
      <c r="FG714" s="11"/>
      <c r="FH714" s="11"/>
      <c r="FI714" s="11"/>
      <c r="FJ714" s="11"/>
      <c r="FK714" s="11"/>
      <c r="FL714" s="11"/>
      <c r="FM714" s="11"/>
      <c r="FN714" s="11"/>
      <c r="FO714" s="11"/>
      <c r="FP714" s="11"/>
      <c r="FQ714" s="11"/>
      <c r="FR714" s="11"/>
      <c r="FS714" s="11"/>
    </row>
    <row r="715" spans="1:184" x14ac:dyDescent="0.3">
      <c r="A715" s="12" t="s">
        <v>363</v>
      </c>
      <c r="B715" s="12"/>
      <c r="C715" s="12"/>
      <c r="D715" s="30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>
        <v>63.802440776912995</v>
      </c>
      <c r="DJ715" s="11">
        <v>63.802440776912995</v>
      </c>
      <c r="DK715" s="11">
        <v>63.802440776912995</v>
      </c>
      <c r="DL715" s="11">
        <v>63.802440776912995</v>
      </c>
      <c r="DM715" s="11">
        <v>63.802440776912995</v>
      </c>
      <c r="DN715" s="11">
        <v>63.802440776912995</v>
      </c>
      <c r="DO715" s="11">
        <v>63.802440776912995</v>
      </c>
      <c r="DP715" s="11">
        <v>63.802440776912995</v>
      </c>
      <c r="DQ715" s="11">
        <v>63.802440776912995</v>
      </c>
      <c r="DR715" s="11">
        <v>63.802440776912995</v>
      </c>
      <c r="DS715" s="11">
        <v>63.802440776912995</v>
      </c>
      <c r="DT715" s="11">
        <v>63.802440776912995</v>
      </c>
      <c r="DU715" s="11"/>
      <c r="DV715" s="11"/>
      <c r="DW715" s="11"/>
      <c r="DX715" s="11"/>
      <c r="DY715" s="11"/>
      <c r="DZ715" s="11"/>
      <c r="EA715" s="11"/>
      <c r="EB715" s="11"/>
      <c r="EC715" s="11"/>
      <c r="ED715" s="11"/>
      <c r="EE715" s="11"/>
      <c r="EF715" s="11"/>
      <c r="EG715" s="11"/>
      <c r="EH715" s="11"/>
      <c r="EI715" s="11"/>
      <c r="EJ715" s="11"/>
      <c r="EK715" s="11"/>
      <c r="EL715" s="11"/>
      <c r="EM715" s="11"/>
      <c r="EN715" s="11"/>
      <c r="EO715" s="11"/>
      <c r="EP715" s="11"/>
      <c r="EQ715" s="11"/>
      <c r="ER715" s="11"/>
      <c r="ES715" s="11"/>
      <c r="ET715" s="11"/>
      <c r="EU715" s="11"/>
      <c r="EV715" s="11"/>
      <c r="EW715" s="11"/>
      <c r="EX715" s="11"/>
      <c r="EY715" s="11"/>
      <c r="EZ715" s="11"/>
      <c r="FA715" s="11"/>
      <c r="FB715" s="11"/>
      <c r="FC715" s="11"/>
      <c r="FD715" s="11"/>
      <c r="FE715" s="11"/>
      <c r="FF715" s="11"/>
      <c r="FG715" s="11"/>
      <c r="FH715" s="11"/>
      <c r="FI715" s="11"/>
      <c r="FJ715" s="11"/>
      <c r="FK715" s="11"/>
      <c r="FL715" s="11"/>
      <c r="FM715" s="11"/>
      <c r="FN715" s="11"/>
      <c r="FO715" s="11"/>
      <c r="FP715" s="11"/>
      <c r="FQ715" s="11"/>
      <c r="FR715" s="11"/>
      <c r="FS715" s="11"/>
    </row>
    <row r="716" spans="1:184" x14ac:dyDescent="0.3">
      <c r="A716" s="12" t="s">
        <v>366</v>
      </c>
      <c r="B716" s="12"/>
      <c r="C716" s="12"/>
      <c r="D716" s="30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  <c r="DT716" s="11"/>
      <c r="DU716" s="11">
        <v>64.318666400884482</v>
      </c>
      <c r="DV716" s="11">
        <v>64.318666400884482</v>
      </c>
      <c r="DW716" s="11">
        <v>64.318666400884482</v>
      </c>
      <c r="DX716" s="11">
        <v>64.318666400884482</v>
      </c>
      <c r="DY716" s="11">
        <v>64.318666400884482</v>
      </c>
      <c r="DZ716" s="11">
        <v>64.318666400884482</v>
      </c>
      <c r="EA716" s="11">
        <v>64.318666400884482</v>
      </c>
      <c r="EB716" s="11">
        <v>64.318666400884482</v>
      </c>
      <c r="EC716" s="11">
        <v>64.318666400884482</v>
      </c>
      <c r="ED716" s="11">
        <v>64.318666400884482</v>
      </c>
      <c r="EE716" s="11">
        <v>64.318666400884482</v>
      </c>
      <c r="EF716" s="11">
        <v>64.318666400884482</v>
      </c>
      <c r="EG716" s="11"/>
      <c r="EH716" s="11"/>
      <c r="EI716" s="11"/>
      <c r="EJ716" s="11"/>
      <c r="EK716" s="11"/>
      <c r="EL716" s="11"/>
      <c r="EM716" s="11"/>
      <c r="EN716" s="11"/>
      <c r="EO716" s="11"/>
      <c r="EP716" s="11"/>
      <c r="EQ716" s="11"/>
      <c r="ER716" s="11"/>
      <c r="ES716" s="11"/>
      <c r="ET716" s="11"/>
      <c r="EU716" s="11"/>
      <c r="EV716" s="11"/>
      <c r="EW716" s="11"/>
      <c r="EX716" s="11"/>
      <c r="EY716" s="11"/>
      <c r="EZ716" s="11"/>
      <c r="FA716" s="11"/>
      <c r="FB716" s="11"/>
      <c r="FC716" s="11"/>
      <c r="FD716" s="11"/>
      <c r="FE716" s="11"/>
      <c r="FF716" s="11"/>
      <c r="FG716" s="11"/>
      <c r="FH716" s="11"/>
      <c r="FI716" s="11"/>
      <c r="FJ716" s="11"/>
      <c r="FK716" s="11"/>
      <c r="FL716" s="11"/>
      <c r="FM716" s="11"/>
      <c r="FN716" s="11"/>
      <c r="FO716" s="11"/>
      <c r="FP716" s="11"/>
      <c r="FQ716" s="11"/>
      <c r="FR716" s="11"/>
      <c r="FS716" s="11"/>
    </row>
    <row r="717" spans="1:184" x14ac:dyDescent="0.3">
      <c r="A717" s="12" t="s">
        <v>383</v>
      </c>
      <c r="B717" s="12"/>
      <c r="C717" s="12"/>
      <c r="D717" s="30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  <c r="DT717" s="11"/>
      <c r="DU717" s="11"/>
      <c r="DV717" s="11"/>
      <c r="DW717" s="11"/>
      <c r="DX717" s="11"/>
      <c r="DY717" s="11"/>
      <c r="DZ717" s="11"/>
      <c r="EA717" s="11"/>
      <c r="EB717" s="11"/>
      <c r="EC717" s="11"/>
      <c r="ED717" s="11"/>
      <c r="EE717" s="11"/>
      <c r="EF717" s="11"/>
      <c r="EG717" s="11">
        <v>67.098172452226848</v>
      </c>
      <c r="EH717" s="11">
        <v>67.098172452226848</v>
      </c>
      <c r="EI717" s="11">
        <v>67.098172452226848</v>
      </c>
      <c r="EJ717" s="11">
        <v>67.098172452226848</v>
      </c>
      <c r="EK717" s="11">
        <v>67.098172452226848</v>
      </c>
      <c r="EL717" s="11">
        <v>67.098172452226848</v>
      </c>
      <c r="EM717" s="11">
        <v>67.098172452226848</v>
      </c>
      <c r="EN717" s="11">
        <v>67.098172452226848</v>
      </c>
      <c r="EO717" s="11">
        <v>67.098172452226848</v>
      </c>
      <c r="EP717" s="11">
        <v>67.098172452226848</v>
      </c>
      <c r="EQ717" s="11">
        <v>67.098172452226848</v>
      </c>
      <c r="ER717" s="11">
        <v>67.098172452226848</v>
      </c>
      <c r="ES717" s="11"/>
      <c r="ET717" s="11"/>
      <c r="EU717" s="11"/>
      <c r="EV717" s="11"/>
      <c r="EW717" s="11"/>
      <c r="EX717" s="11"/>
      <c r="EY717" s="11"/>
      <c r="EZ717" s="11"/>
      <c r="FA717" s="11"/>
      <c r="FB717" s="11"/>
      <c r="FC717" s="11"/>
      <c r="FD717" s="11"/>
      <c r="FE717" s="11"/>
      <c r="FF717" s="11"/>
      <c r="FG717" s="11"/>
      <c r="FH717" s="11"/>
      <c r="FI717" s="11"/>
      <c r="FJ717" s="11"/>
      <c r="FK717" s="11"/>
      <c r="FL717" s="11"/>
      <c r="FM717" s="11"/>
      <c r="FN717" s="11"/>
      <c r="FO717" s="11"/>
      <c r="FP717" s="11"/>
      <c r="FQ717" s="11"/>
      <c r="FR717" s="11"/>
      <c r="FS717" s="11"/>
    </row>
    <row r="718" spans="1:184" x14ac:dyDescent="0.3">
      <c r="A718" s="12" t="s">
        <v>440</v>
      </c>
      <c r="B718" s="12"/>
      <c r="C718" s="12"/>
      <c r="D718" s="30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  <c r="EE718" s="11"/>
      <c r="EF718" s="11"/>
      <c r="EG718" s="11"/>
      <c r="EH718" s="11"/>
      <c r="EI718" s="11"/>
      <c r="EJ718" s="11"/>
      <c r="EK718" s="11"/>
      <c r="EL718" s="11"/>
      <c r="EM718" s="11"/>
      <c r="EN718" s="11"/>
      <c r="EO718" s="11"/>
      <c r="EP718" s="11"/>
      <c r="EQ718" s="11"/>
      <c r="ER718" s="11"/>
      <c r="ES718" s="11">
        <v>92.987231816599362</v>
      </c>
      <c r="ET718" s="11">
        <v>92.987231816599362</v>
      </c>
      <c r="EU718" s="11">
        <v>92.987231816599362</v>
      </c>
      <c r="EV718" s="11">
        <v>92.987231816599362</v>
      </c>
      <c r="EW718" s="11">
        <v>92.987231816599362</v>
      </c>
      <c r="EX718" s="11">
        <v>92.987231816599362</v>
      </c>
      <c r="EY718" s="11">
        <v>92.987231816599362</v>
      </c>
      <c r="EZ718" s="11">
        <v>92.987231816599362</v>
      </c>
      <c r="FA718" s="11">
        <v>92.987231816599362</v>
      </c>
      <c r="FB718" s="11">
        <v>92.987231816599362</v>
      </c>
      <c r="FC718" s="11">
        <v>92.987231816599362</v>
      </c>
      <c r="FD718" s="11">
        <v>92.987231816599362</v>
      </c>
      <c r="FE718" s="11"/>
      <c r="FF718" s="11"/>
      <c r="FG718" s="11"/>
      <c r="FH718" s="11"/>
      <c r="FI718" s="11"/>
      <c r="FJ718" s="11"/>
      <c r="FK718" s="11"/>
      <c r="FL718" s="11"/>
      <c r="FM718" s="11"/>
      <c r="FN718" s="11"/>
      <c r="FO718" s="11"/>
      <c r="FP718" s="11"/>
      <c r="FQ718" s="11"/>
      <c r="FR718" s="11"/>
      <c r="FS718" s="11"/>
    </row>
    <row r="719" spans="1:184" x14ac:dyDescent="0.3">
      <c r="A719" s="12" t="s">
        <v>467</v>
      </c>
      <c r="B719" s="12"/>
      <c r="C719" s="12"/>
      <c r="D719" s="30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  <c r="DZ719" s="11"/>
      <c r="EA719" s="11"/>
      <c r="EB719" s="11"/>
      <c r="EC719" s="11"/>
      <c r="ED719" s="11"/>
      <c r="EE719" s="11"/>
      <c r="EF719" s="11"/>
      <c r="EG719" s="11"/>
      <c r="EH719" s="11"/>
      <c r="EI719" s="11"/>
      <c r="EJ719" s="11"/>
      <c r="EK719" s="11"/>
      <c r="EL719" s="11"/>
      <c r="EM719" s="11"/>
      <c r="EN719" s="11"/>
      <c r="EO719" s="11"/>
      <c r="EP719" s="11"/>
      <c r="EQ719" s="11"/>
      <c r="ER719" s="11"/>
      <c r="ES719" s="11"/>
      <c r="ET719" s="11"/>
      <c r="EU719" s="11"/>
      <c r="EV719" s="11"/>
      <c r="EW719" s="11"/>
      <c r="EX719" s="11"/>
      <c r="EY719" s="11"/>
      <c r="EZ719" s="11"/>
      <c r="FA719" s="11"/>
      <c r="FB719" s="11"/>
      <c r="FC719" s="11"/>
      <c r="FD719" s="11"/>
      <c r="FE719" s="11">
        <v>97.445002487210601</v>
      </c>
      <c r="FF719" s="11">
        <v>97.445002487210601</v>
      </c>
      <c r="FG719" s="11">
        <v>97.445002487210601</v>
      </c>
      <c r="FH719" s="11">
        <v>97.445002487210601</v>
      </c>
      <c r="FI719" s="11">
        <v>97.445002487210601</v>
      </c>
      <c r="FJ719" s="11">
        <v>97.445002487210601</v>
      </c>
      <c r="FK719" s="11">
        <v>97.445002487210601</v>
      </c>
      <c r="FL719" s="11">
        <v>97.445002487210601</v>
      </c>
      <c r="FM719" s="11">
        <v>97.445002487210601</v>
      </c>
      <c r="FN719" s="11">
        <v>97.445002487210601</v>
      </c>
      <c r="FO719" s="11">
        <v>97.445002487210601</v>
      </c>
      <c r="FP719" s="11">
        <v>97.445002487210601</v>
      </c>
      <c r="FQ719" s="11"/>
      <c r="FR719" s="11"/>
      <c r="FS719" s="11"/>
    </row>
    <row r="720" spans="1:184" x14ac:dyDescent="0.3">
      <c r="A720" s="12" t="s">
        <v>476</v>
      </c>
      <c r="B720" s="12"/>
      <c r="C720" s="12"/>
      <c r="D720" s="30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  <c r="DZ720" s="11"/>
      <c r="EA720" s="11"/>
      <c r="EB720" s="11"/>
      <c r="EC720" s="11"/>
      <c r="ED720" s="11"/>
      <c r="EE720" s="11"/>
      <c r="EF720" s="11"/>
      <c r="EG720" s="11"/>
      <c r="EH720" s="11"/>
      <c r="EI720" s="11"/>
      <c r="EJ720" s="11"/>
      <c r="EK720" s="11"/>
      <c r="EL720" s="11"/>
      <c r="EM720" s="11"/>
      <c r="EN720" s="11"/>
      <c r="EO720" s="11"/>
      <c r="EP720" s="11"/>
      <c r="EQ720" s="11"/>
      <c r="ER720" s="11"/>
      <c r="ES720" s="11"/>
      <c r="ET720" s="11"/>
      <c r="EU720" s="11"/>
      <c r="EV720" s="11"/>
      <c r="EW720" s="11"/>
      <c r="EX720" s="11"/>
      <c r="EY720" s="11"/>
      <c r="EZ720" s="11"/>
      <c r="FA720" s="11"/>
      <c r="FB720" s="11"/>
      <c r="FC720" s="11"/>
      <c r="FD720" s="11"/>
      <c r="FE720" s="11"/>
      <c r="FF720" s="11"/>
      <c r="FG720" s="11"/>
      <c r="FH720" s="11"/>
      <c r="FI720" s="11"/>
      <c r="FJ720" s="11"/>
      <c r="FK720" s="11"/>
      <c r="FL720" s="11"/>
      <c r="FM720" s="11"/>
      <c r="FN720" s="11"/>
      <c r="FO720" s="11"/>
      <c r="FP720" s="11"/>
      <c r="FQ720" s="11">
        <v>108.17258102484395</v>
      </c>
      <c r="FR720" s="11">
        <v>108.17258102484395</v>
      </c>
      <c r="FS720" s="11">
        <v>108.17258102484395</v>
      </c>
    </row>
    <row r="721" spans="1:1" x14ac:dyDescent="0.3">
      <c r="A721" s="7"/>
    </row>
    <row r="722" spans="1:1" x14ac:dyDescent="0.3">
      <c r="A722" s="7"/>
    </row>
    <row r="723" spans="1:1" x14ac:dyDescent="0.3">
      <c r="A723" s="7"/>
    </row>
    <row r="724" spans="1:1" x14ac:dyDescent="0.3">
      <c r="A724" s="7"/>
    </row>
    <row r="725" spans="1:1" x14ac:dyDescent="0.3">
      <c r="A725" s="7"/>
    </row>
    <row r="726" spans="1:1" x14ac:dyDescent="0.3">
      <c r="A726" s="7"/>
    </row>
    <row r="727" spans="1:1" x14ac:dyDescent="0.3">
      <c r="A727" s="7"/>
    </row>
    <row r="728" spans="1:1" x14ac:dyDescent="0.3">
      <c r="A728" s="7"/>
    </row>
    <row r="729" spans="1:1" x14ac:dyDescent="0.3">
      <c r="A729" s="7"/>
    </row>
    <row r="730" spans="1:1" x14ac:dyDescent="0.3">
      <c r="A730" s="7"/>
    </row>
    <row r="731" spans="1:1" x14ac:dyDescent="0.3">
      <c r="A731" s="7"/>
    </row>
    <row r="732" spans="1:1" x14ac:dyDescent="0.3">
      <c r="A732" s="7"/>
    </row>
    <row r="733" spans="1:1" x14ac:dyDescent="0.3">
      <c r="A733" s="7"/>
    </row>
    <row r="734" spans="1:1" x14ac:dyDescent="0.3">
      <c r="A734" s="7"/>
    </row>
    <row r="735" spans="1:1" x14ac:dyDescent="0.3">
      <c r="A735" s="7"/>
    </row>
    <row r="736" spans="1:1" x14ac:dyDescent="0.3">
      <c r="A736" s="7"/>
    </row>
    <row r="737" spans="1:184" x14ac:dyDescent="0.3">
      <c r="A737" s="7"/>
    </row>
    <row r="738" spans="1:184" x14ac:dyDescent="0.3">
      <c r="A738" s="7"/>
    </row>
    <row r="739" spans="1:184" x14ac:dyDescent="0.3">
      <c r="A739" s="7"/>
    </row>
    <row r="740" spans="1:184" x14ac:dyDescent="0.3">
      <c r="A740" s="7"/>
    </row>
    <row r="741" spans="1:184" x14ac:dyDescent="0.3">
      <c r="A741" s="7"/>
    </row>
    <row r="742" spans="1:184" x14ac:dyDescent="0.3">
      <c r="A742" s="18" t="s">
        <v>282</v>
      </c>
      <c r="B742" s="18"/>
      <c r="C742" s="18"/>
      <c r="D742" s="21"/>
      <c r="E742" s="29"/>
      <c r="F742" s="29"/>
      <c r="G742" s="29"/>
      <c r="H742" s="29"/>
      <c r="I742" s="29"/>
      <c r="J742" s="29"/>
      <c r="K742" s="29" t="s">
        <v>41</v>
      </c>
      <c r="L742" s="29" t="s">
        <v>41</v>
      </c>
      <c r="M742" s="29" t="s">
        <v>41</v>
      </c>
      <c r="N742" s="29" t="s">
        <v>41</v>
      </c>
      <c r="O742" s="29" t="s">
        <v>41</v>
      </c>
      <c r="P742" s="29" t="s">
        <v>41</v>
      </c>
      <c r="Q742" s="29"/>
      <c r="R742" s="29"/>
      <c r="S742" s="29"/>
      <c r="T742" s="29"/>
      <c r="U742" s="29"/>
      <c r="V742" s="29"/>
      <c r="W742" s="29" t="s">
        <v>42</v>
      </c>
      <c r="X742" s="29" t="s">
        <v>42</v>
      </c>
      <c r="Y742" s="29" t="s">
        <v>42</v>
      </c>
      <c r="Z742" s="29" t="s">
        <v>42</v>
      </c>
      <c r="AA742" s="29" t="s">
        <v>42</v>
      </c>
      <c r="AB742" s="29" t="s">
        <v>42</v>
      </c>
      <c r="AC742" s="29"/>
      <c r="AD742" s="29"/>
      <c r="AE742" s="29"/>
      <c r="AF742" s="29"/>
      <c r="AG742" s="29"/>
      <c r="AH742" s="29"/>
      <c r="AI742" s="29" t="s">
        <v>43</v>
      </c>
      <c r="AJ742" s="29" t="s">
        <v>43</v>
      </c>
      <c r="AK742" s="29" t="s">
        <v>43</v>
      </c>
      <c r="AL742" s="29" t="s">
        <v>43</v>
      </c>
      <c r="AM742" s="29" t="s">
        <v>43</v>
      </c>
      <c r="AN742" s="29" t="s">
        <v>43</v>
      </c>
      <c r="AO742" s="29"/>
      <c r="AP742" s="29"/>
      <c r="AQ742" s="29"/>
      <c r="AR742" s="29"/>
      <c r="AS742" s="29"/>
      <c r="AT742" s="29"/>
      <c r="AU742" s="29" t="s">
        <v>44</v>
      </c>
      <c r="AV742" s="29" t="s">
        <v>44</v>
      </c>
      <c r="AW742" s="29" t="s">
        <v>44</v>
      </c>
      <c r="AX742" s="29" t="s">
        <v>44</v>
      </c>
      <c r="AY742" s="29" t="s">
        <v>44</v>
      </c>
      <c r="AZ742" s="29" t="s">
        <v>44</v>
      </c>
      <c r="BA742" s="29"/>
      <c r="BB742" s="29"/>
      <c r="BC742" s="29"/>
      <c r="BD742" s="29"/>
      <c r="BE742" s="29"/>
      <c r="BF742" s="29"/>
      <c r="BG742" s="29" t="s">
        <v>83</v>
      </c>
      <c r="BH742" s="29" t="s">
        <v>83</v>
      </c>
      <c r="BI742" s="29" t="s">
        <v>83</v>
      </c>
      <c r="BJ742" s="29" t="s">
        <v>83</v>
      </c>
      <c r="BK742" s="29" t="s">
        <v>83</v>
      </c>
      <c r="BL742" s="29" t="s">
        <v>83</v>
      </c>
      <c r="BM742" s="29"/>
      <c r="BN742" s="29" t="s">
        <v>88</v>
      </c>
      <c r="BO742" s="29" t="s">
        <v>88</v>
      </c>
      <c r="BP742" s="29" t="s">
        <v>88</v>
      </c>
      <c r="BQ742" s="29" t="s">
        <v>88</v>
      </c>
      <c r="BR742" s="29" t="s">
        <v>88</v>
      </c>
      <c r="BS742" s="29" t="s">
        <v>88</v>
      </c>
      <c r="BT742" s="29" t="s">
        <v>88</v>
      </c>
      <c r="BU742" s="29" t="s">
        <v>88</v>
      </c>
      <c r="BV742" s="29" t="s">
        <v>88</v>
      </c>
      <c r="BW742" s="29" t="s">
        <v>88</v>
      </c>
      <c r="BX742" s="29" t="s">
        <v>88</v>
      </c>
      <c r="BY742" s="29"/>
      <c r="BZ742" s="29"/>
      <c r="CA742" s="29"/>
      <c r="CB742" s="29"/>
      <c r="CC742" s="29"/>
      <c r="CD742" s="29"/>
      <c r="CE742" s="29" t="s">
        <v>170</v>
      </c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 t="s">
        <v>236</v>
      </c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 t="s">
        <v>278</v>
      </c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 t="s">
        <v>362</v>
      </c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>
        <v>2019</v>
      </c>
      <c r="EB742" s="29">
        <v>2019</v>
      </c>
      <c r="EC742" s="29">
        <v>2019</v>
      </c>
      <c r="ED742" s="29">
        <v>2019</v>
      </c>
      <c r="EE742" s="29">
        <v>2019</v>
      </c>
      <c r="EF742" s="29">
        <v>2019</v>
      </c>
      <c r="EG742" s="29"/>
      <c r="EH742" s="29"/>
      <c r="EI742" s="29"/>
      <c r="EJ742" s="29"/>
      <c r="EK742" s="29"/>
      <c r="EL742" s="29"/>
      <c r="EM742" s="29">
        <v>2020</v>
      </c>
      <c r="EN742" s="29">
        <v>2020</v>
      </c>
      <c r="EO742" s="29">
        <v>2020</v>
      </c>
      <c r="EP742" s="29">
        <v>2020</v>
      </c>
      <c r="EQ742" s="29">
        <v>2020</v>
      </c>
      <c r="ER742" s="29">
        <v>2020</v>
      </c>
      <c r="ES742" s="29"/>
      <c r="ET742" s="29"/>
      <c r="EU742" s="29"/>
      <c r="EV742" s="29"/>
      <c r="EW742" s="29"/>
      <c r="EX742" s="29"/>
      <c r="EY742" s="29">
        <v>2021</v>
      </c>
      <c r="EZ742" s="29">
        <v>2021</v>
      </c>
      <c r="FA742" s="29">
        <v>2021</v>
      </c>
      <c r="FB742" s="29">
        <v>2021</v>
      </c>
      <c r="FC742" s="29">
        <v>2021</v>
      </c>
      <c r="FD742" s="29">
        <v>2021</v>
      </c>
      <c r="FE742" s="29"/>
      <c r="FF742" s="29"/>
      <c r="FG742" s="29"/>
      <c r="FH742" s="29"/>
      <c r="FI742" s="29"/>
      <c r="FJ742" s="29"/>
      <c r="FK742" s="29">
        <v>2022</v>
      </c>
      <c r="FL742" s="29">
        <v>2022</v>
      </c>
      <c r="FM742" s="29"/>
      <c r="FN742" s="29"/>
      <c r="FO742" s="29"/>
      <c r="FP742" s="29"/>
      <c r="FQ742" s="29" t="s">
        <v>475</v>
      </c>
      <c r="FR742" s="29"/>
      <c r="FS742" s="29"/>
    </row>
    <row r="743" spans="1:184" s="66" customFormat="1" x14ac:dyDescent="0.3">
      <c r="A743" s="68" t="s">
        <v>161</v>
      </c>
      <c r="B743" s="69"/>
      <c r="C743" s="69"/>
      <c r="D743" s="70"/>
      <c r="E743" s="71">
        <v>66.988857701794672</v>
      </c>
      <c r="F743" s="71">
        <v>75.751773411584594</v>
      </c>
      <c r="G743" s="71">
        <v>76.24505323714304</v>
      </c>
      <c r="H743" s="71">
        <v>78.664557285021687</v>
      </c>
      <c r="I743" s="71">
        <v>85.922939525389125</v>
      </c>
      <c r="J743" s="71">
        <v>85.401053144355018</v>
      </c>
      <c r="K743" s="71">
        <v>89.203900728890446</v>
      </c>
      <c r="L743" s="71">
        <v>106.40498669485656</v>
      </c>
      <c r="M743" s="71">
        <v>109.59433065021227</v>
      </c>
      <c r="N743" s="71">
        <v>113.30803312533348</v>
      </c>
      <c r="O743" s="71">
        <v>115.91572194072832</v>
      </c>
      <c r="P743" s="71">
        <v>126.99928089262103</v>
      </c>
      <c r="Q743" s="71">
        <v>142.46751722378156</v>
      </c>
      <c r="R743" s="71">
        <v>139.10676192906354</v>
      </c>
      <c r="S743" s="71">
        <v>104.85634090329168</v>
      </c>
      <c r="T743" s="71">
        <v>95.559479459045704</v>
      </c>
      <c r="U743" s="71">
        <v>91.46429482739768</v>
      </c>
      <c r="V743" s="71">
        <v>98.663898489874498</v>
      </c>
      <c r="W743" s="71">
        <v>110.91038994177551</v>
      </c>
      <c r="X743" s="71">
        <v>108.24477487299633</v>
      </c>
      <c r="Y743" s="71">
        <v>119.11791041313879</v>
      </c>
      <c r="Z743" s="71">
        <v>133.44487782354582</v>
      </c>
      <c r="AA743" s="71">
        <v>141.55791134101932</v>
      </c>
      <c r="AB743" s="71">
        <v>149.5944617637596</v>
      </c>
      <c r="AC743" s="71">
        <v>152.03970886645041</v>
      </c>
      <c r="AD743" s="71">
        <v>146.94238326103599</v>
      </c>
      <c r="AE743" s="71">
        <v>138.89474910414151</v>
      </c>
      <c r="AF743" s="71">
        <v>130.3138555754019</v>
      </c>
      <c r="AG743" s="71">
        <v>119.84866269224523</v>
      </c>
      <c r="AH743" s="71">
        <v>139.59043355215849</v>
      </c>
      <c r="AI743" s="71">
        <v>154.99940461001958</v>
      </c>
      <c r="AJ743" s="71">
        <v>146.95789742281193</v>
      </c>
      <c r="AK743" s="71">
        <v>137.19543482799415</v>
      </c>
      <c r="AL743" s="71">
        <v>133.49012746205909</v>
      </c>
      <c r="AM743" s="71">
        <v>124.86872810781972</v>
      </c>
      <c r="AN743" s="71">
        <v>117.92240488948835</v>
      </c>
      <c r="AO743" s="71">
        <v>121.87167412837229</v>
      </c>
      <c r="AP743" s="71">
        <v>124.93702232104886</v>
      </c>
      <c r="AQ743" s="71">
        <v>125.47342782249649</v>
      </c>
      <c r="AR743" s="71">
        <v>117.23807093646337</v>
      </c>
      <c r="AS743" s="71">
        <v>108.94651474976985</v>
      </c>
      <c r="AT743" s="71">
        <v>113.3771248739353</v>
      </c>
      <c r="AU743" s="71">
        <v>123.40105314435502</v>
      </c>
      <c r="AV743" s="71">
        <v>111.13536061772635</v>
      </c>
      <c r="AW743" s="71">
        <v>109.22357744322532</v>
      </c>
      <c r="AX743" s="71">
        <v>109.48023564130158</v>
      </c>
      <c r="AY743" s="71">
        <v>101.79846435779072</v>
      </c>
      <c r="AZ743" s="71">
        <v>100</v>
      </c>
      <c r="BA743" s="71">
        <v>97.123060149852691</v>
      </c>
      <c r="BB743" s="71">
        <v>96.606685378923203</v>
      </c>
      <c r="BC743" s="71">
        <v>101.82235264097983</v>
      </c>
      <c r="BD743" s="71">
        <v>98.245276370308275</v>
      </c>
      <c r="BE743" s="71">
        <v>93.62880947890433</v>
      </c>
      <c r="BF743" s="71">
        <v>95.035876499106891</v>
      </c>
      <c r="BG743" s="71">
        <v>93.773833165070968</v>
      </c>
      <c r="BH743" s="71">
        <v>94.993388851515931</v>
      </c>
      <c r="BI743" s="71">
        <v>94.488632911700023</v>
      </c>
      <c r="BJ743" s="71">
        <v>96.971099548465105</v>
      </c>
      <c r="BK743" s="71">
        <v>90.700591744735661</v>
      </c>
      <c r="BL743" s="71">
        <v>86.474968104108186</v>
      </c>
      <c r="BM743" s="71">
        <v>81.407037973509006</v>
      </c>
      <c r="BN743" s="71">
        <v>87.957540188823671</v>
      </c>
      <c r="BO743" s="71">
        <v>90.511282032588525</v>
      </c>
      <c r="BP743" s="71">
        <v>89.401326869099265</v>
      </c>
      <c r="BQ743" s="71">
        <v>92.149503639169367</v>
      </c>
      <c r="BR743" s="71">
        <v>91.655451463565797</v>
      </c>
      <c r="BS743" s="71">
        <v>87.848097895425838</v>
      </c>
      <c r="BT743" s="71">
        <v>83.334135287184523</v>
      </c>
      <c r="BU743" s="71">
        <v>80.305179892829813</v>
      </c>
      <c r="BV743" s="71">
        <v>82.588459788987905</v>
      </c>
      <c r="BW743" s="71">
        <v>81.327175299821391</v>
      </c>
      <c r="BX743" s="71">
        <v>76.175415806444136</v>
      </c>
      <c r="BY743" s="71">
        <v>76.330599399749701</v>
      </c>
      <c r="BZ743" s="71">
        <v>73.950191375350869</v>
      </c>
      <c r="CA743" s="71">
        <v>71.092764851887054</v>
      </c>
      <c r="CB743" s="71">
        <v>71.486117692803049</v>
      </c>
      <c r="CC743" s="71">
        <v>70.818454659230369</v>
      </c>
      <c r="CD743" s="71">
        <v>68.408638567352526</v>
      </c>
      <c r="CE743" s="71">
        <v>70.06836260359232</v>
      </c>
      <c r="CF743" s="71">
        <v>66.571452873060437</v>
      </c>
      <c r="CG743" s="71">
        <v>67.662061507430224</v>
      </c>
      <c r="CH743" s="71">
        <v>75.221647451808209</v>
      </c>
      <c r="CI743" s="71">
        <v>77.1790762949732</v>
      </c>
      <c r="CJ743" s="71">
        <v>79.512849487843127</v>
      </c>
      <c r="CK743" s="71">
        <v>81.45322786425109</v>
      </c>
      <c r="CL743" s="71">
        <v>75.880873400648838</v>
      </c>
      <c r="CM743" s="71">
        <v>85.10995273332604</v>
      </c>
      <c r="CN743" s="71">
        <v>85.139503517661225</v>
      </c>
      <c r="CO743" s="71">
        <v>92.215992903923507</v>
      </c>
      <c r="CP743" s="71">
        <v>102.44459393630103</v>
      </c>
      <c r="CQ743" s="71">
        <v>104.91544247196201</v>
      </c>
      <c r="CR743" s="71">
        <v>104.04801781530541</v>
      </c>
      <c r="CS743" s="71">
        <v>110.45025400728387</v>
      </c>
      <c r="CT743" s="71">
        <v>115.38473128470577</v>
      </c>
      <c r="CU743" s="71">
        <v>106.97102693173117</v>
      </c>
      <c r="CV743" s="71">
        <v>97.780774979039862</v>
      </c>
      <c r="CW743" s="71">
        <v>104.51004264936388</v>
      </c>
      <c r="CX743" s="71">
        <v>105.78137279918349</v>
      </c>
      <c r="CY743" s="71">
        <v>98.530947335722274</v>
      </c>
      <c r="CZ743" s="71">
        <v>91.170479997731846</v>
      </c>
      <c r="DA743" s="71">
        <v>86.981810228556839</v>
      </c>
      <c r="DB743" s="71">
        <v>78.384420886589822</v>
      </c>
      <c r="DC743" s="71">
        <v>77.937423297974476</v>
      </c>
      <c r="DD743" s="71">
        <v>73.257695608805591</v>
      </c>
      <c r="DE743" s="71">
        <v>71.686093391171227</v>
      </c>
      <c r="DF743" s="71">
        <v>72.445846574961166</v>
      </c>
      <c r="DG743" s="71">
        <v>75.830754598807687</v>
      </c>
      <c r="DH743" s="71">
        <v>73.072722633324815</v>
      </c>
      <c r="DI743" s="71">
        <v>71.902850912802435</v>
      </c>
      <c r="DJ743" s="71">
        <v>69.443327379433512</v>
      </c>
      <c r="DK743" s="71">
        <v>69.081422617528759</v>
      </c>
      <c r="DL743" s="71">
        <v>65.997982964556073</v>
      </c>
      <c r="DM743" s="71">
        <v>64.811292305551049</v>
      </c>
      <c r="DN743" s="71">
        <v>67.005480017983217</v>
      </c>
      <c r="DO743" s="71">
        <v>64.315015426013119</v>
      </c>
      <c r="DP743" s="71">
        <v>61.146071585979719</v>
      </c>
      <c r="DQ743" s="71">
        <v>63.362745598366921</v>
      </c>
      <c r="DR743" s="71">
        <v>70.196523070437223</v>
      </c>
      <c r="DS743" s="71">
        <v>66.554872532417832</v>
      </c>
      <c r="DT743" s="71">
        <v>66.173003317172729</v>
      </c>
      <c r="DU743" s="71">
        <v>66.79904428309635</v>
      </c>
      <c r="DV743" s="71">
        <v>66.931972441949483</v>
      </c>
      <c r="DW743" s="71">
        <v>65.422666132030756</v>
      </c>
      <c r="DX743" s="71">
        <v>64.512132589703398</v>
      </c>
      <c r="DY743" s="71">
        <v>63.184068292003992</v>
      </c>
      <c r="DZ743" s="71">
        <v>64.282929318703736</v>
      </c>
      <c r="EA743" s="71">
        <v>61.452943852136201</v>
      </c>
      <c r="EB743" s="71">
        <v>60.623434063597372</v>
      </c>
      <c r="EC743" s="71">
        <v>62.01970862343407</v>
      </c>
      <c r="ED743" s="71">
        <v>65.963011859724645</v>
      </c>
      <c r="EE743" s="71">
        <v>65.462374998481152</v>
      </c>
      <c r="EF743" s="71">
        <v>68.529931104873697</v>
      </c>
      <c r="EG743" s="71">
        <v>75.330951773411599</v>
      </c>
      <c r="EH743" s="71">
        <v>81.032406226078095</v>
      </c>
      <c r="EI743" s="71">
        <v>69.047716254146465</v>
      </c>
      <c r="EJ743" s="71">
        <v>64.217963766266891</v>
      </c>
      <c r="EK743" s="71">
        <v>69.210707298995132</v>
      </c>
      <c r="EL743" s="71">
        <v>72.533995221415495</v>
      </c>
      <c r="EM743" s="71">
        <v>68.425885041658816</v>
      </c>
      <c r="EN743" s="71">
        <v>72.137943352896144</v>
      </c>
      <c r="EO743" s="71">
        <v>70.446635273376785</v>
      </c>
      <c r="EP743" s="71">
        <v>75.385603934213279</v>
      </c>
      <c r="EQ743" s="71">
        <v>78.545061300866365</v>
      </c>
      <c r="ER743" s="71">
        <v>78.061167207377991</v>
      </c>
      <c r="ES743" s="71">
        <v>86.549630007655026</v>
      </c>
      <c r="ET743" s="71">
        <v>91.134064812452152</v>
      </c>
      <c r="EU743" s="71">
        <v>87.546246269567433</v>
      </c>
      <c r="EV743" s="71">
        <v>86.691196733860664</v>
      </c>
      <c r="EW743" s="71">
        <v>88.829803521306459</v>
      </c>
      <c r="EX743" s="71">
        <v>86.035723398826235</v>
      </c>
      <c r="EY743" s="71">
        <v>86.032197452968063</v>
      </c>
      <c r="EZ743" s="71">
        <v>92.215992903923507</v>
      </c>
      <c r="FA743" s="71">
        <v>96.193091929759419</v>
      </c>
      <c r="FB743" s="71">
        <v>98.966500200488468</v>
      </c>
      <c r="FC743" s="71">
        <v>99.186619963348747</v>
      </c>
      <c r="FD743" s="71">
        <v>96.971444477951238</v>
      </c>
      <c r="FE743" s="71">
        <v>96.629956621587169</v>
      </c>
      <c r="FF743" s="71">
        <v>95.683592753253379</v>
      </c>
      <c r="FG743" s="71">
        <v>103.72397572583955</v>
      </c>
      <c r="FH743" s="71">
        <v>105.27991834651698</v>
      </c>
      <c r="FI743" s="71">
        <v>105.47136660226732</v>
      </c>
      <c r="FJ743" s="71">
        <v>108.93656545037001</v>
      </c>
      <c r="FK743" s="71">
        <v>106.56197523663715</v>
      </c>
      <c r="FL743" s="71">
        <v>105.92822844417637</v>
      </c>
      <c r="FM743" s="71">
        <v>108.68316747469595</v>
      </c>
      <c r="FN743" s="71">
        <v>104.48326225106017</v>
      </c>
      <c r="FO743" s="71">
        <v>105.11814238326104</v>
      </c>
      <c r="FP743" s="71">
        <v>106.50472059198776</v>
      </c>
      <c r="FQ743" s="71">
        <v>106.49456250987255</v>
      </c>
      <c r="FR743" s="71">
        <v>109.67833631028323</v>
      </c>
      <c r="FS743" s="71">
        <v>115.15555210401945</v>
      </c>
      <c r="FT743" s="7"/>
      <c r="FU743" s="7"/>
      <c r="FV743" s="7"/>
      <c r="FW743" s="7"/>
      <c r="FX743" s="7"/>
      <c r="FY743" s="7"/>
      <c r="FZ743" s="7"/>
      <c r="GA743" s="7"/>
      <c r="GB743" s="7"/>
    </row>
    <row r="744" spans="1:184" x14ac:dyDescent="0.3">
      <c r="A744" s="12" t="s">
        <v>51</v>
      </c>
      <c r="B744" s="12"/>
      <c r="C744" s="12"/>
      <c r="D744" s="30"/>
      <c r="E744" s="11">
        <v>94.200040694827521</v>
      </c>
      <c r="F744" s="11">
        <v>94.200040694827521</v>
      </c>
      <c r="G744" s="11">
        <v>94.200040694827521</v>
      </c>
      <c r="H744" s="11">
        <v>94.200040694827521</v>
      </c>
      <c r="I744" s="11">
        <v>94.200040694827521</v>
      </c>
      <c r="J744" s="11">
        <v>94.200040694827521</v>
      </c>
      <c r="K744" s="11">
        <v>94.200040694827521</v>
      </c>
      <c r="L744" s="11">
        <v>94.200040694827521</v>
      </c>
      <c r="M744" s="11">
        <v>94.200040694827521</v>
      </c>
      <c r="N744" s="11">
        <v>94.200040694827521</v>
      </c>
      <c r="O744" s="11">
        <v>94.200040694827521</v>
      </c>
      <c r="P744" s="11">
        <v>94.200040694827521</v>
      </c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E744" s="11"/>
      <c r="DF744" s="11"/>
      <c r="DG744" s="11"/>
      <c r="DH744" s="11"/>
      <c r="DI744" s="11"/>
      <c r="DJ744" s="11"/>
      <c r="DK744" s="11"/>
      <c r="DL744" s="11"/>
      <c r="DM744" s="11"/>
      <c r="DN744" s="11"/>
      <c r="DO744" s="11"/>
      <c r="DP744" s="11"/>
      <c r="DQ744" s="11"/>
      <c r="DR744" s="11"/>
      <c r="DS744" s="11"/>
      <c r="DT744" s="11"/>
      <c r="DU744" s="11"/>
      <c r="DV744" s="11"/>
      <c r="DW744" s="11"/>
      <c r="DX744" s="11"/>
      <c r="DY744" s="11"/>
      <c r="DZ744" s="11"/>
      <c r="EA744" s="11"/>
      <c r="EB744" s="11"/>
      <c r="EC744" s="11"/>
      <c r="ED744" s="11"/>
      <c r="EE744" s="11"/>
      <c r="EF744" s="11"/>
      <c r="EG744" s="11"/>
      <c r="EH744" s="11"/>
      <c r="EI744" s="11"/>
      <c r="EJ744" s="11"/>
      <c r="EK744" s="11"/>
      <c r="EL744" s="11"/>
      <c r="EM744" s="11"/>
      <c r="EN744" s="11"/>
      <c r="EO744" s="11"/>
      <c r="EP744" s="11"/>
      <c r="EQ744" s="11"/>
      <c r="ER744" s="11"/>
      <c r="ES744" s="11"/>
      <c r="ET744" s="11"/>
      <c r="EU744" s="11"/>
      <c r="EV744" s="11"/>
      <c r="EW744" s="11"/>
      <c r="EX744" s="11"/>
      <c r="EY744" s="11"/>
      <c r="EZ744" s="11"/>
      <c r="FA744" s="11"/>
      <c r="FB744" s="11"/>
      <c r="FC744" s="11"/>
      <c r="FD744" s="11"/>
      <c r="FE744" s="11"/>
      <c r="FF744" s="11"/>
      <c r="FG744" s="11"/>
      <c r="FH744" s="11"/>
      <c r="FI744" s="11"/>
      <c r="FJ744" s="11"/>
      <c r="FK744" s="11"/>
      <c r="FL744" s="11"/>
      <c r="FM744" s="11"/>
      <c r="FN744" s="11"/>
      <c r="FO744" s="11"/>
      <c r="FP744" s="11"/>
      <c r="FQ744" s="11"/>
      <c r="FR744" s="11"/>
      <c r="FS744" s="11"/>
    </row>
    <row r="745" spans="1:184" x14ac:dyDescent="0.3">
      <c r="A745" s="12" t="s">
        <v>50</v>
      </c>
      <c r="B745" s="12"/>
      <c r="C745" s="12"/>
      <c r="D745" s="30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>
        <v>119.58238491572418</v>
      </c>
      <c r="R745" s="11">
        <v>119.58238491572418</v>
      </c>
      <c r="S745" s="11">
        <v>119.58238491572418</v>
      </c>
      <c r="T745" s="11">
        <v>119.58238491572418</v>
      </c>
      <c r="U745" s="11">
        <v>119.58238491572418</v>
      </c>
      <c r="V745" s="11">
        <v>119.58238491572418</v>
      </c>
      <c r="W745" s="11">
        <v>119.58238491572418</v>
      </c>
      <c r="X745" s="11">
        <v>119.58238491572418</v>
      </c>
      <c r="Y745" s="11">
        <v>119.58238491572418</v>
      </c>
      <c r="Z745" s="11">
        <v>119.58238491572418</v>
      </c>
      <c r="AA745" s="11">
        <v>119.58238491572418</v>
      </c>
      <c r="AB745" s="11">
        <v>119.58238491572418</v>
      </c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E745" s="11"/>
      <c r="DF745" s="11"/>
      <c r="DG745" s="11"/>
      <c r="DH745" s="11"/>
      <c r="DI745" s="11"/>
      <c r="DJ745" s="11"/>
      <c r="DK745" s="11"/>
      <c r="DL745" s="11"/>
      <c r="DM745" s="11"/>
      <c r="DN745" s="11"/>
      <c r="DO745" s="11"/>
      <c r="DP745" s="11"/>
      <c r="DQ745" s="11"/>
      <c r="DR745" s="11"/>
      <c r="DS745" s="11"/>
      <c r="DT745" s="11"/>
      <c r="DU745" s="11"/>
      <c r="DV745" s="11"/>
      <c r="DW745" s="11"/>
      <c r="DX745" s="11"/>
      <c r="DY745" s="11"/>
      <c r="DZ745" s="11"/>
      <c r="EA745" s="11"/>
      <c r="EB745" s="11"/>
      <c r="EC745" s="11"/>
      <c r="ED745" s="11"/>
      <c r="EE745" s="11"/>
      <c r="EF745" s="11"/>
      <c r="EG745" s="11"/>
      <c r="EH745" s="11"/>
      <c r="EI745" s="11"/>
      <c r="EJ745" s="11"/>
      <c r="EK745" s="11"/>
      <c r="EL745" s="11"/>
      <c r="EM745" s="11"/>
      <c r="EN745" s="11"/>
      <c r="EO745" s="11"/>
      <c r="EP745" s="11"/>
      <c r="EQ745" s="11"/>
      <c r="ER745" s="11"/>
      <c r="ES745" s="11"/>
      <c r="ET745" s="11"/>
      <c r="EU745" s="11"/>
      <c r="EV745" s="11"/>
      <c r="EW745" s="11"/>
      <c r="EX745" s="11"/>
      <c r="EY745" s="11"/>
      <c r="EZ745" s="11"/>
      <c r="FA745" s="11"/>
      <c r="FB745" s="11"/>
      <c r="FC745" s="11"/>
      <c r="FD745" s="11"/>
      <c r="FE745" s="11"/>
      <c r="FF745" s="11"/>
      <c r="FG745" s="11"/>
      <c r="FH745" s="11"/>
      <c r="FI745" s="11"/>
      <c r="FJ745" s="11"/>
      <c r="FK745" s="11"/>
      <c r="FL745" s="11"/>
      <c r="FM745" s="11"/>
      <c r="FN745" s="11"/>
      <c r="FO745" s="11"/>
      <c r="FP745" s="11"/>
      <c r="FQ745" s="11"/>
      <c r="FR745" s="11"/>
      <c r="FS745" s="11"/>
    </row>
    <row r="746" spans="1:184" x14ac:dyDescent="0.3">
      <c r="A746" s="12" t="s">
        <v>49</v>
      </c>
      <c r="B746" s="12"/>
      <c r="C746" s="12"/>
      <c r="D746" s="30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>
        <v>136.92198253096888</v>
      </c>
      <c r="AD746" s="11">
        <v>136.92198253096888</v>
      </c>
      <c r="AE746" s="11">
        <v>136.92198253096888</v>
      </c>
      <c r="AF746" s="11">
        <v>136.92198253096888</v>
      </c>
      <c r="AG746" s="11">
        <v>136.92198253096888</v>
      </c>
      <c r="AH746" s="11">
        <v>136.92198253096888</v>
      </c>
      <c r="AI746" s="11">
        <v>136.92198253096888</v>
      </c>
      <c r="AJ746" s="11">
        <v>136.92198253096888</v>
      </c>
      <c r="AK746" s="11">
        <v>136.92198253096888</v>
      </c>
      <c r="AL746" s="11">
        <v>136.92198253096888</v>
      </c>
      <c r="AM746" s="11">
        <v>136.92198253096888</v>
      </c>
      <c r="AN746" s="11">
        <v>136.92198253096888</v>
      </c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  <c r="DI746" s="11"/>
      <c r="DJ746" s="11"/>
      <c r="DK746" s="11"/>
      <c r="DL746" s="11"/>
      <c r="DM746" s="11"/>
      <c r="DN746" s="11"/>
      <c r="DO746" s="11"/>
      <c r="DP746" s="11"/>
      <c r="DQ746" s="11"/>
      <c r="DR746" s="11"/>
      <c r="DS746" s="11"/>
      <c r="DT746" s="11"/>
      <c r="DU746" s="11"/>
      <c r="DV746" s="11"/>
      <c r="DW746" s="11"/>
      <c r="DX746" s="11"/>
      <c r="DY746" s="11"/>
      <c r="DZ746" s="11"/>
      <c r="EA746" s="11"/>
      <c r="EB746" s="11"/>
      <c r="EC746" s="11"/>
      <c r="ED746" s="11"/>
      <c r="EE746" s="11"/>
      <c r="EF746" s="11"/>
      <c r="EG746" s="11"/>
      <c r="EH746" s="11"/>
      <c r="EI746" s="11"/>
      <c r="EJ746" s="11"/>
      <c r="EK746" s="11"/>
      <c r="EL746" s="11"/>
      <c r="EM746" s="11"/>
      <c r="EN746" s="11"/>
      <c r="EO746" s="11"/>
      <c r="EP746" s="11"/>
      <c r="EQ746" s="11"/>
      <c r="ER746" s="11"/>
      <c r="ES746" s="11"/>
      <c r="ET746" s="11"/>
      <c r="EU746" s="11"/>
      <c r="EV746" s="11"/>
      <c r="EW746" s="11"/>
      <c r="EX746" s="11"/>
      <c r="EY746" s="11"/>
      <c r="EZ746" s="11"/>
      <c r="FA746" s="11"/>
      <c r="FB746" s="11"/>
      <c r="FC746" s="11"/>
      <c r="FD746" s="11"/>
      <c r="FE746" s="11"/>
      <c r="FF746" s="11"/>
      <c r="FG746" s="11"/>
      <c r="FH746" s="11"/>
      <c r="FI746" s="11"/>
      <c r="FJ746" s="11"/>
      <c r="FK746" s="11"/>
      <c r="FL746" s="11"/>
      <c r="FM746" s="11"/>
      <c r="FN746" s="11"/>
      <c r="FO746" s="11"/>
      <c r="FP746" s="11"/>
      <c r="FQ746" s="11"/>
      <c r="FR746" s="11"/>
      <c r="FS746" s="11"/>
    </row>
    <row r="747" spans="1:184" x14ac:dyDescent="0.3">
      <c r="A747" s="12" t="s">
        <v>48</v>
      </c>
      <c r="B747" s="12"/>
      <c r="C747" s="12"/>
      <c r="D747" s="30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>
        <v>113.9068771697071</v>
      </c>
      <c r="AP747" s="11">
        <v>113.9068771697071</v>
      </c>
      <c r="AQ747" s="11">
        <v>113.9068771697071</v>
      </c>
      <c r="AR747" s="11">
        <v>113.9068771697071</v>
      </c>
      <c r="AS747" s="11">
        <v>113.9068771697071</v>
      </c>
      <c r="AT747" s="11">
        <v>113.9068771697071</v>
      </c>
      <c r="AU747" s="11">
        <v>113.9068771697071</v>
      </c>
      <c r="AV747" s="11">
        <v>113.9068771697071</v>
      </c>
      <c r="AW747" s="11">
        <v>113.9068771697071</v>
      </c>
      <c r="AX747" s="11">
        <v>113.9068771697071</v>
      </c>
      <c r="AY747" s="11">
        <v>113.9068771697071</v>
      </c>
      <c r="AZ747" s="11">
        <v>113.9068771697071</v>
      </c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  <c r="DG747" s="11"/>
      <c r="DH747" s="11"/>
      <c r="DI747" s="11"/>
      <c r="DJ747" s="11"/>
      <c r="DK747" s="11"/>
      <c r="DL747" s="11"/>
      <c r="DM747" s="11"/>
      <c r="DN747" s="11"/>
      <c r="DO747" s="11"/>
      <c r="DP747" s="11"/>
      <c r="DQ747" s="11"/>
      <c r="DR747" s="11"/>
      <c r="DS747" s="11"/>
      <c r="DT747" s="11"/>
      <c r="DU747" s="11"/>
      <c r="DV747" s="11"/>
      <c r="DW747" s="11"/>
      <c r="DX747" s="11"/>
      <c r="DY747" s="11"/>
      <c r="DZ747" s="11"/>
      <c r="EA747" s="11"/>
      <c r="EB747" s="11"/>
      <c r="EC747" s="11"/>
      <c r="ED747" s="11"/>
      <c r="EE747" s="11"/>
      <c r="EF747" s="11"/>
      <c r="EG747" s="11"/>
      <c r="EH747" s="11"/>
      <c r="EI747" s="11"/>
      <c r="EJ747" s="11"/>
      <c r="EK747" s="11"/>
      <c r="EL747" s="11"/>
      <c r="EM747" s="11"/>
      <c r="EN747" s="11"/>
      <c r="EO747" s="11"/>
      <c r="EP747" s="11"/>
      <c r="EQ747" s="11"/>
      <c r="ER747" s="11"/>
      <c r="ES747" s="11"/>
      <c r="ET747" s="11"/>
      <c r="EU747" s="11"/>
      <c r="EV747" s="11"/>
      <c r="EW747" s="11"/>
      <c r="EX747" s="11"/>
      <c r="EY747" s="11"/>
      <c r="EZ747" s="11"/>
      <c r="FA747" s="11"/>
      <c r="FB747" s="11"/>
      <c r="FC747" s="11"/>
      <c r="FD747" s="11"/>
      <c r="FE747" s="11"/>
      <c r="FF747" s="11"/>
      <c r="FG747" s="11"/>
      <c r="FH747" s="11"/>
      <c r="FI747" s="11"/>
      <c r="FJ747" s="11"/>
      <c r="FK747" s="11"/>
      <c r="FL747" s="11"/>
      <c r="FM747" s="11"/>
      <c r="FN747" s="11"/>
      <c r="FO747" s="11"/>
      <c r="FP747" s="11"/>
      <c r="FQ747" s="11"/>
      <c r="FR747" s="11"/>
      <c r="FS747" s="11"/>
    </row>
    <row r="748" spans="1:184" x14ac:dyDescent="0.3">
      <c r="A748" s="12" t="s">
        <v>86</v>
      </c>
      <c r="B748" s="12"/>
      <c r="C748" s="12"/>
      <c r="D748" s="30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>
        <v>94.98871457030593</v>
      </c>
      <c r="BB748" s="11">
        <v>94.98871457030593</v>
      </c>
      <c r="BC748" s="11">
        <v>94.98871457030593</v>
      </c>
      <c r="BD748" s="11">
        <v>94.98871457030593</v>
      </c>
      <c r="BE748" s="11">
        <v>94.98871457030593</v>
      </c>
      <c r="BF748" s="11">
        <v>94.98871457030593</v>
      </c>
      <c r="BG748" s="11">
        <v>94.98871457030593</v>
      </c>
      <c r="BH748" s="11">
        <v>94.98871457030593</v>
      </c>
      <c r="BI748" s="11">
        <v>94.98871457030593</v>
      </c>
      <c r="BJ748" s="11">
        <v>94.98871457030593</v>
      </c>
      <c r="BK748" s="11">
        <v>94.98871457030593</v>
      </c>
      <c r="BL748" s="11">
        <v>94.98871457030593</v>
      </c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E748" s="11"/>
      <c r="DF748" s="11"/>
      <c r="DG748" s="11"/>
      <c r="DH748" s="11"/>
      <c r="DI748" s="11"/>
      <c r="DJ748" s="11"/>
      <c r="DK748" s="11"/>
      <c r="DL748" s="11"/>
      <c r="DM748" s="11"/>
      <c r="DN748" s="11"/>
      <c r="DO748" s="11"/>
      <c r="DP748" s="11"/>
      <c r="DQ748" s="11"/>
      <c r="DR748" s="11"/>
      <c r="DS748" s="11"/>
      <c r="DT748" s="11"/>
      <c r="DU748" s="11"/>
      <c r="DV748" s="11"/>
      <c r="DW748" s="11"/>
      <c r="DX748" s="11"/>
      <c r="DY748" s="11"/>
      <c r="DZ748" s="11"/>
      <c r="EA748" s="11"/>
      <c r="EB748" s="11"/>
      <c r="EC748" s="11"/>
      <c r="ED748" s="11"/>
      <c r="EE748" s="11"/>
      <c r="EF748" s="11"/>
      <c r="EG748" s="11"/>
      <c r="EH748" s="11"/>
      <c r="EI748" s="11"/>
      <c r="EJ748" s="11"/>
      <c r="EK748" s="11"/>
      <c r="EL748" s="11"/>
      <c r="EM748" s="11"/>
      <c r="EN748" s="11"/>
      <c r="EO748" s="11"/>
      <c r="EP748" s="11"/>
      <c r="EQ748" s="11"/>
      <c r="ER748" s="11"/>
      <c r="ES748" s="11"/>
      <c r="ET748" s="11"/>
      <c r="EU748" s="11"/>
      <c r="EV748" s="11"/>
      <c r="EW748" s="11"/>
      <c r="EX748" s="11"/>
      <c r="EY748" s="11"/>
      <c r="EZ748" s="11"/>
      <c r="FA748" s="11"/>
      <c r="FB748" s="11"/>
      <c r="FC748" s="11"/>
      <c r="FD748" s="11"/>
      <c r="FE748" s="11"/>
      <c r="FF748" s="11"/>
      <c r="FG748" s="11"/>
      <c r="FH748" s="11"/>
      <c r="FI748" s="11"/>
      <c r="FJ748" s="11"/>
      <c r="FK748" s="11"/>
      <c r="FL748" s="11"/>
      <c r="FM748" s="11"/>
      <c r="FN748" s="11"/>
      <c r="FO748" s="11"/>
      <c r="FP748" s="11"/>
      <c r="FQ748" s="11"/>
      <c r="FR748" s="11"/>
      <c r="FS748" s="11"/>
    </row>
    <row r="749" spans="1:184" x14ac:dyDescent="0.3">
      <c r="A749" s="12" t="s">
        <v>158</v>
      </c>
      <c r="B749" s="12"/>
      <c r="C749" s="12"/>
      <c r="D749" s="30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>
        <v>86.225926393727732</v>
      </c>
      <c r="BN749" s="11">
        <v>86.225926393727732</v>
      </c>
      <c r="BO749" s="11">
        <v>86.225926393727732</v>
      </c>
      <c r="BP749" s="11">
        <v>86.225926393727732</v>
      </c>
      <c r="BQ749" s="11">
        <v>86.225926393727732</v>
      </c>
      <c r="BR749" s="11">
        <v>86.225926393727732</v>
      </c>
      <c r="BS749" s="11">
        <v>86.225926393727732</v>
      </c>
      <c r="BT749" s="11">
        <v>86.225926393727732</v>
      </c>
      <c r="BU749" s="11">
        <v>86.225926393727732</v>
      </c>
      <c r="BV749" s="11">
        <v>86.225926393727732</v>
      </c>
      <c r="BW749" s="11">
        <v>86.225926393727732</v>
      </c>
      <c r="BX749" s="11">
        <v>86.225926393727732</v>
      </c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E749" s="11"/>
      <c r="DF749" s="11"/>
      <c r="DG749" s="11"/>
      <c r="DH749" s="11"/>
      <c r="DI749" s="11"/>
      <c r="DJ749" s="11"/>
      <c r="DK749" s="11"/>
      <c r="DL749" s="11"/>
      <c r="DM749" s="11"/>
      <c r="DN749" s="11"/>
      <c r="DO749" s="11"/>
      <c r="DP749" s="11"/>
      <c r="DQ749" s="11"/>
      <c r="DR749" s="11"/>
      <c r="DS749" s="11"/>
      <c r="DT749" s="11"/>
      <c r="DU749" s="11"/>
      <c r="DV749" s="11"/>
      <c r="DW749" s="11"/>
      <c r="DX749" s="11"/>
      <c r="DY749" s="11"/>
      <c r="DZ749" s="11"/>
      <c r="EA749" s="11"/>
      <c r="EB749" s="11"/>
      <c r="EC749" s="11"/>
      <c r="ED749" s="11"/>
      <c r="EE749" s="11"/>
      <c r="EF749" s="11"/>
      <c r="EG749" s="11"/>
      <c r="EH749" s="11"/>
      <c r="EI749" s="11"/>
      <c r="EJ749" s="11"/>
      <c r="EK749" s="11"/>
      <c r="EL749" s="11"/>
      <c r="EM749" s="11"/>
      <c r="EN749" s="11"/>
      <c r="EO749" s="11"/>
      <c r="EP749" s="11"/>
      <c r="EQ749" s="11"/>
      <c r="ER749" s="11"/>
      <c r="ES749" s="11"/>
      <c r="ET749" s="11"/>
      <c r="EU749" s="11"/>
      <c r="EV749" s="11"/>
      <c r="EW749" s="11"/>
      <c r="EX749" s="11"/>
      <c r="EY749" s="11"/>
      <c r="EZ749" s="11"/>
      <c r="FA749" s="11"/>
      <c r="FB749" s="11"/>
      <c r="FC749" s="11"/>
      <c r="FD749" s="11"/>
      <c r="FE749" s="11"/>
      <c r="FF749" s="11"/>
      <c r="FG749" s="11"/>
      <c r="FH749" s="11"/>
      <c r="FI749" s="11"/>
      <c r="FJ749" s="11"/>
      <c r="FK749" s="11"/>
      <c r="FL749" s="11"/>
      <c r="FM749" s="11"/>
      <c r="FN749" s="11"/>
      <c r="FO749" s="11"/>
      <c r="FP749" s="11"/>
      <c r="FQ749" s="11"/>
      <c r="FR749" s="11"/>
      <c r="FS749" s="11"/>
    </row>
    <row r="750" spans="1:184" x14ac:dyDescent="0.3">
      <c r="A750" s="12" t="s">
        <v>178</v>
      </c>
      <c r="B750" s="12"/>
      <c r="C750" s="12"/>
      <c r="D750" s="30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>
        <v>72.358518063756762</v>
      </c>
      <c r="BZ750" s="11">
        <v>72.358518063756762</v>
      </c>
      <c r="CA750" s="11">
        <v>72.358518063756762</v>
      </c>
      <c r="CB750" s="11">
        <v>72.358518063756762</v>
      </c>
      <c r="CC750" s="11">
        <v>72.358518063756762</v>
      </c>
      <c r="CD750" s="11">
        <v>72.358518063756762</v>
      </c>
      <c r="CE750" s="11">
        <v>72.358518063756762</v>
      </c>
      <c r="CF750" s="11">
        <v>72.358518063756762</v>
      </c>
      <c r="CG750" s="11">
        <v>72.358518063756762</v>
      </c>
      <c r="CH750" s="11">
        <v>72.358518063756762</v>
      </c>
      <c r="CI750" s="11">
        <v>72.358518063756762</v>
      </c>
      <c r="CJ750" s="11">
        <v>72.358518063756762</v>
      </c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  <c r="DG750" s="11"/>
      <c r="DH750" s="11"/>
      <c r="DI750" s="11"/>
      <c r="DJ750" s="11"/>
      <c r="DK750" s="11"/>
      <c r="DL750" s="11"/>
      <c r="DM750" s="11"/>
      <c r="DN750" s="11"/>
      <c r="DO750" s="11"/>
      <c r="DP750" s="11"/>
      <c r="DQ750" s="11"/>
      <c r="DR750" s="11"/>
      <c r="DS750" s="11"/>
      <c r="DT750" s="11"/>
      <c r="DU750" s="11"/>
      <c r="DV750" s="11"/>
      <c r="DW750" s="11"/>
      <c r="DX750" s="11"/>
      <c r="DY750" s="11"/>
      <c r="DZ750" s="11"/>
      <c r="EA750" s="11"/>
      <c r="EB750" s="11"/>
      <c r="EC750" s="11"/>
      <c r="ED750" s="11"/>
      <c r="EE750" s="11"/>
      <c r="EF750" s="11"/>
      <c r="EG750" s="11"/>
      <c r="EH750" s="11"/>
      <c r="EI750" s="11"/>
      <c r="EJ750" s="11"/>
      <c r="EK750" s="11"/>
      <c r="EL750" s="11"/>
      <c r="EM750" s="11"/>
      <c r="EN750" s="11"/>
      <c r="EO750" s="11"/>
      <c r="EP750" s="11"/>
      <c r="EQ750" s="11"/>
      <c r="ER750" s="11"/>
      <c r="ES750" s="11"/>
      <c r="ET750" s="11"/>
      <c r="EU750" s="11"/>
      <c r="EV750" s="11"/>
      <c r="EW750" s="11"/>
      <c r="EX750" s="11"/>
      <c r="EY750" s="11"/>
      <c r="EZ750" s="11"/>
      <c r="FA750" s="11"/>
      <c r="FB750" s="11"/>
      <c r="FC750" s="11"/>
      <c r="FD750" s="11"/>
      <c r="FE750" s="11"/>
      <c r="FF750" s="11"/>
      <c r="FG750" s="11"/>
      <c r="FH750" s="11"/>
      <c r="FI750" s="11"/>
      <c r="FJ750" s="11"/>
      <c r="FK750" s="11"/>
      <c r="FL750" s="11"/>
      <c r="FM750" s="11"/>
      <c r="FN750" s="11"/>
      <c r="FO750" s="11"/>
      <c r="FP750" s="11"/>
      <c r="FQ750" s="11"/>
      <c r="FR750" s="11"/>
      <c r="FS750" s="11"/>
      <c r="FT750" s="66"/>
      <c r="FU750" s="66"/>
      <c r="FV750" s="66"/>
      <c r="FW750" s="66"/>
      <c r="FX750" s="66"/>
      <c r="FY750" s="66"/>
      <c r="FZ750" s="66"/>
      <c r="GA750" s="66"/>
      <c r="GB750" s="66"/>
    </row>
    <row r="751" spans="1:184" x14ac:dyDescent="0.3">
      <c r="A751" s="12" t="s">
        <v>238</v>
      </c>
      <c r="B751" s="12"/>
      <c r="C751" s="12"/>
      <c r="D751" s="30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>
        <v>96.72851062428181</v>
      </c>
      <c r="CL751" s="11">
        <v>96.72851062428181</v>
      </c>
      <c r="CM751" s="11">
        <v>96.72851062428181</v>
      </c>
      <c r="CN751" s="11">
        <v>96.72851062428181</v>
      </c>
      <c r="CO751" s="11">
        <v>96.72851062428181</v>
      </c>
      <c r="CP751" s="11">
        <v>96.72851062428181</v>
      </c>
      <c r="CQ751" s="11">
        <v>96.72851062428181</v>
      </c>
      <c r="CR751" s="11">
        <v>96.72851062428181</v>
      </c>
      <c r="CS751" s="11">
        <v>96.72851062428181</v>
      </c>
      <c r="CT751" s="11">
        <v>96.72851062428181</v>
      </c>
      <c r="CU751" s="11">
        <v>96.72851062428181</v>
      </c>
      <c r="CV751" s="11">
        <v>96.72851062428181</v>
      </c>
      <c r="CW751" s="11"/>
      <c r="CX751" s="11"/>
      <c r="CY751" s="11"/>
      <c r="CZ751" s="11"/>
      <c r="DA751" s="11"/>
      <c r="DB751" s="11"/>
      <c r="DC751" s="11"/>
      <c r="DD751" s="11"/>
      <c r="DE751" s="11"/>
      <c r="DF751" s="11"/>
      <c r="DG751" s="11"/>
      <c r="DH751" s="11"/>
      <c r="DI751" s="11"/>
      <c r="DJ751" s="11"/>
      <c r="DK751" s="11"/>
      <c r="DL751" s="11"/>
      <c r="DM751" s="11"/>
      <c r="DN751" s="11"/>
      <c r="DO751" s="11"/>
      <c r="DP751" s="11"/>
      <c r="DQ751" s="11"/>
      <c r="DR751" s="11"/>
      <c r="DS751" s="11"/>
      <c r="DT751" s="11"/>
      <c r="DU751" s="11"/>
      <c r="DV751" s="11"/>
      <c r="DW751" s="11"/>
      <c r="DX751" s="11"/>
      <c r="DY751" s="11"/>
      <c r="DZ751" s="11"/>
      <c r="EA751" s="11"/>
      <c r="EB751" s="11"/>
      <c r="EC751" s="11"/>
      <c r="ED751" s="11"/>
      <c r="EE751" s="11"/>
      <c r="EF751" s="11"/>
      <c r="EG751" s="11"/>
      <c r="EH751" s="11"/>
      <c r="EI751" s="11"/>
      <c r="EJ751" s="11"/>
      <c r="EK751" s="11"/>
      <c r="EL751" s="11"/>
      <c r="EM751" s="11"/>
      <c r="EN751" s="11"/>
      <c r="EO751" s="11"/>
      <c r="EP751" s="11"/>
      <c r="EQ751" s="11"/>
      <c r="ER751" s="11"/>
      <c r="ES751" s="11"/>
      <c r="ET751" s="11"/>
      <c r="EU751" s="11"/>
      <c r="EV751" s="11"/>
      <c r="EW751" s="11"/>
      <c r="EX751" s="11"/>
      <c r="EY751" s="11"/>
      <c r="EZ751" s="11"/>
      <c r="FA751" s="11"/>
      <c r="FB751" s="11"/>
      <c r="FC751" s="11"/>
      <c r="FD751" s="11"/>
      <c r="FE751" s="11"/>
      <c r="FF751" s="11"/>
      <c r="FG751" s="11"/>
      <c r="FH751" s="11"/>
      <c r="FI751" s="11"/>
      <c r="FJ751" s="11"/>
      <c r="FK751" s="11"/>
      <c r="FL751" s="11"/>
      <c r="FM751" s="11"/>
      <c r="FN751" s="11"/>
      <c r="FO751" s="11"/>
      <c r="FP751" s="11"/>
      <c r="FQ751" s="11"/>
      <c r="FR751" s="11"/>
      <c r="FS751" s="11"/>
    </row>
    <row r="752" spans="1:184" x14ac:dyDescent="0.3">
      <c r="A752" s="12" t="s">
        <v>279</v>
      </c>
      <c r="B752" s="12"/>
      <c r="C752" s="12"/>
      <c r="D752" s="30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  <c r="CU752" s="11"/>
      <c r="CV752" s="11"/>
      <c r="CW752" s="11">
        <v>84.132467500182742</v>
      </c>
      <c r="CX752" s="11">
        <v>84.132467500182742</v>
      </c>
      <c r="CY752" s="11">
        <v>84.132467500182742</v>
      </c>
      <c r="CZ752" s="11">
        <v>84.132467500182742</v>
      </c>
      <c r="DA752" s="11">
        <v>84.132467500182742</v>
      </c>
      <c r="DB752" s="11">
        <v>84.132467500182742</v>
      </c>
      <c r="DC752" s="11">
        <v>84.132467500182742</v>
      </c>
      <c r="DD752" s="11">
        <v>84.132467500182742</v>
      </c>
      <c r="DE752" s="11">
        <v>84.132467500182742</v>
      </c>
      <c r="DF752" s="11">
        <v>84.132467500182742</v>
      </c>
      <c r="DG752" s="11">
        <v>84.132467500182742</v>
      </c>
      <c r="DH752" s="11">
        <v>84.132467500182742</v>
      </c>
      <c r="DI752" s="11"/>
      <c r="DJ752" s="11"/>
      <c r="DK752" s="11"/>
      <c r="DL752" s="11"/>
      <c r="DM752" s="11"/>
      <c r="DN752" s="11"/>
      <c r="DO752" s="11"/>
      <c r="DP752" s="11"/>
      <c r="DQ752" s="11"/>
      <c r="DR752" s="11"/>
      <c r="DS752" s="11"/>
      <c r="DT752" s="11"/>
      <c r="DU752" s="11"/>
      <c r="DV752" s="11"/>
      <c r="DW752" s="11"/>
      <c r="DX752" s="11"/>
      <c r="DY752" s="11"/>
      <c r="DZ752" s="11"/>
      <c r="EA752" s="11"/>
      <c r="EB752" s="11"/>
      <c r="EC752" s="11"/>
      <c r="ED752" s="11"/>
      <c r="EE752" s="11"/>
      <c r="EF752" s="11"/>
      <c r="EG752" s="11"/>
      <c r="EH752" s="11"/>
      <c r="EI752" s="11"/>
      <c r="EJ752" s="11"/>
      <c r="EK752" s="11"/>
      <c r="EL752" s="11"/>
      <c r="EM752" s="11"/>
      <c r="EN752" s="11"/>
      <c r="EO752" s="11"/>
      <c r="EP752" s="11"/>
      <c r="EQ752" s="11"/>
      <c r="ER752" s="11"/>
      <c r="ES752" s="11"/>
      <c r="ET752" s="11"/>
      <c r="EU752" s="11"/>
      <c r="EV752" s="11"/>
      <c r="EW752" s="11"/>
      <c r="EX752" s="11"/>
      <c r="EY752" s="11"/>
      <c r="EZ752" s="11"/>
      <c r="FA752" s="11"/>
      <c r="FB752" s="11"/>
      <c r="FC752" s="11"/>
      <c r="FD752" s="11"/>
      <c r="FE752" s="11"/>
      <c r="FF752" s="11"/>
      <c r="FG752" s="11"/>
      <c r="FH752" s="11"/>
      <c r="FI752" s="11"/>
      <c r="FJ752" s="11"/>
      <c r="FK752" s="11"/>
      <c r="FL752" s="11"/>
      <c r="FM752" s="11"/>
      <c r="FN752" s="11"/>
      <c r="FO752" s="11"/>
      <c r="FP752" s="11"/>
      <c r="FQ752" s="11"/>
      <c r="FR752" s="11"/>
      <c r="FS752" s="11"/>
    </row>
    <row r="753" spans="1:175" x14ac:dyDescent="0.3">
      <c r="A753" s="12" t="s">
        <v>363</v>
      </c>
      <c r="B753" s="12"/>
      <c r="C753" s="12"/>
      <c r="D753" s="30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11"/>
      <c r="DE753" s="11"/>
      <c r="DF753" s="11"/>
      <c r="DG753" s="11"/>
      <c r="DH753" s="11"/>
      <c r="DI753" s="11">
        <v>66.665882310686882</v>
      </c>
      <c r="DJ753" s="11">
        <v>66.665882310686882</v>
      </c>
      <c r="DK753" s="11">
        <v>66.665882310686882</v>
      </c>
      <c r="DL753" s="11">
        <v>66.665882310686882</v>
      </c>
      <c r="DM753" s="11">
        <v>66.665882310686882</v>
      </c>
      <c r="DN753" s="11">
        <v>66.665882310686882</v>
      </c>
      <c r="DO753" s="11">
        <v>66.665882310686882</v>
      </c>
      <c r="DP753" s="11">
        <v>66.665882310686882</v>
      </c>
      <c r="DQ753" s="11">
        <v>66.665882310686882</v>
      </c>
      <c r="DR753" s="11">
        <v>66.665882310686882</v>
      </c>
      <c r="DS753" s="11">
        <v>66.665882310686882</v>
      </c>
      <c r="DT753" s="11">
        <v>66.665882310686882</v>
      </c>
      <c r="DU753" s="11"/>
      <c r="DV753" s="11"/>
      <c r="DW753" s="11"/>
      <c r="DX753" s="11"/>
      <c r="DY753" s="11"/>
      <c r="DZ753" s="11"/>
      <c r="EA753" s="11"/>
      <c r="EB753" s="11"/>
      <c r="EC753" s="11"/>
      <c r="ED753" s="11"/>
      <c r="EE753" s="11"/>
      <c r="EF753" s="11"/>
      <c r="EG753" s="11"/>
      <c r="EH753" s="11"/>
      <c r="EI753" s="11"/>
      <c r="EJ753" s="11"/>
      <c r="EK753" s="11"/>
      <c r="EL753" s="11"/>
      <c r="EM753" s="11"/>
      <c r="EN753" s="11"/>
      <c r="EO753" s="11"/>
      <c r="EP753" s="11"/>
      <c r="EQ753" s="11"/>
      <c r="ER753" s="11"/>
      <c r="ES753" s="11"/>
      <c r="ET753" s="11"/>
      <c r="EU753" s="11"/>
      <c r="EV753" s="11"/>
      <c r="EW753" s="11"/>
      <c r="EX753" s="11"/>
      <c r="EY753" s="11"/>
      <c r="EZ753" s="11"/>
      <c r="FA753" s="11"/>
      <c r="FB753" s="11"/>
      <c r="FC753" s="11"/>
      <c r="FD753" s="11"/>
      <c r="FE753" s="11"/>
      <c r="FF753" s="11"/>
      <c r="FG753" s="11"/>
      <c r="FH753" s="11"/>
      <c r="FI753" s="11"/>
      <c r="FJ753" s="11"/>
      <c r="FK753" s="11"/>
      <c r="FL753" s="11"/>
      <c r="FM753" s="11"/>
      <c r="FN753" s="11"/>
      <c r="FO753" s="11"/>
      <c r="FP753" s="11"/>
      <c r="FQ753" s="11"/>
      <c r="FR753" s="11"/>
      <c r="FS753" s="11"/>
    </row>
    <row r="754" spans="1:175" x14ac:dyDescent="0.3">
      <c r="A754" s="12" t="s">
        <v>366</v>
      </c>
      <c r="B754" s="12"/>
      <c r="C754" s="12"/>
      <c r="D754" s="30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E754" s="11"/>
      <c r="DF754" s="11"/>
      <c r="DG754" s="11"/>
      <c r="DH754" s="11"/>
      <c r="DI754" s="11"/>
      <c r="DJ754" s="11"/>
      <c r="DK754" s="11"/>
      <c r="DL754" s="11"/>
      <c r="DM754" s="11"/>
      <c r="DN754" s="11"/>
      <c r="DO754" s="11"/>
      <c r="DP754" s="11"/>
      <c r="DQ754" s="11"/>
      <c r="DR754" s="11"/>
      <c r="DS754" s="11"/>
      <c r="DT754" s="11"/>
      <c r="DU754" s="11">
        <v>64.598684796644577</v>
      </c>
      <c r="DV754" s="11">
        <v>64.598684796644577</v>
      </c>
      <c r="DW754" s="11">
        <v>64.598684796644577</v>
      </c>
      <c r="DX754" s="11">
        <v>64.598684796644577</v>
      </c>
      <c r="DY754" s="11">
        <v>64.598684796644577</v>
      </c>
      <c r="DZ754" s="11">
        <v>64.598684796644577</v>
      </c>
      <c r="EA754" s="11">
        <v>64.598684796644577</v>
      </c>
      <c r="EB754" s="11">
        <v>64.598684796644577</v>
      </c>
      <c r="EC754" s="11">
        <v>64.598684796644577</v>
      </c>
      <c r="ED754" s="11">
        <v>64.598684796644577</v>
      </c>
      <c r="EE754" s="11">
        <v>64.598684796644577</v>
      </c>
      <c r="EF754" s="11">
        <v>64.598684796644577</v>
      </c>
      <c r="EG754" s="11"/>
      <c r="EH754" s="11"/>
      <c r="EI754" s="11"/>
      <c r="EJ754" s="11"/>
      <c r="EK754" s="11"/>
      <c r="EL754" s="11"/>
      <c r="EM754" s="11"/>
      <c r="EN754" s="11"/>
      <c r="EO754" s="11"/>
      <c r="EP754" s="11"/>
      <c r="EQ754" s="11"/>
      <c r="ER754" s="11"/>
      <c r="ES754" s="11"/>
      <c r="ET754" s="11"/>
      <c r="EU754" s="11"/>
      <c r="EV754" s="11"/>
      <c r="EW754" s="11"/>
      <c r="EX754" s="11"/>
      <c r="EY754" s="11"/>
      <c r="EZ754" s="11"/>
      <c r="FA754" s="11"/>
      <c r="FB754" s="11"/>
      <c r="FC754" s="11"/>
      <c r="FD754" s="11"/>
      <c r="FE754" s="11"/>
      <c r="FF754" s="11"/>
      <c r="FG754" s="11"/>
      <c r="FH754" s="11"/>
      <c r="FI754" s="11"/>
      <c r="FJ754" s="11"/>
      <c r="FK754" s="11"/>
      <c r="FL754" s="11"/>
      <c r="FM754" s="11"/>
      <c r="FN754" s="11"/>
      <c r="FO754" s="11"/>
      <c r="FP754" s="11"/>
      <c r="FQ754" s="11"/>
      <c r="FR754" s="11"/>
      <c r="FS754" s="11"/>
    </row>
    <row r="755" spans="1:175" x14ac:dyDescent="0.3">
      <c r="A755" s="12" t="s">
        <v>383</v>
      </c>
      <c r="B755" s="12"/>
      <c r="C755" s="12"/>
      <c r="D755" s="30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  <c r="DG755" s="11"/>
      <c r="DH755" s="11"/>
      <c r="DI755" s="11"/>
      <c r="DJ755" s="11"/>
      <c r="DK755" s="11"/>
      <c r="DL755" s="11"/>
      <c r="DM755" s="11"/>
      <c r="DN755" s="11"/>
      <c r="DO755" s="11"/>
      <c r="DP755" s="11"/>
      <c r="DQ755" s="11"/>
      <c r="DR755" s="11"/>
      <c r="DS755" s="11"/>
      <c r="DT755" s="11"/>
      <c r="DU755" s="11"/>
      <c r="DV755" s="11"/>
      <c r="DW755" s="11"/>
      <c r="DX755" s="11"/>
      <c r="DY755" s="11"/>
      <c r="DZ755" s="11"/>
      <c r="EA755" s="11"/>
      <c r="EB755" s="11"/>
      <c r="EC755" s="11"/>
      <c r="ED755" s="11"/>
      <c r="EE755" s="11"/>
      <c r="EF755" s="11"/>
      <c r="EG755" s="11">
        <v>72.864669720891925</v>
      </c>
      <c r="EH755" s="11">
        <v>72.864669720891925</v>
      </c>
      <c r="EI755" s="11">
        <v>72.864669720891925</v>
      </c>
      <c r="EJ755" s="11">
        <v>72.864669720891925</v>
      </c>
      <c r="EK755" s="11">
        <v>72.864669720891925</v>
      </c>
      <c r="EL755" s="11">
        <v>72.864669720891925</v>
      </c>
      <c r="EM755" s="11">
        <v>72.864669720891925</v>
      </c>
      <c r="EN755" s="11">
        <v>72.864669720891925</v>
      </c>
      <c r="EO755" s="11">
        <v>72.864669720891925</v>
      </c>
      <c r="EP755" s="11">
        <v>72.864669720891925</v>
      </c>
      <c r="EQ755" s="11">
        <v>72.864669720891925</v>
      </c>
      <c r="ER755" s="11">
        <v>72.864669720891925</v>
      </c>
      <c r="ES755" s="11"/>
      <c r="ET755" s="11"/>
      <c r="EU755" s="11"/>
      <c r="EV755" s="11"/>
      <c r="EW755" s="11"/>
      <c r="EX755" s="11"/>
      <c r="EY755" s="11"/>
      <c r="EZ755" s="11"/>
      <c r="FA755" s="11"/>
      <c r="FB755" s="11"/>
      <c r="FC755" s="11"/>
      <c r="FD755" s="11"/>
      <c r="FE755" s="11"/>
      <c r="FF755" s="11"/>
      <c r="FG755" s="11"/>
      <c r="FH755" s="11"/>
      <c r="FI755" s="11"/>
      <c r="FJ755" s="11"/>
      <c r="FK755" s="11"/>
      <c r="FL755" s="11"/>
      <c r="FM755" s="11"/>
      <c r="FN755" s="11"/>
      <c r="FO755" s="11"/>
      <c r="FP755" s="11"/>
      <c r="FQ755" s="11"/>
      <c r="FR755" s="11"/>
      <c r="FS755" s="11"/>
    </row>
    <row r="756" spans="1:175" x14ac:dyDescent="0.3">
      <c r="A756" s="12" t="s">
        <v>440</v>
      </c>
      <c r="B756" s="12"/>
      <c r="C756" s="12"/>
      <c r="D756" s="30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  <c r="DG756" s="11"/>
      <c r="DH756" s="11"/>
      <c r="DI756" s="11"/>
      <c r="DJ756" s="11"/>
      <c r="DK756" s="11"/>
      <c r="DL756" s="11"/>
      <c r="DM756" s="11"/>
      <c r="DN756" s="11"/>
      <c r="DO756" s="11"/>
      <c r="DP756" s="11"/>
      <c r="DQ756" s="11"/>
      <c r="DR756" s="11"/>
      <c r="DS756" s="11"/>
      <c r="DT756" s="11"/>
      <c r="DU756" s="11"/>
      <c r="DV756" s="11"/>
      <c r="DW756" s="11"/>
      <c r="DX756" s="11"/>
      <c r="DY756" s="11"/>
      <c r="DZ756" s="11"/>
      <c r="EA756" s="11"/>
      <c r="EB756" s="11"/>
      <c r="EC756" s="11"/>
      <c r="ED756" s="11"/>
      <c r="EE756" s="11"/>
      <c r="EF756" s="11"/>
      <c r="EG756" s="11"/>
      <c r="EH756" s="11"/>
      <c r="EI756" s="11"/>
      <c r="EJ756" s="11"/>
      <c r="EK756" s="11"/>
      <c r="EL756" s="11"/>
      <c r="EM756" s="11"/>
      <c r="EN756" s="11"/>
      <c r="EO756" s="11"/>
      <c r="EP756" s="11"/>
      <c r="EQ756" s="11"/>
      <c r="ER756" s="11"/>
      <c r="ES756" s="11">
        <v>91.362709306008966</v>
      </c>
      <c r="ET756" s="11">
        <v>91.362709306008966</v>
      </c>
      <c r="EU756" s="11">
        <v>91.362709306008966</v>
      </c>
      <c r="EV756" s="11">
        <v>91.362709306008966</v>
      </c>
      <c r="EW756" s="11">
        <v>91.362709306008966</v>
      </c>
      <c r="EX756" s="11">
        <v>91.362709306008966</v>
      </c>
      <c r="EY756" s="11">
        <v>91.362709306008966</v>
      </c>
      <c r="EZ756" s="11">
        <v>91.362709306008966</v>
      </c>
      <c r="FA756" s="11">
        <v>91.362709306008966</v>
      </c>
      <c r="FB756" s="11">
        <v>91.362709306008966</v>
      </c>
      <c r="FC756" s="11">
        <v>91.362709306008966</v>
      </c>
      <c r="FD756" s="11">
        <v>91.362709306008966</v>
      </c>
      <c r="FE756" s="11"/>
      <c r="FF756" s="11"/>
      <c r="FG756" s="11"/>
      <c r="FH756" s="11"/>
      <c r="FI756" s="11"/>
      <c r="FJ756" s="11"/>
      <c r="FK756" s="11"/>
      <c r="FL756" s="11"/>
      <c r="FM756" s="11"/>
      <c r="FN756" s="11"/>
      <c r="FO756" s="11"/>
      <c r="FP756" s="11"/>
      <c r="FQ756" s="11"/>
      <c r="FR756" s="11"/>
      <c r="FS756" s="11"/>
    </row>
    <row r="757" spans="1:175" x14ac:dyDescent="0.3">
      <c r="A757" s="12" t="s">
        <v>467</v>
      </c>
      <c r="B757" s="12"/>
      <c r="C757" s="12"/>
      <c r="D757" s="30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  <c r="DI757" s="11"/>
      <c r="DJ757" s="11"/>
      <c r="DK757" s="11"/>
      <c r="DL757" s="11"/>
      <c r="DM757" s="11"/>
      <c r="DN757" s="11"/>
      <c r="DO757" s="11"/>
      <c r="DP757" s="11"/>
      <c r="DQ757" s="11"/>
      <c r="DR757" s="11"/>
      <c r="DS757" s="11"/>
      <c r="DT757" s="11"/>
      <c r="DU757" s="11"/>
      <c r="DV757" s="11"/>
      <c r="DW757" s="11"/>
      <c r="DX757" s="11"/>
      <c r="DY757" s="11"/>
      <c r="DZ757" s="11"/>
      <c r="EA757" s="11"/>
      <c r="EB757" s="11"/>
      <c r="EC757" s="11"/>
      <c r="ED757" s="11"/>
      <c r="EE757" s="11"/>
      <c r="EF757" s="11"/>
      <c r="EG757" s="11"/>
      <c r="EH757" s="11"/>
      <c r="EI757" s="11"/>
      <c r="EJ757" s="11"/>
      <c r="EK757" s="11"/>
      <c r="EL757" s="11"/>
      <c r="EM757" s="11"/>
      <c r="EN757" s="11"/>
      <c r="EO757" s="11"/>
      <c r="EP757" s="11"/>
      <c r="EQ757" s="11"/>
      <c r="ER757" s="11"/>
      <c r="ES757" s="11"/>
      <c r="ET757" s="11"/>
      <c r="EU757" s="11"/>
      <c r="EV757" s="11"/>
      <c r="EW757" s="11"/>
      <c r="EX757" s="11"/>
      <c r="EY757" s="11"/>
      <c r="EZ757" s="11"/>
      <c r="FA757" s="11"/>
      <c r="FB757" s="11"/>
      <c r="FC757" s="11"/>
      <c r="FD757" s="11"/>
      <c r="FE757" s="11">
        <v>104.22728648087865</v>
      </c>
      <c r="FF757" s="11">
        <v>104.22728648087865</v>
      </c>
      <c r="FG757" s="11">
        <v>104.22728648087865</v>
      </c>
      <c r="FH757" s="11">
        <v>104.22728648087865</v>
      </c>
      <c r="FI757" s="11">
        <v>104.22728648087865</v>
      </c>
      <c r="FJ757" s="11">
        <v>104.22728648087865</v>
      </c>
      <c r="FK757" s="11">
        <v>104.22728648087865</v>
      </c>
      <c r="FL757" s="11">
        <v>104.22728648087865</v>
      </c>
      <c r="FM757" s="11">
        <v>104.22728648087865</v>
      </c>
      <c r="FN757" s="11">
        <v>104.22728648087865</v>
      </c>
      <c r="FO757" s="11">
        <v>104.22728648087865</v>
      </c>
      <c r="FP757" s="11">
        <v>104.22728648087865</v>
      </c>
      <c r="FQ757" s="11"/>
      <c r="FR757" s="11"/>
      <c r="FS757" s="11"/>
    </row>
    <row r="758" spans="1:175" x14ac:dyDescent="0.3">
      <c r="A758" s="12" t="s">
        <v>476</v>
      </c>
      <c r="B758" s="12"/>
      <c r="C758" s="12"/>
      <c r="D758" s="30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  <c r="DI758" s="11"/>
      <c r="DJ758" s="11"/>
      <c r="DK758" s="11"/>
      <c r="DL758" s="11"/>
      <c r="DM758" s="11"/>
      <c r="DN758" s="11"/>
      <c r="DO758" s="11"/>
      <c r="DP758" s="11"/>
      <c r="DQ758" s="11"/>
      <c r="DR758" s="11"/>
      <c r="DS758" s="11"/>
      <c r="DT758" s="11"/>
      <c r="DU758" s="11"/>
      <c r="DV758" s="11"/>
      <c r="DW758" s="11"/>
      <c r="DX758" s="11"/>
      <c r="DY758" s="11"/>
      <c r="DZ758" s="11"/>
      <c r="EA758" s="11"/>
      <c r="EB758" s="11"/>
      <c r="EC758" s="11"/>
      <c r="ED758" s="11"/>
      <c r="EE758" s="11"/>
      <c r="EF758" s="11"/>
      <c r="EG758" s="11"/>
      <c r="EH758" s="11"/>
      <c r="EI758" s="11"/>
      <c r="EJ758" s="11"/>
      <c r="EK758" s="11"/>
      <c r="EL758" s="11"/>
      <c r="EM758" s="11"/>
      <c r="EN758" s="11"/>
      <c r="EO758" s="11"/>
      <c r="EP758" s="11"/>
      <c r="EQ758" s="11"/>
      <c r="ER758" s="11"/>
      <c r="ES758" s="11"/>
      <c r="ET758" s="11"/>
      <c r="EU758" s="11"/>
      <c r="EV758" s="11"/>
      <c r="EW758" s="11"/>
      <c r="EX758" s="11"/>
      <c r="EY758" s="11"/>
      <c r="EZ758" s="11"/>
      <c r="FA758" s="11"/>
      <c r="FB758" s="11"/>
      <c r="FC758" s="11"/>
      <c r="FD758" s="11"/>
      <c r="FE758" s="11"/>
      <c r="FF758" s="11"/>
      <c r="FG758" s="11"/>
      <c r="FH758" s="11"/>
      <c r="FI758" s="11"/>
      <c r="FJ758" s="11"/>
      <c r="FK758" s="11"/>
      <c r="FL758" s="11"/>
      <c r="FM758" s="11"/>
      <c r="FN758" s="11"/>
      <c r="FO758" s="11"/>
      <c r="FP758" s="11"/>
      <c r="FQ758" s="11">
        <v>110.44281697472508</v>
      </c>
      <c r="FR758" s="11">
        <v>110.44281697472508</v>
      </c>
      <c r="FS758" s="11">
        <v>110.44281697472508</v>
      </c>
    </row>
    <row r="759" spans="1:175" x14ac:dyDescent="0.3">
      <c r="A759" s="7"/>
    </row>
    <row r="760" spans="1:175" x14ac:dyDescent="0.3">
      <c r="A760" s="7"/>
    </row>
    <row r="761" spans="1:175" x14ac:dyDescent="0.3">
      <c r="A761" s="7"/>
    </row>
    <row r="762" spans="1:175" x14ac:dyDescent="0.3">
      <c r="A762" s="7"/>
    </row>
    <row r="763" spans="1:175" x14ac:dyDescent="0.3">
      <c r="A763" s="7"/>
    </row>
    <row r="764" spans="1:175" x14ac:dyDescent="0.3">
      <c r="A764" s="7"/>
    </row>
    <row r="765" spans="1:175" x14ac:dyDescent="0.3">
      <c r="A765" s="7"/>
    </row>
    <row r="766" spans="1:175" x14ac:dyDescent="0.3">
      <c r="A766" s="7"/>
    </row>
    <row r="767" spans="1:175" x14ac:dyDescent="0.3">
      <c r="A767" s="7"/>
    </row>
    <row r="768" spans="1:175" x14ac:dyDescent="0.3">
      <c r="A768" s="7"/>
    </row>
    <row r="769" spans="1:184" x14ac:dyDescent="0.3">
      <c r="A769" s="7"/>
    </row>
    <row r="770" spans="1:184" x14ac:dyDescent="0.3">
      <c r="A770" s="7"/>
    </row>
    <row r="771" spans="1:184" x14ac:dyDescent="0.3">
      <c r="A771" s="7"/>
    </row>
    <row r="772" spans="1:184" x14ac:dyDescent="0.3">
      <c r="A772" s="7"/>
    </row>
    <row r="773" spans="1:184" x14ac:dyDescent="0.3">
      <c r="A773" s="7"/>
    </row>
    <row r="774" spans="1:184" x14ac:dyDescent="0.3">
      <c r="A774" s="7"/>
    </row>
    <row r="775" spans="1:184" x14ac:dyDescent="0.3">
      <c r="A775" s="7"/>
    </row>
    <row r="776" spans="1:184" x14ac:dyDescent="0.3">
      <c r="A776" s="7"/>
    </row>
    <row r="777" spans="1:184" x14ac:dyDescent="0.3">
      <c r="A777" s="7"/>
    </row>
    <row r="778" spans="1:184" x14ac:dyDescent="0.3">
      <c r="A778" s="7"/>
    </row>
    <row r="779" spans="1:184" x14ac:dyDescent="0.3">
      <c r="A779" s="7"/>
    </row>
    <row r="780" spans="1:184" x14ac:dyDescent="0.3">
      <c r="A780" s="18" t="s">
        <v>282</v>
      </c>
      <c r="B780" s="18"/>
      <c r="C780" s="18"/>
      <c r="D780" s="21"/>
      <c r="E780" s="29"/>
      <c r="F780" s="29"/>
      <c r="G780" s="29"/>
      <c r="H780" s="29"/>
      <c r="I780" s="29"/>
      <c r="J780" s="29"/>
      <c r="K780" s="29" t="s">
        <v>41</v>
      </c>
      <c r="L780" s="29" t="s">
        <v>41</v>
      </c>
      <c r="M780" s="29" t="s">
        <v>41</v>
      </c>
      <c r="N780" s="29" t="s">
        <v>41</v>
      </c>
      <c r="O780" s="29" t="s">
        <v>41</v>
      </c>
      <c r="P780" s="29" t="s">
        <v>41</v>
      </c>
      <c r="Q780" s="29"/>
      <c r="R780" s="29"/>
      <c r="S780" s="29"/>
      <c r="T780" s="29"/>
      <c r="U780" s="29"/>
      <c r="V780" s="29"/>
      <c r="W780" s="29" t="s">
        <v>42</v>
      </c>
      <c r="X780" s="29" t="s">
        <v>42</v>
      </c>
      <c r="Y780" s="29" t="s">
        <v>42</v>
      </c>
      <c r="Z780" s="29" t="s">
        <v>42</v>
      </c>
      <c r="AA780" s="29" t="s">
        <v>42</v>
      </c>
      <c r="AB780" s="29" t="s">
        <v>42</v>
      </c>
      <c r="AC780" s="29"/>
      <c r="AD780" s="29"/>
      <c r="AE780" s="29"/>
      <c r="AF780" s="29"/>
      <c r="AG780" s="29"/>
      <c r="AH780" s="29"/>
      <c r="AI780" s="29" t="s">
        <v>43</v>
      </c>
      <c r="AJ780" s="29" t="s">
        <v>43</v>
      </c>
      <c r="AK780" s="29" t="s">
        <v>43</v>
      </c>
      <c r="AL780" s="29" t="s">
        <v>43</v>
      </c>
      <c r="AM780" s="29" t="s">
        <v>43</v>
      </c>
      <c r="AN780" s="29" t="s">
        <v>43</v>
      </c>
      <c r="AO780" s="29"/>
      <c r="AP780" s="29"/>
      <c r="AQ780" s="29"/>
      <c r="AR780" s="29"/>
      <c r="AS780" s="29"/>
      <c r="AT780" s="29"/>
      <c r="AU780" s="29" t="s">
        <v>44</v>
      </c>
      <c r="AV780" s="29" t="s">
        <v>44</v>
      </c>
      <c r="AW780" s="29" t="s">
        <v>44</v>
      </c>
      <c r="AX780" s="29" t="s">
        <v>44</v>
      </c>
      <c r="AY780" s="29" t="s">
        <v>44</v>
      </c>
      <c r="AZ780" s="29" t="s">
        <v>44</v>
      </c>
      <c r="BA780" s="29"/>
      <c r="BB780" s="29"/>
      <c r="BC780" s="29"/>
      <c r="BD780" s="29"/>
      <c r="BE780" s="29"/>
      <c r="BF780" s="29"/>
      <c r="BG780" s="29" t="s">
        <v>83</v>
      </c>
      <c r="BH780" s="29" t="s">
        <v>83</v>
      </c>
      <c r="BI780" s="29" t="s">
        <v>83</v>
      </c>
      <c r="BJ780" s="29" t="s">
        <v>83</v>
      </c>
      <c r="BK780" s="29" t="s">
        <v>83</v>
      </c>
      <c r="BL780" s="29" t="s">
        <v>83</v>
      </c>
      <c r="BM780" s="29"/>
      <c r="BN780" s="29" t="s">
        <v>88</v>
      </c>
      <c r="BO780" s="29" t="s">
        <v>88</v>
      </c>
      <c r="BP780" s="29" t="s">
        <v>88</v>
      </c>
      <c r="BQ780" s="29" t="s">
        <v>88</v>
      </c>
      <c r="BR780" s="29" t="s">
        <v>88</v>
      </c>
      <c r="BS780" s="29" t="s">
        <v>88</v>
      </c>
      <c r="BT780" s="29" t="s">
        <v>88</v>
      </c>
      <c r="BU780" s="29" t="s">
        <v>88</v>
      </c>
      <c r="BV780" s="29" t="s">
        <v>88</v>
      </c>
      <c r="BW780" s="29" t="s">
        <v>88</v>
      </c>
      <c r="BX780" s="29" t="s">
        <v>88</v>
      </c>
      <c r="BY780" s="29"/>
      <c r="BZ780" s="29"/>
      <c r="CA780" s="29"/>
      <c r="CB780" s="29"/>
      <c r="CC780" s="29"/>
      <c r="CD780" s="29"/>
      <c r="CE780" s="29" t="s">
        <v>170</v>
      </c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 t="s">
        <v>236</v>
      </c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 t="s">
        <v>278</v>
      </c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 t="s">
        <v>362</v>
      </c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>
        <v>2019</v>
      </c>
      <c r="EB780" s="29">
        <v>2019</v>
      </c>
      <c r="EC780" s="29">
        <v>2019</v>
      </c>
      <c r="ED780" s="29">
        <v>2019</v>
      </c>
      <c r="EE780" s="29">
        <v>2019</v>
      </c>
      <c r="EF780" s="29">
        <v>2019</v>
      </c>
      <c r="EG780" s="29"/>
      <c r="EH780" s="29"/>
      <c r="EI780" s="29"/>
      <c r="EJ780" s="29"/>
      <c r="EK780" s="29"/>
      <c r="EL780" s="29"/>
      <c r="EM780" s="29">
        <v>2020</v>
      </c>
      <c r="EN780" s="29">
        <v>2020</v>
      </c>
      <c r="EO780" s="29">
        <v>2020</v>
      </c>
      <c r="EP780" s="29">
        <v>2020</v>
      </c>
      <c r="EQ780" s="29">
        <v>2020</v>
      </c>
      <c r="ER780" s="29">
        <v>2020</v>
      </c>
      <c r="ES780" s="29"/>
      <c r="ET780" s="29"/>
      <c r="EU780" s="29"/>
      <c r="EV780" s="29"/>
      <c r="EW780" s="29"/>
      <c r="EX780" s="29"/>
      <c r="EY780" s="29">
        <v>2021</v>
      </c>
      <c r="EZ780" s="29">
        <v>2021</v>
      </c>
      <c r="FA780" s="29">
        <v>2021</v>
      </c>
      <c r="FB780" s="29">
        <v>2021</v>
      </c>
      <c r="FC780" s="29">
        <v>2021</v>
      </c>
      <c r="FD780" s="29">
        <v>2021</v>
      </c>
      <c r="FE780" s="29"/>
      <c r="FF780" s="29"/>
      <c r="FG780" s="29"/>
      <c r="FH780" s="29"/>
      <c r="FI780" s="29"/>
      <c r="FJ780" s="29"/>
      <c r="FK780" s="29">
        <v>2022</v>
      </c>
      <c r="FL780" s="29">
        <v>2022</v>
      </c>
      <c r="FM780" s="29"/>
      <c r="FN780" s="29"/>
      <c r="FO780" s="29"/>
      <c r="FP780" s="29"/>
      <c r="FQ780" s="29" t="s">
        <v>475</v>
      </c>
      <c r="FR780" s="29"/>
      <c r="FS780" s="29"/>
    </row>
    <row r="781" spans="1:184" s="66" customFormat="1" x14ac:dyDescent="0.3">
      <c r="A781" s="68" t="s">
        <v>8</v>
      </c>
      <c r="B781" s="69"/>
      <c r="C781" s="69"/>
      <c r="D781" s="70"/>
      <c r="E781" s="71">
        <v>108.31711756951854</v>
      </c>
      <c r="F781" s="71">
        <v>110.6988801487115</v>
      </c>
      <c r="G781" s="71">
        <v>102.15455667718551</v>
      </c>
      <c r="H781" s="71">
        <v>103.79483745876314</v>
      </c>
      <c r="I781" s="71">
        <v>100.07532483836543</v>
      </c>
      <c r="J781" s="71">
        <v>109.41503415296647</v>
      </c>
      <c r="K781" s="71">
        <v>113.47991242536469</v>
      </c>
      <c r="L781" s="71">
        <v>119.7764566040255</v>
      </c>
      <c r="M781" s="71">
        <v>126.81873117501765</v>
      </c>
      <c r="N781" s="71">
        <v>136.1667646269994</v>
      </c>
      <c r="O781" s="71">
        <v>133.24754671186156</v>
      </c>
      <c r="P781" s="71">
        <v>139.49741593957273</v>
      </c>
      <c r="Q781" s="71">
        <v>139.98967036573291</v>
      </c>
      <c r="R781" s="71">
        <v>127.52583234497013</v>
      </c>
      <c r="S781" s="71">
        <v>119.75193747674527</v>
      </c>
      <c r="T781" s="71">
        <v>126.18703874745553</v>
      </c>
      <c r="U781" s="71">
        <v>124.18555018517354</v>
      </c>
      <c r="V781" s="71">
        <v>124.57701108758795</v>
      </c>
      <c r="W781" s="71">
        <v>125.34212521658384</v>
      </c>
      <c r="X781" s="71">
        <v>119.99094580225709</v>
      </c>
      <c r="Y781" s="71">
        <v>114.03144313821609</v>
      </c>
      <c r="Z781" s="71">
        <v>117.77576512998019</v>
      </c>
      <c r="AA781" s="71">
        <v>116.48448218657244</v>
      </c>
      <c r="AB781" s="71">
        <v>124.07864978325087</v>
      </c>
      <c r="AC781" s="71">
        <v>129.15698951729334</v>
      </c>
      <c r="AD781" s="71">
        <v>144.29111508291788</v>
      </c>
      <c r="AE781" s="71">
        <v>141.0976138947035</v>
      </c>
      <c r="AF781" s="71">
        <v>130.06297993430002</v>
      </c>
      <c r="AG781" s="71">
        <v>127.65965926470604</v>
      </c>
      <c r="AH781" s="71">
        <v>124.59222822665168</v>
      </c>
      <c r="AI781" s="71">
        <v>130.24083024710731</v>
      </c>
      <c r="AJ781" s="71">
        <v>124.69899630562597</v>
      </c>
      <c r="AK781" s="71">
        <v>117.11617461413455</v>
      </c>
      <c r="AL781" s="71">
        <v>110.34690276420235</v>
      </c>
      <c r="AM781" s="71">
        <v>101.35774017514021</v>
      </c>
      <c r="AN781" s="71">
        <v>87.476448533507096</v>
      </c>
      <c r="AO781" s="71">
        <v>94.869541564664289</v>
      </c>
      <c r="AP781" s="71">
        <v>97.311321741677645</v>
      </c>
      <c r="AQ781" s="71">
        <v>97.507622835599733</v>
      </c>
      <c r="AR781" s="71">
        <v>93.038729521059565</v>
      </c>
      <c r="AS781" s="71">
        <v>94.426152175194915</v>
      </c>
      <c r="AT781" s="71">
        <v>91.402108099113931</v>
      </c>
      <c r="AU781" s="71">
        <v>94.805674869700979</v>
      </c>
      <c r="AV781" s="71">
        <v>103.36605597144933</v>
      </c>
      <c r="AW781" s="71">
        <v>108.35984569420538</v>
      </c>
      <c r="AX781" s="71">
        <v>100.82429753675042</v>
      </c>
      <c r="AY781" s="71">
        <v>103.14720326646759</v>
      </c>
      <c r="AZ781" s="71">
        <v>100</v>
      </c>
      <c r="BA781" s="71">
        <v>93.41674861730101</v>
      </c>
      <c r="BB781" s="71">
        <v>90.786252556254098</v>
      </c>
      <c r="BC781" s="71">
        <v>88.680350678969717</v>
      </c>
      <c r="BD781" s="71">
        <v>94.572617138683299</v>
      </c>
      <c r="BE781" s="71">
        <v>96.843775143944612</v>
      </c>
      <c r="BF781" s="71">
        <v>94.266942857740673</v>
      </c>
      <c r="BG781" s="71">
        <v>94.949241330510546</v>
      </c>
      <c r="BH781" s="71">
        <v>101.47168756170075</v>
      </c>
      <c r="BI781" s="71">
        <v>107.72916535894377</v>
      </c>
      <c r="BJ781" s="71">
        <v>112.90902160494669</v>
      </c>
      <c r="BK781" s="71">
        <v>113.9371874542297</v>
      </c>
      <c r="BL781" s="71">
        <v>116.45060593651391</v>
      </c>
      <c r="BM781" s="71">
        <v>115.44228931712452</v>
      </c>
      <c r="BN781" s="71">
        <v>122.10332497491925</v>
      </c>
      <c r="BO781" s="71">
        <v>124.22620168524378</v>
      </c>
      <c r="BP781" s="71">
        <v>124.12258021447651</v>
      </c>
      <c r="BQ781" s="71">
        <v>123.20592874230437</v>
      </c>
      <c r="BR781" s="71">
        <v>129.75600132715189</v>
      </c>
      <c r="BS781" s="71">
        <v>131.47608151060538</v>
      </c>
      <c r="BT781" s="71">
        <v>134.60429052670594</v>
      </c>
      <c r="BU781" s="71">
        <v>133.27315317146463</v>
      </c>
      <c r="BV781" s="71">
        <v>128.09953067531262</v>
      </c>
      <c r="BW781" s="71">
        <v>120.12769982831661</v>
      </c>
      <c r="BX781" s="71">
        <v>122.90312579057792</v>
      </c>
      <c r="BY781" s="71">
        <v>120.18914903856212</v>
      </c>
      <c r="BZ781" s="71">
        <v>122.28172590789003</v>
      </c>
      <c r="CA781" s="71">
        <v>120.32572286165907</v>
      </c>
      <c r="CB781" s="71">
        <v>118.37955946925878</v>
      </c>
      <c r="CC781" s="71">
        <v>127.14414244763879</v>
      </c>
      <c r="CD781" s="71">
        <v>133.9146280455677</v>
      </c>
      <c r="CE781" s="71">
        <v>137.21674722239658</v>
      </c>
      <c r="CF781" s="71">
        <v>129.50691125319207</v>
      </c>
      <c r="CG781" s="71">
        <v>135.44322589580261</v>
      </c>
      <c r="CH781" s="71">
        <v>131.15081516311821</v>
      </c>
      <c r="CI781" s="71">
        <v>138.34452744125707</v>
      </c>
      <c r="CJ781" s="71">
        <v>137.71130424196772</v>
      </c>
      <c r="CK781" s="71">
        <v>121.12542356456075</v>
      </c>
      <c r="CL781" s="71">
        <v>119.11786244847571</v>
      </c>
      <c r="CM781" s="71">
        <v>125.60607011677251</v>
      </c>
      <c r="CN781" s="71">
        <v>125.60117889350204</v>
      </c>
      <c r="CO781" s="71">
        <v>126.03160654130461</v>
      </c>
      <c r="CP781" s="71">
        <v>129.92963975325409</v>
      </c>
      <c r="CQ781" s="71">
        <v>126.30301508589123</v>
      </c>
      <c r="CR781" s="71">
        <v>125.59961937303899</v>
      </c>
      <c r="CS781" s="71">
        <v>119.57718454485762</v>
      </c>
      <c r="CT781" s="71">
        <v>114.34430027110965</v>
      </c>
      <c r="CU781" s="71">
        <v>103.67925966444578</v>
      </c>
      <c r="CV781" s="71">
        <v>94.700060678342012</v>
      </c>
      <c r="CW781" s="71">
        <v>91.27905760257778</v>
      </c>
      <c r="CX781" s="71">
        <v>84.313161914264029</v>
      </c>
      <c r="CY781" s="71">
        <v>85.82301028256822</v>
      </c>
      <c r="CZ781" s="71">
        <v>81.207664192179649</v>
      </c>
      <c r="DA781" s="71">
        <v>82.079345967363039</v>
      </c>
      <c r="DB781" s="71">
        <v>80.797302001243992</v>
      </c>
      <c r="DC781" s="71">
        <v>80.045194903019265</v>
      </c>
      <c r="DD781" s="71">
        <v>82.149559831847313</v>
      </c>
      <c r="DE781" s="71">
        <v>83.259851761515179</v>
      </c>
      <c r="DF781" s="71">
        <v>87.293118239072669</v>
      </c>
      <c r="DG781" s="71">
        <v>88.815556771115112</v>
      </c>
      <c r="DH781" s="71">
        <v>79.754357332663773</v>
      </c>
      <c r="DI781" s="71">
        <v>81.205356831494555</v>
      </c>
      <c r="DJ781" s="71">
        <v>87.923027706105401</v>
      </c>
      <c r="DK781" s="71">
        <v>104.87090657826958</v>
      </c>
      <c r="DL781" s="71">
        <v>111.59633857518483</v>
      </c>
      <c r="DM781" s="71">
        <v>112.91307399524082</v>
      </c>
      <c r="DN781" s="71">
        <v>101.35574745454853</v>
      </c>
      <c r="DO781" s="71">
        <v>99.109951347726749</v>
      </c>
      <c r="DP781" s="71">
        <v>91.443262111333397</v>
      </c>
      <c r="DQ781" s="71">
        <v>93.693527019482033</v>
      </c>
      <c r="DR781" s="71">
        <v>89.507377376530499</v>
      </c>
      <c r="DS781" s="71">
        <v>91.577467511181638</v>
      </c>
      <c r="DT781" s="71">
        <v>93.390245433431659</v>
      </c>
      <c r="DU781" s="71">
        <v>96.413800387185603</v>
      </c>
      <c r="DV781" s="71">
        <v>94.147238034197912</v>
      </c>
      <c r="DW781" s="71">
        <v>92.113509350343193</v>
      </c>
      <c r="DX781" s="71">
        <v>99.428786642395323</v>
      </c>
      <c r="DY781" s="71">
        <v>99.238572404098733</v>
      </c>
      <c r="DZ781" s="71">
        <v>103.9419998744586</v>
      </c>
      <c r="EA781" s="71">
        <v>103.33578709700737</v>
      </c>
      <c r="EB781" s="71">
        <v>91.92673708397767</v>
      </c>
      <c r="EC781" s="71">
        <v>98.211035088820537</v>
      </c>
      <c r="ED781" s="71">
        <v>103.1895702390472</v>
      </c>
      <c r="EE781" s="71">
        <v>109.42606657878768</v>
      </c>
      <c r="EF781" s="71">
        <v>106.80982371397285</v>
      </c>
      <c r="EG781" s="71">
        <v>111.62224394287665</v>
      </c>
      <c r="EH781" s="71">
        <v>120.17174944139583</v>
      </c>
      <c r="EI781" s="71">
        <v>102.93823933896749</v>
      </c>
      <c r="EJ781" s="71">
        <v>97.210888623857045</v>
      </c>
      <c r="EK781" s="71">
        <v>100.89343627727909</v>
      </c>
      <c r="EL781" s="71">
        <v>100.46545424111177</v>
      </c>
      <c r="EM781" s="71">
        <v>94.264470072642808</v>
      </c>
      <c r="EN781" s="71">
        <v>104.87289929886126</v>
      </c>
      <c r="EO781" s="71">
        <v>110.04400923426721</v>
      </c>
      <c r="EP781" s="71">
        <v>101.39750400876505</v>
      </c>
      <c r="EQ781" s="71">
        <v>109.84035318979768</v>
      </c>
      <c r="ER781" s="71">
        <v>111.73184357541899</v>
      </c>
      <c r="ES781" s="71">
        <v>105.61995976067844</v>
      </c>
      <c r="ET781" s="71">
        <v>107.58016754270334</v>
      </c>
      <c r="EU781" s="71">
        <v>107.8546157841925</v>
      </c>
      <c r="EV781" s="71">
        <v>100.42116149705127</v>
      </c>
      <c r="EW781" s="71">
        <v>101.50649676730903</v>
      </c>
      <c r="EX781" s="71">
        <v>98.692657540187511</v>
      </c>
      <c r="EY781" s="71">
        <v>97.54566568325906</v>
      </c>
      <c r="EZ781" s="71">
        <v>105.88465789018171</v>
      </c>
      <c r="FA781" s="71">
        <v>110.58005107342876</v>
      </c>
      <c r="FB781" s="71">
        <v>110.1675579109513</v>
      </c>
      <c r="FC781" s="71">
        <v>102.63706679499786</v>
      </c>
      <c r="FD781" s="71">
        <v>103.81322483513182</v>
      </c>
      <c r="FE781" s="71">
        <v>106.30008578662147</v>
      </c>
      <c r="FF781" s="71">
        <v>110.41476014435059</v>
      </c>
      <c r="FG781" s="71">
        <v>107.51074152208938</v>
      </c>
      <c r="FH781" s="71">
        <v>107.11610486891385</v>
      </c>
      <c r="FI781" s="71">
        <v>104.35080650384148</v>
      </c>
      <c r="FJ781" s="71">
        <v>100.26772201149203</v>
      </c>
      <c r="FK781" s="71">
        <v>96.729646600966674</v>
      </c>
      <c r="FL781" s="71">
        <v>99.146773358659942</v>
      </c>
      <c r="FM781" s="71">
        <v>97.922289875086307</v>
      </c>
      <c r="FN781" s="71">
        <v>97.826639286685733</v>
      </c>
      <c r="FO781" s="71">
        <v>102.52547444186386</v>
      </c>
      <c r="FP781" s="71">
        <v>105.25350893187186</v>
      </c>
      <c r="FQ781" s="71">
        <v>109.32144874772456</v>
      </c>
      <c r="FR781" s="71">
        <v>110.89049596560608</v>
      </c>
      <c r="FS781" s="71">
        <v>116.14580632601282</v>
      </c>
      <c r="FT781" s="7"/>
      <c r="FU781" s="7"/>
      <c r="FV781" s="7"/>
      <c r="FW781" s="7"/>
      <c r="FX781" s="7"/>
      <c r="FY781" s="7"/>
      <c r="FZ781" s="7"/>
      <c r="GA781" s="7"/>
      <c r="GB781" s="7"/>
    </row>
    <row r="782" spans="1:184" x14ac:dyDescent="0.3">
      <c r="A782" s="12" t="s">
        <v>51</v>
      </c>
      <c r="B782" s="12"/>
      <c r="C782" s="12"/>
      <c r="D782" s="30"/>
      <c r="E782" s="11">
        <v>116.95354819402934</v>
      </c>
      <c r="F782" s="11">
        <v>116.95354819402934</v>
      </c>
      <c r="G782" s="11">
        <v>116.95354819402934</v>
      </c>
      <c r="H782" s="11">
        <v>116.95354819402934</v>
      </c>
      <c r="I782" s="11">
        <v>116.95354819402934</v>
      </c>
      <c r="J782" s="11">
        <v>116.95354819402934</v>
      </c>
      <c r="K782" s="11">
        <v>116.95354819402934</v>
      </c>
      <c r="L782" s="11">
        <v>116.95354819402934</v>
      </c>
      <c r="M782" s="11">
        <v>116.95354819402934</v>
      </c>
      <c r="N782" s="11">
        <v>116.95354819402934</v>
      </c>
      <c r="O782" s="11">
        <v>116.95354819402934</v>
      </c>
      <c r="P782" s="11">
        <v>116.95354819402934</v>
      </c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E782" s="11"/>
      <c r="DF782" s="11"/>
      <c r="DG782" s="11"/>
      <c r="DH782" s="11"/>
      <c r="DI782" s="11"/>
      <c r="DJ782" s="11"/>
      <c r="DK782" s="11"/>
      <c r="DL782" s="11"/>
      <c r="DM782" s="11"/>
      <c r="DN782" s="11"/>
      <c r="DO782" s="11"/>
      <c r="DP782" s="11"/>
      <c r="DQ782" s="11"/>
      <c r="DR782" s="11"/>
      <c r="DS782" s="11"/>
      <c r="DT782" s="11"/>
      <c r="DU782" s="11"/>
      <c r="DV782" s="11"/>
      <c r="DW782" s="11"/>
      <c r="DX782" s="11"/>
      <c r="DY782" s="11"/>
      <c r="DZ782" s="11"/>
      <c r="EA782" s="11"/>
      <c r="EB782" s="11"/>
      <c r="EC782" s="11"/>
      <c r="ED782" s="11"/>
      <c r="EE782" s="11"/>
      <c r="EF782" s="11"/>
      <c r="EG782" s="11"/>
      <c r="EH782" s="11"/>
      <c r="EI782" s="11"/>
      <c r="EJ782" s="11"/>
      <c r="EK782" s="11"/>
      <c r="EL782" s="11"/>
      <c r="EM782" s="11"/>
      <c r="EN782" s="11"/>
      <c r="EO782" s="11"/>
      <c r="EP782" s="11"/>
      <c r="EQ782" s="11"/>
      <c r="ER782" s="11"/>
      <c r="ES782" s="11"/>
      <c r="ET782" s="11"/>
      <c r="EU782" s="11"/>
      <c r="EV782" s="11"/>
      <c r="EW782" s="11"/>
      <c r="EX782" s="11"/>
      <c r="EY782" s="11"/>
      <c r="EZ782" s="11"/>
      <c r="FA782" s="11"/>
      <c r="FB782" s="11"/>
      <c r="FC782" s="11"/>
      <c r="FD782" s="11"/>
      <c r="FE782" s="11"/>
      <c r="FF782" s="11"/>
      <c r="FG782" s="11"/>
      <c r="FH782" s="11"/>
      <c r="FI782" s="11"/>
      <c r="FJ782" s="11"/>
      <c r="FK782" s="11"/>
      <c r="FL782" s="11"/>
      <c r="FM782" s="11"/>
      <c r="FN782" s="11"/>
      <c r="FO782" s="11"/>
      <c r="FP782" s="11"/>
      <c r="FQ782" s="11"/>
      <c r="FR782" s="11"/>
      <c r="FS782" s="11"/>
    </row>
    <row r="783" spans="1:184" x14ac:dyDescent="0.3">
      <c r="A783" s="12" t="s">
        <v>50</v>
      </c>
      <c r="B783" s="12"/>
      <c r="C783" s="12"/>
      <c r="D783" s="30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>
        <v>123.3267042887105</v>
      </c>
      <c r="R783" s="11">
        <v>123.3267042887105</v>
      </c>
      <c r="S783" s="11">
        <v>123.3267042887105</v>
      </c>
      <c r="T783" s="11">
        <v>123.3267042887105</v>
      </c>
      <c r="U783" s="11">
        <v>123.3267042887105</v>
      </c>
      <c r="V783" s="11">
        <v>123.3267042887105</v>
      </c>
      <c r="W783" s="11">
        <v>123.3267042887105</v>
      </c>
      <c r="X783" s="11">
        <v>123.3267042887105</v>
      </c>
      <c r="Y783" s="11">
        <v>123.3267042887105</v>
      </c>
      <c r="Z783" s="11">
        <v>123.3267042887105</v>
      </c>
      <c r="AA783" s="11">
        <v>123.3267042887105</v>
      </c>
      <c r="AB783" s="11">
        <v>123.3267042887105</v>
      </c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E783" s="11"/>
      <c r="DF783" s="11"/>
      <c r="DG783" s="11"/>
      <c r="DH783" s="11"/>
      <c r="DI783" s="11"/>
      <c r="DJ783" s="11"/>
      <c r="DK783" s="11"/>
      <c r="DL783" s="11"/>
      <c r="DM783" s="11"/>
      <c r="DN783" s="11"/>
      <c r="DO783" s="11"/>
      <c r="DP783" s="11"/>
      <c r="DQ783" s="11"/>
      <c r="DR783" s="11"/>
      <c r="DS783" s="11"/>
      <c r="DT783" s="11"/>
      <c r="DU783" s="11"/>
      <c r="DV783" s="11"/>
      <c r="DW783" s="11"/>
      <c r="DX783" s="11"/>
      <c r="DY783" s="11"/>
      <c r="DZ783" s="11"/>
      <c r="EA783" s="11"/>
      <c r="EB783" s="11"/>
      <c r="EC783" s="11"/>
      <c r="ED783" s="11"/>
      <c r="EE783" s="11"/>
      <c r="EF783" s="11"/>
      <c r="EG783" s="11"/>
      <c r="EH783" s="11"/>
      <c r="EI783" s="11"/>
      <c r="EJ783" s="11"/>
      <c r="EK783" s="11"/>
      <c r="EL783" s="11"/>
      <c r="EM783" s="11"/>
      <c r="EN783" s="11"/>
      <c r="EO783" s="11"/>
      <c r="EP783" s="11"/>
      <c r="EQ783" s="11"/>
      <c r="ER783" s="11"/>
      <c r="ES783" s="11"/>
      <c r="ET783" s="11"/>
      <c r="EU783" s="11"/>
      <c r="EV783" s="11"/>
      <c r="EW783" s="11"/>
      <c r="EX783" s="11"/>
      <c r="EY783" s="11"/>
      <c r="EZ783" s="11"/>
      <c r="FA783" s="11"/>
      <c r="FB783" s="11"/>
      <c r="FC783" s="11"/>
      <c r="FD783" s="11"/>
      <c r="FE783" s="11"/>
      <c r="FF783" s="11"/>
      <c r="FG783" s="11"/>
      <c r="FH783" s="11"/>
      <c r="FI783" s="11"/>
      <c r="FJ783" s="11"/>
      <c r="FK783" s="11"/>
      <c r="FL783" s="11"/>
      <c r="FM783" s="11"/>
      <c r="FN783" s="11"/>
      <c r="FO783" s="11"/>
      <c r="FP783" s="11"/>
      <c r="FQ783" s="11"/>
      <c r="FR783" s="11"/>
      <c r="FS783" s="11"/>
    </row>
    <row r="784" spans="1:184" x14ac:dyDescent="0.3">
      <c r="A784" s="12" t="s">
        <v>49</v>
      </c>
      <c r="B784" s="12"/>
      <c r="C784" s="12"/>
      <c r="D784" s="30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>
        <v>122.34147321335747</v>
      </c>
      <c r="AD784" s="11">
        <v>122.34147321335747</v>
      </c>
      <c r="AE784" s="11">
        <v>122.34147321335747</v>
      </c>
      <c r="AF784" s="11">
        <v>122.34147321335747</v>
      </c>
      <c r="AG784" s="11">
        <v>122.34147321335747</v>
      </c>
      <c r="AH784" s="11">
        <v>122.34147321335747</v>
      </c>
      <c r="AI784" s="11">
        <v>122.34147321335747</v>
      </c>
      <c r="AJ784" s="11">
        <v>122.34147321335747</v>
      </c>
      <c r="AK784" s="11">
        <v>122.34147321335747</v>
      </c>
      <c r="AL784" s="11">
        <v>122.34147321335747</v>
      </c>
      <c r="AM784" s="11">
        <v>122.34147321335747</v>
      </c>
      <c r="AN784" s="11">
        <v>122.34147321335747</v>
      </c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  <c r="DI784" s="11"/>
      <c r="DJ784" s="11"/>
      <c r="DK784" s="11"/>
      <c r="DL784" s="11"/>
      <c r="DM784" s="11"/>
      <c r="DN784" s="11"/>
      <c r="DO784" s="11"/>
      <c r="DP784" s="11"/>
      <c r="DQ784" s="11"/>
      <c r="DR784" s="11"/>
      <c r="DS784" s="11"/>
      <c r="DT784" s="11"/>
      <c r="DU784" s="11"/>
      <c r="DV784" s="11"/>
      <c r="DW784" s="11"/>
      <c r="DX784" s="11"/>
      <c r="DY784" s="11"/>
      <c r="DZ784" s="11"/>
      <c r="EA784" s="11"/>
      <c r="EB784" s="11"/>
      <c r="EC784" s="11"/>
      <c r="ED784" s="11"/>
      <c r="EE784" s="11"/>
      <c r="EF784" s="11"/>
      <c r="EG784" s="11"/>
      <c r="EH784" s="11"/>
      <c r="EI784" s="11"/>
      <c r="EJ784" s="11"/>
      <c r="EK784" s="11"/>
      <c r="EL784" s="11"/>
      <c r="EM784" s="11"/>
      <c r="EN784" s="11"/>
      <c r="EO784" s="11"/>
      <c r="EP784" s="11"/>
      <c r="EQ784" s="11"/>
      <c r="ER784" s="11"/>
      <c r="ES784" s="11"/>
      <c r="ET784" s="11"/>
      <c r="EU784" s="11"/>
      <c r="EV784" s="11"/>
      <c r="EW784" s="11"/>
      <c r="EX784" s="11"/>
      <c r="EY784" s="11"/>
      <c r="EZ784" s="11"/>
      <c r="FA784" s="11"/>
      <c r="FB784" s="11"/>
      <c r="FC784" s="11"/>
      <c r="FD784" s="11"/>
      <c r="FE784" s="11"/>
      <c r="FF784" s="11"/>
      <c r="FG784" s="11"/>
      <c r="FH784" s="11"/>
      <c r="FI784" s="11"/>
      <c r="FJ784" s="11"/>
      <c r="FK784" s="11"/>
      <c r="FL784" s="11"/>
      <c r="FM784" s="11"/>
      <c r="FN784" s="11"/>
      <c r="FO784" s="11"/>
      <c r="FP784" s="11"/>
      <c r="FQ784" s="11"/>
      <c r="FR784" s="11"/>
      <c r="FS784" s="11"/>
    </row>
    <row r="785" spans="1:184" x14ac:dyDescent="0.3">
      <c r="A785" s="12" t="s">
        <v>48</v>
      </c>
      <c r="B785" s="12"/>
      <c r="C785" s="12"/>
      <c r="D785" s="30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>
        <v>98.254879439656975</v>
      </c>
      <c r="AP785" s="11">
        <v>98.254879439656975</v>
      </c>
      <c r="AQ785" s="11">
        <v>98.254879439656975</v>
      </c>
      <c r="AR785" s="11">
        <v>98.254879439656975</v>
      </c>
      <c r="AS785" s="11">
        <v>98.254879439656975</v>
      </c>
      <c r="AT785" s="11">
        <v>98.254879439656975</v>
      </c>
      <c r="AU785" s="11">
        <v>98.254879439656975</v>
      </c>
      <c r="AV785" s="11">
        <v>98.254879439656975</v>
      </c>
      <c r="AW785" s="11">
        <v>98.254879439656975</v>
      </c>
      <c r="AX785" s="11">
        <v>98.254879439656975</v>
      </c>
      <c r="AY785" s="11">
        <v>98.254879439656975</v>
      </c>
      <c r="AZ785" s="11">
        <v>98.254879439656975</v>
      </c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  <c r="DG785" s="11"/>
      <c r="DH785" s="11"/>
      <c r="DI785" s="11"/>
      <c r="DJ785" s="11"/>
      <c r="DK785" s="11"/>
      <c r="DL785" s="11"/>
      <c r="DM785" s="11"/>
      <c r="DN785" s="11"/>
      <c r="DO785" s="11"/>
      <c r="DP785" s="11"/>
      <c r="DQ785" s="11"/>
      <c r="DR785" s="11"/>
      <c r="DS785" s="11"/>
      <c r="DT785" s="11"/>
      <c r="DU785" s="11"/>
      <c r="DV785" s="11"/>
      <c r="DW785" s="11"/>
      <c r="DX785" s="11"/>
      <c r="DY785" s="11"/>
      <c r="DZ785" s="11"/>
      <c r="EA785" s="11"/>
      <c r="EB785" s="11"/>
      <c r="EC785" s="11"/>
      <c r="ED785" s="11"/>
      <c r="EE785" s="11"/>
      <c r="EF785" s="11"/>
      <c r="EG785" s="11"/>
      <c r="EH785" s="11"/>
      <c r="EI785" s="11"/>
      <c r="EJ785" s="11"/>
      <c r="EK785" s="11"/>
      <c r="EL785" s="11"/>
      <c r="EM785" s="11"/>
      <c r="EN785" s="11"/>
      <c r="EO785" s="11"/>
      <c r="EP785" s="11"/>
      <c r="EQ785" s="11"/>
      <c r="ER785" s="11"/>
      <c r="ES785" s="11"/>
      <c r="ET785" s="11"/>
      <c r="EU785" s="11"/>
      <c r="EV785" s="11"/>
      <c r="EW785" s="11"/>
      <c r="EX785" s="11"/>
      <c r="EY785" s="11"/>
      <c r="EZ785" s="11"/>
      <c r="FA785" s="11"/>
      <c r="FB785" s="11"/>
      <c r="FC785" s="11"/>
      <c r="FD785" s="11"/>
      <c r="FE785" s="11"/>
      <c r="FF785" s="11"/>
      <c r="FG785" s="11"/>
      <c r="FH785" s="11"/>
      <c r="FI785" s="11"/>
      <c r="FJ785" s="11"/>
      <c r="FK785" s="11"/>
      <c r="FL785" s="11"/>
      <c r="FM785" s="11"/>
      <c r="FN785" s="11"/>
      <c r="FO785" s="11"/>
      <c r="FP785" s="11"/>
      <c r="FQ785" s="11"/>
      <c r="FR785" s="11"/>
      <c r="FS785" s="11"/>
    </row>
    <row r="786" spans="1:184" x14ac:dyDescent="0.3">
      <c r="A786" s="12" t="s">
        <v>86</v>
      </c>
      <c r="B786" s="12"/>
      <c r="C786" s="12"/>
      <c r="D786" s="30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>
        <v>100.50113301997823</v>
      </c>
      <c r="BB786" s="11">
        <v>100.50113301997823</v>
      </c>
      <c r="BC786" s="11">
        <v>100.50113301997823</v>
      </c>
      <c r="BD786" s="11">
        <v>100.50113301997823</v>
      </c>
      <c r="BE786" s="11">
        <v>100.50113301997823</v>
      </c>
      <c r="BF786" s="11">
        <v>100.50113301997823</v>
      </c>
      <c r="BG786" s="11">
        <v>100.50113301997823</v>
      </c>
      <c r="BH786" s="11">
        <v>100.50113301997823</v>
      </c>
      <c r="BI786" s="11">
        <v>100.50113301997823</v>
      </c>
      <c r="BJ786" s="11">
        <v>100.50113301997823</v>
      </c>
      <c r="BK786" s="11">
        <v>100.50113301997823</v>
      </c>
      <c r="BL786" s="11">
        <v>100.50113301997823</v>
      </c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  <c r="DI786" s="11"/>
      <c r="DJ786" s="11"/>
      <c r="DK786" s="11"/>
      <c r="DL786" s="11"/>
      <c r="DM786" s="11"/>
      <c r="DN786" s="11"/>
      <c r="DO786" s="11"/>
      <c r="DP786" s="11"/>
      <c r="DQ786" s="11"/>
      <c r="DR786" s="11"/>
      <c r="DS786" s="11"/>
      <c r="DT786" s="11"/>
      <c r="DU786" s="11"/>
      <c r="DV786" s="11"/>
      <c r="DW786" s="11"/>
      <c r="DX786" s="11"/>
      <c r="DY786" s="11"/>
      <c r="DZ786" s="11"/>
      <c r="EA786" s="11"/>
      <c r="EB786" s="11"/>
      <c r="EC786" s="11"/>
      <c r="ED786" s="11"/>
      <c r="EE786" s="11"/>
      <c r="EF786" s="11"/>
      <c r="EG786" s="11"/>
      <c r="EH786" s="11"/>
      <c r="EI786" s="11"/>
      <c r="EJ786" s="11"/>
      <c r="EK786" s="11"/>
      <c r="EL786" s="11"/>
      <c r="EM786" s="11"/>
      <c r="EN786" s="11"/>
      <c r="EO786" s="11"/>
      <c r="EP786" s="11"/>
      <c r="EQ786" s="11"/>
      <c r="ER786" s="11"/>
      <c r="ES786" s="11"/>
      <c r="ET786" s="11"/>
      <c r="EU786" s="11"/>
      <c r="EV786" s="11"/>
      <c r="EW786" s="11"/>
      <c r="EX786" s="11"/>
      <c r="EY786" s="11"/>
      <c r="EZ786" s="11"/>
      <c r="FA786" s="11"/>
      <c r="FB786" s="11"/>
      <c r="FC786" s="11"/>
      <c r="FD786" s="11"/>
      <c r="FE786" s="11"/>
      <c r="FF786" s="11"/>
      <c r="FG786" s="11"/>
      <c r="FH786" s="11"/>
      <c r="FI786" s="11"/>
      <c r="FJ786" s="11"/>
      <c r="FK786" s="11"/>
      <c r="FL786" s="11"/>
      <c r="FM786" s="11"/>
      <c r="FN786" s="11"/>
      <c r="FO786" s="11"/>
      <c r="FP786" s="11"/>
      <c r="FQ786" s="11"/>
      <c r="FR786" s="11"/>
      <c r="FS786" s="11"/>
    </row>
    <row r="787" spans="1:184" x14ac:dyDescent="0.3">
      <c r="A787" s="12" t="s">
        <v>158</v>
      </c>
      <c r="B787" s="12"/>
      <c r="C787" s="12"/>
      <c r="D787" s="30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>
        <v>125.77835064701695</v>
      </c>
      <c r="BN787" s="11">
        <v>125.77835064701695</v>
      </c>
      <c r="BO787" s="11">
        <v>125.77835064701695</v>
      </c>
      <c r="BP787" s="11">
        <v>125.77835064701695</v>
      </c>
      <c r="BQ787" s="11">
        <v>125.77835064701695</v>
      </c>
      <c r="BR787" s="11">
        <v>125.77835064701695</v>
      </c>
      <c r="BS787" s="11">
        <v>125.77835064701695</v>
      </c>
      <c r="BT787" s="11">
        <v>125.77835064701695</v>
      </c>
      <c r="BU787" s="11">
        <v>125.77835064701695</v>
      </c>
      <c r="BV787" s="11">
        <v>125.77835064701695</v>
      </c>
      <c r="BW787" s="11">
        <v>125.77835064701695</v>
      </c>
      <c r="BX787" s="11">
        <v>125.77835064701695</v>
      </c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E787" s="11"/>
      <c r="DF787" s="11"/>
      <c r="DG787" s="11"/>
      <c r="DH787" s="11"/>
      <c r="DI787" s="11"/>
      <c r="DJ787" s="11"/>
      <c r="DK787" s="11"/>
      <c r="DL787" s="11"/>
      <c r="DM787" s="11"/>
      <c r="DN787" s="11"/>
      <c r="DO787" s="11"/>
      <c r="DP787" s="11"/>
      <c r="DQ787" s="11"/>
      <c r="DR787" s="11"/>
      <c r="DS787" s="11"/>
      <c r="DT787" s="11"/>
      <c r="DU787" s="11"/>
      <c r="DV787" s="11"/>
      <c r="DW787" s="11"/>
      <c r="DX787" s="11"/>
      <c r="DY787" s="11"/>
      <c r="DZ787" s="11"/>
      <c r="EA787" s="11"/>
      <c r="EB787" s="11"/>
      <c r="EC787" s="11"/>
      <c r="ED787" s="11"/>
      <c r="EE787" s="11"/>
      <c r="EF787" s="11"/>
      <c r="EG787" s="11"/>
      <c r="EH787" s="11"/>
      <c r="EI787" s="11"/>
      <c r="EJ787" s="11"/>
      <c r="EK787" s="11"/>
      <c r="EL787" s="11"/>
      <c r="EM787" s="11"/>
      <c r="EN787" s="11"/>
      <c r="EO787" s="11"/>
      <c r="EP787" s="11"/>
      <c r="EQ787" s="11"/>
      <c r="ER787" s="11"/>
      <c r="ES787" s="11"/>
      <c r="ET787" s="11"/>
      <c r="EU787" s="11"/>
      <c r="EV787" s="11"/>
      <c r="EW787" s="11"/>
      <c r="EX787" s="11"/>
      <c r="EY787" s="11"/>
      <c r="EZ787" s="11"/>
      <c r="FA787" s="11"/>
      <c r="FB787" s="11"/>
      <c r="FC787" s="11"/>
      <c r="FD787" s="11"/>
      <c r="FE787" s="11"/>
      <c r="FF787" s="11"/>
      <c r="FG787" s="11"/>
      <c r="FH787" s="11"/>
      <c r="FI787" s="11"/>
      <c r="FJ787" s="11"/>
      <c r="FK787" s="11"/>
      <c r="FL787" s="11"/>
      <c r="FM787" s="11"/>
      <c r="FN787" s="11"/>
      <c r="FO787" s="11"/>
      <c r="FP787" s="11"/>
      <c r="FQ787" s="11"/>
      <c r="FR787" s="11"/>
      <c r="FS787" s="11"/>
    </row>
    <row r="788" spans="1:184" x14ac:dyDescent="0.3">
      <c r="A788" s="12" t="s">
        <v>178</v>
      </c>
      <c r="B788" s="12"/>
      <c r="C788" s="12"/>
      <c r="D788" s="30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>
        <v>129.30070491569259</v>
      </c>
      <c r="BZ788" s="11">
        <v>129.30070491569259</v>
      </c>
      <c r="CA788" s="11">
        <v>129.30070491569259</v>
      </c>
      <c r="CB788" s="11">
        <v>129.30070491569259</v>
      </c>
      <c r="CC788" s="11">
        <v>129.30070491569259</v>
      </c>
      <c r="CD788" s="11">
        <v>129.30070491569259</v>
      </c>
      <c r="CE788" s="11">
        <v>129.30070491569259</v>
      </c>
      <c r="CF788" s="11">
        <v>129.30070491569259</v>
      </c>
      <c r="CG788" s="11">
        <v>129.30070491569259</v>
      </c>
      <c r="CH788" s="11">
        <v>129.30070491569259</v>
      </c>
      <c r="CI788" s="11">
        <v>129.30070491569259</v>
      </c>
      <c r="CJ788" s="11">
        <v>129.30070491569259</v>
      </c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  <c r="DG788" s="11"/>
      <c r="DH788" s="11"/>
      <c r="DI788" s="11"/>
      <c r="DJ788" s="11"/>
      <c r="DK788" s="11"/>
      <c r="DL788" s="11"/>
      <c r="DM788" s="11"/>
      <c r="DN788" s="11"/>
      <c r="DO788" s="11"/>
      <c r="DP788" s="11"/>
      <c r="DQ788" s="11"/>
      <c r="DR788" s="11"/>
      <c r="DS788" s="11"/>
      <c r="DT788" s="11"/>
      <c r="DU788" s="11"/>
      <c r="DV788" s="11"/>
      <c r="DW788" s="11"/>
      <c r="DX788" s="11"/>
      <c r="DY788" s="11"/>
      <c r="DZ788" s="11"/>
      <c r="EA788" s="11"/>
      <c r="EB788" s="11"/>
      <c r="EC788" s="11"/>
      <c r="ED788" s="11"/>
      <c r="EE788" s="11"/>
      <c r="EF788" s="11"/>
      <c r="EG788" s="11"/>
      <c r="EH788" s="11"/>
      <c r="EI788" s="11"/>
      <c r="EJ788" s="11"/>
      <c r="EK788" s="11"/>
      <c r="EL788" s="11"/>
      <c r="EM788" s="11"/>
      <c r="EN788" s="11"/>
      <c r="EO788" s="11"/>
      <c r="EP788" s="11"/>
      <c r="EQ788" s="11"/>
      <c r="ER788" s="11"/>
      <c r="ES788" s="11"/>
      <c r="ET788" s="11"/>
      <c r="EU788" s="11"/>
      <c r="EV788" s="11"/>
      <c r="EW788" s="11"/>
      <c r="EX788" s="11"/>
      <c r="EY788" s="11"/>
      <c r="EZ788" s="11"/>
      <c r="FA788" s="11"/>
      <c r="FB788" s="11"/>
      <c r="FC788" s="11"/>
      <c r="FD788" s="11"/>
      <c r="FE788" s="11"/>
      <c r="FF788" s="11"/>
      <c r="FG788" s="11"/>
      <c r="FH788" s="11"/>
      <c r="FI788" s="11"/>
      <c r="FJ788" s="11"/>
      <c r="FK788" s="11"/>
      <c r="FL788" s="11"/>
      <c r="FM788" s="11"/>
      <c r="FN788" s="11"/>
      <c r="FO788" s="11"/>
      <c r="FP788" s="11"/>
      <c r="FQ788" s="11"/>
      <c r="FR788" s="11"/>
      <c r="FS788" s="11"/>
      <c r="FT788" s="66"/>
      <c r="FU788" s="66"/>
      <c r="FV788" s="66"/>
      <c r="FW788" s="66"/>
      <c r="FX788" s="66"/>
      <c r="FY788" s="66"/>
      <c r="FZ788" s="66"/>
      <c r="GA788" s="66"/>
      <c r="GB788" s="66"/>
    </row>
    <row r="789" spans="1:184" x14ac:dyDescent="0.3">
      <c r="A789" s="12" t="s">
        <v>238</v>
      </c>
      <c r="B789" s="12"/>
      <c r="C789" s="12"/>
      <c r="D789" s="30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>
        <v>121.53774184156482</v>
      </c>
      <c r="CL789" s="11">
        <v>121.53774184156482</v>
      </c>
      <c r="CM789" s="11">
        <v>121.53774184156482</v>
      </c>
      <c r="CN789" s="11">
        <v>121.53774184156482</v>
      </c>
      <c r="CO789" s="11">
        <v>121.53774184156482</v>
      </c>
      <c r="CP789" s="11">
        <v>121.53774184156482</v>
      </c>
      <c r="CQ789" s="11">
        <v>121.53774184156482</v>
      </c>
      <c r="CR789" s="11">
        <v>121.53774184156482</v>
      </c>
      <c r="CS789" s="11">
        <v>121.53774184156482</v>
      </c>
      <c r="CT789" s="11">
        <v>121.53774184156482</v>
      </c>
      <c r="CU789" s="11">
        <v>121.53774184156482</v>
      </c>
      <c r="CV789" s="11">
        <v>121.53774184156482</v>
      </c>
      <c r="CW789" s="11"/>
      <c r="CX789" s="11"/>
      <c r="CY789" s="11"/>
      <c r="CZ789" s="11"/>
      <c r="DA789" s="11"/>
      <c r="DB789" s="11"/>
      <c r="DC789" s="11"/>
      <c r="DD789" s="11"/>
      <c r="DE789" s="11"/>
      <c r="DF789" s="11"/>
      <c r="DG789" s="11"/>
      <c r="DH789" s="11"/>
      <c r="DI789" s="11"/>
      <c r="DJ789" s="11"/>
      <c r="DK789" s="11"/>
      <c r="DL789" s="11"/>
      <c r="DM789" s="11"/>
      <c r="DN789" s="11"/>
      <c r="DO789" s="11"/>
      <c r="DP789" s="11"/>
      <c r="DQ789" s="11"/>
      <c r="DR789" s="11"/>
      <c r="DS789" s="11"/>
      <c r="DT789" s="11"/>
      <c r="DU789" s="11"/>
      <c r="DV789" s="11"/>
      <c r="DW789" s="11"/>
      <c r="DX789" s="11"/>
      <c r="DY789" s="11"/>
      <c r="DZ789" s="11"/>
      <c r="EA789" s="11"/>
      <c r="EB789" s="11"/>
      <c r="EC789" s="11"/>
      <c r="ED789" s="11"/>
      <c r="EE789" s="11"/>
      <c r="EF789" s="11"/>
      <c r="EG789" s="11"/>
      <c r="EH789" s="11"/>
      <c r="EI789" s="11"/>
      <c r="EJ789" s="11"/>
      <c r="EK789" s="11"/>
      <c r="EL789" s="11"/>
      <c r="EM789" s="11"/>
      <c r="EN789" s="11"/>
      <c r="EO789" s="11"/>
      <c r="EP789" s="11"/>
      <c r="EQ789" s="11"/>
      <c r="ER789" s="11"/>
      <c r="ES789" s="11"/>
      <c r="ET789" s="11"/>
      <c r="EU789" s="11"/>
      <c r="EV789" s="11"/>
      <c r="EW789" s="11"/>
      <c r="EX789" s="11"/>
      <c r="EY789" s="11"/>
      <c r="EZ789" s="11"/>
      <c r="FA789" s="11"/>
      <c r="FB789" s="11"/>
      <c r="FC789" s="11"/>
      <c r="FD789" s="11"/>
      <c r="FE789" s="11"/>
      <c r="FF789" s="11"/>
      <c r="FG789" s="11"/>
      <c r="FH789" s="11"/>
      <c r="FI789" s="11"/>
      <c r="FJ789" s="11"/>
      <c r="FK789" s="11"/>
      <c r="FL789" s="11"/>
      <c r="FM789" s="11"/>
      <c r="FN789" s="11"/>
      <c r="FO789" s="11"/>
      <c r="FP789" s="11"/>
      <c r="FQ789" s="11"/>
      <c r="FR789" s="11"/>
      <c r="FS789" s="11"/>
    </row>
    <row r="790" spans="1:184" x14ac:dyDescent="0.3">
      <c r="A790" s="12" t="s">
        <v>279</v>
      </c>
      <c r="B790" s="12"/>
      <c r="C790" s="12"/>
      <c r="D790" s="30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>
        <v>83.901431733285833</v>
      </c>
      <c r="CX790" s="11">
        <v>83.901431733285833</v>
      </c>
      <c r="CY790" s="11">
        <v>83.901431733285833</v>
      </c>
      <c r="CZ790" s="11">
        <v>83.901431733285833</v>
      </c>
      <c r="DA790" s="11">
        <v>83.901431733285833</v>
      </c>
      <c r="DB790" s="11">
        <v>83.901431733285833</v>
      </c>
      <c r="DC790" s="11">
        <v>83.901431733285833</v>
      </c>
      <c r="DD790" s="11">
        <v>83.901431733285833</v>
      </c>
      <c r="DE790" s="11">
        <v>83.901431733285833</v>
      </c>
      <c r="DF790" s="11">
        <v>83.901431733285833</v>
      </c>
      <c r="DG790" s="11">
        <v>83.901431733285833</v>
      </c>
      <c r="DH790" s="11">
        <v>83.901431733285833</v>
      </c>
      <c r="DI790" s="11"/>
      <c r="DJ790" s="11"/>
      <c r="DK790" s="11"/>
      <c r="DL790" s="11"/>
      <c r="DM790" s="11"/>
      <c r="DN790" s="11"/>
      <c r="DO790" s="11"/>
      <c r="DP790" s="11"/>
      <c r="DQ790" s="11"/>
      <c r="DR790" s="11"/>
      <c r="DS790" s="11"/>
      <c r="DT790" s="11"/>
      <c r="DU790" s="11"/>
      <c r="DV790" s="11"/>
      <c r="DW790" s="11"/>
      <c r="DX790" s="11"/>
      <c r="DY790" s="11"/>
      <c r="DZ790" s="11"/>
      <c r="EA790" s="11"/>
      <c r="EB790" s="11"/>
      <c r="EC790" s="11"/>
      <c r="ED790" s="11"/>
      <c r="EE790" s="11"/>
      <c r="EF790" s="11"/>
      <c r="EG790" s="11"/>
      <c r="EH790" s="11"/>
      <c r="EI790" s="11"/>
      <c r="EJ790" s="11"/>
      <c r="EK790" s="11"/>
      <c r="EL790" s="11"/>
      <c r="EM790" s="11"/>
      <c r="EN790" s="11"/>
      <c r="EO790" s="11"/>
      <c r="EP790" s="11"/>
      <c r="EQ790" s="11"/>
      <c r="ER790" s="11"/>
      <c r="ES790" s="11"/>
      <c r="ET790" s="11"/>
      <c r="EU790" s="11"/>
      <c r="EV790" s="11"/>
      <c r="EW790" s="11"/>
      <c r="EX790" s="11"/>
      <c r="EY790" s="11"/>
      <c r="EZ790" s="11"/>
      <c r="FA790" s="11"/>
      <c r="FB790" s="11"/>
      <c r="FC790" s="11"/>
      <c r="FD790" s="11"/>
      <c r="FE790" s="11"/>
      <c r="FF790" s="11"/>
      <c r="FG790" s="11"/>
      <c r="FH790" s="11"/>
      <c r="FI790" s="11"/>
      <c r="FJ790" s="11"/>
      <c r="FK790" s="11"/>
      <c r="FL790" s="11"/>
      <c r="FM790" s="11"/>
      <c r="FN790" s="11"/>
      <c r="FO790" s="11"/>
      <c r="FP790" s="11"/>
      <c r="FQ790" s="11"/>
      <c r="FR790" s="11"/>
      <c r="FS790" s="11"/>
    </row>
    <row r="791" spans="1:184" x14ac:dyDescent="0.3">
      <c r="A791" s="12" t="s">
        <v>363</v>
      </c>
      <c r="B791" s="12"/>
      <c r="C791" s="12"/>
      <c r="D791" s="30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E791" s="11"/>
      <c r="DF791" s="11"/>
      <c r="DG791" s="11"/>
      <c r="DH791" s="11"/>
      <c r="DI791" s="11">
        <v>96.548856828377481</v>
      </c>
      <c r="DJ791" s="11">
        <v>96.548856828377481</v>
      </c>
      <c r="DK791" s="11">
        <v>96.548856828377481</v>
      </c>
      <c r="DL791" s="11">
        <v>96.548856828377481</v>
      </c>
      <c r="DM791" s="11">
        <v>96.548856828377481</v>
      </c>
      <c r="DN791" s="11">
        <v>96.548856828377481</v>
      </c>
      <c r="DO791" s="11">
        <v>96.548856828377481</v>
      </c>
      <c r="DP791" s="11">
        <v>96.548856828377481</v>
      </c>
      <c r="DQ791" s="11">
        <v>96.548856828377481</v>
      </c>
      <c r="DR791" s="11">
        <v>96.548856828377481</v>
      </c>
      <c r="DS791" s="11">
        <v>96.548856828377481</v>
      </c>
      <c r="DT791" s="11">
        <v>96.548856828377481</v>
      </c>
      <c r="DU791" s="11"/>
      <c r="DV791" s="11"/>
      <c r="DW791" s="11"/>
      <c r="DX791" s="11"/>
      <c r="DY791" s="11"/>
      <c r="DZ791" s="11"/>
      <c r="EA791" s="11"/>
      <c r="EB791" s="11"/>
      <c r="EC791" s="11"/>
      <c r="ED791" s="11"/>
      <c r="EE791" s="11"/>
      <c r="EF791" s="11"/>
      <c r="EG791" s="11"/>
      <c r="EH791" s="11"/>
      <c r="EI791" s="11"/>
      <c r="EJ791" s="11"/>
      <c r="EK791" s="11"/>
      <c r="EL791" s="11"/>
      <c r="EM791" s="11"/>
      <c r="EN791" s="11"/>
      <c r="EO791" s="11"/>
      <c r="EP791" s="11"/>
      <c r="EQ791" s="11"/>
      <c r="ER791" s="11"/>
      <c r="ES791" s="11"/>
      <c r="ET791" s="11"/>
      <c r="EU791" s="11"/>
      <c r="EV791" s="11"/>
      <c r="EW791" s="11"/>
      <c r="EX791" s="11"/>
      <c r="EY791" s="11"/>
      <c r="EZ791" s="11"/>
      <c r="FA791" s="11"/>
      <c r="FB791" s="11"/>
      <c r="FC791" s="11"/>
      <c r="FD791" s="11"/>
      <c r="FE791" s="11"/>
      <c r="FF791" s="11"/>
      <c r="FG791" s="11"/>
      <c r="FH791" s="11"/>
      <c r="FI791" s="11"/>
      <c r="FJ791" s="11"/>
      <c r="FK791" s="11"/>
      <c r="FL791" s="11"/>
      <c r="FM791" s="11"/>
      <c r="FN791" s="11"/>
      <c r="FO791" s="11"/>
      <c r="FP791" s="11"/>
      <c r="FQ791" s="11"/>
      <c r="FR791" s="11"/>
      <c r="FS791" s="11"/>
    </row>
    <row r="792" spans="1:184" x14ac:dyDescent="0.3">
      <c r="A792" s="12" t="s">
        <v>366</v>
      </c>
      <c r="B792" s="12"/>
      <c r="C792" s="12"/>
      <c r="D792" s="30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E792" s="11"/>
      <c r="DF792" s="11"/>
      <c r="DG792" s="11"/>
      <c r="DH792" s="11"/>
      <c r="DI792" s="11"/>
      <c r="DJ792" s="11"/>
      <c r="DK792" s="11"/>
      <c r="DL792" s="11"/>
      <c r="DM792" s="11"/>
      <c r="DN792" s="11"/>
      <c r="DO792" s="11"/>
      <c r="DP792" s="11"/>
      <c r="DQ792" s="11"/>
      <c r="DR792" s="11"/>
      <c r="DS792" s="11"/>
      <c r="DT792" s="11"/>
      <c r="DU792" s="11">
        <v>99.848577207857716</v>
      </c>
      <c r="DV792" s="11">
        <v>99.848577207857716</v>
      </c>
      <c r="DW792" s="11">
        <v>99.848577207857716</v>
      </c>
      <c r="DX792" s="11">
        <v>99.848577207857716</v>
      </c>
      <c r="DY792" s="11">
        <v>99.848577207857716</v>
      </c>
      <c r="DZ792" s="11">
        <v>99.848577207857716</v>
      </c>
      <c r="EA792" s="11">
        <v>99.848577207857716</v>
      </c>
      <c r="EB792" s="11">
        <v>99.848577207857716</v>
      </c>
      <c r="EC792" s="11">
        <v>99.848577207857716</v>
      </c>
      <c r="ED792" s="11">
        <v>99.848577207857716</v>
      </c>
      <c r="EE792" s="11">
        <v>99.848577207857716</v>
      </c>
      <c r="EF792" s="11">
        <v>99.848577207857716</v>
      </c>
      <c r="EG792" s="11"/>
      <c r="EH792" s="11"/>
      <c r="EI792" s="11"/>
      <c r="EJ792" s="11"/>
      <c r="EK792" s="11"/>
      <c r="EL792" s="11"/>
      <c r="EM792" s="11"/>
      <c r="EN792" s="11"/>
      <c r="EO792" s="11"/>
      <c r="EP792" s="11"/>
      <c r="EQ792" s="11"/>
      <c r="ER792" s="11"/>
      <c r="ES792" s="11"/>
      <c r="ET792" s="11"/>
      <c r="EU792" s="11"/>
      <c r="EV792" s="11"/>
      <c r="EW792" s="11"/>
      <c r="EX792" s="11"/>
      <c r="EY792" s="11"/>
      <c r="EZ792" s="11"/>
      <c r="FA792" s="11"/>
      <c r="FB792" s="11"/>
      <c r="FC792" s="11"/>
      <c r="FD792" s="11"/>
      <c r="FE792" s="11"/>
      <c r="FF792" s="11"/>
      <c r="FG792" s="11"/>
      <c r="FH792" s="11"/>
      <c r="FI792" s="11"/>
      <c r="FJ792" s="11"/>
      <c r="FK792" s="11"/>
      <c r="FL792" s="11"/>
      <c r="FM792" s="11"/>
      <c r="FN792" s="11"/>
      <c r="FO792" s="11"/>
      <c r="FP792" s="11"/>
      <c r="FQ792" s="11"/>
      <c r="FR792" s="11"/>
      <c r="FS792" s="11"/>
    </row>
    <row r="793" spans="1:184" x14ac:dyDescent="0.3">
      <c r="A793" s="12" t="s">
        <v>383</v>
      </c>
      <c r="B793" s="12"/>
      <c r="C793" s="12"/>
      <c r="D793" s="30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E793" s="11"/>
      <c r="DF793" s="11"/>
      <c r="DG793" s="11"/>
      <c r="DH793" s="11"/>
      <c r="DI793" s="11"/>
      <c r="DJ793" s="11"/>
      <c r="DK793" s="11"/>
      <c r="DL793" s="11"/>
      <c r="DM793" s="11"/>
      <c r="DN793" s="11"/>
      <c r="DO793" s="11"/>
      <c r="DP793" s="11"/>
      <c r="DQ793" s="11"/>
      <c r="DR793" s="11"/>
      <c r="DS793" s="11"/>
      <c r="DT793" s="11"/>
      <c r="DU793" s="11"/>
      <c r="DV793" s="11"/>
      <c r="DW793" s="11"/>
      <c r="DX793" s="11"/>
      <c r="DY793" s="11"/>
      <c r="DZ793" s="11"/>
      <c r="EA793" s="11"/>
      <c r="EB793" s="11"/>
      <c r="EC793" s="11"/>
      <c r="ED793" s="11"/>
      <c r="EE793" s="11"/>
      <c r="EF793" s="11"/>
      <c r="EG793" s="11">
        <v>105.45442427043673</v>
      </c>
      <c r="EH793" s="11">
        <v>105.45442427043673</v>
      </c>
      <c r="EI793" s="11">
        <v>105.45442427043673</v>
      </c>
      <c r="EJ793" s="11">
        <v>105.45442427043673</v>
      </c>
      <c r="EK793" s="11">
        <v>105.45442427043673</v>
      </c>
      <c r="EL793" s="11">
        <v>105.45442427043673</v>
      </c>
      <c r="EM793" s="11">
        <v>105.45442427043673</v>
      </c>
      <c r="EN793" s="11">
        <v>105.45442427043673</v>
      </c>
      <c r="EO793" s="11">
        <v>105.45442427043673</v>
      </c>
      <c r="EP793" s="11">
        <v>105.45442427043673</v>
      </c>
      <c r="EQ793" s="11">
        <v>105.45442427043673</v>
      </c>
      <c r="ER793" s="11">
        <v>105.45442427043673</v>
      </c>
      <c r="ES793" s="11"/>
      <c r="ET793" s="11"/>
      <c r="EU793" s="11"/>
      <c r="EV793" s="11"/>
      <c r="EW793" s="11"/>
      <c r="EX793" s="11"/>
      <c r="EY793" s="11"/>
      <c r="EZ793" s="11"/>
      <c r="FA793" s="11"/>
      <c r="FB793" s="11"/>
      <c r="FC793" s="11"/>
      <c r="FD793" s="11"/>
      <c r="FE793" s="11"/>
      <c r="FF793" s="11"/>
      <c r="FG793" s="11"/>
      <c r="FH793" s="11"/>
      <c r="FI793" s="11"/>
      <c r="FJ793" s="11"/>
      <c r="FK793" s="11"/>
      <c r="FL793" s="11"/>
      <c r="FM793" s="11"/>
      <c r="FN793" s="11"/>
      <c r="FO793" s="11"/>
      <c r="FP793" s="11"/>
      <c r="FQ793" s="11"/>
      <c r="FR793" s="11"/>
      <c r="FS793" s="11"/>
    </row>
    <row r="794" spans="1:184" x14ac:dyDescent="0.3">
      <c r="A794" s="12" t="s">
        <v>440</v>
      </c>
      <c r="B794" s="12"/>
      <c r="C794" s="12"/>
      <c r="D794" s="30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  <c r="DT794" s="11"/>
      <c r="DU794" s="11"/>
      <c r="DV794" s="11"/>
      <c r="DW794" s="11"/>
      <c r="DX794" s="11"/>
      <c r="DY794" s="11"/>
      <c r="DZ794" s="11"/>
      <c r="EA794" s="11"/>
      <c r="EB794" s="11"/>
      <c r="EC794" s="11"/>
      <c r="ED794" s="11"/>
      <c r="EE794" s="11"/>
      <c r="EF794" s="11"/>
      <c r="EG794" s="11"/>
      <c r="EH794" s="11"/>
      <c r="EI794" s="11"/>
      <c r="EJ794" s="11"/>
      <c r="EK794" s="11"/>
      <c r="EL794" s="11"/>
      <c r="EM794" s="11"/>
      <c r="EN794" s="11"/>
      <c r="EO794" s="11"/>
      <c r="EP794" s="11"/>
      <c r="EQ794" s="11"/>
      <c r="ER794" s="11"/>
      <c r="ES794" s="11">
        <v>104.35860692333939</v>
      </c>
      <c r="ET794" s="11">
        <v>104.35860692333939</v>
      </c>
      <c r="EU794" s="11">
        <v>104.35860692333939</v>
      </c>
      <c r="EV794" s="11">
        <v>104.35860692333939</v>
      </c>
      <c r="EW794" s="11">
        <v>104.35860692333939</v>
      </c>
      <c r="EX794" s="11">
        <v>104.35860692333939</v>
      </c>
      <c r="EY794" s="11">
        <v>104.35860692333939</v>
      </c>
      <c r="EZ794" s="11">
        <v>104.35860692333939</v>
      </c>
      <c r="FA794" s="11">
        <v>104.35860692333939</v>
      </c>
      <c r="FB794" s="11">
        <v>104.35860692333939</v>
      </c>
      <c r="FC794" s="11">
        <v>104.35860692333939</v>
      </c>
      <c r="FD794" s="11">
        <v>104.35860692333939</v>
      </c>
      <c r="FE794" s="11"/>
      <c r="FF794" s="11"/>
      <c r="FG794" s="11"/>
      <c r="FH794" s="11"/>
      <c r="FI794" s="11"/>
      <c r="FJ794" s="11"/>
      <c r="FK794" s="11"/>
      <c r="FL794" s="11"/>
      <c r="FM794" s="11"/>
      <c r="FN794" s="11"/>
      <c r="FO794" s="11"/>
      <c r="FP794" s="11"/>
      <c r="FQ794" s="11"/>
      <c r="FR794" s="11"/>
      <c r="FS794" s="11"/>
    </row>
    <row r="795" spans="1:184" x14ac:dyDescent="0.3">
      <c r="A795" s="12" t="s">
        <v>467</v>
      </c>
      <c r="B795" s="12"/>
      <c r="C795" s="12"/>
      <c r="D795" s="30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E795" s="11"/>
      <c r="DF795" s="11"/>
      <c r="DG795" s="11"/>
      <c r="DH795" s="11"/>
      <c r="DI795" s="11"/>
      <c r="DJ795" s="11"/>
      <c r="DK795" s="11"/>
      <c r="DL795" s="11"/>
      <c r="DM795" s="11"/>
      <c r="DN795" s="11"/>
      <c r="DO795" s="11"/>
      <c r="DP795" s="11"/>
      <c r="DQ795" s="11"/>
      <c r="DR795" s="11"/>
      <c r="DS795" s="11"/>
      <c r="DT795" s="11"/>
      <c r="DU795" s="11"/>
      <c r="DV795" s="11"/>
      <c r="DW795" s="11"/>
      <c r="DX795" s="11"/>
      <c r="DY795" s="11"/>
      <c r="DZ795" s="11"/>
      <c r="EA795" s="11"/>
      <c r="EB795" s="11"/>
      <c r="EC795" s="11"/>
      <c r="ED795" s="11"/>
      <c r="EE795" s="11"/>
      <c r="EF795" s="11"/>
      <c r="EG795" s="11"/>
      <c r="EH795" s="11"/>
      <c r="EI795" s="11"/>
      <c r="EJ795" s="11"/>
      <c r="EK795" s="11"/>
      <c r="EL795" s="11"/>
      <c r="EM795" s="11"/>
      <c r="EN795" s="11"/>
      <c r="EO795" s="11"/>
      <c r="EP795" s="11"/>
      <c r="EQ795" s="11"/>
      <c r="ER795" s="11"/>
      <c r="ES795" s="11"/>
      <c r="ET795" s="11"/>
      <c r="EU795" s="11"/>
      <c r="EV795" s="11"/>
      <c r="EW795" s="11"/>
      <c r="EX795" s="11"/>
      <c r="EY795" s="11"/>
      <c r="EZ795" s="11"/>
      <c r="FA795" s="11"/>
      <c r="FB795" s="11"/>
      <c r="FC795" s="11"/>
      <c r="FD795" s="11"/>
      <c r="FE795" s="11">
        <v>102.73736767277923</v>
      </c>
      <c r="FF795" s="11">
        <v>102.73736767277923</v>
      </c>
      <c r="FG795" s="11">
        <v>102.73736767277923</v>
      </c>
      <c r="FH795" s="11">
        <v>102.73736767277923</v>
      </c>
      <c r="FI795" s="11">
        <v>102.73736767277923</v>
      </c>
      <c r="FJ795" s="11">
        <v>102.73736767277923</v>
      </c>
      <c r="FK795" s="11">
        <v>102.73736767277923</v>
      </c>
      <c r="FL795" s="11">
        <v>102.73736767277923</v>
      </c>
      <c r="FM795" s="11">
        <v>102.73736767277923</v>
      </c>
      <c r="FN795" s="11">
        <v>102.73736767277923</v>
      </c>
      <c r="FO795" s="11">
        <v>102.73736767277923</v>
      </c>
      <c r="FP795" s="11">
        <v>102.73736767277923</v>
      </c>
      <c r="FQ795" s="11"/>
      <c r="FR795" s="11"/>
      <c r="FS795" s="11"/>
    </row>
    <row r="796" spans="1:184" x14ac:dyDescent="0.3">
      <c r="A796" s="12" t="s">
        <v>476</v>
      </c>
      <c r="B796" s="12"/>
      <c r="C796" s="12"/>
      <c r="D796" s="30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  <c r="DI796" s="11"/>
      <c r="DJ796" s="11"/>
      <c r="DK796" s="11"/>
      <c r="DL796" s="11"/>
      <c r="DM796" s="11"/>
      <c r="DN796" s="11"/>
      <c r="DO796" s="11"/>
      <c r="DP796" s="11"/>
      <c r="DQ796" s="11"/>
      <c r="DR796" s="11"/>
      <c r="DS796" s="11"/>
      <c r="DT796" s="11"/>
      <c r="DU796" s="11"/>
      <c r="DV796" s="11"/>
      <c r="DW796" s="11"/>
      <c r="DX796" s="11"/>
      <c r="DY796" s="11"/>
      <c r="DZ796" s="11"/>
      <c r="EA796" s="11"/>
      <c r="EB796" s="11"/>
      <c r="EC796" s="11"/>
      <c r="ED796" s="11"/>
      <c r="EE796" s="11"/>
      <c r="EF796" s="11"/>
      <c r="EG796" s="11"/>
      <c r="EH796" s="11"/>
      <c r="EI796" s="11"/>
      <c r="EJ796" s="11"/>
      <c r="EK796" s="11"/>
      <c r="EL796" s="11"/>
      <c r="EM796" s="11"/>
      <c r="EN796" s="11"/>
      <c r="EO796" s="11"/>
      <c r="EP796" s="11"/>
      <c r="EQ796" s="11"/>
      <c r="ER796" s="11"/>
      <c r="ES796" s="11"/>
      <c r="ET796" s="11"/>
      <c r="EU796" s="11"/>
      <c r="EV796" s="11"/>
      <c r="EW796" s="11"/>
      <c r="EX796" s="11"/>
      <c r="EY796" s="11"/>
      <c r="EZ796" s="11"/>
      <c r="FA796" s="11"/>
      <c r="FB796" s="11"/>
      <c r="FC796" s="11"/>
      <c r="FD796" s="11"/>
      <c r="FE796" s="11"/>
      <c r="FF796" s="11"/>
      <c r="FG796" s="11"/>
      <c r="FH796" s="11"/>
      <c r="FI796" s="11"/>
      <c r="FJ796" s="11"/>
      <c r="FK796" s="11"/>
      <c r="FL796" s="11"/>
      <c r="FM796" s="11"/>
      <c r="FN796" s="11"/>
      <c r="FO796" s="11"/>
      <c r="FP796" s="11"/>
      <c r="FQ796" s="11">
        <v>112.11925034644781</v>
      </c>
      <c r="FR796" s="11">
        <v>112.11925034644781</v>
      </c>
      <c r="FS796" s="11">
        <v>112.11925034644781</v>
      </c>
    </row>
    <row r="797" spans="1:184" x14ac:dyDescent="0.3">
      <c r="A797" s="7"/>
    </row>
    <row r="798" spans="1:184" x14ac:dyDescent="0.3">
      <c r="A798" s="7"/>
    </row>
    <row r="799" spans="1:184" x14ac:dyDescent="0.3">
      <c r="A799" s="7"/>
    </row>
    <row r="800" spans="1:184" x14ac:dyDescent="0.3">
      <c r="A800" s="7"/>
    </row>
    <row r="801" spans="1:1" x14ac:dyDescent="0.3">
      <c r="A801" s="7"/>
    </row>
    <row r="802" spans="1:1" x14ac:dyDescent="0.3">
      <c r="A802" s="7"/>
    </row>
    <row r="803" spans="1:1" x14ac:dyDescent="0.3">
      <c r="A803" s="7"/>
    </row>
    <row r="804" spans="1:1" x14ac:dyDescent="0.3">
      <c r="A804" s="7"/>
    </row>
    <row r="805" spans="1:1" x14ac:dyDescent="0.3">
      <c r="A805" s="7"/>
    </row>
    <row r="806" spans="1:1" x14ac:dyDescent="0.3">
      <c r="A806" s="7"/>
    </row>
    <row r="807" spans="1:1" x14ac:dyDescent="0.3">
      <c r="A807" s="7"/>
    </row>
    <row r="808" spans="1:1" x14ac:dyDescent="0.3">
      <c r="A808" s="7"/>
    </row>
    <row r="809" spans="1:1" x14ac:dyDescent="0.3">
      <c r="A809" s="7"/>
    </row>
    <row r="810" spans="1:1" x14ac:dyDescent="0.3">
      <c r="A810" s="7"/>
    </row>
    <row r="811" spans="1:1" x14ac:dyDescent="0.3">
      <c r="A811" s="7"/>
    </row>
    <row r="812" spans="1:1" x14ac:dyDescent="0.3">
      <c r="A812" s="7"/>
    </row>
    <row r="813" spans="1:1" x14ac:dyDescent="0.3">
      <c r="A813" s="7"/>
    </row>
    <row r="814" spans="1:1" x14ac:dyDescent="0.3">
      <c r="A814" s="7"/>
    </row>
    <row r="815" spans="1:1" x14ac:dyDescent="0.3">
      <c r="A815" s="7"/>
    </row>
    <row r="816" spans="1:1" x14ac:dyDescent="0.3">
      <c r="A816" s="7"/>
    </row>
    <row r="817" spans="1:184" x14ac:dyDescent="0.3">
      <c r="A817" s="7"/>
    </row>
    <row r="818" spans="1:184" x14ac:dyDescent="0.3">
      <c r="A818" s="18" t="s">
        <v>282</v>
      </c>
      <c r="B818" s="18"/>
      <c r="C818" s="18"/>
      <c r="D818" s="21"/>
      <c r="E818" s="29"/>
      <c r="F818" s="29"/>
      <c r="G818" s="29"/>
      <c r="H818" s="29"/>
      <c r="I818" s="29"/>
      <c r="J818" s="29"/>
      <c r="K818" s="29" t="s">
        <v>41</v>
      </c>
      <c r="L818" s="29" t="s">
        <v>41</v>
      </c>
      <c r="M818" s="29" t="s">
        <v>41</v>
      </c>
      <c r="N818" s="29" t="s">
        <v>41</v>
      </c>
      <c r="O818" s="29" t="s">
        <v>41</v>
      </c>
      <c r="P818" s="29" t="s">
        <v>41</v>
      </c>
      <c r="Q818" s="29"/>
      <c r="R818" s="29"/>
      <c r="S818" s="29"/>
      <c r="T818" s="29"/>
      <c r="U818" s="29"/>
      <c r="V818" s="29"/>
      <c r="W818" s="29" t="s">
        <v>42</v>
      </c>
      <c r="X818" s="29" t="s">
        <v>42</v>
      </c>
      <c r="Y818" s="29" t="s">
        <v>42</v>
      </c>
      <c r="Z818" s="29" t="s">
        <v>42</v>
      </c>
      <c r="AA818" s="29" t="s">
        <v>42</v>
      </c>
      <c r="AB818" s="29" t="s">
        <v>42</v>
      </c>
      <c r="AC818" s="29"/>
      <c r="AD818" s="29"/>
      <c r="AE818" s="29"/>
      <c r="AF818" s="29"/>
      <c r="AG818" s="29"/>
      <c r="AH818" s="29"/>
      <c r="AI818" s="29" t="s">
        <v>43</v>
      </c>
      <c r="AJ818" s="29" t="s">
        <v>43</v>
      </c>
      <c r="AK818" s="29" t="s">
        <v>43</v>
      </c>
      <c r="AL818" s="29" t="s">
        <v>43</v>
      </c>
      <c r="AM818" s="29" t="s">
        <v>43</v>
      </c>
      <c r="AN818" s="29" t="s">
        <v>43</v>
      </c>
      <c r="AO818" s="29"/>
      <c r="AP818" s="29"/>
      <c r="AQ818" s="29"/>
      <c r="AR818" s="29"/>
      <c r="AS818" s="29"/>
      <c r="AT818" s="29"/>
      <c r="AU818" s="29" t="s">
        <v>44</v>
      </c>
      <c r="AV818" s="29" t="s">
        <v>44</v>
      </c>
      <c r="AW818" s="29" t="s">
        <v>44</v>
      </c>
      <c r="AX818" s="29" t="s">
        <v>44</v>
      </c>
      <c r="AY818" s="29" t="s">
        <v>44</v>
      </c>
      <c r="AZ818" s="29" t="s">
        <v>44</v>
      </c>
      <c r="BA818" s="29"/>
      <c r="BB818" s="29"/>
      <c r="BC818" s="29"/>
      <c r="BD818" s="29"/>
      <c r="BE818" s="29"/>
      <c r="BF818" s="29"/>
      <c r="BG818" s="29" t="s">
        <v>83</v>
      </c>
      <c r="BH818" s="29" t="s">
        <v>83</v>
      </c>
      <c r="BI818" s="29" t="s">
        <v>83</v>
      </c>
      <c r="BJ818" s="29" t="s">
        <v>83</v>
      </c>
      <c r="BK818" s="29" t="s">
        <v>83</v>
      </c>
      <c r="BL818" s="29" t="s">
        <v>83</v>
      </c>
      <c r="BM818" s="29"/>
      <c r="BN818" s="29" t="s">
        <v>88</v>
      </c>
      <c r="BO818" s="29" t="s">
        <v>88</v>
      </c>
      <c r="BP818" s="29" t="s">
        <v>88</v>
      </c>
      <c r="BQ818" s="29" t="s">
        <v>88</v>
      </c>
      <c r="BR818" s="29" t="s">
        <v>88</v>
      </c>
      <c r="BS818" s="29" t="s">
        <v>88</v>
      </c>
      <c r="BT818" s="29" t="s">
        <v>88</v>
      </c>
      <c r="BU818" s="29" t="s">
        <v>88</v>
      </c>
      <c r="BV818" s="29" t="s">
        <v>88</v>
      </c>
      <c r="BW818" s="29" t="s">
        <v>88</v>
      </c>
      <c r="BX818" s="29" t="s">
        <v>88</v>
      </c>
      <c r="BY818" s="29"/>
      <c r="BZ818" s="29"/>
      <c r="CA818" s="29"/>
      <c r="CB818" s="29"/>
      <c r="CC818" s="29"/>
      <c r="CD818" s="29"/>
      <c r="CE818" s="29" t="s">
        <v>170</v>
      </c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 t="s">
        <v>236</v>
      </c>
      <c r="CR818" s="29"/>
      <c r="CS818" s="29"/>
      <c r="CT818" s="29"/>
      <c r="CU818" s="29"/>
      <c r="CV818" s="29"/>
      <c r="CW818" s="29"/>
      <c r="CX818" s="29"/>
      <c r="CY818" s="29"/>
      <c r="CZ818" s="29"/>
      <c r="DA818" s="29"/>
      <c r="DB818" s="29"/>
      <c r="DC818" s="29" t="s">
        <v>278</v>
      </c>
      <c r="DD818" s="29"/>
      <c r="DE818" s="29"/>
      <c r="DF818" s="29"/>
      <c r="DG818" s="29"/>
      <c r="DH818" s="29"/>
      <c r="DI818" s="29"/>
      <c r="DJ818" s="29"/>
      <c r="DK818" s="29"/>
      <c r="DL818" s="29"/>
      <c r="DM818" s="29"/>
      <c r="DN818" s="29"/>
      <c r="DO818" s="29" t="s">
        <v>362</v>
      </c>
      <c r="DP818" s="29"/>
      <c r="DQ818" s="29"/>
      <c r="DR818" s="29"/>
      <c r="DS818" s="29"/>
      <c r="DT818" s="29"/>
      <c r="DU818" s="29"/>
      <c r="DV818" s="29"/>
      <c r="DW818" s="29"/>
      <c r="DX818" s="29"/>
      <c r="DY818" s="29"/>
      <c r="DZ818" s="29"/>
      <c r="EA818" s="29">
        <v>2019</v>
      </c>
      <c r="EB818" s="29">
        <v>2019</v>
      </c>
      <c r="EC818" s="29">
        <v>2019</v>
      </c>
      <c r="ED818" s="29">
        <v>2019</v>
      </c>
      <c r="EE818" s="29">
        <v>2019</v>
      </c>
      <c r="EF818" s="29">
        <v>2019</v>
      </c>
      <c r="EG818" s="29"/>
      <c r="EH818" s="29"/>
      <c r="EI818" s="29"/>
      <c r="EJ818" s="29"/>
      <c r="EK818" s="29"/>
      <c r="EL818" s="29"/>
      <c r="EM818" s="29">
        <v>2020</v>
      </c>
      <c r="EN818" s="29">
        <v>2020</v>
      </c>
      <c r="EO818" s="29">
        <v>2020</v>
      </c>
      <c r="EP818" s="29">
        <v>2020</v>
      </c>
      <c r="EQ818" s="29">
        <v>2020</v>
      </c>
      <c r="ER818" s="29">
        <v>2020</v>
      </c>
      <c r="ES818" s="29"/>
      <c r="ET818" s="29"/>
      <c r="EU818" s="29"/>
      <c r="EV818" s="29"/>
      <c r="EW818" s="29"/>
      <c r="EX818" s="29"/>
      <c r="EY818" s="29">
        <v>2021</v>
      </c>
      <c r="EZ818" s="29">
        <v>2021</v>
      </c>
      <c r="FA818" s="29">
        <v>2021</v>
      </c>
      <c r="FB818" s="29">
        <v>2021</v>
      </c>
      <c r="FC818" s="29">
        <v>2021</v>
      </c>
      <c r="FD818" s="29">
        <v>2021</v>
      </c>
      <c r="FE818" s="29"/>
      <c r="FF818" s="29"/>
      <c r="FG818" s="29"/>
      <c r="FH818" s="29"/>
      <c r="FI818" s="29"/>
      <c r="FJ818" s="29"/>
      <c r="FK818" s="29">
        <v>2022</v>
      </c>
      <c r="FL818" s="29">
        <v>2022</v>
      </c>
      <c r="FM818" s="29"/>
      <c r="FN818" s="29"/>
      <c r="FO818" s="29"/>
      <c r="FP818" s="29"/>
      <c r="FQ818" s="29" t="s">
        <v>475</v>
      </c>
      <c r="FR818" s="29"/>
      <c r="FS818" s="29"/>
    </row>
    <row r="819" spans="1:184" s="66" customFormat="1" x14ac:dyDescent="0.3">
      <c r="A819" s="68" t="s">
        <v>162</v>
      </c>
      <c r="B819" s="69"/>
      <c r="C819" s="69"/>
      <c r="D819" s="70"/>
      <c r="E819" s="71">
        <v>82.352525609325326</v>
      </c>
      <c r="F819" s="71">
        <v>80.419788432579125</v>
      </c>
      <c r="G819" s="71">
        <v>77.971163418001993</v>
      </c>
      <c r="H819" s="71">
        <v>81.860691998452523</v>
      </c>
      <c r="I819" s="71">
        <v>91.393500529848097</v>
      </c>
      <c r="J819" s="71">
        <v>88.857133682283802</v>
      </c>
      <c r="K819" s="71">
        <v>83.539385376192143</v>
      </c>
      <c r="L819" s="71">
        <v>90.457687843770515</v>
      </c>
      <c r="M819" s="71">
        <v>90.627575650535746</v>
      </c>
      <c r="N819" s="71">
        <v>96.800038534407989</v>
      </c>
      <c r="O819" s="71">
        <v>96.942776404097515</v>
      </c>
      <c r="P819" s="71">
        <v>100.73697055328988</v>
      </c>
      <c r="Q819" s="71">
        <v>99.016527542806159</v>
      </c>
      <c r="R819" s="71">
        <v>92.996709364368172</v>
      </c>
      <c r="S819" s="71">
        <v>93.319306436502686</v>
      </c>
      <c r="T819" s="71">
        <v>94.10438848799852</v>
      </c>
      <c r="U819" s="71">
        <v>95.060049452490276</v>
      </c>
      <c r="V819" s="71">
        <v>106.29234770880831</v>
      </c>
      <c r="W819" s="71">
        <v>115.44465189820188</v>
      </c>
      <c r="X819" s="71">
        <v>122.38046305513632</v>
      </c>
      <c r="Y819" s="71">
        <v>131.45783922894483</v>
      </c>
      <c r="Z819" s="71">
        <v>133.28455366604433</v>
      </c>
      <c r="AA819" s="71">
        <v>144.59134413214241</v>
      </c>
      <c r="AB819" s="71">
        <v>155.9037924279888</v>
      </c>
      <c r="AC819" s="71">
        <v>166.8544683857294</v>
      </c>
      <c r="AD819" s="71">
        <v>182.90914499247054</v>
      </c>
      <c r="AE819" s="71">
        <v>192.2073933008769</v>
      </c>
      <c r="AF819" s="71">
        <v>199.02507947721651</v>
      </c>
      <c r="AG819" s="71">
        <v>193.94627508368234</v>
      </c>
      <c r="AH819" s="71">
        <v>182.24366590668245</v>
      </c>
      <c r="AI819" s="71">
        <v>178.11550688802541</v>
      </c>
      <c r="AJ819" s="71">
        <v>181.1558367760662</v>
      </c>
      <c r="AK819" s="71">
        <v>183.72272964289914</v>
      </c>
      <c r="AL819" s="71">
        <v>164.46148929370406</v>
      </c>
      <c r="AM819" s="71">
        <v>162.95772989520779</v>
      </c>
      <c r="AN819" s="71">
        <v>157.47254041143128</v>
      </c>
      <c r="AO819" s="71">
        <v>157.71458848463439</v>
      </c>
      <c r="AP819" s="71">
        <v>147.55916637230661</v>
      </c>
      <c r="AQ819" s="71">
        <v>131.43444333836413</v>
      </c>
      <c r="AR819" s="71">
        <v>126.23807841752028</v>
      </c>
      <c r="AS819" s="71">
        <v>122.71121672393311</v>
      </c>
      <c r="AT819" s="71">
        <v>110.775260298397</v>
      </c>
      <c r="AU819" s="71">
        <v>127.18204908243762</v>
      </c>
      <c r="AV819" s="71">
        <v>117.08875339793896</v>
      </c>
      <c r="AW819" s="71">
        <v>121.40028630389115</v>
      </c>
      <c r="AX819" s="71">
        <v>116.3822892509944</v>
      </c>
      <c r="AY819" s="71">
        <v>104.28420043397084</v>
      </c>
      <c r="AZ819" s="71">
        <v>100</v>
      </c>
      <c r="BA819" s="71">
        <v>105.98980673159406</v>
      </c>
      <c r="BB819" s="71">
        <v>99.916339772072348</v>
      </c>
      <c r="BC819" s="71">
        <v>97.907099964676789</v>
      </c>
      <c r="BD819" s="71">
        <v>96.917247358787435</v>
      </c>
      <c r="BE819" s="71">
        <v>95.968337561414202</v>
      </c>
      <c r="BF819" s="71">
        <v>87.370187212998914</v>
      </c>
      <c r="BG819" s="71">
        <v>86.891878873510819</v>
      </c>
      <c r="BH819" s="71">
        <v>83.088211682348017</v>
      </c>
      <c r="BI819" s="71">
        <v>80.85835393853759</v>
      </c>
      <c r="BJ819" s="71">
        <v>79.683012608849239</v>
      </c>
      <c r="BK819" s="71">
        <v>74.604380077711056</v>
      </c>
      <c r="BL819" s="71">
        <v>78.975963398428931</v>
      </c>
      <c r="BM819" s="71">
        <v>83.097004255605441</v>
      </c>
      <c r="BN819" s="71">
        <v>108.92189852943912</v>
      </c>
      <c r="BO819" s="71">
        <v>133.16176346907537</v>
      </c>
      <c r="BP819" s="71">
        <v>139.19025752300212</v>
      </c>
      <c r="BQ819" s="71">
        <v>132.16766749087483</v>
      </c>
      <c r="BR819" s="71">
        <v>121.23092967317621</v>
      </c>
      <c r="BS819" s="71">
        <v>120.90652194855656</v>
      </c>
      <c r="BT819" s="71">
        <v>132.51248927688349</v>
      </c>
      <c r="BU819" s="71">
        <v>131.26103850229603</v>
      </c>
      <c r="BV819" s="71">
        <v>144.86354491422605</v>
      </c>
      <c r="BW819" s="71">
        <v>132.94167952555355</v>
      </c>
      <c r="BX819" s="71">
        <v>123.60874731061944</v>
      </c>
      <c r="BY819" s="71">
        <v>119.56375838926172</v>
      </c>
      <c r="BZ819" s="71">
        <v>109.42943724553346</v>
      </c>
      <c r="CA819" s="71">
        <v>95.171959795767634</v>
      </c>
      <c r="CB819" s="71">
        <v>97.786412339573744</v>
      </c>
      <c r="CC819" s="71">
        <v>93.164959378311565</v>
      </c>
      <c r="CD819" s="71">
        <v>93.108763366622767</v>
      </c>
      <c r="CE819" s="71">
        <v>88.373847981760377</v>
      </c>
      <c r="CF819" s="71">
        <v>89.820188054027696</v>
      </c>
      <c r="CG819" s="71">
        <v>82.424181258515389</v>
      </c>
      <c r="CH819" s="71">
        <v>88.396326386435902</v>
      </c>
      <c r="CI819" s="71">
        <v>83.463440480395619</v>
      </c>
      <c r="CJ819" s="71">
        <v>84.968369673420881</v>
      </c>
      <c r="CK819" s="71">
        <v>82.663741657216164</v>
      </c>
      <c r="CL819" s="71">
        <v>82.264217590957259</v>
      </c>
      <c r="CM819" s="71">
        <v>88.089656722648584</v>
      </c>
      <c r="CN819" s="71">
        <v>86.876587441758772</v>
      </c>
      <c r="CO819" s="71">
        <v>87.813493465206648</v>
      </c>
      <c r="CP819" s="71">
        <v>95.892874345717843</v>
      </c>
      <c r="CQ819" s="71">
        <v>102.11056163899678</v>
      </c>
      <c r="CR819" s="71">
        <v>99.674412175756004</v>
      </c>
      <c r="CS819" s="71">
        <v>107.04445677953271</v>
      </c>
      <c r="CT819" s="71">
        <v>109.92918537955624</v>
      </c>
      <c r="CU819" s="71">
        <v>113.36562883719365</v>
      </c>
      <c r="CV819" s="71">
        <v>97.92770516896266</v>
      </c>
      <c r="CW819" s="71">
        <v>105.04592016955141</v>
      </c>
      <c r="CX819" s="71">
        <v>102.66411348045136</v>
      </c>
      <c r="CY819" s="71">
        <v>99.098490316833804</v>
      </c>
      <c r="CZ819" s="71">
        <v>95.824425068322526</v>
      </c>
      <c r="DA819" s="71">
        <v>93.063806557271761</v>
      </c>
      <c r="DB819" s="71">
        <v>87.664172634147889</v>
      </c>
      <c r="DC819" s="71">
        <v>92.608618862592721</v>
      </c>
      <c r="DD819" s="71">
        <v>94.263818285135059</v>
      </c>
      <c r="DE819" s="71">
        <v>93.380430943129639</v>
      </c>
      <c r="DF819" s="71">
        <v>89.09957933271248</v>
      </c>
      <c r="DG819" s="71">
        <v>88.817681788363529</v>
      </c>
      <c r="DH819" s="71">
        <v>86.239844577887681</v>
      </c>
      <c r="DI819" s="71">
        <v>87.665472405846799</v>
      </c>
      <c r="DJ819" s="71">
        <v>85.325996021491378</v>
      </c>
      <c r="DK819" s="71">
        <v>84.022135876604253</v>
      </c>
      <c r="DL819" s="71">
        <v>82.694992514844145</v>
      </c>
      <c r="DM819" s="71">
        <v>83.550624578529906</v>
      </c>
      <c r="DN819" s="71">
        <v>81.820322618627117</v>
      </c>
      <c r="DO819" s="71">
        <v>77.083648719113228</v>
      </c>
      <c r="DP819" s="71">
        <v>72.659837513246202</v>
      </c>
      <c r="DQ819" s="71">
        <v>68.969491903549056</v>
      </c>
      <c r="DR819" s="71">
        <v>81.137407276580703</v>
      </c>
      <c r="DS819" s="71">
        <v>78.981009570907119</v>
      </c>
      <c r="DT819" s="71">
        <v>70.651713175556324</v>
      </c>
      <c r="DU819" s="71">
        <v>73.013069586718487</v>
      </c>
      <c r="DV819" s="71">
        <v>70.276450575396453</v>
      </c>
      <c r="DW819" s="71">
        <v>66.752451598795631</v>
      </c>
      <c r="DX819" s="71">
        <v>64.902188356798021</v>
      </c>
      <c r="DY819" s="71">
        <v>64.806846279824001</v>
      </c>
      <c r="DZ819" s="71">
        <v>71.144471918050158</v>
      </c>
      <c r="EA819" s="71">
        <v>74.074371407469258</v>
      </c>
      <c r="EB819" s="71">
        <v>66.820269098615952</v>
      </c>
      <c r="EC819" s="71">
        <v>69.176969268809614</v>
      </c>
      <c r="ED819" s="71">
        <v>68.786571038041558</v>
      </c>
      <c r="EE819" s="71">
        <v>77.389614977039926</v>
      </c>
      <c r="EF819" s="71">
        <v>91.002674471413442</v>
      </c>
      <c r="EG819" s="71">
        <v>80.232460345494616</v>
      </c>
      <c r="EH819" s="71">
        <v>73.304950826377137</v>
      </c>
      <c r="EI819" s="71">
        <v>81.134196075912783</v>
      </c>
      <c r="EJ819" s="71">
        <v>80.259373265378215</v>
      </c>
      <c r="EK819" s="71">
        <v>74.295302013422813</v>
      </c>
      <c r="EL819" s="71">
        <v>68.321505410873144</v>
      </c>
      <c r="EM819" s="71">
        <v>72.956873575029704</v>
      </c>
      <c r="EN819" s="71">
        <v>84.032228221560615</v>
      </c>
      <c r="EO819" s="71">
        <v>85.586449344838599</v>
      </c>
      <c r="EP819" s="71">
        <v>75.875854982177827</v>
      </c>
      <c r="EQ819" s="71">
        <v>79.018014835747081</v>
      </c>
      <c r="ER819" s="71">
        <v>85.865900260107239</v>
      </c>
      <c r="ES819" s="71">
        <v>87.884139879901099</v>
      </c>
      <c r="ET819" s="71">
        <v>89.940322370744937</v>
      </c>
      <c r="EU819" s="71">
        <v>91.244451952759036</v>
      </c>
      <c r="EV819" s="71">
        <v>93.586314780239206</v>
      </c>
      <c r="EW819" s="71">
        <v>105.43270929000353</v>
      </c>
      <c r="EX819" s="71">
        <v>110.41552936643009</v>
      </c>
      <c r="EY819" s="71">
        <v>119.61615448016012</v>
      </c>
      <c r="EZ819" s="71">
        <v>128.52188433255191</v>
      </c>
      <c r="FA819" s="71">
        <v>133.59741635969118</v>
      </c>
      <c r="FB819" s="71">
        <v>143.24906225294782</v>
      </c>
      <c r="FC819" s="71">
        <v>156.40275184605815</v>
      </c>
      <c r="FD819" s="71">
        <v>165.87778170257863</v>
      </c>
      <c r="FE819" s="71">
        <v>166.89509007417874</v>
      </c>
      <c r="FF819" s="71">
        <v>173.9296138615702</v>
      </c>
      <c r="FG819" s="71">
        <v>157.90088000860044</v>
      </c>
      <c r="FH819" s="71">
        <v>159.38537619215828</v>
      </c>
      <c r="FI819" s="71">
        <v>154.24467208289178</v>
      </c>
      <c r="FJ819" s="71">
        <v>163.44552656809805</v>
      </c>
      <c r="FK819" s="71">
        <v>152.56623101377605</v>
      </c>
      <c r="FL819" s="71">
        <v>158.40461966120435</v>
      </c>
      <c r="FM819" s="71">
        <v>159.29757279103799</v>
      </c>
      <c r="FN819" s="71">
        <v>140.84203798085821</v>
      </c>
      <c r="FO819" s="71">
        <v>116.67928209786209</v>
      </c>
      <c r="FP819" s="71">
        <v>116.88449311197459</v>
      </c>
      <c r="FQ819" s="71">
        <v>112.53797244789826</v>
      </c>
      <c r="FR819" s="71">
        <v>129.0263808585398</v>
      </c>
      <c r="FS819" s="71">
        <v>126.89631870747777</v>
      </c>
      <c r="FT819" s="7"/>
      <c r="FU819" s="7"/>
      <c r="FV819" s="7"/>
      <c r="FW819" s="7"/>
      <c r="FX819" s="7"/>
      <c r="FY819" s="7"/>
      <c r="FZ819" s="7"/>
      <c r="GA819" s="7"/>
      <c r="GB819" s="7"/>
    </row>
    <row r="820" spans="1:184" x14ac:dyDescent="0.3">
      <c r="A820" s="12" t="s">
        <v>51</v>
      </c>
      <c r="B820" s="12"/>
      <c r="C820" s="12"/>
      <c r="D820" s="30"/>
      <c r="E820" s="11">
        <v>88.496603169398725</v>
      </c>
      <c r="F820" s="11">
        <v>88.496603169398725</v>
      </c>
      <c r="G820" s="11">
        <v>88.496603169398725</v>
      </c>
      <c r="H820" s="11">
        <v>88.496603169398725</v>
      </c>
      <c r="I820" s="11">
        <v>88.496603169398725</v>
      </c>
      <c r="J820" s="11">
        <v>88.496603169398725</v>
      </c>
      <c r="K820" s="11">
        <v>88.496603169398725</v>
      </c>
      <c r="L820" s="11">
        <v>88.496603169398725</v>
      </c>
      <c r="M820" s="11">
        <v>88.496603169398725</v>
      </c>
      <c r="N820" s="11">
        <v>88.496603169398725</v>
      </c>
      <c r="O820" s="11">
        <v>88.496603169398725</v>
      </c>
      <c r="P820" s="11">
        <v>88.496603169398725</v>
      </c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  <c r="CU820" s="11"/>
      <c r="CV820" s="11"/>
      <c r="CW820" s="11"/>
      <c r="CX820" s="11"/>
      <c r="CY820" s="11"/>
      <c r="CZ820" s="11"/>
      <c r="DA820" s="11"/>
      <c r="DB820" s="11"/>
      <c r="DC820" s="11"/>
      <c r="DD820" s="11"/>
      <c r="DE820" s="11"/>
      <c r="DF820" s="11"/>
      <c r="DG820" s="11"/>
      <c r="DH820" s="11"/>
      <c r="DI820" s="11"/>
      <c r="DJ820" s="11"/>
      <c r="DK820" s="11"/>
      <c r="DL820" s="11"/>
      <c r="DM820" s="11"/>
      <c r="DN820" s="11"/>
      <c r="DO820" s="11"/>
      <c r="DP820" s="11"/>
      <c r="DQ820" s="11"/>
      <c r="DR820" s="11"/>
      <c r="DS820" s="11"/>
      <c r="DT820" s="11"/>
      <c r="DU820" s="11"/>
      <c r="DV820" s="11"/>
      <c r="DW820" s="11"/>
      <c r="DX820" s="11"/>
      <c r="DY820" s="11"/>
      <c r="DZ820" s="11"/>
      <c r="EA820" s="11"/>
      <c r="EB820" s="11"/>
      <c r="EC820" s="11"/>
      <c r="ED820" s="11"/>
      <c r="EE820" s="11"/>
      <c r="EF820" s="11"/>
      <c r="EG820" s="11"/>
      <c r="EH820" s="11"/>
      <c r="EI820" s="11"/>
      <c r="EJ820" s="11"/>
      <c r="EK820" s="11"/>
      <c r="EL820" s="11"/>
      <c r="EM820" s="11"/>
      <c r="EN820" s="11"/>
      <c r="EO820" s="11"/>
      <c r="EP820" s="11"/>
      <c r="EQ820" s="11"/>
      <c r="ER820" s="11"/>
      <c r="ES820" s="11"/>
      <c r="ET820" s="11"/>
      <c r="EU820" s="11"/>
      <c r="EV820" s="11"/>
      <c r="EW820" s="11"/>
      <c r="EX820" s="11"/>
      <c r="EY820" s="11"/>
      <c r="EZ820" s="11"/>
      <c r="FA820" s="11"/>
      <c r="FB820" s="11"/>
      <c r="FC820" s="11"/>
      <c r="FD820" s="11"/>
      <c r="FE820" s="11"/>
      <c r="FF820" s="11"/>
      <c r="FG820" s="11"/>
      <c r="FH820" s="11"/>
      <c r="FI820" s="11"/>
      <c r="FJ820" s="11"/>
      <c r="FK820" s="11"/>
      <c r="FL820" s="11"/>
      <c r="FM820" s="11"/>
      <c r="FN820" s="11"/>
      <c r="FO820" s="11"/>
      <c r="FP820" s="11"/>
      <c r="FQ820" s="11"/>
      <c r="FR820" s="11"/>
      <c r="FS820" s="11"/>
    </row>
    <row r="821" spans="1:184" x14ac:dyDescent="0.3">
      <c r="A821" s="12" t="s">
        <v>50</v>
      </c>
      <c r="B821" s="12"/>
      <c r="C821" s="12"/>
      <c r="D821" s="30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>
        <v>115.32099778345274</v>
      </c>
      <c r="R821" s="11">
        <v>115.32099778345274</v>
      </c>
      <c r="S821" s="11">
        <v>115.32099778345274</v>
      </c>
      <c r="T821" s="11">
        <v>115.32099778345274</v>
      </c>
      <c r="U821" s="11">
        <v>115.32099778345274</v>
      </c>
      <c r="V821" s="11">
        <v>115.32099778345274</v>
      </c>
      <c r="W821" s="11">
        <v>115.32099778345274</v>
      </c>
      <c r="X821" s="11">
        <v>115.32099778345274</v>
      </c>
      <c r="Y821" s="11">
        <v>115.32099778345274</v>
      </c>
      <c r="Z821" s="11">
        <v>115.32099778345274</v>
      </c>
      <c r="AA821" s="11">
        <v>115.32099778345274</v>
      </c>
      <c r="AB821" s="11">
        <v>115.32099778345274</v>
      </c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  <c r="CU821" s="11"/>
      <c r="CV821" s="11"/>
      <c r="CW821" s="11"/>
      <c r="CX821" s="11"/>
      <c r="CY821" s="11"/>
      <c r="CZ821" s="11"/>
      <c r="DA821" s="11"/>
      <c r="DB821" s="11"/>
      <c r="DC821" s="11"/>
      <c r="DD821" s="11"/>
      <c r="DE821" s="11"/>
      <c r="DF821" s="11"/>
      <c r="DG821" s="11"/>
      <c r="DH821" s="11"/>
      <c r="DI821" s="11"/>
      <c r="DJ821" s="11"/>
      <c r="DK821" s="11"/>
      <c r="DL821" s="11"/>
      <c r="DM821" s="11"/>
      <c r="DN821" s="11"/>
      <c r="DO821" s="11"/>
      <c r="DP821" s="11"/>
      <c r="DQ821" s="11"/>
      <c r="DR821" s="11"/>
      <c r="DS821" s="11"/>
      <c r="DT821" s="11"/>
      <c r="DU821" s="11"/>
      <c r="DV821" s="11"/>
      <c r="DW821" s="11"/>
      <c r="DX821" s="11"/>
      <c r="DY821" s="11"/>
      <c r="DZ821" s="11"/>
      <c r="EA821" s="11"/>
      <c r="EB821" s="11"/>
      <c r="EC821" s="11"/>
      <c r="ED821" s="11"/>
      <c r="EE821" s="11"/>
      <c r="EF821" s="11"/>
      <c r="EG821" s="11"/>
      <c r="EH821" s="11"/>
      <c r="EI821" s="11"/>
      <c r="EJ821" s="11"/>
      <c r="EK821" s="11"/>
      <c r="EL821" s="11"/>
      <c r="EM821" s="11"/>
      <c r="EN821" s="11"/>
      <c r="EO821" s="11"/>
      <c r="EP821" s="11"/>
      <c r="EQ821" s="11"/>
      <c r="ER821" s="11"/>
      <c r="ES821" s="11"/>
      <c r="ET821" s="11"/>
      <c r="EU821" s="11"/>
      <c r="EV821" s="11"/>
      <c r="EW821" s="11"/>
      <c r="EX821" s="11"/>
      <c r="EY821" s="11"/>
      <c r="EZ821" s="11"/>
      <c r="FA821" s="11"/>
      <c r="FB821" s="11"/>
      <c r="FC821" s="11"/>
      <c r="FD821" s="11"/>
      <c r="FE821" s="11"/>
      <c r="FF821" s="11"/>
      <c r="FG821" s="11"/>
      <c r="FH821" s="11"/>
      <c r="FI821" s="11"/>
      <c r="FJ821" s="11"/>
      <c r="FK821" s="11"/>
      <c r="FL821" s="11"/>
      <c r="FM821" s="11"/>
      <c r="FN821" s="11"/>
      <c r="FO821" s="11"/>
      <c r="FP821" s="11"/>
      <c r="FQ821" s="11"/>
      <c r="FR821" s="11"/>
      <c r="FS821" s="11"/>
    </row>
    <row r="822" spans="1:184" x14ac:dyDescent="0.3">
      <c r="A822" s="12" t="s">
        <v>49</v>
      </c>
      <c r="B822" s="12"/>
      <c r="C822" s="12"/>
      <c r="D822" s="30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>
        <v>178.75598833783269</v>
      </c>
      <c r="AD822" s="11">
        <v>178.75598833783269</v>
      </c>
      <c r="AE822" s="11">
        <v>178.75598833783269</v>
      </c>
      <c r="AF822" s="11">
        <v>178.75598833783269</v>
      </c>
      <c r="AG822" s="11">
        <v>178.75598833783269</v>
      </c>
      <c r="AH822" s="11">
        <v>178.75598833783269</v>
      </c>
      <c r="AI822" s="11">
        <v>178.75598833783269</v>
      </c>
      <c r="AJ822" s="11">
        <v>178.75598833783269</v>
      </c>
      <c r="AK822" s="11">
        <v>178.75598833783269</v>
      </c>
      <c r="AL822" s="11">
        <v>178.75598833783269</v>
      </c>
      <c r="AM822" s="11">
        <v>178.75598833783269</v>
      </c>
      <c r="AN822" s="11">
        <v>178.75598833783269</v>
      </c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  <c r="CU822" s="11"/>
      <c r="CV822" s="11"/>
      <c r="CW822" s="11"/>
      <c r="CX822" s="11"/>
      <c r="CY822" s="11"/>
      <c r="CZ822" s="11"/>
      <c r="DA822" s="11"/>
      <c r="DB822" s="11"/>
      <c r="DC822" s="11"/>
      <c r="DD822" s="11"/>
      <c r="DE822" s="11"/>
      <c r="DF822" s="11"/>
      <c r="DG822" s="11"/>
      <c r="DH822" s="11"/>
      <c r="DI822" s="11"/>
      <c r="DJ822" s="11"/>
      <c r="DK822" s="11"/>
      <c r="DL822" s="11"/>
      <c r="DM822" s="11"/>
      <c r="DN822" s="11"/>
      <c r="DO822" s="11"/>
      <c r="DP822" s="11"/>
      <c r="DQ822" s="11"/>
      <c r="DR822" s="11"/>
      <c r="DS822" s="11"/>
      <c r="DT822" s="11"/>
      <c r="DU822" s="11"/>
      <c r="DV822" s="11"/>
      <c r="DW822" s="11"/>
      <c r="DX822" s="11"/>
      <c r="DY822" s="11"/>
      <c r="DZ822" s="11"/>
      <c r="EA822" s="11"/>
      <c r="EB822" s="11"/>
      <c r="EC822" s="11"/>
      <c r="ED822" s="11"/>
      <c r="EE822" s="11"/>
      <c r="EF822" s="11"/>
      <c r="EG822" s="11"/>
      <c r="EH822" s="11"/>
      <c r="EI822" s="11"/>
      <c r="EJ822" s="11"/>
      <c r="EK822" s="11"/>
      <c r="EL822" s="11"/>
      <c r="EM822" s="11"/>
      <c r="EN822" s="11"/>
      <c r="EO822" s="11"/>
      <c r="EP822" s="11"/>
      <c r="EQ822" s="11"/>
      <c r="ER822" s="11"/>
      <c r="ES822" s="11"/>
      <c r="ET822" s="11"/>
      <c r="EU822" s="11"/>
      <c r="EV822" s="11"/>
      <c r="EW822" s="11"/>
      <c r="EX822" s="11"/>
      <c r="EY822" s="11"/>
      <c r="EZ822" s="11"/>
      <c r="FA822" s="11"/>
      <c r="FB822" s="11"/>
      <c r="FC822" s="11"/>
      <c r="FD822" s="11"/>
      <c r="FE822" s="11"/>
      <c r="FF822" s="11"/>
      <c r="FG822" s="11"/>
      <c r="FH822" s="11"/>
      <c r="FI822" s="11"/>
      <c r="FJ822" s="11"/>
      <c r="FK822" s="11"/>
      <c r="FL822" s="11"/>
      <c r="FM822" s="11"/>
      <c r="FN822" s="11"/>
      <c r="FO822" s="11"/>
      <c r="FP822" s="11"/>
      <c r="FQ822" s="11"/>
      <c r="FR822" s="11"/>
      <c r="FS822" s="11"/>
    </row>
    <row r="823" spans="1:184" x14ac:dyDescent="0.3">
      <c r="A823" s="12" t="s">
        <v>48</v>
      </c>
      <c r="B823" s="12"/>
      <c r="C823" s="12"/>
      <c r="D823" s="30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>
        <v>123.56419434203239</v>
      </c>
      <c r="AP823" s="11">
        <v>123.56419434203239</v>
      </c>
      <c r="AQ823" s="11">
        <v>123.56419434203239</v>
      </c>
      <c r="AR823" s="11">
        <v>123.56419434203239</v>
      </c>
      <c r="AS823" s="11">
        <v>123.56419434203239</v>
      </c>
      <c r="AT823" s="11">
        <v>123.56419434203239</v>
      </c>
      <c r="AU823" s="11">
        <v>123.56419434203239</v>
      </c>
      <c r="AV823" s="11">
        <v>123.56419434203239</v>
      </c>
      <c r="AW823" s="11">
        <v>123.56419434203239</v>
      </c>
      <c r="AX823" s="11">
        <v>123.56419434203239</v>
      </c>
      <c r="AY823" s="11">
        <v>123.56419434203239</v>
      </c>
      <c r="AZ823" s="11">
        <v>123.56419434203239</v>
      </c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"/>
      <c r="CQ823" s="11"/>
      <c r="CR823" s="11"/>
      <c r="CS823" s="11"/>
      <c r="CT823" s="11"/>
      <c r="CU823" s="11"/>
      <c r="CV823" s="11"/>
      <c r="CW823" s="11"/>
      <c r="CX823" s="11"/>
      <c r="CY823" s="11"/>
      <c r="CZ823" s="11"/>
      <c r="DA823" s="11"/>
      <c r="DB823" s="11"/>
      <c r="DC823" s="11"/>
      <c r="DD823" s="11"/>
      <c r="DE823" s="11"/>
      <c r="DF823" s="11"/>
      <c r="DG823" s="11"/>
      <c r="DH823" s="11"/>
      <c r="DI823" s="11"/>
      <c r="DJ823" s="11"/>
      <c r="DK823" s="11"/>
      <c r="DL823" s="11"/>
      <c r="DM823" s="11"/>
      <c r="DN823" s="11"/>
      <c r="DO823" s="11"/>
      <c r="DP823" s="11"/>
      <c r="DQ823" s="11"/>
      <c r="DR823" s="11"/>
      <c r="DS823" s="11"/>
      <c r="DT823" s="11"/>
      <c r="DU823" s="11"/>
      <c r="DV823" s="11"/>
      <c r="DW823" s="11"/>
      <c r="DX823" s="11"/>
      <c r="DY823" s="11"/>
      <c r="DZ823" s="11"/>
      <c r="EA823" s="11"/>
      <c r="EB823" s="11"/>
      <c r="EC823" s="11"/>
      <c r="ED823" s="11"/>
      <c r="EE823" s="11"/>
      <c r="EF823" s="11"/>
      <c r="EG823" s="11"/>
      <c r="EH823" s="11"/>
      <c r="EI823" s="11"/>
      <c r="EJ823" s="11"/>
      <c r="EK823" s="11"/>
      <c r="EL823" s="11"/>
      <c r="EM823" s="11"/>
      <c r="EN823" s="11"/>
      <c r="EO823" s="11"/>
      <c r="EP823" s="11"/>
      <c r="EQ823" s="11"/>
      <c r="ER823" s="11"/>
      <c r="ES823" s="11"/>
      <c r="ET823" s="11"/>
      <c r="EU823" s="11"/>
      <c r="EV823" s="11"/>
      <c r="EW823" s="11"/>
      <c r="EX823" s="11"/>
      <c r="EY823" s="11"/>
      <c r="EZ823" s="11"/>
      <c r="FA823" s="11"/>
      <c r="FB823" s="11"/>
      <c r="FC823" s="11"/>
      <c r="FD823" s="11"/>
      <c r="FE823" s="11"/>
      <c r="FF823" s="11"/>
      <c r="FG823" s="11"/>
      <c r="FH823" s="11"/>
      <c r="FI823" s="11"/>
      <c r="FJ823" s="11"/>
      <c r="FK823" s="11"/>
      <c r="FL823" s="11"/>
      <c r="FM823" s="11"/>
      <c r="FN823" s="11"/>
      <c r="FO823" s="11"/>
      <c r="FP823" s="11"/>
      <c r="FQ823" s="11"/>
      <c r="FR823" s="11"/>
      <c r="FS823" s="11"/>
    </row>
    <row r="824" spans="1:184" x14ac:dyDescent="0.3">
      <c r="A824" s="12" t="s">
        <v>86</v>
      </c>
      <c r="B824" s="12"/>
      <c r="C824" s="12"/>
      <c r="D824" s="30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>
        <v>89.014234931744127</v>
      </c>
      <c r="BB824" s="11">
        <v>89.014234931744127</v>
      </c>
      <c r="BC824" s="11">
        <v>89.014234931744127</v>
      </c>
      <c r="BD824" s="11">
        <v>89.014234931744127</v>
      </c>
      <c r="BE824" s="11">
        <v>89.014234931744127</v>
      </c>
      <c r="BF824" s="11">
        <v>89.014234931744127</v>
      </c>
      <c r="BG824" s="11">
        <v>89.014234931744127</v>
      </c>
      <c r="BH824" s="11">
        <v>89.014234931744127</v>
      </c>
      <c r="BI824" s="11">
        <v>89.014234931744127</v>
      </c>
      <c r="BJ824" s="11">
        <v>89.014234931744127</v>
      </c>
      <c r="BK824" s="11">
        <v>89.014234931744127</v>
      </c>
      <c r="BL824" s="11">
        <v>89.014234931744127</v>
      </c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  <c r="CU824" s="11"/>
      <c r="CV824" s="11"/>
      <c r="CW824" s="11"/>
      <c r="CX824" s="11"/>
      <c r="CY824" s="11"/>
      <c r="CZ824" s="11"/>
      <c r="DA824" s="11"/>
      <c r="DB824" s="11"/>
      <c r="DC824" s="11"/>
      <c r="DD824" s="11"/>
      <c r="DE824" s="11"/>
      <c r="DF824" s="11"/>
      <c r="DG824" s="11"/>
      <c r="DH824" s="11"/>
      <c r="DI824" s="11"/>
      <c r="DJ824" s="11"/>
      <c r="DK824" s="11"/>
      <c r="DL824" s="11"/>
      <c r="DM824" s="11"/>
      <c r="DN824" s="11"/>
      <c r="DO824" s="11"/>
      <c r="DP824" s="11"/>
      <c r="DQ824" s="11"/>
      <c r="DR824" s="11"/>
      <c r="DS824" s="11"/>
      <c r="DT824" s="11"/>
      <c r="DU824" s="11"/>
      <c r="DV824" s="11"/>
      <c r="DW824" s="11"/>
      <c r="DX824" s="11"/>
      <c r="DY824" s="11"/>
      <c r="DZ824" s="11"/>
      <c r="EA824" s="11"/>
      <c r="EB824" s="11"/>
      <c r="EC824" s="11"/>
      <c r="ED824" s="11"/>
      <c r="EE824" s="11"/>
      <c r="EF824" s="11"/>
      <c r="EG824" s="11"/>
      <c r="EH824" s="11"/>
      <c r="EI824" s="11"/>
      <c r="EJ824" s="11"/>
      <c r="EK824" s="11"/>
      <c r="EL824" s="11"/>
      <c r="EM824" s="11"/>
      <c r="EN824" s="11"/>
      <c r="EO824" s="11"/>
      <c r="EP824" s="11"/>
      <c r="EQ824" s="11"/>
      <c r="ER824" s="11"/>
      <c r="ES824" s="11"/>
      <c r="ET824" s="11"/>
      <c r="EU824" s="11"/>
      <c r="EV824" s="11"/>
      <c r="EW824" s="11"/>
      <c r="EX824" s="11"/>
      <c r="EY824" s="11"/>
      <c r="EZ824" s="11"/>
      <c r="FA824" s="11"/>
      <c r="FB824" s="11"/>
      <c r="FC824" s="11"/>
      <c r="FD824" s="11"/>
      <c r="FE824" s="11"/>
      <c r="FF824" s="11"/>
      <c r="FG824" s="11"/>
      <c r="FH824" s="11"/>
      <c r="FI824" s="11"/>
      <c r="FJ824" s="11"/>
      <c r="FK824" s="11"/>
      <c r="FL824" s="11"/>
      <c r="FM824" s="11"/>
      <c r="FN824" s="11"/>
      <c r="FO824" s="11"/>
      <c r="FP824" s="11"/>
      <c r="FQ824" s="11"/>
      <c r="FR824" s="11"/>
      <c r="FS824" s="11"/>
    </row>
    <row r="825" spans="1:184" x14ac:dyDescent="0.3">
      <c r="A825" s="12" t="s">
        <v>158</v>
      </c>
      <c r="B825" s="12"/>
      <c r="C825" s="12"/>
      <c r="D825" s="30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>
        <v>125.32196186827569</v>
      </c>
      <c r="BN825" s="11">
        <v>125.32196186827569</v>
      </c>
      <c r="BO825" s="11">
        <v>125.32196186827569</v>
      </c>
      <c r="BP825" s="11">
        <v>125.32196186827569</v>
      </c>
      <c r="BQ825" s="11">
        <v>125.32196186827569</v>
      </c>
      <c r="BR825" s="11">
        <v>125.32196186827569</v>
      </c>
      <c r="BS825" s="11">
        <v>125.32196186827569</v>
      </c>
      <c r="BT825" s="11">
        <v>125.32196186827569</v>
      </c>
      <c r="BU825" s="11">
        <v>125.32196186827569</v>
      </c>
      <c r="BV825" s="11">
        <v>125.32196186827569</v>
      </c>
      <c r="BW825" s="11">
        <v>125.32196186827569</v>
      </c>
      <c r="BX825" s="11">
        <v>125.32196186827569</v>
      </c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  <c r="CU825" s="11"/>
      <c r="CV825" s="11"/>
      <c r="CW825" s="11"/>
      <c r="CX825" s="11"/>
      <c r="CY825" s="11"/>
      <c r="CZ825" s="11"/>
      <c r="DA825" s="11"/>
      <c r="DB825" s="11"/>
      <c r="DC825" s="11"/>
      <c r="DD825" s="11"/>
      <c r="DE825" s="11"/>
      <c r="DF825" s="11"/>
      <c r="DG825" s="11"/>
      <c r="DH825" s="11"/>
      <c r="DI825" s="11"/>
      <c r="DJ825" s="11"/>
      <c r="DK825" s="11"/>
      <c r="DL825" s="11"/>
      <c r="DM825" s="11"/>
      <c r="DN825" s="11"/>
      <c r="DO825" s="11"/>
      <c r="DP825" s="11"/>
      <c r="DQ825" s="11"/>
      <c r="DR825" s="11"/>
      <c r="DS825" s="11"/>
      <c r="DT825" s="11"/>
      <c r="DU825" s="11"/>
      <c r="DV825" s="11"/>
      <c r="DW825" s="11"/>
      <c r="DX825" s="11"/>
      <c r="DY825" s="11"/>
      <c r="DZ825" s="11"/>
      <c r="EA825" s="11"/>
      <c r="EB825" s="11"/>
      <c r="EC825" s="11"/>
      <c r="ED825" s="11"/>
      <c r="EE825" s="11"/>
      <c r="EF825" s="11"/>
      <c r="EG825" s="11"/>
      <c r="EH825" s="11"/>
      <c r="EI825" s="11"/>
      <c r="EJ825" s="11"/>
      <c r="EK825" s="11"/>
      <c r="EL825" s="11"/>
      <c r="EM825" s="11"/>
      <c r="EN825" s="11"/>
      <c r="EO825" s="11"/>
      <c r="EP825" s="11"/>
      <c r="EQ825" s="11"/>
      <c r="ER825" s="11"/>
      <c r="ES825" s="11"/>
      <c r="ET825" s="11"/>
      <c r="EU825" s="11"/>
      <c r="EV825" s="11"/>
      <c r="EW825" s="11"/>
      <c r="EX825" s="11"/>
      <c r="EY825" s="11"/>
      <c r="EZ825" s="11"/>
      <c r="FA825" s="11"/>
      <c r="FB825" s="11"/>
      <c r="FC825" s="11"/>
      <c r="FD825" s="11"/>
      <c r="FE825" s="11"/>
      <c r="FF825" s="11"/>
      <c r="FG825" s="11"/>
      <c r="FH825" s="11"/>
      <c r="FI825" s="11"/>
      <c r="FJ825" s="11"/>
      <c r="FK825" s="11"/>
      <c r="FL825" s="11"/>
      <c r="FM825" s="11"/>
      <c r="FN825" s="11"/>
      <c r="FO825" s="11"/>
      <c r="FP825" s="11"/>
      <c r="FQ825" s="11"/>
      <c r="FR825" s="11"/>
      <c r="FS825" s="11"/>
    </row>
    <row r="826" spans="1:184" x14ac:dyDescent="0.3">
      <c r="A826" s="12" t="s">
        <v>178</v>
      </c>
      <c r="B826" s="12"/>
      <c r="C826" s="12"/>
      <c r="D826" s="30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>
        <v>93.805970362468898</v>
      </c>
      <c r="BZ826" s="11">
        <v>93.805970362468898</v>
      </c>
      <c r="CA826" s="11">
        <v>93.805970362468898</v>
      </c>
      <c r="CB826" s="11">
        <v>93.805970362468898</v>
      </c>
      <c r="CC826" s="11">
        <v>93.805970362468898</v>
      </c>
      <c r="CD826" s="11">
        <v>93.805970362468898</v>
      </c>
      <c r="CE826" s="11">
        <v>93.805970362468898</v>
      </c>
      <c r="CF826" s="11">
        <v>93.805970362468898</v>
      </c>
      <c r="CG826" s="11">
        <v>93.805970362468898</v>
      </c>
      <c r="CH826" s="11">
        <v>93.805970362468898</v>
      </c>
      <c r="CI826" s="11">
        <v>93.805970362468898</v>
      </c>
      <c r="CJ826" s="11">
        <v>93.805970362468898</v>
      </c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  <c r="CU826" s="11"/>
      <c r="CV826" s="11"/>
      <c r="CW826" s="11"/>
      <c r="CX826" s="11"/>
      <c r="CY826" s="11"/>
      <c r="CZ826" s="11"/>
      <c r="DA826" s="11"/>
      <c r="DB826" s="11"/>
      <c r="DC826" s="11"/>
      <c r="DD826" s="11"/>
      <c r="DE826" s="11"/>
      <c r="DF826" s="11"/>
      <c r="DG826" s="11"/>
      <c r="DH826" s="11"/>
      <c r="DI826" s="11"/>
      <c r="DJ826" s="11"/>
      <c r="DK826" s="11"/>
      <c r="DL826" s="11"/>
      <c r="DM826" s="11"/>
      <c r="DN826" s="11"/>
      <c r="DO826" s="11"/>
      <c r="DP826" s="11"/>
      <c r="DQ826" s="11"/>
      <c r="DR826" s="11"/>
      <c r="DS826" s="11"/>
      <c r="DT826" s="11"/>
      <c r="DU826" s="11"/>
      <c r="DV826" s="11"/>
      <c r="DW826" s="11"/>
      <c r="DX826" s="11"/>
      <c r="DY826" s="11"/>
      <c r="DZ826" s="11"/>
      <c r="EA826" s="11"/>
      <c r="EB826" s="11"/>
      <c r="EC826" s="11"/>
      <c r="ED826" s="11"/>
      <c r="EE826" s="11"/>
      <c r="EF826" s="11"/>
      <c r="EG826" s="11"/>
      <c r="EH826" s="11"/>
      <c r="EI826" s="11"/>
      <c r="EJ826" s="11"/>
      <c r="EK826" s="11"/>
      <c r="EL826" s="11"/>
      <c r="EM826" s="11"/>
      <c r="EN826" s="11"/>
      <c r="EO826" s="11"/>
      <c r="EP826" s="11"/>
      <c r="EQ826" s="11"/>
      <c r="ER826" s="11"/>
      <c r="ES826" s="11"/>
      <c r="ET826" s="11"/>
      <c r="EU826" s="11"/>
      <c r="EV826" s="11"/>
      <c r="EW826" s="11"/>
      <c r="EX826" s="11"/>
      <c r="EY826" s="11"/>
      <c r="EZ826" s="11"/>
      <c r="FA826" s="11"/>
      <c r="FB826" s="11"/>
      <c r="FC826" s="11"/>
      <c r="FD826" s="11"/>
      <c r="FE826" s="11"/>
      <c r="FF826" s="11"/>
      <c r="FG826" s="11"/>
      <c r="FH826" s="11"/>
      <c r="FI826" s="11"/>
      <c r="FJ826" s="11"/>
      <c r="FK826" s="11"/>
      <c r="FL826" s="11"/>
      <c r="FM826" s="11"/>
      <c r="FN826" s="11"/>
      <c r="FO826" s="11"/>
      <c r="FP826" s="11"/>
      <c r="FQ826" s="11"/>
      <c r="FR826" s="11"/>
      <c r="FS826" s="11"/>
      <c r="FT826" s="66"/>
      <c r="FU826" s="66"/>
      <c r="FV826" s="66"/>
      <c r="FW826" s="66"/>
      <c r="FX826" s="66"/>
      <c r="FY826" s="66"/>
      <c r="FZ826" s="66"/>
      <c r="GA826" s="66"/>
      <c r="GB826" s="66"/>
    </row>
    <row r="827" spans="1:184" x14ac:dyDescent="0.3">
      <c r="A827" s="12" t="s">
        <v>238</v>
      </c>
      <c r="B827" s="12"/>
      <c r="C827" s="12"/>
      <c r="D827" s="30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>
        <v>95.974983275867331</v>
      </c>
      <c r="CL827" s="11">
        <v>95.974983275867331</v>
      </c>
      <c r="CM827" s="11">
        <v>95.974983275867331</v>
      </c>
      <c r="CN827" s="11">
        <v>95.974983275867331</v>
      </c>
      <c r="CO827" s="11">
        <v>95.974983275867331</v>
      </c>
      <c r="CP827" s="11">
        <v>95.974983275867331</v>
      </c>
      <c r="CQ827" s="11">
        <v>95.974983275867331</v>
      </c>
      <c r="CR827" s="11">
        <v>95.974983275867331</v>
      </c>
      <c r="CS827" s="11">
        <v>95.974983275867331</v>
      </c>
      <c r="CT827" s="11">
        <v>95.974983275867331</v>
      </c>
      <c r="CU827" s="11">
        <v>95.974983275867331</v>
      </c>
      <c r="CV827" s="11">
        <v>95.974983275867331</v>
      </c>
      <c r="CW827" s="11"/>
      <c r="CX827" s="11"/>
      <c r="CY827" s="11"/>
      <c r="CZ827" s="11"/>
      <c r="DA827" s="11"/>
      <c r="DB827" s="11"/>
      <c r="DC827" s="11"/>
      <c r="DD827" s="11"/>
      <c r="DE827" s="11"/>
      <c r="DF827" s="11"/>
      <c r="DG827" s="11"/>
      <c r="DH827" s="11"/>
      <c r="DI827" s="11"/>
      <c r="DJ827" s="11"/>
      <c r="DK827" s="11"/>
      <c r="DL827" s="11"/>
      <c r="DM827" s="11"/>
      <c r="DN827" s="11"/>
      <c r="DO827" s="11"/>
      <c r="DP827" s="11"/>
      <c r="DQ827" s="11"/>
      <c r="DR827" s="11"/>
      <c r="DS827" s="11"/>
      <c r="DT827" s="11"/>
      <c r="DU827" s="11"/>
      <c r="DV827" s="11"/>
      <c r="DW827" s="11"/>
      <c r="DX827" s="11"/>
      <c r="DY827" s="11"/>
      <c r="DZ827" s="11"/>
      <c r="EA827" s="11"/>
      <c r="EB827" s="11"/>
      <c r="EC827" s="11"/>
      <c r="ED827" s="11"/>
      <c r="EE827" s="11"/>
      <c r="EF827" s="11"/>
      <c r="EG827" s="11"/>
      <c r="EH827" s="11"/>
      <c r="EI827" s="11"/>
      <c r="EJ827" s="11"/>
      <c r="EK827" s="11"/>
      <c r="EL827" s="11"/>
      <c r="EM827" s="11"/>
      <c r="EN827" s="11"/>
      <c r="EO827" s="11"/>
      <c r="EP827" s="11"/>
      <c r="EQ827" s="11"/>
      <c r="ER827" s="11"/>
      <c r="ES827" s="11"/>
      <c r="ET827" s="11"/>
      <c r="EU827" s="11"/>
      <c r="EV827" s="11"/>
      <c r="EW827" s="11"/>
      <c r="EX827" s="11"/>
      <c r="EY827" s="11"/>
      <c r="EZ827" s="11"/>
      <c r="FA827" s="11"/>
      <c r="FB827" s="11"/>
      <c r="FC827" s="11"/>
      <c r="FD827" s="11"/>
      <c r="FE827" s="11"/>
      <c r="FF827" s="11"/>
      <c r="FG827" s="11"/>
      <c r="FH827" s="11"/>
      <c r="FI827" s="11"/>
      <c r="FJ827" s="11"/>
      <c r="FK827" s="11"/>
      <c r="FL827" s="11"/>
      <c r="FM827" s="11"/>
      <c r="FN827" s="11"/>
      <c r="FO827" s="11"/>
      <c r="FP827" s="11"/>
      <c r="FQ827" s="11"/>
      <c r="FR827" s="11"/>
      <c r="FS827" s="11"/>
    </row>
    <row r="828" spans="1:184" x14ac:dyDescent="0.3">
      <c r="A828" s="12" t="s">
        <v>279</v>
      </c>
      <c r="B828" s="12"/>
      <c r="C828" s="12"/>
      <c r="D828" s="30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1"/>
      <c r="CU828" s="11"/>
      <c r="CV828" s="11"/>
      <c r="CW828" s="11">
        <v>93.980908501366642</v>
      </c>
      <c r="CX828" s="11">
        <v>93.980908501366642</v>
      </c>
      <c r="CY828" s="11">
        <v>93.980908501366642</v>
      </c>
      <c r="CZ828" s="11">
        <v>93.980908501366642</v>
      </c>
      <c r="DA828" s="11">
        <v>93.980908501366642</v>
      </c>
      <c r="DB828" s="11">
        <v>93.980908501366642</v>
      </c>
      <c r="DC828" s="11">
        <v>93.980908501366642</v>
      </c>
      <c r="DD828" s="11">
        <v>93.980908501366642</v>
      </c>
      <c r="DE828" s="11">
        <v>93.980908501366642</v>
      </c>
      <c r="DF828" s="11">
        <v>93.980908501366642</v>
      </c>
      <c r="DG828" s="11">
        <v>93.980908501366642</v>
      </c>
      <c r="DH828" s="11">
        <v>93.980908501366642</v>
      </c>
      <c r="DI828" s="11"/>
      <c r="DJ828" s="11"/>
      <c r="DK828" s="11"/>
      <c r="DL828" s="11"/>
      <c r="DM828" s="11"/>
      <c r="DN828" s="11"/>
      <c r="DO828" s="11"/>
      <c r="DP828" s="11"/>
      <c r="DQ828" s="11"/>
      <c r="DR828" s="11"/>
      <c r="DS828" s="11"/>
      <c r="DT828" s="11"/>
      <c r="DU828" s="11"/>
      <c r="DV828" s="11"/>
      <c r="DW828" s="11"/>
      <c r="DX828" s="11"/>
      <c r="DY828" s="11"/>
      <c r="DZ828" s="11"/>
      <c r="EA828" s="11"/>
      <c r="EB828" s="11"/>
      <c r="EC828" s="11"/>
      <c r="ED828" s="11"/>
      <c r="EE828" s="11"/>
      <c r="EF828" s="11"/>
      <c r="EG828" s="11"/>
      <c r="EH828" s="11"/>
      <c r="EI828" s="11"/>
      <c r="EJ828" s="11"/>
      <c r="EK828" s="11"/>
      <c r="EL828" s="11"/>
      <c r="EM828" s="11"/>
      <c r="EN828" s="11"/>
      <c r="EO828" s="11"/>
      <c r="EP828" s="11"/>
      <c r="EQ828" s="11"/>
      <c r="ER828" s="11"/>
      <c r="ES828" s="11"/>
      <c r="ET828" s="11"/>
      <c r="EU828" s="11"/>
      <c r="EV828" s="11"/>
      <c r="EW828" s="11"/>
      <c r="EX828" s="11"/>
      <c r="EY828" s="11"/>
      <c r="EZ828" s="11"/>
      <c r="FA828" s="11"/>
      <c r="FB828" s="11"/>
      <c r="FC828" s="11"/>
      <c r="FD828" s="11"/>
      <c r="FE828" s="11"/>
      <c r="FF828" s="11"/>
      <c r="FG828" s="11"/>
      <c r="FH828" s="11"/>
      <c r="FI828" s="11"/>
      <c r="FJ828" s="11"/>
      <c r="FK828" s="11"/>
      <c r="FL828" s="11"/>
      <c r="FM828" s="11"/>
      <c r="FN828" s="11"/>
      <c r="FO828" s="11"/>
      <c r="FP828" s="11"/>
      <c r="FQ828" s="11"/>
      <c r="FR828" s="11"/>
      <c r="FS828" s="11"/>
    </row>
    <row r="829" spans="1:184" x14ac:dyDescent="0.3">
      <c r="A829" s="12" t="s">
        <v>363</v>
      </c>
      <c r="B829" s="12"/>
      <c r="C829" s="12"/>
      <c r="D829" s="30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1"/>
      <c r="CU829" s="11"/>
      <c r="CV829" s="11"/>
      <c r="CW829" s="11"/>
      <c r="CX829" s="11"/>
      <c r="CY829" s="11"/>
      <c r="CZ829" s="11"/>
      <c r="DA829" s="11"/>
      <c r="DB829" s="11"/>
      <c r="DC829" s="11"/>
      <c r="DD829" s="11"/>
      <c r="DE829" s="11"/>
      <c r="DF829" s="11"/>
      <c r="DG829" s="11"/>
      <c r="DH829" s="11"/>
      <c r="DI829" s="11">
        <v>79.546887681241344</v>
      </c>
      <c r="DJ829" s="11">
        <v>79.546887681241344</v>
      </c>
      <c r="DK829" s="11">
        <v>79.546887681241344</v>
      </c>
      <c r="DL829" s="11">
        <v>79.546887681241344</v>
      </c>
      <c r="DM829" s="11">
        <v>79.546887681241344</v>
      </c>
      <c r="DN829" s="11">
        <v>79.546887681241344</v>
      </c>
      <c r="DO829" s="11">
        <v>79.546887681241344</v>
      </c>
      <c r="DP829" s="11">
        <v>79.546887681241344</v>
      </c>
      <c r="DQ829" s="11">
        <v>79.546887681241344</v>
      </c>
      <c r="DR829" s="11">
        <v>79.546887681241344</v>
      </c>
      <c r="DS829" s="11">
        <v>79.546887681241344</v>
      </c>
      <c r="DT829" s="11">
        <v>79.546887681241344</v>
      </c>
      <c r="DU829" s="11"/>
      <c r="DV829" s="11"/>
      <c r="DW829" s="11"/>
      <c r="DX829" s="11"/>
      <c r="DY829" s="11"/>
      <c r="DZ829" s="11"/>
      <c r="EA829" s="11"/>
      <c r="EB829" s="11"/>
      <c r="EC829" s="11"/>
      <c r="ED829" s="11"/>
      <c r="EE829" s="11"/>
      <c r="EF829" s="11"/>
      <c r="EG829" s="11"/>
      <c r="EH829" s="11"/>
      <c r="EI829" s="11"/>
      <c r="EJ829" s="11"/>
      <c r="EK829" s="11"/>
      <c r="EL829" s="11"/>
      <c r="EM829" s="11"/>
      <c r="EN829" s="11"/>
      <c r="EO829" s="11"/>
      <c r="EP829" s="11"/>
      <c r="EQ829" s="11"/>
      <c r="ER829" s="11"/>
      <c r="ES829" s="11"/>
      <c r="ET829" s="11"/>
      <c r="EU829" s="11"/>
      <c r="EV829" s="11"/>
      <c r="EW829" s="11"/>
      <c r="EX829" s="11"/>
      <c r="EY829" s="11"/>
      <c r="EZ829" s="11"/>
      <c r="FA829" s="11"/>
      <c r="FB829" s="11"/>
      <c r="FC829" s="11"/>
      <c r="FD829" s="11"/>
      <c r="FE829" s="11"/>
      <c r="FF829" s="11"/>
      <c r="FG829" s="11"/>
      <c r="FH829" s="11"/>
      <c r="FI829" s="11"/>
      <c r="FJ829" s="11"/>
      <c r="FK829" s="11"/>
      <c r="FL829" s="11"/>
      <c r="FM829" s="11"/>
      <c r="FN829" s="11"/>
      <c r="FO829" s="11"/>
      <c r="FP829" s="11"/>
      <c r="FQ829" s="11"/>
      <c r="FR829" s="11"/>
      <c r="FS829" s="11"/>
    </row>
    <row r="830" spans="1:184" x14ac:dyDescent="0.3">
      <c r="A830" s="12" t="s">
        <v>367</v>
      </c>
      <c r="B830" s="12"/>
      <c r="C830" s="12"/>
      <c r="D830" s="30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  <c r="CU830" s="11"/>
      <c r="CV830" s="11"/>
      <c r="CW830" s="11"/>
      <c r="CX830" s="11"/>
      <c r="CY830" s="11"/>
      <c r="CZ830" s="11"/>
      <c r="DA830" s="11"/>
      <c r="DB830" s="11"/>
      <c r="DC830" s="11"/>
      <c r="DD830" s="11"/>
      <c r="DE830" s="11"/>
      <c r="DF830" s="11"/>
      <c r="DG830" s="11"/>
      <c r="DH830" s="11"/>
      <c r="DI830" s="11"/>
      <c r="DJ830" s="11"/>
      <c r="DK830" s="11"/>
      <c r="DL830" s="11"/>
      <c r="DM830" s="11"/>
      <c r="DN830" s="11"/>
      <c r="DO830" s="11"/>
      <c r="DP830" s="11"/>
      <c r="DQ830" s="11"/>
      <c r="DR830" s="11"/>
      <c r="DS830" s="11"/>
      <c r="DT830" s="11"/>
      <c r="DU830" s="11">
        <v>71.51216238141437</v>
      </c>
      <c r="DV830" s="11">
        <v>71.51216238141437</v>
      </c>
      <c r="DW830" s="11">
        <v>71.51216238141437</v>
      </c>
      <c r="DX830" s="11">
        <v>71.51216238141437</v>
      </c>
      <c r="DY830" s="11">
        <v>71.51216238141437</v>
      </c>
      <c r="DZ830" s="11">
        <v>71.51216238141437</v>
      </c>
      <c r="EA830" s="11">
        <v>71.51216238141437</v>
      </c>
      <c r="EB830" s="11">
        <v>71.51216238141437</v>
      </c>
      <c r="EC830" s="11">
        <v>71.51216238141437</v>
      </c>
      <c r="ED830" s="11">
        <v>71.51216238141437</v>
      </c>
      <c r="EE830" s="11">
        <v>71.51216238141437</v>
      </c>
      <c r="EF830" s="11">
        <v>71.51216238141437</v>
      </c>
      <c r="EG830" s="11"/>
      <c r="EH830" s="11"/>
      <c r="EI830" s="11"/>
      <c r="EJ830" s="11"/>
      <c r="EK830" s="11"/>
      <c r="EL830" s="11"/>
      <c r="EM830" s="11"/>
      <c r="EN830" s="11"/>
      <c r="EO830" s="11"/>
      <c r="EP830" s="11"/>
      <c r="EQ830" s="11"/>
      <c r="ER830" s="11"/>
      <c r="ES830" s="11"/>
      <c r="ET830" s="11"/>
      <c r="EU830" s="11"/>
      <c r="EV830" s="11"/>
      <c r="EW830" s="11"/>
      <c r="EX830" s="11"/>
      <c r="EY830" s="11"/>
      <c r="EZ830" s="11"/>
      <c r="FA830" s="11"/>
      <c r="FB830" s="11"/>
      <c r="FC830" s="11"/>
      <c r="FD830" s="11"/>
      <c r="FE830" s="11"/>
      <c r="FF830" s="11"/>
      <c r="FG830" s="11"/>
      <c r="FH830" s="11"/>
      <c r="FI830" s="11"/>
      <c r="FJ830" s="11"/>
      <c r="FK830" s="11"/>
      <c r="FL830" s="11"/>
      <c r="FM830" s="11"/>
      <c r="FN830" s="11"/>
      <c r="FO830" s="11"/>
      <c r="FP830" s="11"/>
      <c r="FQ830" s="11"/>
      <c r="FR830" s="11"/>
      <c r="FS830" s="11"/>
    </row>
    <row r="831" spans="1:184" x14ac:dyDescent="0.3">
      <c r="A831" s="12" t="s">
        <v>383</v>
      </c>
      <c r="B831" s="12"/>
      <c r="C831" s="12"/>
      <c r="D831" s="30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  <c r="CU831" s="11"/>
      <c r="CV831" s="11"/>
      <c r="CW831" s="11"/>
      <c r="CX831" s="11"/>
      <c r="CY831" s="11"/>
      <c r="CZ831" s="11"/>
      <c r="DA831" s="11"/>
      <c r="DB831" s="11"/>
      <c r="DC831" s="11"/>
      <c r="DD831" s="11"/>
      <c r="DE831" s="11"/>
      <c r="DF831" s="11"/>
      <c r="DG831" s="11"/>
      <c r="DH831" s="11"/>
      <c r="DI831" s="11"/>
      <c r="DJ831" s="11"/>
      <c r="DK831" s="11"/>
      <c r="DL831" s="11"/>
      <c r="DM831" s="11"/>
      <c r="DN831" s="11"/>
      <c r="DO831" s="11"/>
      <c r="DP831" s="11"/>
      <c r="DQ831" s="11"/>
      <c r="DR831" s="11"/>
      <c r="DS831" s="11"/>
      <c r="DT831" s="11"/>
      <c r="DU831" s="11"/>
      <c r="DV831" s="11"/>
      <c r="DW831" s="11"/>
      <c r="DX831" s="11"/>
      <c r="DY831" s="11"/>
      <c r="DZ831" s="11"/>
      <c r="EA831" s="11"/>
      <c r="EB831" s="11"/>
      <c r="EC831" s="11"/>
      <c r="ED831" s="11"/>
      <c r="EE831" s="11"/>
      <c r="EF831" s="11"/>
      <c r="EG831" s="11">
        <v>78.406925763076643</v>
      </c>
      <c r="EH831" s="11">
        <v>78.406925763076643</v>
      </c>
      <c r="EI831" s="11">
        <v>78.406925763076643</v>
      </c>
      <c r="EJ831" s="11">
        <v>78.406925763076643</v>
      </c>
      <c r="EK831" s="11">
        <v>78.406925763076643</v>
      </c>
      <c r="EL831" s="11">
        <v>78.406925763076643</v>
      </c>
      <c r="EM831" s="11">
        <v>78.406925763076643</v>
      </c>
      <c r="EN831" s="11">
        <v>78.406925763076643</v>
      </c>
      <c r="EO831" s="11">
        <v>78.406925763076643</v>
      </c>
      <c r="EP831" s="11">
        <v>78.406925763076643</v>
      </c>
      <c r="EQ831" s="11">
        <v>78.406925763076643</v>
      </c>
      <c r="ER831" s="11">
        <v>78.406925763076643</v>
      </c>
      <c r="ES831" s="11"/>
      <c r="ET831" s="11"/>
      <c r="EU831" s="11"/>
      <c r="EV831" s="11"/>
      <c r="EW831" s="11"/>
      <c r="EX831" s="11"/>
      <c r="EY831" s="11"/>
      <c r="EZ831" s="11"/>
      <c r="FA831" s="11"/>
      <c r="FB831" s="11"/>
      <c r="FC831" s="11"/>
      <c r="FD831" s="11"/>
      <c r="FE831" s="11"/>
      <c r="FF831" s="11"/>
      <c r="FG831" s="11"/>
      <c r="FH831" s="11"/>
      <c r="FI831" s="11"/>
      <c r="FJ831" s="11"/>
      <c r="FK831" s="11"/>
      <c r="FL831" s="11"/>
      <c r="FM831" s="11"/>
      <c r="FN831" s="11"/>
      <c r="FO831" s="11"/>
      <c r="FP831" s="11"/>
      <c r="FQ831" s="11"/>
      <c r="FR831" s="11"/>
      <c r="FS831" s="11"/>
    </row>
    <row r="832" spans="1:184" x14ac:dyDescent="0.3">
      <c r="A832" s="12" t="s">
        <v>440</v>
      </c>
      <c r="B832" s="12"/>
      <c r="C832" s="12"/>
      <c r="D832" s="30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  <c r="CU832" s="11"/>
      <c r="CV832" s="11"/>
      <c r="CW832" s="11"/>
      <c r="CX832" s="11"/>
      <c r="CY832" s="11"/>
      <c r="CZ832" s="11"/>
      <c r="DA832" s="11"/>
      <c r="DB832" s="11"/>
      <c r="DC832" s="11"/>
      <c r="DD832" s="11"/>
      <c r="DE832" s="11"/>
      <c r="DF832" s="11"/>
      <c r="DG832" s="11"/>
      <c r="DH832" s="11"/>
      <c r="DI832" s="11"/>
      <c r="DJ832" s="11"/>
      <c r="DK832" s="11"/>
      <c r="DL832" s="11"/>
      <c r="DM832" s="11"/>
      <c r="DN832" s="11"/>
      <c r="DO832" s="11"/>
      <c r="DP832" s="11"/>
      <c r="DQ832" s="11"/>
      <c r="DR832" s="11"/>
      <c r="DS832" s="11"/>
      <c r="DT832" s="11"/>
      <c r="DU832" s="11"/>
      <c r="DV832" s="11"/>
      <c r="DW832" s="11"/>
      <c r="DX832" s="11"/>
      <c r="DY832" s="11"/>
      <c r="DZ832" s="11"/>
      <c r="EA832" s="11"/>
      <c r="EB832" s="11"/>
      <c r="EC832" s="11"/>
      <c r="ED832" s="11"/>
      <c r="EE832" s="11"/>
      <c r="EF832" s="11"/>
      <c r="EG832" s="11"/>
      <c r="EH832" s="11"/>
      <c r="EI832" s="11"/>
      <c r="EJ832" s="11"/>
      <c r="EK832" s="11"/>
      <c r="EL832" s="11"/>
      <c r="EM832" s="11"/>
      <c r="EN832" s="11"/>
      <c r="EO832" s="11"/>
      <c r="EP832" s="11"/>
      <c r="EQ832" s="11"/>
      <c r="ER832" s="11"/>
      <c r="ES832" s="11">
        <v>118.81404321783883</v>
      </c>
      <c r="ET832" s="11">
        <v>118.81404321783883</v>
      </c>
      <c r="EU832" s="11">
        <v>118.81404321783883</v>
      </c>
      <c r="EV832" s="11">
        <v>118.81404321783883</v>
      </c>
      <c r="EW832" s="11">
        <v>118.81404321783883</v>
      </c>
      <c r="EX832" s="11">
        <v>118.81404321783883</v>
      </c>
      <c r="EY832" s="11">
        <v>118.81404321783883</v>
      </c>
      <c r="EZ832" s="11">
        <v>118.81404321783883</v>
      </c>
      <c r="FA832" s="11">
        <v>118.81404321783883</v>
      </c>
      <c r="FB832" s="11">
        <v>118.81404321783883</v>
      </c>
      <c r="FC832" s="11">
        <v>118.81404321783883</v>
      </c>
      <c r="FD832" s="11">
        <v>118.81404321783883</v>
      </c>
      <c r="FE832" s="11"/>
      <c r="FF832" s="11"/>
      <c r="FG832" s="11"/>
      <c r="FH832" s="11"/>
      <c r="FI832" s="11"/>
      <c r="FJ832" s="11"/>
      <c r="FK832" s="11"/>
      <c r="FL832" s="11"/>
      <c r="FM832" s="11"/>
      <c r="FN832" s="11"/>
      <c r="FO832" s="11"/>
      <c r="FP832" s="11"/>
      <c r="FQ832" s="11"/>
      <c r="FR832" s="11"/>
      <c r="FS832" s="11"/>
    </row>
    <row r="833" spans="1:175" x14ac:dyDescent="0.3">
      <c r="A833" s="12" t="s">
        <v>467</v>
      </c>
      <c r="B833" s="12"/>
      <c r="C833" s="12"/>
      <c r="D833" s="30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11"/>
      <c r="DS833" s="11"/>
      <c r="DT833" s="11"/>
      <c r="DU833" s="11"/>
      <c r="DV833" s="11"/>
      <c r="DW833" s="11"/>
      <c r="DX833" s="11"/>
      <c r="DY833" s="11"/>
      <c r="DZ833" s="11"/>
      <c r="EA833" s="11"/>
      <c r="EB833" s="11"/>
      <c r="EC833" s="11"/>
      <c r="ED833" s="11"/>
      <c r="EE833" s="11"/>
      <c r="EF833" s="11"/>
      <c r="EG833" s="11"/>
      <c r="EH833" s="11"/>
      <c r="EI833" s="11"/>
      <c r="EJ833" s="11"/>
      <c r="EK833" s="11"/>
      <c r="EL833" s="11"/>
      <c r="EM833" s="11"/>
      <c r="EN833" s="11"/>
      <c r="EO833" s="11"/>
      <c r="EP833" s="11"/>
      <c r="EQ833" s="11"/>
      <c r="ER833" s="11"/>
      <c r="ES833" s="11"/>
      <c r="ET833" s="11"/>
      <c r="EU833" s="11"/>
      <c r="EV833" s="11"/>
      <c r="EW833" s="11"/>
      <c r="EX833" s="11"/>
      <c r="EY833" s="11"/>
      <c r="EZ833" s="11"/>
      <c r="FA833" s="11"/>
      <c r="FB833" s="11"/>
      <c r="FC833" s="11"/>
      <c r="FD833" s="11"/>
      <c r="FE833" s="11">
        <v>154.8719002120215</v>
      </c>
      <c r="FF833" s="11">
        <v>154.8719002120215</v>
      </c>
      <c r="FG833" s="11">
        <v>154.8719002120215</v>
      </c>
      <c r="FH833" s="11">
        <v>154.8719002120215</v>
      </c>
      <c r="FI833" s="11">
        <v>154.8719002120215</v>
      </c>
      <c r="FJ833" s="11">
        <v>154.8719002120215</v>
      </c>
      <c r="FK833" s="11">
        <v>154.8719002120215</v>
      </c>
      <c r="FL833" s="11">
        <v>154.8719002120215</v>
      </c>
      <c r="FM833" s="11">
        <v>154.8719002120215</v>
      </c>
      <c r="FN833" s="11">
        <v>154.8719002120215</v>
      </c>
      <c r="FO833" s="11">
        <v>154.8719002120215</v>
      </c>
      <c r="FP833" s="11">
        <v>154.8719002120215</v>
      </c>
      <c r="FQ833" s="11"/>
      <c r="FR833" s="11"/>
      <c r="FS833" s="11"/>
    </row>
    <row r="834" spans="1:175" x14ac:dyDescent="0.3">
      <c r="A834" s="12" t="s">
        <v>476</v>
      </c>
      <c r="B834" s="12"/>
      <c r="C834" s="12"/>
      <c r="D834" s="30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  <c r="CU834" s="11"/>
      <c r="CV834" s="11"/>
      <c r="CW834" s="11"/>
      <c r="CX834" s="11"/>
      <c r="CY834" s="11"/>
      <c r="CZ834" s="11"/>
      <c r="DA834" s="11"/>
      <c r="DB834" s="11"/>
      <c r="DC834" s="11"/>
      <c r="DD834" s="11"/>
      <c r="DE834" s="11"/>
      <c r="DF834" s="11"/>
      <c r="DG834" s="11"/>
      <c r="DH834" s="11"/>
      <c r="DI834" s="11"/>
      <c r="DJ834" s="11"/>
      <c r="DK834" s="11"/>
      <c r="DL834" s="11"/>
      <c r="DM834" s="11"/>
      <c r="DN834" s="11"/>
      <c r="DO834" s="11"/>
      <c r="DP834" s="11"/>
      <c r="DQ834" s="11"/>
      <c r="DR834" s="11"/>
      <c r="DS834" s="11"/>
      <c r="DT834" s="11"/>
      <c r="DU834" s="11"/>
      <c r="DV834" s="11"/>
      <c r="DW834" s="11"/>
      <c r="DX834" s="11"/>
      <c r="DY834" s="11"/>
      <c r="DZ834" s="11"/>
      <c r="EA834" s="11"/>
      <c r="EB834" s="11"/>
      <c r="EC834" s="11"/>
      <c r="ED834" s="11"/>
      <c r="EE834" s="11"/>
      <c r="EF834" s="11"/>
      <c r="EG834" s="11"/>
      <c r="EH834" s="11"/>
      <c r="EI834" s="11"/>
      <c r="EJ834" s="11"/>
      <c r="EK834" s="11"/>
      <c r="EL834" s="11"/>
      <c r="EM834" s="11"/>
      <c r="EN834" s="11"/>
      <c r="EO834" s="11"/>
      <c r="EP834" s="11"/>
      <c r="EQ834" s="11"/>
      <c r="ER834" s="11"/>
      <c r="ES834" s="11"/>
      <c r="ET834" s="11"/>
      <c r="EU834" s="11"/>
      <c r="EV834" s="11"/>
      <c r="EW834" s="11"/>
      <c r="EX834" s="11"/>
      <c r="EY834" s="11"/>
      <c r="EZ834" s="11"/>
      <c r="FA834" s="11"/>
      <c r="FB834" s="11"/>
      <c r="FC834" s="11"/>
      <c r="FD834" s="11"/>
      <c r="FE834" s="11"/>
      <c r="FF834" s="11"/>
      <c r="FG834" s="11"/>
      <c r="FH834" s="11"/>
      <c r="FI834" s="11"/>
      <c r="FJ834" s="11"/>
      <c r="FK834" s="11"/>
      <c r="FL834" s="11"/>
      <c r="FM834" s="11"/>
      <c r="FN834" s="11"/>
      <c r="FO834" s="11"/>
      <c r="FP834" s="11"/>
      <c r="FQ834" s="11">
        <v>122.8202240046386</v>
      </c>
      <c r="FR834" s="11">
        <v>122.8202240046386</v>
      </c>
      <c r="FS834" s="11">
        <v>122.8202240046386</v>
      </c>
    </row>
    <row r="856" spans="1:188" x14ac:dyDescent="0.3">
      <c r="A856" s="18" t="s">
        <v>282</v>
      </c>
      <c r="B856" s="18"/>
      <c r="C856" s="18"/>
      <c r="D856" s="21"/>
      <c r="E856" s="29"/>
      <c r="F856" s="29"/>
      <c r="G856" s="29"/>
      <c r="H856" s="29"/>
      <c r="I856" s="29"/>
      <c r="J856" s="29"/>
      <c r="K856" s="29" t="s">
        <v>41</v>
      </c>
      <c r="L856" s="29" t="s">
        <v>41</v>
      </c>
      <c r="M856" s="29" t="s">
        <v>41</v>
      </c>
      <c r="N856" s="29" t="s">
        <v>41</v>
      </c>
      <c r="O856" s="29" t="s">
        <v>41</v>
      </c>
      <c r="P856" s="29" t="s">
        <v>41</v>
      </c>
      <c r="Q856" s="29"/>
      <c r="R856" s="29"/>
      <c r="S856" s="29"/>
      <c r="T856" s="29"/>
      <c r="U856" s="29"/>
      <c r="V856" s="29"/>
      <c r="W856" s="29" t="s">
        <v>42</v>
      </c>
      <c r="X856" s="29" t="s">
        <v>42</v>
      </c>
      <c r="Y856" s="29" t="s">
        <v>42</v>
      </c>
      <c r="Z856" s="29" t="s">
        <v>42</v>
      </c>
      <c r="AA856" s="29" t="s">
        <v>42</v>
      </c>
      <c r="AB856" s="29" t="s">
        <v>42</v>
      </c>
      <c r="AC856" s="29"/>
      <c r="AD856" s="29"/>
      <c r="AE856" s="29"/>
      <c r="AF856" s="29"/>
      <c r="AG856" s="29"/>
      <c r="AH856" s="29"/>
      <c r="AI856" s="29" t="s">
        <v>43</v>
      </c>
      <c r="AJ856" s="29" t="s">
        <v>43</v>
      </c>
      <c r="AK856" s="29" t="s">
        <v>43</v>
      </c>
      <c r="AL856" s="29" t="s">
        <v>43</v>
      </c>
      <c r="AM856" s="29" t="s">
        <v>43</v>
      </c>
      <c r="AN856" s="29" t="s">
        <v>43</v>
      </c>
      <c r="AO856" s="29"/>
      <c r="AP856" s="29"/>
      <c r="AQ856" s="29"/>
      <c r="AR856" s="29"/>
      <c r="AS856" s="29"/>
      <c r="AT856" s="29"/>
      <c r="AU856" s="29" t="s">
        <v>44</v>
      </c>
      <c r="AV856" s="29" t="s">
        <v>44</v>
      </c>
      <c r="AW856" s="29" t="s">
        <v>44</v>
      </c>
      <c r="AX856" s="29" t="s">
        <v>44</v>
      </c>
      <c r="AY856" s="29" t="s">
        <v>44</v>
      </c>
      <c r="AZ856" s="29" t="s">
        <v>44</v>
      </c>
      <c r="BA856" s="29"/>
      <c r="BB856" s="29"/>
      <c r="BC856" s="29"/>
      <c r="BD856" s="29"/>
      <c r="BE856" s="29"/>
      <c r="BF856" s="29"/>
      <c r="BG856" s="29" t="s">
        <v>83</v>
      </c>
      <c r="BH856" s="29" t="s">
        <v>83</v>
      </c>
      <c r="BI856" s="29" t="s">
        <v>83</v>
      </c>
      <c r="BJ856" s="29" t="s">
        <v>83</v>
      </c>
      <c r="BK856" s="29" t="s">
        <v>83</v>
      </c>
      <c r="BL856" s="29" t="s">
        <v>83</v>
      </c>
      <c r="BM856" s="29"/>
      <c r="BN856" s="29" t="s">
        <v>88</v>
      </c>
      <c r="BO856" s="29" t="s">
        <v>88</v>
      </c>
      <c r="BP856" s="29" t="s">
        <v>88</v>
      </c>
      <c r="BQ856" s="29" t="s">
        <v>88</v>
      </c>
      <c r="BR856" s="29" t="s">
        <v>88</v>
      </c>
      <c r="BS856" s="29" t="s">
        <v>88</v>
      </c>
      <c r="BT856" s="29" t="s">
        <v>88</v>
      </c>
      <c r="BU856" s="29" t="s">
        <v>88</v>
      </c>
      <c r="BV856" s="29" t="s">
        <v>88</v>
      </c>
      <c r="BW856" s="29" t="s">
        <v>88</v>
      </c>
      <c r="BX856" s="29" t="s">
        <v>88</v>
      </c>
      <c r="BY856" s="29"/>
      <c r="BZ856" s="29"/>
      <c r="CA856" s="29"/>
      <c r="CB856" s="29"/>
      <c r="CC856" s="29"/>
      <c r="CD856" s="29"/>
      <c r="CE856" s="29" t="s">
        <v>170</v>
      </c>
      <c r="CF856" s="29"/>
      <c r="CG856" s="29"/>
      <c r="CH856" s="29"/>
      <c r="CI856" s="29"/>
      <c r="CJ856" s="29"/>
      <c r="CK856" s="29"/>
      <c r="CL856" s="29"/>
      <c r="CM856" s="29"/>
      <c r="CN856" s="29"/>
      <c r="CO856" s="29"/>
      <c r="CP856" s="29"/>
      <c r="CQ856" s="29" t="s">
        <v>236</v>
      </c>
      <c r="CR856" s="29"/>
      <c r="CS856" s="29"/>
      <c r="CT856" s="29"/>
      <c r="CU856" s="29"/>
      <c r="CV856" s="29"/>
      <c r="CW856" s="29"/>
      <c r="CX856" s="29"/>
      <c r="CY856" s="29"/>
      <c r="CZ856" s="29"/>
      <c r="DA856" s="29"/>
      <c r="DB856" s="29"/>
      <c r="DC856" s="29" t="s">
        <v>278</v>
      </c>
      <c r="DD856" s="29"/>
      <c r="DE856" s="29"/>
      <c r="DF856" s="29"/>
      <c r="DG856" s="29"/>
      <c r="DH856" s="29"/>
      <c r="DI856" s="29"/>
      <c r="DJ856" s="29"/>
      <c r="DK856" s="29"/>
      <c r="DL856" s="29"/>
      <c r="DM856" s="29"/>
      <c r="DN856" s="29"/>
      <c r="DO856" s="29" t="s">
        <v>362</v>
      </c>
      <c r="DP856" s="29"/>
      <c r="DQ856" s="29"/>
      <c r="DR856" s="29"/>
      <c r="DS856" s="29"/>
      <c r="DT856" s="29"/>
      <c r="DU856" s="29"/>
      <c r="DV856" s="29"/>
      <c r="DW856" s="29"/>
      <c r="DX856" s="29"/>
      <c r="DY856" s="29"/>
      <c r="DZ856" s="29"/>
      <c r="EA856" s="29">
        <v>2019</v>
      </c>
      <c r="EB856" s="29">
        <v>2019</v>
      </c>
      <c r="EC856" s="29">
        <v>2019</v>
      </c>
      <c r="ED856" s="29">
        <v>2019</v>
      </c>
      <c r="EE856" s="29">
        <v>2019</v>
      </c>
      <c r="EF856" s="29">
        <v>2019</v>
      </c>
      <c r="EG856" s="29"/>
      <c r="EH856" s="29"/>
      <c r="EI856" s="29"/>
      <c r="EJ856" s="29"/>
      <c r="EK856" s="29"/>
      <c r="EL856" s="29"/>
      <c r="EM856" s="29">
        <v>2020</v>
      </c>
      <c r="EN856" s="29">
        <v>2020</v>
      </c>
      <c r="EO856" s="29">
        <v>2020</v>
      </c>
      <c r="EP856" s="29">
        <v>2020</v>
      </c>
      <c r="EQ856" s="29">
        <v>2020</v>
      </c>
      <c r="ER856" s="29">
        <v>2020</v>
      </c>
      <c r="ES856" s="29"/>
      <c r="ET856" s="29"/>
      <c r="EU856" s="29"/>
      <c r="EV856" s="29"/>
      <c r="EW856" s="29"/>
      <c r="EX856" s="29"/>
      <c r="EY856" s="29">
        <v>2021</v>
      </c>
      <c r="EZ856" s="29">
        <v>2021</v>
      </c>
      <c r="FA856" s="29">
        <v>2021</v>
      </c>
      <c r="FB856" s="29">
        <v>2021</v>
      </c>
      <c r="FC856" s="29">
        <v>2021</v>
      </c>
      <c r="FD856" s="29">
        <v>2021</v>
      </c>
      <c r="FE856" s="29"/>
      <c r="FF856" s="29"/>
      <c r="FG856" s="29"/>
      <c r="FH856" s="29"/>
      <c r="FI856" s="29"/>
      <c r="FJ856" s="29"/>
      <c r="FK856" s="29">
        <v>2022</v>
      </c>
      <c r="FL856" s="29">
        <v>2022</v>
      </c>
      <c r="FM856" s="29"/>
      <c r="FN856" s="29"/>
      <c r="FO856" s="29"/>
      <c r="FP856" s="29"/>
      <c r="FQ856" s="29" t="s">
        <v>475</v>
      </c>
      <c r="FR856" s="29"/>
      <c r="FS856" s="29"/>
    </row>
    <row r="857" spans="1:188" s="66" customFormat="1" x14ac:dyDescent="0.3">
      <c r="A857" s="68" t="s">
        <v>163</v>
      </c>
      <c r="B857" s="69"/>
      <c r="C857" s="69"/>
      <c r="D857" s="70"/>
      <c r="E857" s="71">
        <v>106.59752062423291</v>
      </c>
      <c r="F857" s="71">
        <v>83.7141950438766</v>
      </c>
      <c r="G857" s="71">
        <v>79.614317466847965</v>
      </c>
      <c r="H857" s="71">
        <v>79.144820354324182</v>
      </c>
      <c r="I857" s="71">
        <v>78.221756167558908</v>
      </c>
      <c r="J857" s="71">
        <v>75.867873502952705</v>
      </c>
      <c r="K857" s="71">
        <v>73.214401409042154</v>
      </c>
      <c r="L857" s="71">
        <v>74.182586550818797</v>
      </c>
      <c r="M857" s="71">
        <v>75.727262692602935</v>
      </c>
      <c r="N857" s="71">
        <v>74.487980974266094</v>
      </c>
      <c r="O857" s="71">
        <v>70.375086399701431</v>
      </c>
      <c r="P857" s="71">
        <v>69.852590700871502</v>
      </c>
      <c r="Q857" s="71">
        <v>69.594486450687114</v>
      </c>
      <c r="R857" s="71">
        <v>67.279651194878312</v>
      </c>
      <c r="S857" s="71">
        <v>65.140004367262804</v>
      </c>
      <c r="T857" s="71">
        <v>69.135713891495115</v>
      </c>
      <c r="U857" s="71">
        <v>68.907014210287016</v>
      </c>
      <c r="V857" s="71">
        <v>79.097155672849695</v>
      </c>
      <c r="W857" s="71">
        <v>89.018559121765691</v>
      </c>
      <c r="X857" s="71">
        <v>88.663457244780716</v>
      </c>
      <c r="Y857" s="71">
        <v>86.275456702908542</v>
      </c>
      <c r="Z857" s="71">
        <v>90.975534758304221</v>
      </c>
      <c r="AA857" s="71">
        <v>99.113938658063603</v>
      </c>
      <c r="AB857" s="71">
        <v>101.83497025702061</v>
      </c>
      <c r="AC857" s="71">
        <v>109.71592566603327</v>
      </c>
      <c r="AD857" s="71">
        <v>118.38429273138695</v>
      </c>
      <c r="AE857" s="71">
        <v>128.52242541459003</v>
      </c>
      <c r="AF857" s="71">
        <v>128.93923505712237</v>
      </c>
      <c r="AG857" s="71">
        <v>133.48494046932151</v>
      </c>
      <c r="AH857" s="71">
        <v>124.93627984687095</v>
      </c>
      <c r="AI857" s="71">
        <v>116.41962265341039</v>
      </c>
      <c r="AJ857" s="71">
        <v>117.06507941459481</v>
      </c>
      <c r="AK857" s="71">
        <v>108.56107852630839</v>
      </c>
      <c r="AL857" s="71">
        <v>100.10604495675415</v>
      </c>
      <c r="AM857" s="71">
        <v>96.437566793270747</v>
      </c>
      <c r="AN857" s="71">
        <v>98.146118649457676</v>
      </c>
      <c r="AO857" s="71">
        <v>95.69638099634237</v>
      </c>
      <c r="AP857" s="71">
        <v>103.7612451018268</v>
      </c>
      <c r="AQ857" s="71">
        <v>105.82035934152496</v>
      </c>
      <c r="AR857" s="71">
        <v>104.95336387217837</v>
      </c>
      <c r="AS857" s="71">
        <v>110.67303839111958</v>
      </c>
      <c r="AT857" s="71">
        <v>109.36888138996422</v>
      </c>
      <c r="AU857" s="71">
        <v>110.65832451118614</v>
      </c>
      <c r="AV857" s="71">
        <v>110.17836189251253</v>
      </c>
      <c r="AW857" s="71">
        <v>108.48529168276396</v>
      </c>
      <c r="AX857" s="71">
        <v>108.04008283401762</v>
      </c>
      <c r="AY857" s="71">
        <v>99.824142412033581</v>
      </c>
      <c r="AZ857" s="71">
        <v>100</v>
      </c>
      <c r="BA857" s="71">
        <v>104.79795192389707</v>
      </c>
      <c r="BB857" s="71">
        <v>107.52318008720127</v>
      </c>
      <c r="BC857" s="71">
        <v>110.26008609746674</v>
      </c>
      <c r="BD857" s="71">
        <v>105.17438942020871</v>
      </c>
      <c r="BE857" s="71">
        <v>102.60092096454119</v>
      </c>
      <c r="BF857" s="71">
        <v>93.120343286053313</v>
      </c>
      <c r="BG857" s="71">
        <v>97.576649061638392</v>
      </c>
      <c r="BH857" s="71">
        <v>97.328896336843798</v>
      </c>
      <c r="BI857" s="71">
        <v>88.658577289296431</v>
      </c>
      <c r="BJ857" s="71">
        <v>85.629185793438069</v>
      </c>
      <c r="BK857" s="71">
        <v>79.812693331651332</v>
      </c>
      <c r="BL857" s="71">
        <v>90.73996909321707</v>
      </c>
      <c r="BM857" s="71">
        <v>90.753553527437305</v>
      </c>
      <c r="BN857" s="71">
        <v>100.08582151332854</v>
      </c>
      <c r="BO857" s="71">
        <v>113.60831434510999</v>
      </c>
      <c r="BP857" s="71">
        <v>110.95742038743859</v>
      </c>
      <c r="BQ857" s="71">
        <v>108.27531741213512</v>
      </c>
      <c r="BR857" s="71">
        <v>102.31814012651807</v>
      </c>
      <c r="BS857" s="71">
        <v>106.38052296772304</v>
      </c>
      <c r="BT857" s="71">
        <v>104.23062872701374</v>
      </c>
      <c r="BU857" s="71">
        <v>104.41425123802739</v>
      </c>
      <c r="BV857" s="71">
        <v>109.61301732267594</v>
      </c>
      <c r="BW857" s="71">
        <v>108.1471107677024</v>
      </c>
      <c r="BX857" s="71">
        <v>101.87849018358428</v>
      </c>
      <c r="BY857" s="71">
        <v>101.2295695915101</v>
      </c>
      <c r="BZ857" s="71">
        <v>101.4333020586125</v>
      </c>
      <c r="CA857" s="71">
        <v>93.86367399364805</v>
      </c>
      <c r="CB857" s="71">
        <v>93.552151254011179</v>
      </c>
      <c r="CC857" s="71">
        <v>87.365275598621807</v>
      </c>
      <c r="CD857" s="71">
        <v>94.192560295822062</v>
      </c>
      <c r="CE857" s="71">
        <v>95.390498083923433</v>
      </c>
      <c r="CF857" s="71">
        <v>86.498913269154457</v>
      </c>
      <c r="CG857" s="71">
        <v>82.074722929626617</v>
      </c>
      <c r="CH857" s="71">
        <v>82.946078701915113</v>
      </c>
      <c r="CI857" s="71">
        <v>80.987775263535525</v>
      </c>
      <c r="CJ857" s="71">
        <v>78.563311240335366</v>
      </c>
      <c r="CK857" s="71">
        <v>72.871433302058605</v>
      </c>
      <c r="CL857" s="71">
        <v>72.749468461152333</v>
      </c>
      <c r="CM857" s="71">
        <v>74.211525821714019</v>
      </c>
      <c r="CN857" s="71">
        <v>79.792719560366791</v>
      </c>
      <c r="CO857" s="71">
        <v>84.912246812738019</v>
      </c>
      <c r="CP857" s="71">
        <v>86.937995775404019</v>
      </c>
      <c r="CQ857" s="71">
        <v>93.974097172397293</v>
      </c>
      <c r="CR857" s="71">
        <v>94.314105233582026</v>
      </c>
      <c r="CS857" s="71">
        <v>101.4280589436503</v>
      </c>
      <c r="CT857" s="71">
        <v>108.96690924286266</v>
      </c>
      <c r="CU857" s="71">
        <v>112.66500760126237</v>
      </c>
      <c r="CV857" s="71">
        <v>108.797132186944</v>
      </c>
      <c r="CW857" s="71">
        <v>116.27084075480785</v>
      </c>
      <c r="CX857" s="71">
        <v>111.9772062475854</v>
      </c>
      <c r="CY857" s="71">
        <v>112.7315309175811</v>
      </c>
      <c r="CZ857" s="71">
        <v>108.48587425109308</v>
      </c>
      <c r="DA857" s="71">
        <v>102.56531554616437</v>
      </c>
      <c r="DB857" s="71">
        <v>107.1907189339167</v>
      </c>
      <c r="DC857" s="71">
        <v>112.63708971639872</v>
      </c>
      <c r="DD857" s="71">
        <v>111.1731030711107</v>
      </c>
      <c r="DE857" s="71">
        <v>105.16440253456645</v>
      </c>
      <c r="DF857" s="71">
        <v>104.6573411135473</v>
      </c>
      <c r="DG857" s="71">
        <v>96.654441093979699</v>
      </c>
      <c r="DH857" s="71">
        <v>90.396545063193329</v>
      </c>
      <c r="DI857" s="71">
        <v>92.133446056123901</v>
      </c>
      <c r="DJ857" s="71">
        <v>93.946133892598922</v>
      </c>
      <c r="DK857" s="71">
        <v>94.168841442421652</v>
      </c>
      <c r="DL857" s="71">
        <v>90.566946299464647</v>
      </c>
      <c r="DM857" s="71">
        <v>91.721146561369522</v>
      </c>
      <c r="DN857" s="71">
        <v>90.231511777954736</v>
      </c>
      <c r="DO857" s="71">
        <v>91.26356561921439</v>
      </c>
      <c r="DP857" s="71">
        <v>86.270690234761105</v>
      </c>
      <c r="DQ857" s="71">
        <v>81.163419614769026</v>
      </c>
      <c r="DR857" s="71">
        <v>88.113966362477996</v>
      </c>
      <c r="DS857" s="71">
        <v>85.477073288210775</v>
      </c>
      <c r="DT857" s="71">
        <v>78.680804680169985</v>
      </c>
      <c r="DU857" s="71">
        <v>79.726329468313011</v>
      </c>
      <c r="DV857" s="71">
        <v>80.01517743804844</v>
      </c>
      <c r="DW857" s="71">
        <v>78.359601470700326</v>
      </c>
      <c r="DX857" s="71">
        <v>73.498484884322963</v>
      </c>
      <c r="DY857" s="71">
        <v>70.500830368924639</v>
      </c>
      <c r="DZ857" s="71">
        <v>73.448175947899983</v>
      </c>
      <c r="EA857" s="71">
        <v>72.471246853531127</v>
      </c>
      <c r="EB857" s="71">
        <v>68.287827300465963</v>
      </c>
      <c r="EC857" s="71">
        <v>68.070612537746484</v>
      </c>
      <c r="ED857" s="71">
        <v>65.454591264994463</v>
      </c>
      <c r="EE857" s="71">
        <v>70.582314276778646</v>
      </c>
      <c r="EF857" s="71">
        <v>72.446740990120858</v>
      </c>
      <c r="EG857" s="71">
        <v>68.789668303990283</v>
      </c>
      <c r="EH857" s="71">
        <v>66.453860588332688</v>
      </c>
      <c r="EI857" s="71">
        <v>64.449799055737572</v>
      </c>
      <c r="EJ857" s="71">
        <v>60.670704785032292</v>
      </c>
      <c r="EK857" s="71">
        <v>61.182158165987296</v>
      </c>
      <c r="EL857" s="71">
        <v>61.525570847277343</v>
      </c>
      <c r="EM857" s="71">
        <v>65.235748205702876</v>
      </c>
      <c r="EN857" s="71">
        <v>75.485126110712514</v>
      </c>
      <c r="EO857" s="71">
        <v>76.432699978425461</v>
      </c>
      <c r="EP857" s="71">
        <v>66.806817554651317</v>
      </c>
      <c r="EQ857" s="71">
        <v>71.598479890880142</v>
      </c>
      <c r="ER857" s="71">
        <v>70.829489696424957</v>
      </c>
      <c r="ES857" s="71">
        <v>69.416220541972521</v>
      </c>
      <c r="ET857" s="71">
        <v>71.421712015011863</v>
      </c>
      <c r="EU857" s="71">
        <v>72.391460321497732</v>
      </c>
      <c r="EV857" s="71">
        <v>71.906700149014853</v>
      </c>
      <c r="EW857" s="71">
        <v>77.415972183895363</v>
      </c>
      <c r="EX857" s="71">
        <v>84.566677872047919</v>
      </c>
      <c r="EY857" s="71">
        <v>93.820775780321014</v>
      </c>
      <c r="EZ857" s="71">
        <v>97.569376003616298</v>
      </c>
      <c r="FA857" s="71">
        <v>110.47243225343561</v>
      </c>
      <c r="FB857" s="71">
        <v>112.99661759952065</v>
      </c>
      <c r="FC857" s="71">
        <v>119.41432649805077</v>
      </c>
      <c r="FD857" s="71">
        <v>126.90483119176757</v>
      </c>
      <c r="FE857" s="71">
        <v>122.38216789006016</v>
      </c>
      <c r="FF857" s="71">
        <v>118.85092996302224</v>
      </c>
      <c r="FG857" s="71">
        <v>116.44502407993531</v>
      </c>
      <c r="FH857" s="71">
        <v>109.46244273966555</v>
      </c>
      <c r="FI857" s="71">
        <v>108.71224365898466</v>
      </c>
      <c r="FJ857" s="71">
        <v>108.48529168276396</v>
      </c>
      <c r="FK857" s="71">
        <v>103.25441065548135</v>
      </c>
      <c r="FL857" s="71">
        <v>114.45481639062962</v>
      </c>
      <c r="FM857" s="71">
        <v>116.47954396726404</v>
      </c>
      <c r="FN857" s="71">
        <v>107.55376492448075</v>
      </c>
      <c r="FO857" s="71">
        <v>97.064357354660345</v>
      </c>
      <c r="FP857" s="71">
        <v>100.59440366466139</v>
      </c>
      <c r="FQ857" s="71">
        <v>102.91485654364401</v>
      </c>
      <c r="FR857" s="71">
        <v>109.05679121364314</v>
      </c>
      <c r="FS857" s="71">
        <v>111.65327292752984</v>
      </c>
      <c r="FT857" s="7"/>
      <c r="FU857" s="7"/>
      <c r="FV857" s="7"/>
      <c r="FW857" s="7"/>
      <c r="FX857" s="7"/>
      <c r="FY857" s="7"/>
      <c r="FZ857" s="7"/>
      <c r="GA857" s="7"/>
      <c r="GB857" s="7"/>
    </row>
    <row r="858" spans="1:188" x14ac:dyDescent="0.3">
      <c r="A858" s="12" t="s">
        <v>51</v>
      </c>
      <c r="B858" s="12"/>
      <c r="C858" s="12"/>
      <c r="D858" s="30"/>
      <c r="E858" s="11">
        <v>78.416699323924675</v>
      </c>
      <c r="F858" s="11">
        <v>78.416699323924675</v>
      </c>
      <c r="G858" s="11">
        <v>78.416699323924675</v>
      </c>
      <c r="H858" s="11">
        <v>78.416699323924675</v>
      </c>
      <c r="I858" s="11">
        <v>78.416699323924675</v>
      </c>
      <c r="J858" s="11">
        <v>78.416699323924675</v>
      </c>
      <c r="K858" s="11">
        <v>78.416699323924675</v>
      </c>
      <c r="L858" s="11">
        <v>78.416699323924675</v>
      </c>
      <c r="M858" s="11">
        <v>78.416699323924675</v>
      </c>
      <c r="N858" s="11">
        <v>78.416699323924675</v>
      </c>
      <c r="O858" s="11">
        <v>78.416699323924675</v>
      </c>
      <c r="P858" s="11">
        <v>78.416699323924675</v>
      </c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  <c r="CU858" s="11"/>
      <c r="CV858" s="11"/>
      <c r="CW858" s="11"/>
      <c r="CX858" s="11"/>
      <c r="CY858" s="11"/>
      <c r="CZ858" s="11"/>
      <c r="DA858" s="11"/>
      <c r="DB858" s="11"/>
      <c r="DC858" s="11"/>
      <c r="DD858" s="11"/>
      <c r="DE858" s="11"/>
      <c r="DF858" s="11"/>
      <c r="DG858" s="11"/>
      <c r="DH858" s="11"/>
      <c r="DI858" s="11"/>
      <c r="DJ858" s="11"/>
      <c r="DK858" s="11"/>
      <c r="DL858" s="11"/>
      <c r="DM858" s="11"/>
      <c r="DN858" s="11"/>
      <c r="DO858" s="11"/>
      <c r="DP858" s="11"/>
      <c r="DQ858" s="11"/>
      <c r="DR858" s="11"/>
      <c r="DS858" s="11"/>
      <c r="DT858" s="11"/>
      <c r="DU858" s="11"/>
      <c r="DV858" s="11"/>
      <c r="DW858" s="11"/>
      <c r="DX858" s="11"/>
      <c r="DY858" s="11"/>
      <c r="DZ858" s="11"/>
      <c r="EA858" s="11"/>
      <c r="EB858" s="11"/>
      <c r="EC858" s="11"/>
      <c r="ED858" s="11"/>
      <c r="EE858" s="11"/>
      <c r="EF858" s="11"/>
      <c r="EG858" s="11"/>
      <c r="EH858" s="11"/>
      <c r="EI858" s="11"/>
      <c r="EJ858" s="11"/>
      <c r="EK858" s="11"/>
      <c r="EL858" s="11"/>
      <c r="EM858" s="11"/>
      <c r="EN858" s="11"/>
      <c r="EO858" s="11"/>
      <c r="EP858" s="11"/>
      <c r="EQ858" s="11"/>
      <c r="ER858" s="11"/>
      <c r="ES858" s="11"/>
      <c r="ET858" s="11"/>
      <c r="EU858" s="11"/>
      <c r="EV858" s="11"/>
      <c r="EW858" s="11"/>
      <c r="EX858" s="11"/>
      <c r="EY858" s="11"/>
      <c r="EZ858" s="11"/>
      <c r="FA858" s="11"/>
      <c r="FB858" s="11"/>
      <c r="FC858" s="11"/>
      <c r="FD858" s="11"/>
      <c r="FE858" s="11"/>
      <c r="FF858" s="11"/>
      <c r="FG858" s="11"/>
      <c r="FH858" s="11"/>
      <c r="FI858" s="11"/>
      <c r="FJ858" s="11"/>
      <c r="FK858" s="11"/>
      <c r="FL858" s="11"/>
      <c r="FM858" s="11"/>
      <c r="FN858" s="11"/>
      <c r="FO858" s="11"/>
      <c r="FP858" s="11"/>
      <c r="FQ858" s="11"/>
      <c r="FR858" s="11"/>
      <c r="FS858" s="11"/>
    </row>
    <row r="859" spans="1:188" x14ac:dyDescent="0.3">
      <c r="A859" s="12" t="s">
        <v>50</v>
      </c>
      <c r="B859" s="12"/>
      <c r="C859" s="12"/>
      <c r="D859" s="30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>
        <v>81.252995210858614</v>
      </c>
      <c r="R859" s="11">
        <v>81.252995210858614</v>
      </c>
      <c r="S859" s="11">
        <v>81.252995210858614</v>
      </c>
      <c r="T859" s="11">
        <v>81.252995210858614</v>
      </c>
      <c r="U859" s="11">
        <v>81.252995210858614</v>
      </c>
      <c r="V859" s="11">
        <v>81.252995210858614</v>
      </c>
      <c r="W859" s="11">
        <v>81.252995210858614</v>
      </c>
      <c r="X859" s="11">
        <v>81.252995210858614</v>
      </c>
      <c r="Y859" s="11">
        <v>81.252995210858614</v>
      </c>
      <c r="Z859" s="11">
        <v>81.252995210858614</v>
      </c>
      <c r="AA859" s="11">
        <v>81.252995210858614</v>
      </c>
      <c r="AB859" s="11">
        <v>81.252995210858614</v>
      </c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  <c r="CU859" s="11"/>
      <c r="CV859" s="11"/>
      <c r="CW859" s="11"/>
      <c r="CX859" s="11"/>
      <c r="CY859" s="11"/>
      <c r="CZ859" s="11"/>
      <c r="DA859" s="11"/>
      <c r="DB859" s="11"/>
      <c r="DC859" s="11"/>
      <c r="DD859" s="11"/>
      <c r="DE859" s="11"/>
      <c r="DF859" s="11"/>
      <c r="DG859" s="11"/>
      <c r="DH859" s="11"/>
      <c r="DI859" s="11"/>
      <c r="DJ859" s="11"/>
      <c r="DK859" s="11"/>
      <c r="DL859" s="11"/>
      <c r="DM859" s="11"/>
      <c r="DN859" s="11"/>
      <c r="DO859" s="11"/>
      <c r="DP859" s="11"/>
      <c r="DQ859" s="11"/>
      <c r="DR859" s="11"/>
      <c r="DS859" s="11"/>
      <c r="DT859" s="11"/>
      <c r="DU859" s="11"/>
      <c r="DV859" s="11"/>
      <c r="DW859" s="11"/>
      <c r="DX859" s="11"/>
      <c r="DY859" s="11"/>
      <c r="DZ859" s="11"/>
      <c r="EA859" s="11"/>
      <c r="EB859" s="11"/>
      <c r="EC859" s="11"/>
      <c r="ED859" s="11"/>
      <c r="EE859" s="11"/>
      <c r="EF859" s="11"/>
      <c r="EG859" s="11"/>
      <c r="EH859" s="11"/>
      <c r="EI859" s="11"/>
      <c r="EJ859" s="11"/>
      <c r="EK859" s="11"/>
      <c r="EL859" s="11"/>
      <c r="EM859" s="11"/>
      <c r="EN859" s="11"/>
      <c r="EO859" s="11"/>
      <c r="EP859" s="11"/>
      <c r="EQ859" s="11"/>
      <c r="ER859" s="11"/>
      <c r="ES859" s="11"/>
      <c r="ET859" s="11"/>
      <c r="EU859" s="11"/>
      <c r="EV859" s="11"/>
      <c r="EW859" s="11"/>
      <c r="EX859" s="11"/>
      <c r="EY859" s="11"/>
      <c r="EZ859" s="11"/>
      <c r="FA859" s="11"/>
      <c r="FB859" s="11"/>
      <c r="FC859" s="11"/>
      <c r="FD859" s="11"/>
      <c r="FE859" s="11"/>
      <c r="FF859" s="11"/>
      <c r="FG859" s="11"/>
      <c r="FH859" s="11"/>
      <c r="FI859" s="11"/>
      <c r="FJ859" s="11"/>
      <c r="FK859" s="11"/>
      <c r="FL859" s="11"/>
      <c r="FM859" s="11"/>
      <c r="FN859" s="11"/>
      <c r="FO859" s="11"/>
      <c r="FP859" s="11"/>
      <c r="FQ859" s="11"/>
      <c r="FR859" s="11"/>
      <c r="FS859" s="11"/>
    </row>
    <row r="860" spans="1:188" x14ac:dyDescent="0.3">
      <c r="A860" s="12" t="s">
        <v>49</v>
      </c>
      <c r="B860" s="12"/>
      <c r="C860" s="12"/>
      <c r="D860" s="30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>
        <v>115.05988418159346</v>
      </c>
      <c r="AD860" s="11">
        <v>115.05988418159346</v>
      </c>
      <c r="AE860" s="11">
        <v>115.05988418159346</v>
      </c>
      <c r="AF860" s="11">
        <v>115.05988418159346</v>
      </c>
      <c r="AG860" s="11">
        <v>115.05988418159346</v>
      </c>
      <c r="AH860" s="11">
        <v>115.05988418159346</v>
      </c>
      <c r="AI860" s="11">
        <v>115.05988418159346</v>
      </c>
      <c r="AJ860" s="11">
        <v>115.05988418159346</v>
      </c>
      <c r="AK860" s="11">
        <v>115.05988418159346</v>
      </c>
      <c r="AL860" s="11">
        <v>115.05988418159346</v>
      </c>
      <c r="AM860" s="11">
        <v>115.05988418159346</v>
      </c>
      <c r="AN860" s="11">
        <v>115.05988418159346</v>
      </c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  <c r="CU860" s="11"/>
      <c r="CV860" s="11"/>
      <c r="CW860" s="11"/>
      <c r="CX860" s="11"/>
      <c r="CY860" s="11"/>
      <c r="CZ860" s="11"/>
      <c r="DA860" s="11"/>
      <c r="DB860" s="11"/>
      <c r="DC860" s="11"/>
      <c r="DD860" s="11"/>
      <c r="DE860" s="11"/>
      <c r="DF860" s="11"/>
      <c r="DG860" s="11"/>
      <c r="DH860" s="11"/>
      <c r="DI860" s="11"/>
      <c r="DJ860" s="11"/>
      <c r="DK860" s="11"/>
      <c r="DL860" s="11"/>
      <c r="DM860" s="11"/>
      <c r="DN860" s="11"/>
      <c r="DO860" s="11"/>
      <c r="DP860" s="11"/>
      <c r="DQ860" s="11"/>
      <c r="DR860" s="11"/>
      <c r="DS860" s="11"/>
      <c r="DT860" s="11"/>
      <c r="DU860" s="11"/>
      <c r="DV860" s="11"/>
      <c r="DW860" s="11"/>
      <c r="DX860" s="11"/>
      <c r="DY860" s="11"/>
      <c r="DZ860" s="11"/>
      <c r="EA860" s="11"/>
      <c r="EB860" s="11"/>
      <c r="EC860" s="11"/>
      <c r="ED860" s="11"/>
      <c r="EE860" s="11"/>
      <c r="EF860" s="11"/>
      <c r="EG860" s="11"/>
      <c r="EH860" s="11"/>
      <c r="EI860" s="11"/>
      <c r="EJ860" s="11"/>
      <c r="EK860" s="11"/>
      <c r="EL860" s="11"/>
      <c r="EM860" s="11"/>
      <c r="EN860" s="11"/>
      <c r="EO860" s="11"/>
      <c r="EP860" s="11"/>
      <c r="EQ860" s="11"/>
      <c r="ER860" s="11"/>
      <c r="ES860" s="11"/>
      <c r="ET860" s="11"/>
      <c r="EU860" s="11"/>
      <c r="EV860" s="11"/>
      <c r="EW860" s="11"/>
      <c r="EX860" s="11"/>
      <c r="EY860" s="11"/>
      <c r="EZ860" s="11"/>
      <c r="FA860" s="11"/>
      <c r="FB860" s="11"/>
      <c r="FC860" s="11"/>
      <c r="FD860" s="11"/>
      <c r="FE860" s="11"/>
      <c r="FF860" s="11"/>
      <c r="FG860" s="11"/>
      <c r="FH860" s="11"/>
      <c r="FI860" s="11"/>
      <c r="FJ860" s="11"/>
      <c r="FK860" s="11"/>
      <c r="FL860" s="11"/>
      <c r="FM860" s="11"/>
      <c r="FN860" s="11"/>
      <c r="FO860" s="11"/>
      <c r="FP860" s="11"/>
      <c r="FQ860" s="11"/>
      <c r="FR860" s="11"/>
      <c r="FS860" s="11"/>
    </row>
    <row r="861" spans="1:188" x14ac:dyDescent="0.3">
      <c r="A861" s="12" t="s">
        <v>48</v>
      </c>
      <c r="B861" s="12"/>
      <c r="C861" s="12"/>
      <c r="D861" s="30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>
        <v>105.62162270212252</v>
      </c>
      <c r="AP861" s="11">
        <v>105.62162270212252</v>
      </c>
      <c r="AQ861" s="11">
        <v>105.62162270212252</v>
      </c>
      <c r="AR861" s="11">
        <v>105.62162270212252</v>
      </c>
      <c r="AS861" s="11">
        <v>105.62162270212252</v>
      </c>
      <c r="AT861" s="11">
        <v>105.62162270212252</v>
      </c>
      <c r="AU861" s="11">
        <v>105.62162270212252</v>
      </c>
      <c r="AV861" s="11">
        <v>105.62162270212252</v>
      </c>
      <c r="AW861" s="11">
        <v>105.62162270212252</v>
      </c>
      <c r="AX861" s="11">
        <v>105.62162270212252</v>
      </c>
      <c r="AY861" s="11">
        <v>105.62162270212252</v>
      </c>
      <c r="AZ861" s="11">
        <v>105.62162270212252</v>
      </c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  <c r="CU861" s="11"/>
      <c r="CV861" s="11"/>
      <c r="CW861" s="11"/>
      <c r="CX861" s="11"/>
      <c r="CY861" s="11"/>
      <c r="CZ861" s="11"/>
      <c r="DA861" s="11"/>
      <c r="DB861" s="11"/>
      <c r="DC861" s="11"/>
      <c r="DD861" s="11"/>
      <c r="DE861" s="11"/>
      <c r="DF861" s="11"/>
      <c r="DG861" s="11"/>
      <c r="DH861" s="11"/>
      <c r="DI861" s="11"/>
      <c r="DJ861" s="11"/>
      <c r="DK861" s="11"/>
      <c r="DL861" s="11"/>
      <c r="DM861" s="11"/>
      <c r="DN861" s="11"/>
      <c r="DO861" s="11"/>
      <c r="DP861" s="11"/>
      <c r="DQ861" s="11"/>
      <c r="DR861" s="11"/>
      <c r="DS861" s="11"/>
      <c r="DT861" s="11"/>
      <c r="DU861" s="11"/>
      <c r="DV861" s="11"/>
      <c r="DW861" s="11"/>
      <c r="DX861" s="11"/>
      <c r="DY861" s="11"/>
      <c r="DZ861" s="11"/>
      <c r="EA861" s="11"/>
      <c r="EB861" s="11"/>
      <c r="EC861" s="11"/>
      <c r="ED861" s="11"/>
      <c r="EE861" s="11"/>
      <c r="EF861" s="11"/>
      <c r="EG861" s="11"/>
      <c r="EH861" s="11"/>
      <c r="EI861" s="11"/>
      <c r="EJ861" s="11"/>
      <c r="EK861" s="11"/>
      <c r="EL861" s="11"/>
      <c r="EM861" s="11"/>
      <c r="EN861" s="11"/>
      <c r="EO861" s="11"/>
      <c r="EP861" s="11"/>
      <c r="EQ861" s="11"/>
      <c r="ER861" s="11"/>
      <c r="ES861" s="11"/>
      <c r="ET861" s="11"/>
      <c r="EU861" s="11"/>
      <c r="EV861" s="11"/>
      <c r="EW861" s="11"/>
      <c r="EX861" s="11"/>
      <c r="EY861" s="11"/>
      <c r="EZ861" s="11"/>
      <c r="FA861" s="11"/>
      <c r="FB861" s="11"/>
      <c r="FC861" s="11"/>
      <c r="FD861" s="11"/>
      <c r="FE861" s="11"/>
      <c r="FF861" s="11"/>
      <c r="FG861" s="11"/>
      <c r="FH861" s="11"/>
      <c r="FI861" s="11"/>
      <c r="FJ861" s="11"/>
      <c r="FK861" s="11"/>
      <c r="FL861" s="11"/>
      <c r="FM861" s="11"/>
      <c r="FN861" s="11"/>
      <c r="FO861" s="11"/>
      <c r="FP861" s="11"/>
      <c r="FQ861" s="11"/>
      <c r="FR861" s="11"/>
      <c r="FS861" s="11"/>
    </row>
    <row r="862" spans="1:188" x14ac:dyDescent="0.3">
      <c r="A862" s="12" t="s">
        <v>86</v>
      </c>
      <c r="B862" s="12"/>
      <c r="C862" s="12"/>
      <c r="D862" s="30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>
        <v>96.935236890454448</v>
      </c>
      <c r="BB862" s="11">
        <v>96.935236890454448</v>
      </c>
      <c r="BC862" s="11">
        <v>96.935236890454448</v>
      </c>
      <c r="BD862" s="11">
        <v>96.935236890454448</v>
      </c>
      <c r="BE862" s="11">
        <v>96.935236890454448</v>
      </c>
      <c r="BF862" s="11">
        <v>96.935236890454448</v>
      </c>
      <c r="BG862" s="11">
        <v>96.935236890454448</v>
      </c>
      <c r="BH862" s="11">
        <v>96.935236890454448</v>
      </c>
      <c r="BI862" s="11">
        <v>96.935236890454448</v>
      </c>
      <c r="BJ862" s="11">
        <v>96.935236890454448</v>
      </c>
      <c r="BK862" s="11">
        <v>96.935236890454448</v>
      </c>
      <c r="BL862" s="11">
        <v>96.935236890454448</v>
      </c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  <c r="CU862" s="11"/>
      <c r="CV862" s="11"/>
      <c r="CW862" s="11"/>
      <c r="CX862" s="11"/>
      <c r="CY862" s="11"/>
      <c r="CZ862" s="11"/>
      <c r="DA862" s="11"/>
      <c r="DB862" s="11"/>
      <c r="DC862" s="11"/>
      <c r="DD862" s="11"/>
      <c r="DE862" s="11"/>
      <c r="DF862" s="11"/>
      <c r="DG862" s="11"/>
      <c r="DH862" s="11"/>
      <c r="DI862" s="11"/>
      <c r="DJ862" s="11"/>
      <c r="DK862" s="11"/>
      <c r="DL862" s="11"/>
      <c r="DM862" s="11"/>
      <c r="DN862" s="11"/>
      <c r="DO862" s="11"/>
      <c r="DP862" s="11"/>
      <c r="DQ862" s="11"/>
      <c r="DR862" s="11"/>
      <c r="DS862" s="11"/>
      <c r="DT862" s="11"/>
      <c r="DU862" s="11"/>
      <c r="DV862" s="11"/>
      <c r="DW862" s="11"/>
      <c r="DX862" s="11"/>
      <c r="DY862" s="11"/>
      <c r="DZ862" s="11"/>
      <c r="EA862" s="11"/>
      <c r="EB862" s="11"/>
      <c r="EC862" s="11"/>
      <c r="ED862" s="11"/>
      <c r="EE862" s="11"/>
      <c r="EF862" s="11"/>
      <c r="EG862" s="11"/>
      <c r="EH862" s="11"/>
      <c r="EI862" s="11"/>
      <c r="EJ862" s="11"/>
      <c r="EK862" s="11"/>
      <c r="EL862" s="11"/>
      <c r="EM862" s="11"/>
      <c r="EN862" s="11"/>
      <c r="EO862" s="11"/>
      <c r="EP862" s="11"/>
      <c r="EQ862" s="11"/>
      <c r="ER862" s="11"/>
      <c r="ES862" s="11"/>
      <c r="ET862" s="11"/>
      <c r="EU862" s="11"/>
      <c r="EV862" s="11"/>
      <c r="EW862" s="11"/>
      <c r="EX862" s="11"/>
      <c r="EY862" s="11"/>
      <c r="EZ862" s="11"/>
      <c r="FA862" s="11"/>
      <c r="FB862" s="11"/>
      <c r="FC862" s="11"/>
      <c r="FD862" s="11"/>
      <c r="FE862" s="11"/>
      <c r="FF862" s="11"/>
      <c r="FG862" s="11"/>
      <c r="FH862" s="11"/>
      <c r="FI862" s="11"/>
      <c r="FJ862" s="11"/>
      <c r="FK862" s="11"/>
      <c r="FL862" s="11"/>
      <c r="FM862" s="11"/>
      <c r="FN862" s="11"/>
      <c r="FO862" s="11"/>
      <c r="FP862" s="11"/>
      <c r="FQ862" s="11"/>
      <c r="FR862" s="11"/>
      <c r="FS862" s="11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/>
      <c r="GE862" s="6"/>
      <c r="GF862" s="6"/>
    </row>
    <row r="863" spans="1:188" x14ac:dyDescent="0.3">
      <c r="A863" s="12" t="s">
        <v>158</v>
      </c>
      <c r="B863" s="12"/>
      <c r="C863" s="12"/>
      <c r="D863" s="30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>
        <v>105.05521570989119</v>
      </c>
      <c r="BN863" s="11">
        <v>105.05521570989119</v>
      </c>
      <c r="BO863" s="11">
        <v>105.05521570989119</v>
      </c>
      <c r="BP863" s="11">
        <v>105.05521570989119</v>
      </c>
      <c r="BQ863" s="11">
        <v>105.05521570989119</v>
      </c>
      <c r="BR863" s="11">
        <v>105.05521570989119</v>
      </c>
      <c r="BS863" s="11">
        <v>105.05521570989119</v>
      </c>
      <c r="BT863" s="11">
        <v>105.05521570989119</v>
      </c>
      <c r="BU863" s="11">
        <v>105.05521570989119</v>
      </c>
      <c r="BV863" s="11">
        <v>105.05521570989119</v>
      </c>
      <c r="BW863" s="11">
        <v>105.05521570989119</v>
      </c>
      <c r="BX863" s="11">
        <v>105.05521570989119</v>
      </c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  <c r="CU863" s="11"/>
      <c r="CV863" s="11"/>
      <c r="CW863" s="11"/>
      <c r="CX863" s="11"/>
      <c r="CY863" s="11"/>
      <c r="CZ863" s="11"/>
      <c r="DA863" s="11"/>
      <c r="DB863" s="11"/>
      <c r="DC863" s="11"/>
      <c r="DD863" s="11"/>
      <c r="DE863" s="11"/>
      <c r="DF863" s="11"/>
      <c r="DG863" s="11"/>
      <c r="DH863" s="11"/>
      <c r="DI863" s="11"/>
      <c r="DJ863" s="11"/>
      <c r="DK863" s="11"/>
      <c r="DL863" s="11"/>
      <c r="DM863" s="11"/>
      <c r="DN863" s="11"/>
      <c r="DO863" s="11"/>
      <c r="DP863" s="11"/>
      <c r="DQ863" s="11"/>
      <c r="DR863" s="11"/>
      <c r="DS863" s="11"/>
      <c r="DT863" s="11"/>
      <c r="DU863" s="11"/>
      <c r="DV863" s="11"/>
      <c r="DW863" s="11"/>
      <c r="DX863" s="11"/>
      <c r="DY863" s="11"/>
      <c r="DZ863" s="11"/>
      <c r="EA863" s="11"/>
      <c r="EB863" s="11"/>
      <c r="EC863" s="11"/>
      <c r="ED863" s="11"/>
      <c r="EE863" s="11"/>
      <c r="EF863" s="11"/>
      <c r="EG863" s="11"/>
      <c r="EH863" s="11"/>
      <c r="EI863" s="11"/>
      <c r="EJ863" s="11"/>
      <c r="EK863" s="11"/>
      <c r="EL863" s="11"/>
      <c r="EM863" s="11"/>
      <c r="EN863" s="11"/>
      <c r="EO863" s="11"/>
      <c r="EP863" s="11"/>
      <c r="EQ863" s="11"/>
      <c r="ER863" s="11"/>
      <c r="ES863" s="11"/>
      <c r="ET863" s="11"/>
      <c r="EU863" s="11"/>
      <c r="EV863" s="11"/>
      <c r="EW863" s="11"/>
      <c r="EX863" s="11"/>
      <c r="EY863" s="11"/>
      <c r="EZ863" s="11"/>
      <c r="FA863" s="11"/>
      <c r="FB863" s="11"/>
      <c r="FC863" s="11"/>
      <c r="FD863" s="11"/>
      <c r="FE863" s="11"/>
      <c r="FF863" s="11"/>
      <c r="FG863" s="11"/>
      <c r="FH863" s="11"/>
      <c r="FI863" s="11"/>
      <c r="FJ863" s="11"/>
      <c r="FK863" s="11"/>
      <c r="FL863" s="11"/>
      <c r="FM863" s="11"/>
      <c r="FN863" s="11"/>
      <c r="FO863" s="11"/>
      <c r="FP863" s="11"/>
      <c r="FQ863" s="11"/>
      <c r="FR863" s="11"/>
      <c r="FS863" s="11"/>
    </row>
    <row r="864" spans="1:188" x14ac:dyDescent="0.3">
      <c r="A864" s="12" t="s">
        <v>178</v>
      </c>
      <c r="B864" s="12"/>
      <c r="C864" s="12"/>
      <c r="D864" s="30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>
        <v>89.841486023393031</v>
      </c>
      <c r="BZ864" s="11">
        <v>89.841486023393031</v>
      </c>
      <c r="CA864" s="11">
        <v>89.841486023393031</v>
      </c>
      <c r="CB864" s="11">
        <v>89.841486023393031</v>
      </c>
      <c r="CC864" s="11">
        <v>89.841486023393031</v>
      </c>
      <c r="CD864" s="11">
        <v>89.841486023393031</v>
      </c>
      <c r="CE864" s="11">
        <v>89.841486023393031</v>
      </c>
      <c r="CF864" s="11">
        <v>89.841486023393031</v>
      </c>
      <c r="CG864" s="11">
        <v>89.841486023393031</v>
      </c>
      <c r="CH864" s="11">
        <v>89.841486023393031</v>
      </c>
      <c r="CI864" s="11">
        <v>89.841486023393031</v>
      </c>
      <c r="CJ864" s="11">
        <v>89.841486023393031</v>
      </c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  <c r="CU864" s="11"/>
      <c r="CV864" s="11"/>
      <c r="CW864" s="11"/>
      <c r="CX864" s="11"/>
      <c r="CY864" s="11"/>
      <c r="CZ864" s="11"/>
      <c r="DA864" s="11"/>
      <c r="DB864" s="11"/>
      <c r="DC864" s="11"/>
      <c r="DD864" s="11"/>
      <c r="DE864" s="11"/>
      <c r="DF864" s="11"/>
      <c r="DG864" s="11"/>
      <c r="DH864" s="11"/>
      <c r="DI864" s="11"/>
      <c r="DJ864" s="11"/>
      <c r="DK864" s="11"/>
      <c r="DL864" s="11"/>
      <c r="DM864" s="11"/>
      <c r="DN864" s="11"/>
      <c r="DO864" s="11"/>
      <c r="DP864" s="11"/>
      <c r="DQ864" s="11"/>
      <c r="DR864" s="11"/>
      <c r="DS864" s="11"/>
      <c r="DT864" s="11"/>
      <c r="DU864" s="11"/>
      <c r="DV864" s="11"/>
      <c r="DW864" s="11"/>
      <c r="DX864" s="11"/>
      <c r="DY864" s="11"/>
      <c r="DZ864" s="11"/>
      <c r="EA864" s="11"/>
      <c r="EB864" s="11"/>
      <c r="EC864" s="11"/>
      <c r="ED864" s="11"/>
      <c r="EE864" s="11"/>
      <c r="EF864" s="11"/>
      <c r="EG864" s="11"/>
      <c r="EH864" s="11"/>
      <c r="EI864" s="11"/>
      <c r="EJ864" s="11"/>
      <c r="EK864" s="11"/>
      <c r="EL864" s="11"/>
      <c r="EM864" s="11"/>
      <c r="EN864" s="11"/>
      <c r="EO864" s="11"/>
      <c r="EP864" s="11"/>
      <c r="EQ864" s="11"/>
      <c r="ER864" s="11"/>
      <c r="ES864" s="11"/>
      <c r="ET864" s="11"/>
      <c r="EU864" s="11"/>
      <c r="EV864" s="11"/>
      <c r="EW864" s="11"/>
      <c r="EX864" s="11"/>
      <c r="EY864" s="11"/>
      <c r="EZ864" s="11"/>
      <c r="FA864" s="11"/>
      <c r="FB864" s="11"/>
      <c r="FC864" s="11"/>
      <c r="FD864" s="11"/>
      <c r="FE864" s="11"/>
      <c r="FF864" s="11"/>
      <c r="FG864" s="11"/>
      <c r="FH864" s="11"/>
      <c r="FI864" s="11"/>
      <c r="FJ864" s="11"/>
      <c r="FK864" s="11"/>
      <c r="FL864" s="11"/>
      <c r="FM864" s="11"/>
      <c r="FN864" s="11"/>
      <c r="FO864" s="11"/>
      <c r="FP864" s="11"/>
      <c r="FQ864" s="11"/>
      <c r="FR864" s="11"/>
      <c r="FS864" s="11"/>
    </row>
    <row r="865" spans="1:184" x14ac:dyDescent="0.3">
      <c r="A865" s="12" t="s">
        <v>238</v>
      </c>
      <c r="B865" s="12"/>
      <c r="C865" s="12"/>
      <c r="D865" s="30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>
        <v>89.347597084289859</v>
      </c>
      <c r="CL865" s="11">
        <v>89.347597084289859</v>
      </c>
      <c r="CM865" s="11">
        <v>89.347597084289859</v>
      </c>
      <c r="CN865" s="11">
        <v>89.347597084289859</v>
      </c>
      <c r="CO865" s="11">
        <v>89.347597084289859</v>
      </c>
      <c r="CP865" s="11">
        <v>89.347597084289859</v>
      </c>
      <c r="CQ865" s="11">
        <v>89.347597084289859</v>
      </c>
      <c r="CR865" s="11">
        <v>89.347597084289859</v>
      </c>
      <c r="CS865" s="11">
        <v>89.347597084289859</v>
      </c>
      <c r="CT865" s="11">
        <v>89.347597084289859</v>
      </c>
      <c r="CU865" s="11">
        <v>89.347597084289859</v>
      </c>
      <c r="CV865" s="11">
        <v>89.347597084289859</v>
      </c>
      <c r="CW865" s="11"/>
      <c r="CX865" s="11"/>
      <c r="CY865" s="11"/>
      <c r="CZ865" s="11"/>
      <c r="DA865" s="11"/>
      <c r="DB865" s="11"/>
      <c r="DC865" s="11"/>
      <c r="DD865" s="11"/>
      <c r="DE865" s="11"/>
      <c r="DF865" s="11"/>
      <c r="DG865" s="11"/>
      <c r="DH865" s="11"/>
      <c r="DI865" s="11"/>
      <c r="DJ865" s="11"/>
      <c r="DK865" s="11"/>
      <c r="DL865" s="11"/>
      <c r="DM865" s="11"/>
      <c r="DN865" s="11"/>
      <c r="DO865" s="11"/>
      <c r="DP865" s="11"/>
      <c r="DQ865" s="11"/>
      <c r="DR865" s="11"/>
      <c r="DS865" s="11"/>
      <c r="DT865" s="11"/>
      <c r="DU865" s="11"/>
      <c r="DV865" s="11"/>
      <c r="DW865" s="11"/>
      <c r="DX865" s="11"/>
      <c r="DY865" s="11"/>
      <c r="DZ865" s="11"/>
      <c r="EA865" s="11"/>
      <c r="EB865" s="11"/>
      <c r="EC865" s="11"/>
      <c r="ED865" s="11"/>
      <c r="EE865" s="11"/>
      <c r="EF865" s="11"/>
      <c r="EG865" s="11"/>
      <c r="EH865" s="11"/>
      <c r="EI865" s="11"/>
      <c r="EJ865" s="11"/>
      <c r="EK865" s="11"/>
      <c r="EL865" s="11"/>
      <c r="EM865" s="11"/>
      <c r="EN865" s="11"/>
      <c r="EO865" s="11"/>
      <c r="EP865" s="11"/>
      <c r="EQ865" s="11"/>
      <c r="ER865" s="11"/>
      <c r="ES865" s="11"/>
      <c r="ET865" s="11"/>
      <c r="EU865" s="11"/>
      <c r="EV865" s="11"/>
      <c r="EW865" s="11"/>
      <c r="EX865" s="11"/>
      <c r="EY865" s="11"/>
      <c r="EZ865" s="11"/>
      <c r="FA865" s="11"/>
      <c r="FB865" s="11"/>
      <c r="FC865" s="11"/>
      <c r="FD865" s="11"/>
      <c r="FE865" s="11"/>
      <c r="FF865" s="11"/>
      <c r="FG865" s="11"/>
      <c r="FH865" s="11"/>
      <c r="FI865" s="11"/>
      <c r="FJ865" s="11"/>
      <c r="FK865" s="11"/>
      <c r="FL865" s="11"/>
      <c r="FM865" s="11"/>
      <c r="FN865" s="11"/>
      <c r="FO865" s="11"/>
      <c r="FP865" s="11"/>
      <c r="FQ865" s="11"/>
      <c r="FR865" s="11"/>
      <c r="FS865" s="11"/>
    </row>
    <row r="866" spans="1:184" x14ac:dyDescent="0.3">
      <c r="A866" s="12" t="s">
        <v>279</v>
      </c>
      <c r="B866" s="12"/>
      <c r="C866" s="12"/>
      <c r="D866" s="30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1"/>
      <c r="CU866" s="11"/>
      <c r="CV866" s="11"/>
      <c r="CW866" s="11">
        <v>106.65870077032872</v>
      </c>
      <c r="CX866" s="11">
        <v>106.65870077032872</v>
      </c>
      <c r="CY866" s="11">
        <v>106.65870077032872</v>
      </c>
      <c r="CZ866" s="11">
        <v>106.65870077032872</v>
      </c>
      <c r="DA866" s="11">
        <v>106.65870077032872</v>
      </c>
      <c r="DB866" s="11">
        <v>106.65870077032872</v>
      </c>
      <c r="DC866" s="11">
        <v>106.65870077032872</v>
      </c>
      <c r="DD866" s="11">
        <v>106.65870077032872</v>
      </c>
      <c r="DE866" s="11">
        <v>106.65870077032872</v>
      </c>
      <c r="DF866" s="11">
        <v>106.65870077032872</v>
      </c>
      <c r="DG866" s="11">
        <v>106.65870077032872</v>
      </c>
      <c r="DH866" s="11">
        <v>106.65870077032872</v>
      </c>
      <c r="DI866" s="11"/>
      <c r="DJ866" s="11"/>
      <c r="DK866" s="11"/>
      <c r="DL866" s="11"/>
      <c r="DM866" s="11"/>
      <c r="DN866" s="11"/>
      <c r="DO866" s="11"/>
      <c r="DP866" s="11"/>
      <c r="DQ866" s="11"/>
      <c r="DR866" s="11"/>
      <c r="DS866" s="11"/>
      <c r="DT866" s="11"/>
      <c r="DU866" s="11"/>
      <c r="DV866" s="11"/>
      <c r="DW866" s="11"/>
      <c r="DX866" s="11"/>
      <c r="DY866" s="11"/>
      <c r="DZ866" s="11"/>
      <c r="EA866" s="11"/>
      <c r="EB866" s="11"/>
      <c r="EC866" s="11"/>
      <c r="ED866" s="11"/>
      <c r="EE866" s="11"/>
      <c r="EF866" s="11"/>
      <c r="EG866" s="11"/>
      <c r="EH866" s="11"/>
      <c r="EI866" s="11"/>
      <c r="EJ866" s="11"/>
      <c r="EK866" s="11"/>
      <c r="EL866" s="11"/>
      <c r="EM866" s="11"/>
      <c r="EN866" s="11"/>
      <c r="EO866" s="11"/>
      <c r="EP866" s="11"/>
      <c r="EQ866" s="11"/>
      <c r="ER866" s="11"/>
      <c r="ES866" s="11"/>
      <c r="ET866" s="11"/>
      <c r="EU866" s="11"/>
      <c r="EV866" s="11"/>
      <c r="EW866" s="11"/>
      <c r="EX866" s="11"/>
      <c r="EY866" s="11"/>
      <c r="EZ866" s="11"/>
      <c r="FA866" s="11"/>
      <c r="FB866" s="11"/>
      <c r="FC866" s="11"/>
      <c r="FD866" s="11"/>
      <c r="FE866" s="11"/>
      <c r="FF866" s="11"/>
      <c r="FG866" s="11"/>
      <c r="FH866" s="11"/>
      <c r="FI866" s="11"/>
      <c r="FJ866" s="11"/>
      <c r="FK866" s="11"/>
      <c r="FL866" s="11"/>
      <c r="FM866" s="11"/>
      <c r="FN866" s="11"/>
      <c r="FO866" s="11"/>
      <c r="FP866" s="11"/>
      <c r="FQ866" s="11"/>
      <c r="FR866" s="11"/>
      <c r="FS866" s="11"/>
      <c r="FT866" s="16"/>
      <c r="FU866" s="16"/>
      <c r="FV866" s="16"/>
      <c r="FW866" s="16"/>
      <c r="FX866" s="16"/>
      <c r="FY866" s="16"/>
      <c r="FZ866" s="16"/>
      <c r="GA866" s="16"/>
      <c r="GB866" s="16"/>
    </row>
    <row r="867" spans="1:184" x14ac:dyDescent="0.3">
      <c r="A867" s="12" t="s">
        <v>363</v>
      </c>
      <c r="B867" s="12"/>
      <c r="C867" s="12"/>
      <c r="D867" s="30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  <c r="CU867" s="11"/>
      <c r="CV867" s="11"/>
      <c r="CW867" s="11"/>
      <c r="CX867" s="11"/>
      <c r="CY867" s="11"/>
      <c r="CZ867" s="11"/>
      <c r="DA867" s="11"/>
      <c r="DB867" s="11"/>
      <c r="DC867" s="11"/>
      <c r="DD867" s="11"/>
      <c r="DE867" s="11"/>
      <c r="DF867" s="11"/>
      <c r="DG867" s="11"/>
      <c r="DH867" s="11"/>
      <c r="DI867" s="11">
        <v>88.644795485794717</v>
      </c>
      <c r="DJ867" s="11">
        <v>88.644795485794717</v>
      </c>
      <c r="DK867" s="11">
        <v>88.644795485794717</v>
      </c>
      <c r="DL867" s="11">
        <v>88.644795485794717</v>
      </c>
      <c r="DM867" s="11">
        <v>88.644795485794717</v>
      </c>
      <c r="DN867" s="11">
        <v>88.644795485794717</v>
      </c>
      <c r="DO867" s="11">
        <v>88.644795485794717</v>
      </c>
      <c r="DP867" s="11">
        <v>88.644795485794717</v>
      </c>
      <c r="DQ867" s="11">
        <v>88.644795485794717</v>
      </c>
      <c r="DR867" s="11">
        <v>88.644795485794717</v>
      </c>
      <c r="DS867" s="11">
        <v>88.644795485794717</v>
      </c>
      <c r="DT867" s="11">
        <v>88.644795485794717</v>
      </c>
      <c r="DU867" s="11"/>
      <c r="DV867" s="11"/>
      <c r="DW867" s="11"/>
      <c r="DX867" s="11"/>
      <c r="DY867" s="11"/>
      <c r="DZ867" s="11"/>
      <c r="EA867" s="11"/>
      <c r="EB867" s="11"/>
      <c r="EC867" s="11"/>
      <c r="ED867" s="11"/>
      <c r="EE867" s="11"/>
      <c r="EF867" s="11"/>
      <c r="EG867" s="11"/>
      <c r="EH867" s="11"/>
      <c r="EI867" s="11"/>
      <c r="EJ867" s="11"/>
      <c r="EK867" s="11"/>
      <c r="EL867" s="11"/>
      <c r="EM867" s="11"/>
      <c r="EN867" s="11"/>
      <c r="EO867" s="11"/>
      <c r="EP867" s="11"/>
      <c r="EQ867" s="11"/>
      <c r="ER867" s="11"/>
      <c r="ES867" s="11"/>
      <c r="ET867" s="11"/>
      <c r="EU867" s="11"/>
      <c r="EV867" s="11"/>
      <c r="EW867" s="11"/>
      <c r="EX867" s="11"/>
      <c r="EY867" s="11"/>
      <c r="EZ867" s="11"/>
      <c r="FA867" s="11"/>
      <c r="FB867" s="11"/>
      <c r="FC867" s="11"/>
      <c r="FD867" s="11"/>
      <c r="FE867" s="11"/>
      <c r="FF867" s="11"/>
      <c r="FG867" s="11"/>
      <c r="FH867" s="11"/>
      <c r="FI867" s="11"/>
      <c r="FJ867" s="11"/>
      <c r="FK867" s="11"/>
      <c r="FL867" s="11"/>
      <c r="FM867" s="11"/>
      <c r="FN867" s="11"/>
      <c r="FO867" s="11"/>
      <c r="FP867" s="11"/>
      <c r="FQ867" s="11"/>
      <c r="FR867" s="11"/>
      <c r="FS867" s="11"/>
      <c r="FT867" s="252"/>
      <c r="FU867" s="252"/>
      <c r="FV867" s="252"/>
      <c r="FW867" s="252"/>
      <c r="FX867" s="252"/>
      <c r="FY867" s="252"/>
      <c r="FZ867" s="252"/>
      <c r="GA867" s="252"/>
      <c r="GB867" s="252"/>
    </row>
    <row r="868" spans="1:184" x14ac:dyDescent="0.3">
      <c r="A868" s="12" t="s">
        <v>367</v>
      </c>
      <c r="B868" s="12"/>
      <c r="C868" s="12"/>
      <c r="D868" s="30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  <c r="CU868" s="11"/>
      <c r="CV868" s="11"/>
      <c r="CW868" s="11"/>
      <c r="CX868" s="11"/>
      <c r="CY868" s="11"/>
      <c r="CZ868" s="11"/>
      <c r="DA868" s="11"/>
      <c r="DB868" s="11"/>
      <c r="DC868" s="11"/>
      <c r="DD868" s="11"/>
      <c r="DE868" s="11"/>
      <c r="DF868" s="11"/>
      <c r="DG868" s="11"/>
      <c r="DH868" s="11"/>
      <c r="DI868" s="11"/>
      <c r="DJ868" s="11"/>
      <c r="DK868" s="11"/>
      <c r="DL868" s="11"/>
      <c r="DM868" s="11"/>
      <c r="DN868" s="11"/>
      <c r="DO868" s="11"/>
      <c r="DP868" s="11"/>
      <c r="DQ868" s="11"/>
      <c r="DR868" s="11"/>
      <c r="DS868" s="11"/>
      <c r="DT868" s="11"/>
      <c r="DU868" s="11">
        <v>72.738494400153925</v>
      </c>
      <c r="DV868" s="11">
        <v>72.738494400153925</v>
      </c>
      <c r="DW868" s="11">
        <v>72.738494400153925</v>
      </c>
      <c r="DX868" s="11">
        <v>72.738494400153925</v>
      </c>
      <c r="DY868" s="11">
        <v>72.738494400153925</v>
      </c>
      <c r="DZ868" s="11">
        <v>72.738494400153925</v>
      </c>
      <c r="EA868" s="11">
        <v>72.738494400153925</v>
      </c>
      <c r="EB868" s="11">
        <v>72.738494400153925</v>
      </c>
      <c r="EC868" s="11">
        <v>72.738494400153925</v>
      </c>
      <c r="ED868" s="11">
        <v>72.738494400153925</v>
      </c>
      <c r="EE868" s="11">
        <v>72.738494400153925</v>
      </c>
      <c r="EF868" s="11">
        <v>72.738494400153925</v>
      </c>
      <c r="EG868" s="11"/>
      <c r="EH868" s="11"/>
      <c r="EI868" s="11"/>
      <c r="EJ868" s="11"/>
      <c r="EK868" s="11"/>
      <c r="EL868" s="11"/>
      <c r="EM868" s="11"/>
      <c r="EN868" s="11"/>
      <c r="EO868" s="11"/>
      <c r="EP868" s="11"/>
      <c r="EQ868" s="11"/>
      <c r="ER868" s="11"/>
      <c r="ES868" s="11"/>
      <c r="ET868" s="11"/>
      <c r="EU868" s="11"/>
      <c r="EV868" s="11"/>
      <c r="EW868" s="11"/>
      <c r="EX868" s="11"/>
      <c r="EY868" s="11"/>
      <c r="EZ868" s="11"/>
      <c r="FA868" s="11"/>
      <c r="FB868" s="11"/>
      <c r="FC868" s="11"/>
      <c r="FD868" s="11"/>
      <c r="FE868" s="11"/>
      <c r="FF868" s="11"/>
      <c r="FG868" s="11"/>
      <c r="FH868" s="11"/>
      <c r="FI868" s="11"/>
      <c r="FJ868" s="11"/>
      <c r="FK868" s="11"/>
      <c r="FL868" s="11"/>
      <c r="FM868" s="11"/>
      <c r="FN868" s="11"/>
      <c r="FO868" s="11"/>
      <c r="FP868" s="11"/>
      <c r="FQ868" s="11"/>
      <c r="FR868" s="11"/>
      <c r="FS868" s="11"/>
      <c r="FT868" s="91"/>
      <c r="FU868" s="91"/>
      <c r="FV868" s="91"/>
      <c r="FW868" s="91"/>
      <c r="FX868" s="91"/>
      <c r="FY868" s="91"/>
      <c r="FZ868" s="91"/>
      <c r="GA868" s="91"/>
      <c r="GB868" s="91"/>
    </row>
    <row r="869" spans="1:184" x14ac:dyDescent="0.3">
      <c r="A869" s="12" t="s">
        <v>383</v>
      </c>
      <c r="B869" s="12"/>
      <c r="C869" s="12"/>
      <c r="D869" s="30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  <c r="CU869" s="11"/>
      <c r="CV869" s="11"/>
      <c r="CW869" s="11"/>
      <c r="CX869" s="11"/>
      <c r="CY869" s="11"/>
      <c r="CZ869" s="11"/>
      <c r="DA869" s="11"/>
      <c r="DB869" s="11"/>
      <c r="DC869" s="11"/>
      <c r="DD869" s="11"/>
      <c r="DE869" s="11"/>
      <c r="DF869" s="11"/>
      <c r="DG869" s="11"/>
      <c r="DH869" s="11"/>
      <c r="DI869" s="11"/>
      <c r="DJ869" s="11"/>
      <c r="DK869" s="11"/>
      <c r="DL869" s="11"/>
      <c r="DM869" s="11"/>
      <c r="DN869" s="11"/>
      <c r="DO869" s="11"/>
      <c r="DP869" s="11"/>
      <c r="DQ869" s="11"/>
      <c r="DR869" s="11"/>
      <c r="DS869" s="11"/>
      <c r="DT869" s="11"/>
      <c r="DU869" s="11"/>
      <c r="DV869" s="11"/>
      <c r="DW869" s="11"/>
      <c r="DX869" s="11"/>
      <c r="DY869" s="11"/>
      <c r="DZ869" s="11"/>
      <c r="EA869" s="11"/>
      <c r="EB869" s="11"/>
      <c r="EC869" s="11"/>
      <c r="ED869" s="11"/>
      <c r="EE869" s="11"/>
      <c r="EF869" s="11"/>
      <c r="EG869" s="11">
        <v>67.455010265262885</v>
      </c>
      <c r="EH869" s="11">
        <v>67.455010265262885</v>
      </c>
      <c r="EI869" s="11">
        <v>67.455010265262885</v>
      </c>
      <c r="EJ869" s="11">
        <v>67.455010265262885</v>
      </c>
      <c r="EK869" s="11">
        <v>67.455010265262885</v>
      </c>
      <c r="EL869" s="11">
        <v>67.455010265262885</v>
      </c>
      <c r="EM869" s="11">
        <v>67.455010265262885</v>
      </c>
      <c r="EN869" s="11">
        <v>67.455010265262885</v>
      </c>
      <c r="EO869" s="11">
        <v>67.455010265262885</v>
      </c>
      <c r="EP869" s="11">
        <v>67.455010265262885</v>
      </c>
      <c r="EQ869" s="11">
        <v>67.455010265262885</v>
      </c>
      <c r="ER869" s="11">
        <v>67.455010265262885</v>
      </c>
      <c r="ES869" s="11"/>
      <c r="ET869" s="11"/>
      <c r="EU869" s="11"/>
      <c r="EV869" s="11"/>
      <c r="EW869" s="11"/>
      <c r="EX869" s="11"/>
      <c r="EY869" s="11"/>
      <c r="EZ869" s="11"/>
      <c r="FA869" s="11"/>
      <c r="FB869" s="11"/>
      <c r="FC869" s="11"/>
      <c r="FD869" s="11"/>
      <c r="FE869" s="11"/>
      <c r="FF869" s="11"/>
      <c r="FG869" s="11"/>
      <c r="FH869" s="11"/>
      <c r="FI869" s="11"/>
      <c r="FJ869" s="11"/>
      <c r="FK869" s="11"/>
      <c r="FL869" s="11"/>
      <c r="FM869" s="11"/>
      <c r="FN869" s="11"/>
      <c r="FO869" s="11"/>
      <c r="FP869" s="11"/>
      <c r="FQ869" s="11"/>
      <c r="FR869" s="11"/>
      <c r="FS869" s="11"/>
      <c r="FT869" s="91"/>
      <c r="FU869" s="91"/>
      <c r="FV869" s="91"/>
      <c r="FW869" s="91"/>
      <c r="FX869" s="91"/>
      <c r="FY869" s="91"/>
      <c r="FZ869" s="91"/>
      <c r="GA869" s="91"/>
      <c r="GB869" s="91"/>
    </row>
    <row r="870" spans="1:184" x14ac:dyDescent="0.3">
      <c r="A870" s="12" t="s">
        <v>440</v>
      </c>
      <c r="B870" s="12"/>
      <c r="C870" s="12"/>
      <c r="D870" s="30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1"/>
      <c r="CU870" s="11"/>
      <c r="CV870" s="11"/>
      <c r="CW870" s="11"/>
      <c r="CX870" s="11"/>
      <c r="CY870" s="11"/>
      <c r="CZ870" s="11"/>
      <c r="DA870" s="11"/>
      <c r="DB870" s="11"/>
      <c r="DC870" s="11"/>
      <c r="DD870" s="11"/>
      <c r="DE870" s="11"/>
      <c r="DF870" s="11"/>
      <c r="DG870" s="11"/>
      <c r="DH870" s="11"/>
      <c r="DI870" s="11"/>
      <c r="DJ870" s="11"/>
      <c r="DK870" s="11"/>
      <c r="DL870" s="11"/>
      <c r="DM870" s="11"/>
      <c r="DN870" s="11"/>
      <c r="DO870" s="11"/>
      <c r="DP870" s="11"/>
      <c r="DQ870" s="11"/>
      <c r="DR870" s="11"/>
      <c r="DS870" s="11"/>
      <c r="DT870" s="11"/>
      <c r="DU870" s="11"/>
      <c r="DV870" s="11"/>
      <c r="DW870" s="11"/>
      <c r="DX870" s="11"/>
      <c r="DY870" s="11"/>
      <c r="DZ870" s="11"/>
      <c r="EA870" s="11"/>
      <c r="EB870" s="11"/>
      <c r="EC870" s="11"/>
      <c r="ED870" s="11"/>
      <c r="EE870" s="11"/>
      <c r="EF870" s="11"/>
      <c r="EG870" s="11"/>
      <c r="EH870" s="11"/>
      <c r="EI870" s="11"/>
      <c r="EJ870" s="11"/>
      <c r="EK870" s="11"/>
      <c r="EL870" s="11"/>
      <c r="EM870" s="11"/>
      <c r="EN870" s="11"/>
      <c r="EO870" s="11"/>
      <c r="EP870" s="11"/>
      <c r="EQ870" s="11"/>
      <c r="ER870" s="11"/>
      <c r="ES870" s="11">
        <v>92.35809186751267</v>
      </c>
      <c r="ET870" s="11">
        <v>92.35809186751267</v>
      </c>
      <c r="EU870" s="11">
        <v>92.35809186751267</v>
      </c>
      <c r="EV870" s="11">
        <v>92.35809186751267</v>
      </c>
      <c r="EW870" s="11">
        <v>92.35809186751267</v>
      </c>
      <c r="EX870" s="11">
        <v>92.35809186751267</v>
      </c>
      <c r="EY870" s="11">
        <v>92.35809186751267</v>
      </c>
      <c r="EZ870" s="11">
        <v>92.35809186751267</v>
      </c>
      <c r="FA870" s="11">
        <v>92.35809186751267</v>
      </c>
      <c r="FB870" s="11">
        <v>92.35809186751267</v>
      </c>
      <c r="FC870" s="11">
        <v>92.35809186751267</v>
      </c>
      <c r="FD870" s="11">
        <v>92.35809186751267</v>
      </c>
      <c r="FE870" s="11"/>
      <c r="FF870" s="11"/>
      <c r="FG870" s="11"/>
      <c r="FH870" s="11"/>
      <c r="FI870" s="11"/>
      <c r="FJ870" s="11"/>
      <c r="FK870" s="11"/>
      <c r="FL870" s="11"/>
      <c r="FM870" s="11"/>
      <c r="FN870" s="11"/>
      <c r="FO870" s="11"/>
      <c r="FP870" s="11"/>
      <c r="FQ870" s="11"/>
      <c r="FR870" s="11"/>
      <c r="FS870" s="11"/>
    </row>
    <row r="871" spans="1:184" x14ac:dyDescent="0.3">
      <c r="A871" s="12" t="s">
        <v>467</v>
      </c>
      <c r="B871" s="12"/>
      <c r="C871" s="12"/>
      <c r="D871" s="30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  <c r="CU871" s="11"/>
      <c r="CV871" s="11"/>
      <c r="CW871" s="11"/>
      <c r="CX871" s="11"/>
      <c r="CY871" s="11"/>
      <c r="CZ871" s="11"/>
      <c r="DA871" s="11"/>
      <c r="DB871" s="11"/>
      <c r="DC871" s="11"/>
      <c r="DD871" s="11"/>
      <c r="DE871" s="11"/>
      <c r="DF871" s="11"/>
      <c r="DG871" s="11"/>
      <c r="DH871" s="11"/>
      <c r="DI871" s="11"/>
      <c r="DJ871" s="11"/>
      <c r="DK871" s="11"/>
      <c r="DL871" s="11"/>
      <c r="DM871" s="11"/>
      <c r="DN871" s="11"/>
      <c r="DO871" s="11"/>
      <c r="DP871" s="11"/>
      <c r="DQ871" s="11"/>
      <c r="DR871" s="11"/>
      <c r="DS871" s="11"/>
      <c r="DT871" s="11"/>
      <c r="DU871" s="11"/>
      <c r="DV871" s="11"/>
      <c r="DW871" s="11"/>
      <c r="DX871" s="11"/>
      <c r="DY871" s="11"/>
      <c r="DZ871" s="11"/>
      <c r="EA871" s="11"/>
      <c r="EB871" s="11"/>
      <c r="EC871" s="11"/>
      <c r="ED871" s="11"/>
      <c r="EE871" s="11"/>
      <c r="EF871" s="11"/>
      <c r="EG871" s="11"/>
      <c r="EH871" s="11"/>
      <c r="EI871" s="11"/>
      <c r="EJ871" s="11"/>
      <c r="EK871" s="11"/>
      <c r="EL871" s="11"/>
      <c r="EM871" s="11"/>
      <c r="EN871" s="11"/>
      <c r="EO871" s="11"/>
      <c r="EP871" s="11"/>
      <c r="EQ871" s="11"/>
      <c r="ER871" s="11"/>
      <c r="ES871" s="11"/>
      <c r="ET871" s="11"/>
      <c r="EU871" s="11"/>
      <c r="EV871" s="11"/>
      <c r="EW871" s="11"/>
      <c r="EX871" s="11"/>
      <c r="EY871" s="11"/>
      <c r="EZ871" s="11"/>
      <c r="FA871" s="11"/>
      <c r="FB871" s="11"/>
      <c r="FC871" s="11"/>
      <c r="FD871" s="11"/>
      <c r="FE871" s="11">
        <v>111.19499939154072</v>
      </c>
      <c r="FF871" s="11">
        <v>111.19499939154072</v>
      </c>
      <c r="FG871" s="11">
        <v>111.19499939154072</v>
      </c>
      <c r="FH871" s="11">
        <v>111.19499939154072</v>
      </c>
      <c r="FI871" s="11">
        <v>111.19499939154072</v>
      </c>
      <c r="FJ871" s="11">
        <v>111.19499939154072</v>
      </c>
      <c r="FK871" s="11">
        <v>111.19499939154072</v>
      </c>
      <c r="FL871" s="11">
        <v>111.19499939154072</v>
      </c>
      <c r="FM871" s="11">
        <v>111.19499939154072</v>
      </c>
      <c r="FN871" s="11">
        <v>111.19499939154072</v>
      </c>
      <c r="FO871" s="11">
        <v>111.19499939154072</v>
      </c>
      <c r="FP871" s="11">
        <v>111.19499939154072</v>
      </c>
      <c r="FQ871" s="11"/>
      <c r="FR871" s="11"/>
      <c r="FS871" s="11"/>
    </row>
    <row r="872" spans="1:184" x14ac:dyDescent="0.3">
      <c r="A872" s="12" t="s">
        <v>476</v>
      </c>
      <c r="B872" s="12"/>
      <c r="C872" s="12"/>
      <c r="D872" s="30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  <c r="CU872" s="11"/>
      <c r="CV872" s="11"/>
      <c r="CW872" s="11"/>
      <c r="CX872" s="11"/>
      <c r="CY872" s="11"/>
      <c r="CZ872" s="11"/>
      <c r="DA872" s="11"/>
      <c r="DB872" s="11"/>
      <c r="DC872" s="11"/>
      <c r="DD872" s="11"/>
      <c r="DE872" s="11"/>
      <c r="DF872" s="11"/>
      <c r="DG872" s="11"/>
      <c r="DH872" s="11"/>
      <c r="DI872" s="11"/>
      <c r="DJ872" s="11"/>
      <c r="DK872" s="11"/>
      <c r="DL872" s="11"/>
      <c r="DM872" s="11"/>
      <c r="DN872" s="11"/>
      <c r="DO872" s="11"/>
      <c r="DP872" s="11"/>
      <c r="DQ872" s="11"/>
      <c r="DR872" s="11"/>
      <c r="DS872" s="11"/>
      <c r="DT872" s="11"/>
      <c r="DU872" s="11"/>
      <c r="DV872" s="11"/>
      <c r="DW872" s="11"/>
      <c r="DX872" s="11"/>
      <c r="DY872" s="11"/>
      <c r="DZ872" s="11"/>
      <c r="EA872" s="11"/>
      <c r="EB872" s="11"/>
      <c r="EC872" s="11"/>
      <c r="ED872" s="11"/>
      <c r="EE872" s="11"/>
      <c r="EF872" s="11"/>
      <c r="EG872" s="11"/>
      <c r="EH872" s="11"/>
      <c r="EI872" s="11"/>
      <c r="EJ872" s="11"/>
      <c r="EK872" s="11"/>
      <c r="EL872" s="11"/>
      <c r="EM872" s="11"/>
      <c r="EN872" s="11"/>
      <c r="EO872" s="11"/>
      <c r="EP872" s="11"/>
      <c r="EQ872" s="11"/>
      <c r="ER872" s="11"/>
      <c r="ES872" s="11"/>
      <c r="ET872" s="11"/>
      <c r="EU872" s="11"/>
      <c r="EV872" s="11"/>
      <c r="EW872" s="11"/>
      <c r="EX872" s="11"/>
      <c r="EY872" s="11"/>
      <c r="EZ872" s="11"/>
      <c r="FA872" s="11"/>
      <c r="FB872" s="11"/>
      <c r="FC872" s="11"/>
      <c r="FD872" s="11"/>
      <c r="FE872" s="11"/>
      <c r="FF872" s="11"/>
      <c r="FG872" s="11"/>
      <c r="FH872" s="11"/>
      <c r="FI872" s="11"/>
      <c r="FJ872" s="11"/>
      <c r="FK872" s="11"/>
      <c r="FL872" s="11"/>
      <c r="FM872" s="11"/>
      <c r="FN872" s="11"/>
      <c r="FO872" s="11"/>
      <c r="FP872" s="11"/>
      <c r="FQ872" s="11">
        <v>107.87497356160566</v>
      </c>
      <c r="FR872" s="11">
        <v>107.87497356160566</v>
      </c>
      <c r="FS872" s="11">
        <v>107.87497356160566</v>
      </c>
    </row>
    <row r="873" spans="1:184" x14ac:dyDescent="0.3">
      <c r="FT873" s="252"/>
      <c r="FU873" s="252"/>
      <c r="FV873" s="252"/>
      <c r="FW873" s="252"/>
      <c r="FX873" s="252"/>
      <c r="FY873" s="252"/>
      <c r="FZ873" s="252"/>
      <c r="GA873" s="252"/>
      <c r="GB873" s="252"/>
    </row>
    <row r="874" spans="1:184" x14ac:dyDescent="0.3">
      <c r="FT874" s="91"/>
      <c r="FU874" s="91"/>
      <c r="FV874" s="91"/>
      <c r="FW874" s="91"/>
      <c r="FX874" s="91"/>
      <c r="FY874" s="91"/>
      <c r="FZ874" s="91"/>
      <c r="GA874" s="91"/>
      <c r="GB874" s="91"/>
    </row>
    <row r="875" spans="1:184" x14ac:dyDescent="0.3">
      <c r="FT875" s="91"/>
      <c r="FU875" s="91"/>
      <c r="FV875" s="91"/>
      <c r="FW875" s="91"/>
      <c r="FX875" s="91"/>
      <c r="FY875" s="91"/>
      <c r="FZ875" s="91"/>
      <c r="GA875" s="91"/>
      <c r="GB875" s="91"/>
    </row>
    <row r="876" spans="1:184" x14ac:dyDescent="0.3">
      <c r="FT876" s="91"/>
      <c r="FU876" s="91"/>
      <c r="FV876" s="91"/>
      <c r="FW876" s="91"/>
      <c r="FX876" s="91"/>
      <c r="FY876" s="91"/>
      <c r="FZ876" s="91"/>
      <c r="GA876" s="91"/>
      <c r="GB876" s="91"/>
    </row>
    <row r="877" spans="1:184" x14ac:dyDescent="0.3">
      <c r="FT877" s="91"/>
      <c r="FU877" s="91"/>
      <c r="FV877" s="91"/>
      <c r="FW877" s="91"/>
      <c r="FX877" s="91"/>
      <c r="FY877" s="91"/>
      <c r="FZ877" s="91"/>
      <c r="GA877" s="91"/>
      <c r="GB877" s="91"/>
    </row>
    <row r="878" spans="1:184" x14ac:dyDescent="0.3">
      <c r="FT878" s="91"/>
      <c r="FU878" s="91"/>
      <c r="FV878" s="91"/>
      <c r="FW878" s="91"/>
      <c r="FX878" s="91"/>
      <c r="FY878" s="91"/>
      <c r="FZ878" s="91"/>
      <c r="GA878" s="91"/>
      <c r="GB878" s="91"/>
    </row>
    <row r="879" spans="1:184" x14ac:dyDescent="0.3">
      <c r="FT879" s="91"/>
      <c r="FU879" s="91"/>
      <c r="FV879" s="91"/>
      <c r="FW879" s="91"/>
      <c r="FX879" s="91"/>
      <c r="FY879" s="91"/>
      <c r="FZ879" s="91"/>
      <c r="GA879" s="91"/>
      <c r="GB879" s="91"/>
    </row>
    <row r="880" spans="1:184" x14ac:dyDescent="0.3">
      <c r="FT880" s="91"/>
      <c r="FU880" s="91"/>
      <c r="FV880" s="91"/>
      <c r="FW880" s="91"/>
      <c r="FX880" s="91"/>
      <c r="FY880" s="91"/>
      <c r="FZ880" s="91"/>
      <c r="GA880" s="91"/>
      <c r="GB880" s="91"/>
    </row>
    <row r="881" spans="1:184" x14ac:dyDescent="0.3">
      <c r="FT881" s="91"/>
      <c r="FU881" s="91"/>
      <c r="FV881" s="91"/>
      <c r="FW881" s="91"/>
      <c r="FX881" s="91"/>
      <c r="FY881" s="91"/>
      <c r="FZ881" s="91"/>
      <c r="GA881" s="91"/>
      <c r="GB881" s="91"/>
    </row>
    <row r="882" spans="1:184" x14ac:dyDescent="0.3">
      <c r="FT882" s="91"/>
      <c r="FU882" s="91"/>
      <c r="FV882" s="91"/>
      <c r="FW882" s="91"/>
      <c r="FX882" s="91"/>
      <c r="FY882" s="91"/>
      <c r="FZ882" s="91"/>
      <c r="GA882" s="91"/>
      <c r="GB882" s="91"/>
    </row>
    <row r="883" spans="1:184" x14ac:dyDescent="0.3">
      <c r="FT883" s="91"/>
      <c r="FU883" s="91"/>
      <c r="FV883" s="91"/>
      <c r="FW883" s="91"/>
      <c r="FX883" s="91"/>
      <c r="FY883" s="91"/>
      <c r="FZ883" s="91"/>
      <c r="GA883" s="91"/>
      <c r="GB883" s="91"/>
    </row>
    <row r="884" spans="1:184" x14ac:dyDescent="0.3">
      <c r="FT884" s="91"/>
      <c r="FU884" s="91"/>
      <c r="FV884" s="91"/>
      <c r="FW884" s="91"/>
      <c r="FX884" s="91"/>
      <c r="FY884" s="91"/>
      <c r="FZ884" s="91"/>
      <c r="GA884" s="91"/>
      <c r="GB884" s="91"/>
    </row>
    <row r="886" spans="1:184" x14ac:dyDescent="0.3">
      <c r="FT886" s="91"/>
      <c r="FU886" s="91"/>
      <c r="FV886" s="91"/>
      <c r="FW886" s="91"/>
      <c r="FX886" s="91"/>
      <c r="FY886" s="91"/>
      <c r="FZ886" s="91"/>
      <c r="GA886" s="91"/>
      <c r="GB886" s="91"/>
    </row>
    <row r="888" spans="1:184" x14ac:dyDescent="0.3">
      <c r="FT888" s="91"/>
      <c r="FU888" s="91"/>
      <c r="FV888" s="91"/>
      <c r="FW888" s="91"/>
      <c r="FX888" s="91"/>
      <c r="FY888" s="91"/>
      <c r="FZ888" s="91"/>
      <c r="GA888" s="91"/>
      <c r="GB888" s="91"/>
    </row>
    <row r="890" spans="1:184" x14ac:dyDescent="0.3">
      <c r="FT890" s="265"/>
      <c r="FU890" s="265"/>
      <c r="FV890" s="265"/>
      <c r="FW890" s="265"/>
      <c r="FX890" s="265"/>
      <c r="FY890" s="265"/>
      <c r="FZ890" s="265"/>
      <c r="GA890" s="265"/>
      <c r="GB890" s="265"/>
    </row>
    <row r="893" spans="1:184" s="207" customFormat="1" ht="14.4" thickBot="1" x14ac:dyDescent="0.35">
      <c r="A893" s="205"/>
      <c r="B893" s="205"/>
      <c r="C893" s="205"/>
      <c r="D893" s="206"/>
      <c r="E893" s="205"/>
      <c r="F893" s="205"/>
      <c r="G893" s="205"/>
      <c r="H893" s="205"/>
      <c r="I893" s="205"/>
      <c r="J893" s="205"/>
      <c r="K893" s="205"/>
      <c r="L893" s="205"/>
      <c r="M893" s="205"/>
      <c r="N893" s="205"/>
      <c r="O893" s="205"/>
      <c r="P893" s="205"/>
      <c r="Q893" s="205"/>
      <c r="R893" s="205"/>
      <c r="S893" s="205"/>
      <c r="T893" s="205"/>
      <c r="U893" s="205"/>
      <c r="V893" s="205"/>
      <c r="W893" s="205"/>
      <c r="X893" s="205"/>
      <c r="Y893" s="205"/>
      <c r="Z893" s="205"/>
      <c r="AA893" s="205"/>
      <c r="AB893" s="205"/>
      <c r="AC893" s="205"/>
      <c r="AD893" s="205"/>
      <c r="AE893" s="205"/>
      <c r="AF893" s="205"/>
      <c r="AG893" s="205"/>
      <c r="AH893" s="205"/>
      <c r="AI893" s="205"/>
      <c r="AJ893" s="205"/>
      <c r="AK893" s="205"/>
      <c r="AL893" s="205"/>
      <c r="AM893" s="205"/>
      <c r="AN893" s="205"/>
      <c r="AO893" s="205"/>
      <c r="AP893" s="205"/>
      <c r="AQ893" s="205"/>
      <c r="AR893" s="205"/>
      <c r="AS893" s="205"/>
      <c r="AT893" s="205"/>
      <c r="AU893" s="205"/>
      <c r="AV893" s="205"/>
      <c r="AW893" s="205"/>
      <c r="AX893" s="205"/>
      <c r="AY893" s="205"/>
      <c r="AZ893" s="205"/>
      <c r="BA893" s="205"/>
      <c r="BB893" s="205"/>
      <c r="BC893" s="205"/>
      <c r="BD893" s="205"/>
      <c r="BE893" s="205"/>
      <c r="BF893" s="205"/>
      <c r="BG893" s="205"/>
      <c r="BH893" s="205"/>
      <c r="BI893" s="205"/>
      <c r="BJ893" s="205"/>
      <c r="BK893" s="205"/>
      <c r="BL893" s="205"/>
    </row>
    <row r="895" spans="1:184" x14ac:dyDescent="0.3">
      <c r="A895" s="18" t="s">
        <v>231</v>
      </c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</row>
    <row r="896" spans="1:184" x14ac:dyDescent="0.3"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</row>
    <row r="897" spans="1:184" s="16" customFormat="1" x14ac:dyDescent="0.3">
      <c r="A897" s="18" t="s">
        <v>282</v>
      </c>
      <c r="B897" s="14"/>
      <c r="C897" s="14"/>
      <c r="D897" s="22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FT897" s="7"/>
      <c r="FU897" s="7"/>
      <c r="FV897" s="7"/>
      <c r="FW897" s="7"/>
      <c r="FX897" s="7"/>
      <c r="FY897" s="7"/>
      <c r="FZ897" s="7"/>
      <c r="GA897" s="7"/>
      <c r="GB897" s="7"/>
    </row>
    <row r="898" spans="1:184" s="82" customFormat="1" x14ac:dyDescent="0.3">
      <c r="A898" s="80" t="s">
        <v>283</v>
      </c>
      <c r="B898" s="80"/>
      <c r="C898" s="80" t="s">
        <v>285</v>
      </c>
      <c r="D898" s="153"/>
      <c r="E898" s="252">
        <v>3850</v>
      </c>
      <c r="F898" s="252">
        <v>3900</v>
      </c>
      <c r="G898" s="252">
        <v>3820</v>
      </c>
      <c r="H898" s="252">
        <v>3900</v>
      </c>
      <c r="I898" s="252">
        <v>3920</v>
      </c>
      <c r="J898" s="252">
        <v>3770</v>
      </c>
      <c r="K898" s="252">
        <v>3550</v>
      </c>
      <c r="L898" s="252">
        <v>3510</v>
      </c>
      <c r="M898" s="252">
        <v>3350</v>
      </c>
      <c r="N898" s="252">
        <v>3150</v>
      </c>
      <c r="O898" s="252">
        <v>3000</v>
      </c>
      <c r="P898" s="252">
        <v>3200</v>
      </c>
      <c r="Q898" s="252">
        <v>3150</v>
      </c>
      <c r="R898" s="252">
        <v>3100</v>
      </c>
      <c r="S898" s="252">
        <v>3750</v>
      </c>
      <c r="T898" s="252">
        <v>3700</v>
      </c>
      <c r="U898" s="252">
        <v>3500</v>
      </c>
      <c r="V898" s="252">
        <v>3400</v>
      </c>
      <c r="W898" s="252">
        <v>3410</v>
      </c>
      <c r="X898" s="252">
        <v>3400</v>
      </c>
      <c r="Y898" s="252">
        <v>3320</v>
      </c>
      <c r="Z898" s="252">
        <v>3300</v>
      </c>
      <c r="AA898" s="252">
        <v>3320</v>
      </c>
      <c r="AB898" s="252">
        <v>3530</v>
      </c>
      <c r="AC898" s="252">
        <v>3600</v>
      </c>
      <c r="AD898" s="252">
        <v>3700</v>
      </c>
      <c r="AE898" s="252">
        <v>3500</v>
      </c>
      <c r="AF898" s="252">
        <v>3450</v>
      </c>
      <c r="AG898" s="252">
        <v>3410</v>
      </c>
      <c r="AH898" s="252">
        <v>3500</v>
      </c>
      <c r="AI898" s="252">
        <v>3420</v>
      </c>
      <c r="AJ898" s="252">
        <v>3500</v>
      </c>
      <c r="AK898" s="252">
        <v>3420</v>
      </c>
      <c r="AL898" s="252">
        <v>3450</v>
      </c>
      <c r="AM898" s="252">
        <v>3500</v>
      </c>
      <c r="AN898" s="252">
        <v>3650</v>
      </c>
      <c r="AO898" s="252">
        <v>3550</v>
      </c>
      <c r="AP898" s="252">
        <v>3500</v>
      </c>
      <c r="AQ898" s="252">
        <v>3680</v>
      </c>
      <c r="AR898" s="252">
        <v>3800</v>
      </c>
      <c r="AS898" s="252">
        <v>4000</v>
      </c>
      <c r="AT898" s="252">
        <v>3900</v>
      </c>
      <c r="AU898" s="252">
        <v>3900</v>
      </c>
      <c r="AV898" s="252">
        <v>3800</v>
      </c>
      <c r="AW898" s="252">
        <v>3750</v>
      </c>
      <c r="AX898" s="252">
        <v>3780</v>
      </c>
      <c r="AY898" s="252">
        <v>3700</v>
      </c>
      <c r="AZ898" s="252">
        <v>3650</v>
      </c>
      <c r="BA898" s="252">
        <v>3655</v>
      </c>
      <c r="BB898" s="252">
        <v>3670</v>
      </c>
      <c r="BC898" s="252">
        <v>3720</v>
      </c>
      <c r="BD898" s="252">
        <v>3885</v>
      </c>
      <c r="BE898" s="252">
        <v>3896</v>
      </c>
      <c r="BF898" s="252">
        <v>3955</v>
      </c>
      <c r="BG898" s="252">
        <v>3900</v>
      </c>
      <c r="BH898" s="252">
        <v>3568</v>
      </c>
      <c r="BI898" s="252">
        <v>3572.25</v>
      </c>
      <c r="BJ898" s="252">
        <v>3558.5</v>
      </c>
      <c r="BK898" s="252">
        <v>3603</v>
      </c>
      <c r="BL898" s="252">
        <v>3534.75</v>
      </c>
      <c r="BM898" s="252">
        <v>3576</v>
      </c>
      <c r="BN898" s="252">
        <v>3561</v>
      </c>
      <c r="BO898" s="252">
        <v>3587</v>
      </c>
      <c r="BP898" s="252">
        <v>3705</v>
      </c>
      <c r="BQ898" s="252">
        <v>3733</v>
      </c>
      <c r="BR898" s="252">
        <v>3837</v>
      </c>
      <c r="BS898" s="252">
        <v>3729</v>
      </c>
      <c r="BT898" s="252">
        <v>3650</v>
      </c>
      <c r="BU898" s="252">
        <v>3556</v>
      </c>
      <c r="BV898" s="252">
        <v>3613</v>
      </c>
      <c r="BW898" s="252">
        <v>3624</v>
      </c>
      <c r="BX898" s="252">
        <v>3606</v>
      </c>
      <c r="BY898" s="252">
        <v>3584</v>
      </c>
      <c r="BZ898" s="252">
        <v>3663</v>
      </c>
      <c r="CA898" s="252">
        <v>3787</v>
      </c>
      <c r="CB898" s="252">
        <v>3738</v>
      </c>
      <c r="CC898" s="252">
        <v>3821</v>
      </c>
      <c r="CD898" s="252">
        <v>3835</v>
      </c>
      <c r="CE898" s="252">
        <v>3838</v>
      </c>
      <c r="CF898" s="252">
        <v>3866</v>
      </c>
      <c r="CG898" s="252">
        <v>3860</v>
      </c>
      <c r="CH898" s="252">
        <v>3920</v>
      </c>
      <c r="CI898" s="252">
        <v>3917</v>
      </c>
      <c r="CJ898" s="252">
        <v>3974</v>
      </c>
      <c r="CK898" s="252">
        <v>3995</v>
      </c>
      <c r="CL898" s="252">
        <v>3994</v>
      </c>
      <c r="CM898" s="252">
        <v>4060</v>
      </c>
      <c r="CN898" s="252">
        <v>4348</v>
      </c>
      <c r="CO898" s="252">
        <v>4743</v>
      </c>
      <c r="CP898" s="252">
        <v>4845</v>
      </c>
      <c r="CQ898" s="252">
        <v>5500</v>
      </c>
      <c r="CR898" s="252">
        <v>5180</v>
      </c>
      <c r="CS898" s="252">
        <v>5051</v>
      </c>
      <c r="CT898" s="252">
        <v>5088</v>
      </c>
      <c r="CU898" s="252">
        <v>5043</v>
      </c>
      <c r="CV898" s="252">
        <v>5070</v>
      </c>
      <c r="CW898" s="252">
        <v>5105</v>
      </c>
      <c r="CX898" s="252">
        <v>5025</v>
      </c>
      <c r="CY898" s="252">
        <v>5125</v>
      </c>
      <c r="CZ898" s="252">
        <v>5304</v>
      </c>
      <c r="DA898" s="252">
        <v>5288</v>
      </c>
      <c r="DB898" s="252">
        <v>5316</v>
      </c>
      <c r="DC898" s="252">
        <v>5208</v>
      </c>
      <c r="DD898" s="252">
        <v>5226</v>
      </c>
      <c r="DE898" s="252">
        <v>5138</v>
      </c>
      <c r="DF898" s="252">
        <v>5130</v>
      </c>
      <c r="DG898" s="252">
        <v>5135</v>
      </c>
      <c r="DH898" s="252">
        <v>5144</v>
      </c>
      <c r="DI898" s="252">
        <v>5228</v>
      </c>
      <c r="DJ898" s="252">
        <v>5200</v>
      </c>
      <c r="DK898" s="252">
        <v>5233</v>
      </c>
      <c r="DL898" s="252">
        <v>5388</v>
      </c>
      <c r="DM898" s="252">
        <v>5410</v>
      </c>
      <c r="DN898" s="252">
        <v>5495</v>
      </c>
      <c r="DO898" s="252">
        <v>5405</v>
      </c>
      <c r="DP898" s="252">
        <v>5220</v>
      </c>
      <c r="DQ898" s="252">
        <v>5175</v>
      </c>
      <c r="DR898" s="252">
        <v>5125</v>
      </c>
      <c r="DS898" s="252">
        <v>5045</v>
      </c>
      <c r="DT898" s="252">
        <v>5186</v>
      </c>
      <c r="DU898" s="252">
        <v>5076</v>
      </c>
      <c r="DV898" s="252">
        <v>5100</v>
      </c>
      <c r="DW898" s="252">
        <v>5320</v>
      </c>
      <c r="DX898" s="252">
        <v>5575</v>
      </c>
      <c r="DY898" s="252">
        <v>5554</v>
      </c>
      <c r="DZ898" s="252">
        <v>5708</v>
      </c>
      <c r="EA898" s="252">
        <v>5663</v>
      </c>
      <c r="EB898" s="252">
        <v>5480</v>
      </c>
      <c r="EC898" s="252">
        <v>5400</v>
      </c>
      <c r="ED898" s="252">
        <v>5380</v>
      </c>
      <c r="EE898" s="252">
        <v>5345</v>
      </c>
      <c r="EF898" s="252">
        <v>5325</v>
      </c>
      <c r="EG898" s="252">
        <v>5323</v>
      </c>
      <c r="EH898" s="252">
        <v>5388</v>
      </c>
      <c r="EI898" s="252">
        <v>5450</v>
      </c>
      <c r="EJ898" s="252">
        <v>5513</v>
      </c>
      <c r="EK898" s="252">
        <v>5660</v>
      </c>
      <c r="EL898" s="252">
        <v>5745</v>
      </c>
      <c r="EM898" s="252">
        <v>5670</v>
      </c>
      <c r="EN898" s="252">
        <v>5663</v>
      </c>
      <c r="EO898" s="252">
        <v>5675</v>
      </c>
      <c r="EP898" s="252">
        <v>5630</v>
      </c>
      <c r="EQ898" s="252">
        <v>5655</v>
      </c>
      <c r="ER898" s="252">
        <v>5750</v>
      </c>
      <c r="ES898" s="252">
        <v>5863</v>
      </c>
      <c r="ET898" s="252">
        <v>5938</v>
      </c>
      <c r="EU898" s="252">
        <v>6590</v>
      </c>
      <c r="EV898" s="252">
        <v>7300</v>
      </c>
      <c r="EW898" s="252">
        <v>7820</v>
      </c>
      <c r="EX898" s="252">
        <v>7850</v>
      </c>
      <c r="EY898" s="252">
        <v>7838</v>
      </c>
      <c r="EZ898" s="252">
        <v>7850</v>
      </c>
      <c r="FA898" s="252">
        <v>7880</v>
      </c>
      <c r="FB898" s="252">
        <v>8100</v>
      </c>
      <c r="FC898" s="252">
        <v>8263</v>
      </c>
      <c r="FD898" s="252">
        <v>8410</v>
      </c>
      <c r="FE898" s="252">
        <v>8642.5</v>
      </c>
      <c r="FF898" s="252">
        <v>8637.5</v>
      </c>
      <c r="FG898" s="252">
        <v>9036</v>
      </c>
      <c r="FH898" s="252">
        <v>9687.5</v>
      </c>
      <c r="FI898" s="252">
        <v>10313</v>
      </c>
      <c r="FJ898" s="252">
        <v>10150</v>
      </c>
      <c r="FK898" s="252">
        <v>9800</v>
      </c>
      <c r="FL898" s="252">
        <v>9425</v>
      </c>
      <c r="FM898" s="252">
        <v>9590</v>
      </c>
      <c r="FN898" s="252">
        <v>9875</v>
      </c>
      <c r="FO898" s="252">
        <v>10225</v>
      </c>
      <c r="FP898" s="252">
        <v>10210</v>
      </c>
      <c r="FQ898" s="252">
        <v>10138</v>
      </c>
      <c r="FR898" s="252">
        <v>10138</v>
      </c>
      <c r="FS898" s="252">
        <v>10170</v>
      </c>
      <c r="FT898" s="252">
        <v>10409.037165780093</v>
      </c>
      <c r="FU898" s="252">
        <v>10654.050260704693</v>
      </c>
      <c r="FV898" s="252">
        <v>10955.41636746195</v>
      </c>
      <c r="FW898" s="252">
        <v>10810.973601600575</v>
      </c>
      <c r="FX898" s="252">
        <v>10810.973601600575</v>
      </c>
      <c r="FY898" s="252">
        <v>10810.973601600575</v>
      </c>
      <c r="FZ898" s="252">
        <v>10810.973601600575</v>
      </c>
      <c r="GA898" s="252">
        <v>10810.973601600575</v>
      </c>
      <c r="GB898" s="252">
        <v>10810.973601600575</v>
      </c>
    </row>
    <row r="899" spans="1:184" s="16" customFormat="1" x14ac:dyDescent="0.3">
      <c r="A899" s="14" t="s">
        <v>91</v>
      </c>
      <c r="B899" s="286"/>
      <c r="C899" s="14" t="s">
        <v>92</v>
      </c>
      <c r="D899" s="22">
        <v>22.046219999999998</v>
      </c>
      <c r="E899" s="91">
        <v>2893.5818978686148</v>
      </c>
      <c r="F899" s="91">
        <v>3213.6204552341924</v>
      </c>
      <c r="G899" s="91">
        <v>3238.0979554060682</v>
      </c>
      <c r="H899" s="91">
        <v>3150.7792248089254</v>
      </c>
      <c r="I899" s="91">
        <v>2979.1931554276694</v>
      </c>
      <c r="J899" s="91">
        <v>2663.9953236624747</v>
      </c>
      <c r="K899" s="91">
        <v>2785.0561388966735</v>
      </c>
      <c r="L899" s="91">
        <v>2512.5698117415322</v>
      </c>
      <c r="M899" s="91">
        <v>2467.5547470538108</v>
      </c>
      <c r="N899" s="91">
        <v>2381.4331603711021</v>
      </c>
      <c r="O899" s="91">
        <v>2598.4604060902143</v>
      </c>
      <c r="P899" s="91">
        <v>3017.186188733448</v>
      </c>
      <c r="Q899" s="91">
        <v>3179.4061402120169</v>
      </c>
      <c r="R899" s="91">
        <v>3032.5482293738373</v>
      </c>
      <c r="S899" s="91">
        <v>3082.0570457237077</v>
      </c>
      <c r="T899" s="91">
        <v>3484.8196804470581</v>
      </c>
      <c r="U899" s="91">
        <v>3860.1795533544027</v>
      </c>
      <c r="V899" s="91">
        <v>3497.3165426908313</v>
      </c>
      <c r="W899" s="91">
        <v>3452.5485119353607</v>
      </c>
      <c r="X899" s="91">
        <v>3707.6332405450876</v>
      </c>
      <c r="Y899" s="91">
        <v>3611.9796877618928</v>
      </c>
      <c r="Z899" s="91">
        <v>3237.6702506538136</v>
      </c>
      <c r="AA899" s="91">
        <v>3213.6493481497419</v>
      </c>
      <c r="AB899" s="91">
        <v>3326.4729386805161</v>
      </c>
      <c r="AC899" s="91">
        <v>3405.6212375830928</v>
      </c>
      <c r="AD899" s="91">
        <v>3697.3667800273329</v>
      </c>
      <c r="AE899" s="91">
        <v>3834.2936164459024</v>
      </c>
      <c r="AF899" s="91">
        <v>3766.043156013181</v>
      </c>
      <c r="AG899" s="91">
        <v>3667.1284774149126</v>
      </c>
      <c r="AH899" s="91">
        <v>3601.9531540955068</v>
      </c>
      <c r="AI899" s="91">
        <v>3778.9590294338577</v>
      </c>
      <c r="AJ899" s="91">
        <v>4064.2563107604433</v>
      </c>
      <c r="AK899" s="91">
        <v>3759.8494608823535</v>
      </c>
      <c r="AL899" s="91">
        <v>4055.0619897215424</v>
      </c>
      <c r="AM899" s="91">
        <v>3805.5587490966514</v>
      </c>
      <c r="AN899" s="91">
        <v>3755.9913497544194</v>
      </c>
      <c r="AO899" s="91">
        <v>3461.7482713718859</v>
      </c>
      <c r="AP899" s="91">
        <v>3374.1020711841579</v>
      </c>
      <c r="AQ899" s="91">
        <v>3215.3990513876583</v>
      </c>
      <c r="AR899" s="91">
        <v>3021.5621048550829</v>
      </c>
      <c r="AS899" s="91">
        <v>3123.6277684861325</v>
      </c>
      <c r="AT899" s="91">
        <v>3571.1723542922455</v>
      </c>
      <c r="AU899" s="91">
        <v>3560.3455964675695</v>
      </c>
      <c r="AV899" s="91">
        <v>3544.3117181242633</v>
      </c>
      <c r="AW899" s="91">
        <v>3125.4750851099666</v>
      </c>
      <c r="AX899" s="91">
        <v>3405.9133136027522</v>
      </c>
      <c r="AY899" s="91">
        <v>3396.0661906750838</v>
      </c>
      <c r="AZ899" s="91">
        <v>3321.4638473618675</v>
      </c>
      <c r="BA899" s="91">
        <v>3250.4820741934782</v>
      </c>
      <c r="BB899" s="91">
        <v>3267.8412824441516</v>
      </c>
      <c r="BC899" s="91">
        <v>3115.6847522946769</v>
      </c>
      <c r="BD899" s="91">
        <v>3228.519330760244</v>
      </c>
      <c r="BE899" s="91">
        <v>3560.1553918595209</v>
      </c>
      <c r="BF899" s="91">
        <v>4111.3260480332083</v>
      </c>
      <c r="BG899" s="91">
        <v>4134.3247706347174</v>
      </c>
      <c r="BH899" s="91">
        <v>4110.4405791204108</v>
      </c>
      <c r="BI899" s="91">
        <v>3969.9861714227973</v>
      </c>
      <c r="BJ899" s="91">
        <v>3865.0817814461989</v>
      </c>
      <c r="BK899" s="91">
        <v>3784.0116108321245</v>
      </c>
      <c r="BL899" s="91">
        <v>3652.0297074681102</v>
      </c>
      <c r="BM899" s="91">
        <v>3590.602455583828</v>
      </c>
      <c r="BN899" s="91">
        <v>4100.0173087273433</v>
      </c>
      <c r="BO899" s="91">
        <v>5202.0984826709764</v>
      </c>
      <c r="BP899" s="91">
        <v>5121.2795024932875</v>
      </c>
      <c r="BQ899" s="91">
        <v>4627.1623757409288</v>
      </c>
      <c r="BR899" s="91">
        <v>4930.9529371477192</v>
      </c>
      <c r="BS899" s="91">
        <v>5303.6155291583509</v>
      </c>
      <c r="BT899" s="91">
        <v>4846.3929169226412</v>
      </c>
      <c r="BU899" s="91">
        <v>4578.0087307818267</v>
      </c>
      <c r="BV899" s="91">
        <v>4929.1095349667048</v>
      </c>
      <c r="BW899" s="91">
        <v>4290.0162455965292</v>
      </c>
      <c r="BX899" s="91">
        <v>4461.6561521140984</v>
      </c>
      <c r="BY899" s="91">
        <v>4257.1330592042441</v>
      </c>
      <c r="BZ899" s="91">
        <v>3775.2362699246996</v>
      </c>
      <c r="CA899" s="91">
        <v>3900.4629221678401</v>
      </c>
      <c r="CB899" s="91">
        <v>3698.5411699004158</v>
      </c>
      <c r="CC899" s="91">
        <v>3953.90174249649</v>
      </c>
      <c r="CD899" s="91">
        <v>4712.2975218800875</v>
      </c>
      <c r="CE899" s="91">
        <v>4593.5947782408603</v>
      </c>
      <c r="CF899" s="91">
        <v>5853.3888678509147</v>
      </c>
      <c r="CG899" s="91">
        <v>5707.9863141390397</v>
      </c>
      <c r="CH899" s="91">
        <v>5594.0542590699897</v>
      </c>
      <c r="CI899" s="91">
        <v>4896.0953875372143</v>
      </c>
      <c r="CJ899" s="91">
        <v>5093.5929969691615</v>
      </c>
      <c r="CK899" s="91">
        <v>5242.5164300205051</v>
      </c>
      <c r="CL899" s="91">
        <v>5501.1800488679992</v>
      </c>
      <c r="CM899" s="91">
        <v>5195.728167215796</v>
      </c>
      <c r="CN899" s="91">
        <v>5136.1030210269773</v>
      </c>
      <c r="CO899" s="91">
        <v>5373.3753072488162</v>
      </c>
      <c r="CP899" s="91">
        <v>5695.2345810729603</v>
      </c>
      <c r="CQ899" s="91">
        <v>5848.3574177930986</v>
      </c>
      <c r="CR899" s="91">
        <v>4986.8272386737272</v>
      </c>
      <c r="CS899" s="91">
        <v>5171.9893420614289</v>
      </c>
      <c r="CT899" s="91">
        <v>4804.3618465534018</v>
      </c>
      <c r="CU899" s="91">
        <v>5050.72286334</v>
      </c>
      <c r="CV899" s="91">
        <v>5385.5288878856218</v>
      </c>
      <c r="CW899" s="91">
        <v>5347.3287499235103</v>
      </c>
      <c r="CX899" s="91">
        <v>5124.3419997927349</v>
      </c>
      <c r="CY899" s="91">
        <v>4992.2129754953467</v>
      </c>
      <c r="CZ899" s="91">
        <v>4700.6315671309403</v>
      </c>
      <c r="DA899" s="91">
        <v>5771.3855759783992</v>
      </c>
      <c r="DB899" s="91">
        <v>5868.5545728200159</v>
      </c>
      <c r="DC899" s="91">
        <v>6571.3601911794476</v>
      </c>
      <c r="DD899" s="91">
        <v>5513.4624521821315</v>
      </c>
      <c r="DE899" s="91">
        <v>4716.8880188778176</v>
      </c>
      <c r="DF899" s="91">
        <v>4994.238234259511</v>
      </c>
      <c r="DG899" s="91">
        <v>5458.471646308757</v>
      </c>
      <c r="DH899" s="91">
        <v>5028.6496367204991</v>
      </c>
      <c r="DI899" s="91">
        <v>5218.9351692004793</v>
      </c>
      <c r="DJ899" s="91">
        <v>4958.4172238290366</v>
      </c>
      <c r="DK899" s="91">
        <v>4461.1300521431276</v>
      </c>
      <c r="DL899" s="91">
        <v>4267.3078077305763</v>
      </c>
      <c r="DM899" s="91">
        <v>4795.6467972130185</v>
      </c>
      <c r="DN899" s="91">
        <v>5482.9211754572634</v>
      </c>
      <c r="DO899" s="91">
        <v>5460.1158004854296</v>
      </c>
      <c r="DP899" s="91">
        <v>4372.2236721150539</v>
      </c>
      <c r="DQ899" s="91">
        <v>4591.6008078729601</v>
      </c>
      <c r="DR899" s="91">
        <v>5249.6702454268789</v>
      </c>
      <c r="DS899" s="91">
        <v>4817.7212782624374</v>
      </c>
      <c r="DT899" s="91">
        <v>5104.2165523009908</v>
      </c>
      <c r="DU899" s="91">
        <v>5004.3513172408911</v>
      </c>
      <c r="DV899" s="91">
        <v>4454.4085256323797</v>
      </c>
      <c r="DW899" s="91">
        <v>4940.2686115011602</v>
      </c>
      <c r="DX899" s="91">
        <v>5956.4805376030909</v>
      </c>
      <c r="DY899" s="91">
        <v>6326.2349906873042</v>
      </c>
      <c r="DZ899" s="91">
        <v>5989.5659059831851</v>
      </c>
      <c r="EA899" s="91">
        <v>5527.9956486943911</v>
      </c>
      <c r="EB899" s="91">
        <v>6404.8387703170165</v>
      </c>
      <c r="EC899" s="91">
        <v>5430.0414604955376</v>
      </c>
      <c r="ED899" s="91">
        <v>5892.5832173820818</v>
      </c>
      <c r="EE899" s="91">
        <v>6385.9959399668614</v>
      </c>
      <c r="EF899" s="91">
        <v>6041.1721934141988</v>
      </c>
      <c r="EG899" s="91">
        <v>5634.3573283227815</v>
      </c>
      <c r="EH899" s="91">
        <v>5062.8536832388145</v>
      </c>
      <c r="EI899" s="91">
        <v>6334.9386733115998</v>
      </c>
      <c r="EJ899" s="91">
        <v>6008.9436400748455</v>
      </c>
      <c r="EK899" s="91">
        <v>9661.9218882267796</v>
      </c>
      <c r="EL899" s="91">
        <v>6216.1660884408893</v>
      </c>
      <c r="EM899" s="91">
        <v>5775.0618040070995</v>
      </c>
      <c r="EN899" s="91">
        <v>6330.305318379309</v>
      </c>
      <c r="EO899" s="91">
        <v>7119.5557640788857</v>
      </c>
      <c r="EP899" s="91">
        <v>8165.667277687051</v>
      </c>
      <c r="EQ899" s="91">
        <v>6792.6401633372143</v>
      </c>
      <c r="ER899" s="91">
        <v>5904.047803872877</v>
      </c>
      <c r="ES899" s="91">
        <v>6431.402313909005</v>
      </c>
      <c r="ET899" s="91">
        <v>7026.6677673333452</v>
      </c>
      <c r="EU899" s="91">
        <v>8127.2187925783101</v>
      </c>
      <c r="EV899" s="91">
        <v>9000.9682093847896</v>
      </c>
      <c r="EW899" s="91">
        <v>9676.7894087877612</v>
      </c>
      <c r="EX899" s="91">
        <v>10282.928005097998</v>
      </c>
      <c r="EY899" s="91">
        <v>10085.997691644636</v>
      </c>
      <c r="EZ899" s="91">
        <v>10543.015695012167</v>
      </c>
      <c r="FA899" s="91">
        <v>9128.9020668960256</v>
      </c>
      <c r="FB899" s="91">
        <v>8861.4326608758711</v>
      </c>
      <c r="FC899" s="91">
        <v>8174.3521394533318</v>
      </c>
      <c r="FD899" s="91">
        <v>7784.3406560133062</v>
      </c>
      <c r="FE899" s="91">
        <v>8313.8030040219837</v>
      </c>
      <c r="FF899" s="91">
        <v>9330.3166943740307</v>
      </c>
      <c r="FG899" s="91">
        <v>8973.661753676819</v>
      </c>
      <c r="FH899" s="91">
        <v>8904.4226686216607</v>
      </c>
      <c r="FI899" s="91">
        <v>9245.1641925686399</v>
      </c>
      <c r="FJ899" s="91">
        <v>9457.9127067914997</v>
      </c>
      <c r="FK899" s="91">
        <v>11442.439272116664</v>
      </c>
      <c r="FL899" s="91">
        <v>11146.19568870339</v>
      </c>
      <c r="FM899" s="91">
        <v>10080.96027984801</v>
      </c>
      <c r="FN899" s="91">
        <v>10494.493708753153</v>
      </c>
      <c r="FO899" s="91">
        <v>10409.056987079519</v>
      </c>
      <c r="FP899" s="91">
        <v>9206.4963087752767</v>
      </c>
      <c r="FQ899" s="91">
        <v>8606.9349641028584</v>
      </c>
      <c r="FR899" s="91">
        <v>8715.1871843725494</v>
      </c>
      <c r="FS899" s="91">
        <v>8837.7306462950382</v>
      </c>
      <c r="FT899" s="91">
        <v>9084.6536014270059</v>
      </c>
      <c r="FU899" s="91">
        <v>9148.8036559279244</v>
      </c>
      <c r="FV899" s="91">
        <v>9162.805276197505</v>
      </c>
      <c r="FW899" s="91">
        <v>9035.0670129292012</v>
      </c>
      <c r="FX899" s="91">
        <v>9099.3613893623642</v>
      </c>
      <c r="FY899" s="91">
        <v>9083.082053249489</v>
      </c>
      <c r="FZ899" s="91">
        <v>8997.8890315035842</v>
      </c>
      <c r="GA899" s="91">
        <v>9021.8209683551777</v>
      </c>
      <c r="GB899" s="91">
        <v>9069.9145886521383</v>
      </c>
    </row>
    <row r="900" spans="1:184" s="16" customFormat="1" x14ac:dyDescent="0.3">
      <c r="A900" s="14" t="s">
        <v>93</v>
      </c>
      <c r="B900" s="286"/>
      <c r="C900" s="14" t="s">
        <v>286</v>
      </c>
      <c r="D900" s="22"/>
      <c r="E900" s="91">
        <v>5239</v>
      </c>
      <c r="F900" s="91">
        <v>4980.75</v>
      </c>
      <c r="G900" s="91">
        <v>4652</v>
      </c>
      <c r="H900" s="91">
        <v>4211.6000000000004</v>
      </c>
      <c r="I900" s="91">
        <v>3427.5</v>
      </c>
      <c r="J900" s="91">
        <v>3293</v>
      </c>
      <c r="K900" s="91">
        <v>3820.8</v>
      </c>
      <c r="L900" s="91">
        <v>4177.25</v>
      </c>
      <c r="M900" s="91">
        <v>4145.5</v>
      </c>
      <c r="N900" s="91">
        <v>4192.3999999999996</v>
      </c>
      <c r="O900" s="91">
        <v>4339.25</v>
      </c>
      <c r="P900" s="91">
        <v>4707.25</v>
      </c>
      <c r="Q900" s="91">
        <v>4872.6000000000004</v>
      </c>
      <c r="R900" s="91">
        <v>4762.5</v>
      </c>
      <c r="S900" s="91">
        <v>4638.5</v>
      </c>
      <c r="T900" s="91">
        <v>4324.8</v>
      </c>
      <c r="U900" s="91">
        <v>3957.5</v>
      </c>
      <c r="V900" s="91">
        <v>3789</v>
      </c>
      <c r="W900" s="91">
        <v>3342.6019999999999</v>
      </c>
      <c r="X900" s="91">
        <v>4296.25</v>
      </c>
      <c r="Y900" s="91">
        <v>4183.25</v>
      </c>
      <c r="Z900" s="91">
        <v>4209.6000000000004</v>
      </c>
      <c r="AA900" s="91">
        <v>4306.75</v>
      </c>
      <c r="AB900" s="91">
        <v>4830.5</v>
      </c>
      <c r="AC900" s="91">
        <v>4833.3999999999996</v>
      </c>
      <c r="AD900" s="91">
        <v>4550</v>
      </c>
      <c r="AE900" s="91">
        <v>4351.5</v>
      </c>
      <c r="AF900" s="91">
        <v>4189.3999999999996</v>
      </c>
      <c r="AG900" s="91">
        <v>4096.25</v>
      </c>
      <c r="AH900" s="91">
        <v>3973.5</v>
      </c>
      <c r="AI900" s="91">
        <v>4087.2</v>
      </c>
      <c r="AJ900" s="91">
        <v>4404.5</v>
      </c>
      <c r="AK900" s="91">
        <v>4446</v>
      </c>
      <c r="AL900" s="91">
        <v>4461.6000000000004</v>
      </c>
      <c r="AM900" s="91">
        <v>4696</v>
      </c>
      <c r="AN900" s="91">
        <v>4900.5</v>
      </c>
      <c r="AO900" s="91">
        <v>4650.8</v>
      </c>
      <c r="AP900" s="91">
        <v>4207.75</v>
      </c>
      <c r="AQ900" s="91">
        <v>3925.25</v>
      </c>
      <c r="AR900" s="91">
        <v>3865</v>
      </c>
      <c r="AS900" s="91">
        <v>3866.75</v>
      </c>
      <c r="AT900" s="91">
        <v>3939</v>
      </c>
      <c r="AU900" s="91">
        <v>4244</v>
      </c>
      <c r="AV900" s="91">
        <v>4391.75</v>
      </c>
      <c r="AW900" s="91">
        <v>4417.25</v>
      </c>
      <c r="AX900" s="91">
        <v>4445.2</v>
      </c>
      <c r="AY900" s="91">
        <v>4482.75</v>
      </c>
      <c r="AZ900" s="91">
        <v>4561.25</v>
      </c>
      <c r="BA900" s="91">
        <v>4503</v>
      </c>
      <c r="BB900" s="91">
        <v>4391.75</v>
      </c>
      <c r="BC900" s="91">
        <v>4473.25</v>
      </c>
      <c r="BD900" s="91">
        <v>4471.8</v>
      </c>
      <c r="BE900" s="91">
        <v>4462</v>
      </c>
      <c r="BF900" s="91">
        <v>4529.75</v>
      </c>
      <c r="BG900" s="91">
        <v>4675.3999999999996</v>
      </c>
      <c r="BH900" s="91">
        <v>4657.5</v>
      </c>
      <c r="BI900" s="91">
        <v>4815.5</v>
      </c>
      <c r="BJ900" s="91">
        <v>4890.3999999999996</v>
      </c>
      <c r="BK900" s="91">
        <v>4899</v>
      </c>
      <c r="BL900" s="91">
        <v>5027</v>
      </c>
      <c r="BM900" s="91">
        <v>5110</v>
      </c>
      <c r="BN900" s="91">
        <v>5077</v>
      </c>
      <c r="BO900" s="91">
        <v>5119</v>
      </c>
      <c r="BP900" s="91">
        <v>5128</v>
      </c>
      <c r="BQ900" s="91">
        <v>5148</v>
      </c>
      <c r="BR900" s="91">
        <v>5159</v>
      </c>
      <c r="BS900" s="91">
        <v>5150</v>
      </c>
      <c r="BT900" s="91">
        <v>5156</v>
      </c>
      <c r="BU900" s="91">
        <v>5098</v>
      </c>
      <c r="BV900" s="91">
        <v>5020</v>
      </c>
      <c r="BW900" s="91">
        <v>4994</v>
      </c>
      <c r="BX900" s="91">
        <v>4990</v>
      </c>
      <c r="BY900" s="91">
        <v>5110</v>
      </c>
      <c r="BZ900" s="91">
        <v>5081</v>
      </c>
      <c r="CA900" s="91">
        <v>4992</v>
      </c>
      <c r="CB900" s="91">
        <v>4738</v>
      </c>
      <c r="CC900" s="91">
        <v>4467</v>
      </c>
      <c r="CD900" s="91">
        <v>4131</v>
      </c>
      <c r="CE900" s="91">
        <v>4000</v>
      </c>
      <c r="CF900" s="91">
        <v>4012</v>
      </c>
      <c r="CG900" s="91">
        <v>4087</v>
      </c>
      <c r="CH900" s="91">
        <v>4235</v>
      </c>
      <c r="CI900" s="91">
        <v>4403</v>
      </c>
      <c r="CJ900" s="91">
        <v>4631</v>
      </c>
      <c r="CK900" s="91">
        <v>4679</v>
      </c>
      <c r="CL900" s="91">
        <v>4589</v>
      </c>
      <c r="CM900" s="91">
        <v>4515</v>
      </c>
      <c r="CN900" s="91">
        <v>4401</v>
      </c>
      <c r="CO900" s="91">
        <v>4214</v>
      </c>
      <c r="CP900" s="91">
        <v>4167</v>
      </c>
      <c r="CQ900" s="91">
        <v>4341</v>
      </c>
      <c r="CR900" s="91">
        <v>4682</v>
      </c>
      <c r="CS900" s="91">
        <v>5206</v>
      </c>
      <c r="CT900" s="91">
        <v>5563</v>
      </c>
      <c r="CU900" s="91">
        <v>5711</v>
      </c>
      <c r="CV900" s="91">
        <v>5997</v>
      </c>
      <c r="CW900" s="91">
        <v>6017</v>
      </c>
      <c r="CX900" s="91">
        <v>5854</v>
      </c>
      <c r="CY900" s="91">
        <v>5695</v>
      </c>
      <c r="CZ900" s="91">
        <v>5476</v>
      </c>
      <c r="DA900" s="91">
        <v>5097</v>
      </c>
      <c r="DB900" s="91">
        <v>4906</v>
      </c>
      <c r="DC900" s="91">
        <v>4871</v>
      </c>
      <c r="DD900" s="91">
        <v>5090</v>
      </c>
      <c r="DE900" s="91">
        <v>5295</v>
      </c>
      <c r="DF900" s="91">
        <v>5427</v>
      </c>
      <c r="DG900" s="91">
        <v>5530</v>
      </c>
      <c r="DH900" s="91">
        <v>5718</v>
      </c>
      <c r="DI900" s="91">
        <v>5735</v>
      </c>
      <c r="DJ900" s="91">
        <v>5461</v>
      </c>
      <c r="DK900" s="91">
        <v>5300</v>
      </c>
      <c r="DL900" s="91">
        <v>5157</v>
      </c>
      <c r="DM900" s="91">
        <v>4941</v>
      </c>
      <c r="DN900" s="91">
        <v>4636</v>
      </c>
      <c r="DO900" s="91">
        <v>4465</v>
      </c>
      <c r="DP900" s="91">
        <v>4545</v>
      </c>
      <c r="DQ900" s="91">
        <v>4501</v>
      </c>
      <c r="DR900" s="91">
        <v>4636</v>
      </c>
      <c r="DS900" s="91">
        <v>4834</v>
      </c>
      <c r="DT900" s="91">
        <v>5294</v>
      </c>
      <c r="DU900" s="91">
        <v>5432</v>
      </c>
      <c r="DV900" s="91">
        <v>5260</v>
      </c>
      <c r="DW900" s="91">
        <v>5226</v>
      </c>
      <c r="DX900" s="91">
        <v>5194</v>
      </c>
      <c r="DY900" s="91">
        <v>5111</v>
      </c>
      <c r="DZ900" s="91">
        <v>4829</v>
      </c>
      <c r="EA900" s="91">
        <v>4778</v>
      </c>
      <c r="EB900" s="91">
        <v>4847</v>
      </c>
      <c r="EC900" s="91">
        <v>4927</v>
      </c>
      <c r="ED900" s="91">
        <v>5083</v>
      </c>
      <c r="EE900" s="91">
        <v>5481</v>
      </c>
      <c r="EF900" s="91">
        <v>5799</v>
      </c>
      <c r="EG900" s="91">
        <v>5770</v>
      </c>
      <c r="EH900" s="91">
        <v>5567</v>
      </c>
      <c r="EI900" s="91">
        <v>5370</v>
      </c>
      <c r="EJ900" s="91">
        <v>4632</v>
      </c>
      <c r="EK900" s="91">
        <v>4071</v>
      </c>
      <c r="EL900" s="91">
        <v>4373</v>
      </c>
      <c r="EM900" s="91">
        <v>5249</v>
      </c>
      <c r="EN900" s="91">
        <v>5489</v>
      </c>
      <c r="EO900" s="91">
        <v>5657</v>
      </c>
      <c r="EP900" s="91">
        <v>6044</v>
      </c>
      <c r="EQ900" s="91">
        <v>6490</v>
      </c>
      <c r="ER900" s="91">
        <v>7183</v>
      </c>
      <c r="ES900" s="91">
        <v>7329</v>
      </c>
      <c r="ET900" s="91">
        <v>6866</v>
      </c>
      <c r="EU900" s="91">
        <v>6750</v>
      </c>
      <c r="EV900" s="91">
        <v>6874</v>
      </c>
      <c r="EW900" s="91">
        <v>6967</v>
      </c>
      <c r="EX900" s="91">
        <v>7146</v>
      </c>
      <c r="EY900" s="91">
        <v>7460</v>
      </c>
      <c r="EZ900" s="91">
        <v>7892</v>
      </c>
      <c r="FA900" s="91">
        <v>8255.4500000000007</v>
      </c>
      <c r="FB900" s="91">
        <v>8401.16</v>
      </c>
      <c r="FC900" s="91">
        <v>8454</v>
      </c>
      <c r="FD900" s="91">
        <v>8531</v>
      </c>
      <c r="FE900" s="91">
        <v>8419</v>
      </c>
      <c r="FF900" s="91">
        <v>7938.75</v>
      </c>
      <c r="FG900" s="91">
        <v>7411.2</v>
      </c>
      <c r="FH900" s="91">
        <v>7429.5</v>
      </c>
      <c r="FI900" s="91">
        <v>7707</v>
      </c>
      <c r="FJ900" s="91">
        <v>8005.8</v>
      </c>
      <c r="FK900" s="91">
        <v>8414</v>
      </c>
      <c r="FL900" s="91">
        <v>8837.5</v>
      </c>
      <c r="FM900" s="91">
        <v>9205.7999999999993</v>
      </c>
      <c r="FN900" s="91">
        <v>9455</v>
      </c>
      <c r="FO900" s="91">
        <v>9822.5</v>
      </c>
      <c r="FP900" s="91">
        <v>10322.6</v>
      </c>
      <c r="FQ900" s="91">
        <v>10484</v>
      </c>
      <c r="FR900" s="91">
        <v>10315</v>
      </c>
      <c r="FS900" s="91">
        <v>9992</v>
      </c>
      <c r="FT900" s="91">
        <v>10262.464415265087</v>
      </c>
      <c r="FU900" s="91">
        <v>10334.931421761579</v>
      </c>
      <c r="FV900" s="91">
        <v>10350.748329711712</v>
      </c>
      <c r="FW900" s="91">
        <v>10206.449004853272</v>
      </c>
      <c r="FX900" s="91">
        <v>10279.079044389764</v>
      </c>
      <c r="FY900" s="91">
        <v>10260.689118379125</v>
      </c>
      <c r="FZ900" s="91">
        <v>10164.450957580246</v>
      </c>
      <c r="GA900" s="91">
        <v>10191.485631779522</v>
      </c>
      <c r="GB900" s="91">
        <v>10245.814513050382</v>
      </c>
    </row>
    <row r="901" spans="1:184" s="82" customFormat="1" x14ac:dyDescent="0.3">
      <c r="A901" s="80" t="s">
        <v>53</v>
      </c>
      <c r="B901" s="80"/>
      <c r="C901" s="80" t="s">
        <v>95</v>
      </c>
      <c r="D901" s="153">
        <v>22.046219999999998</v>
      </c>
      <c r="E901" s="252">
        <v>1375.8514047965612</v>
      </c>
      <c r="F901" s="252">
        <v>1662.0027424809923</v>
      </c>
      <c r="G901" s="252">
        <v>1650.4093368149759</v>
      </c>
      <c r="H901" s="252">
        <v>1593.0885143097603</v>
      </c>
      <c r="I901" s="252">
        <v>1500.42327218028</v>
      </c>
      <c r="J901" s="252">
        <v>1344.5422688460885</v>
      </c>
      <c r="K901" s="252">
        <v>1164.8360310104699</v>
      </c>
      <c r="L901" s="252">
        <v>913.35653450798372</v>
      </c>
      <c r="M901" s="252">
        <v>823.32188493770843</v>
      </c>
      <c r="N901" s="252">
        <v>789.74811620284424</v>
      </c>
      <c r="O901" s="252">
        <v>856.83621024571914</v>
      </c>
      <c r="P901" s="252">
        <v>884.45224039553875</v>
      </c>
      <c r="Q901" s="252">
        <v>916.51920656827099</v>
      </c>
      <c r="R901" s="252">
        <v>977.59922966625629</v>
      </c>
      <c r="S901" s="252">
        <v>1039.1047272793305</v>
      </c>
      <c r="T901" s="252">
        <v>1218.1869349820859</v>
      </c>
      <c r="U901" s="252">
        <v>1317.6069746432245</v>
      </c>
      <c r="V901" s="252">
        <v>1166.4917607754155</v>
      </c>
      <c r="W901" s="252">
        <v>1034.3318024336952</v>
      </c>
      <c r="X901" s="252">
        <v>904.19128876752143</v>
      </c>
      <c r="Y901" s="252">
        <v>817.70671274780125</v>
      </c>
      <c r="Z901" s="252">
        <v>800.64883640485289</v>
      </c>
      <c r="AA901" s="252">
        <v>814.04655604871755</v>
      </c>
      <c r="AB901" s="252">
        <v>874.72605945188434</v>
      </c>
      <c r="AC901" s="252">
        <v>878.80838659825349</v>
      </c>
      <c r="AD901" s="252">
        <v>930.41149533911994</v>
      </c>
      <c r="AE901" s="252">
        <v>980.33553994761428</v>
      </c>
      <c r="AF901" s="252">
        <v>1005.5597628895506</v>
      </c>
      <c r="AG901" s="252">
        <v>1036.8180185971325</v>
      </c>
      <c r="AH901" s="252">
        <v>1044.9109122161979</v>
      </c>
      <c r="AI901" s="252">
        <v>1023.7297717509698</v>
      </c>
      <c r="AJ901" s="252">
        <v>1057.3398329447521</v>
      </c>
      <c r="AK901" s="252">
        <v>1248.9090528812937</v>
      </c>
      <c r="AL901" s="252">
        <v>1452.5993325065847</v>
      </c>
      <c r="AM901" s="252">
        <v>1539.9217484144547</v>
      </c>
      <c r="AN901" s="252">
        <v>1558.6935545490319</v>
      </c>
      <c r="AO901" s="252">
        <v>1519.5041251781665</v>
      </c>
      <c r="AP901" s="252">
        <v>1402.7242532691341</v>
      </c>
      <c r="AQ901" s="252">
        <v>1368.7738768853301</v>
      </c>
      <c r="AR901" s="252">
        <v>1329.5337952785956</v>
      </c>
      <c r="AS901" s="252">
        <v>1329.9565349393699</v>
      </c>
      <c r="AT901" s="252">
        <v>1253.1436268848558</v>
      </c>
      <c r="AU901" s="252">
        <v>1172.7160890135413</v>
      </c>
      <c r="AV901" s="252">
        <v>1084.6852213462548</v>
      </c>
      <c r="AW901" s="252">
        <v>1131.901779817133</v>
      </c>
      <c r="AX901" s="252">
        <v>1133.3384878299405</v>
      </c>
      <c r="AY901" s="252">
        <v>1183.9193389118468</v>
      </c>
      <c r="AZ901" s="252">
        <v>1193.571994765947</v>
      </c>
      <c r="BA901" s="252">
        <v>1191.8957562986079</v>
      </c>
      <c r="BB901" s="252">
        <v>1263.9834795707814</v>
      </c>
      <c r="BC901" s="252">
        <v>1329.5445773522949</v>
      </c>
      <c r="BD901" s="252">
        <v>1383.5906172304519</v>
      </c>
      <c r="BE901" s="252">
        <v>1425.4813790266505</v>
      </c>
      <c r="BF901" s="252">
        <v>1478.7261449615426</v>
      </c>
      <c r="BG901" s="252">
        <v>1463.071729922257</v>
      </c>
      <c r="BH901" s="252">
        <v>1406.0539779407429</v>
      </c>
      <c r="BI901" s="252">
        <v>1348.251199421087</v>
      </c>
      <c r="BJ901" s="252">
        <v>1242.228972552977</v>
      </c>
      <c r="BK901" s="252">
        <v>1157.0534051601544</v>
      </c>
      <c r="BL901" s="252">
        <v>1231.9816122124234</v>
      </c>
      <c r="BM901" s="252">
        <v>1234.6811692071706</v>
      </c>
      <c r="BN901" s="252">
        <v>1266.0569062359548</v>
      </c>
      <c r="BO901" s="252">
        <v>1301.5505292509217</v>
      </c>
      <c r="BP901" s="252">
        <v>1320.1081830083881</v>
      </c>
      <c r="BQ901" s="252">
        <v>1401.4684340953677</v>
      </c>
      <c r="BR901" s="252">
        <v>1471.8765478435198</v>
      </c>
      <c r="BS901" s="252">
        <v>1490.51389312224</v>
      </c>
      <c r="BT901" s="252">
        <v>1540.7171925667196</v>
      </c>
      <c r="BU901" s="252">
        <v>1395.0851102470799</v>
      </c>
      <c r="BV901" s="252">
        <v>1304.2360106987396</v>
      </c>
      <c r="BW901" s="252">
        <v>1313.1362857656961</v>
      </c>
      <c r="BX901" s="252">
        <v>1410.9025014793801</v>
      </c>
      <c r="BY901" s="252">
        <v>1464.2220341208601</v>
      </c>
      <c r="BZ901" s="252">
        <v>1515.43053096624</v>
      </c>
      <c r="CA901" s="252">
        <v>1710.7293518279998</v>
      </c>
      <c r="CB901" s="252">
        <v>1683.4056194995196</v>
      </c>
      <c r="CC901" s="252">
        <v>1656.197112320031</v>
      </c>
      <c r="CD901" s="252">
        <v>1746.1298491308</v>
      </c>
      <c r="CE901" s="252">
        <v>1812.8648593817998</v>
      </c>
      <c r="CF901" s="252">
        <v>1912.9157425110598</v>
      </c>
      <c r="CG901" s="252">
        <v>1847.3889236888576</v>
      </c>
      <c r="CH901" s="252">
        <v>1560.1109408978625</v>
      </c>
      <c r="CI901" s="252">
        <v>1595.9711823563653</v>
      </c>
      <c r="CJ901" s="252">
        <v>1826.1399973686659</v>
      </c>
      <c r="CK901" s="252">
        <v>1851.0984508292956</v>
      </c>
      <c r="CL901" s="252">
        <v>1875.1163023136248</v>
      </c>
      <c r="CM901" s="252">
        <v>1795.5876269858936</v>
      </c>
      <c r="CN901" s="252">
        <v>1710.932503336056</v>
      </c>
      <c r="CO901" s="252">
        <v>1698.4504097704078</v>
      </c>
      <c r="CP901" s="252">
        <v>1683.1776086737916</v>
      </c>
      <c r="CQ901" s="252">
        <v>1689.9792594153523</v>
      </c>
      <c r="CR901" s="252">
        <v>1578.3125255524619</v>
      </c>
      <c r="CS901" s="252">
        <v>1509.2213949845548</v>
      </c>
      <c r="CT901" s="252">
        <v>1512.5561216541091</v>
      </c>
      <c r="CU901" s="252">
        <v>1613.8343630455201</v>
      </c>
      <c r="CV901" s="252">
        <v>1522.2064372343955</v>
      </c>
      <c r="CW901" s="252">
        <v>1483.7100713791647</v>
      </c>
      <c r="CX901" s="252">
        <v>1430.5401807628677</v>
      </c>
      <c r="CY901" s="252">
        <v>1748.3777212047758</v>
      </c>
      <c r="CZ901" s="252">
        <v>1962.9254596705146</v>
      </c>
      <c r="DA901" s="252">
        <v>2121.6433348529999</v>
      </c>
      <c r="DB901" s="252">
        <v>2212.936837694856</v>
      </c>
      <c r="DC901" s="252">
        <v>2285.6395282145459</v>
      </c>
      <c r="DD901" s="252">
        <v>2217.2140545994525</v>
      </c>
      <c r="DE901" s="252">
        <v>2183.4346599456931</v>
      </c>
      <c r="DF901" s="252">
        <v>2130.0106844392735</v>
      </c>
      <c r="DG901" s="252">
        <v>2139.1801532220734</v>
      </c>
      <c r="DH901" s="252">
        <v>2048.3915766103437</v>
      </c>
      <c r="DI901" s="252">
        <v>1961.7632743826878</v>
      </c>
      <c r="DJ901" s="252">
        <v>1977.6291483392386</v>
      </c>
      <c r="DK901" s="252">
        <v>1968.1733550458068</v>
      </c>
      <c r="DL901" s="252">
        <v>1936.2345122172778</v>
      </c>
      <c r="DM901" s="252">
        <v>2101.6458177178274</v>
      </c>
      <c r="DN901" s="252">
        <v>2173.618501124301</v>
      </c>
      <c r="DO901" s="252">
        <v>2092.1537736043874</v>
      </c>
      <c r="DP901" s="252">
        <v>1888.0946502287625</v>
      </c>
      <c r="DQ901" s="252">
        <v>1793.34292054869</v>
      </c>
      <c r="DR901" s="252">
        <v>1761.4918756890002</v>
      </c>
      <c r="DS901" s="252">
        <v>1767.7786733387231</v>
      </c>
      <c r="DT901" s="252">
        <v>1750.3914540047037</v>
      </c>
      <c r="DU901" s="252">
        <v>1705.0624490836078</v>
      </c>
      <c r="DV901" s="252">
        <v>1758.9968911927124</v>
      </c>
      <c r="DW901" s="252">
        <v>1855.3568066415273</v>
      </c>
      <c r="DX901" s="252">
        <v>1890.659126615112</v>
      </c>
      <c r="DY901" s="252">
        <v>2018.914114327267</v>
      </c>
      <c r="DZ901" s="252">
        <v>1980.131537830131</v>
      </c>
      <c r="EA901" s="252">
        <v>1955.4152980716244</v>
      </c>
      <c r="EB901" s="252">
        <v>2046.4185898346395</v>
      </c>
      <c r="EC901" s="252">
        <v>2012.7503577861651</v>
      </c>
      <c r="ED901" s="252">
        <v>2012.572956110369</v>
      </c>
      <c r="EE901" s="252">
        <v>1985.5175222603364</v>
      </c>
      <c r="EF901" s="252">
        <v>1931.6834544373801</v>
      </c>
      <c r="EG901" s="252">
        <v>1938.0902024993998</v>
      </c>
      <c r="EH901" s="252">
        <v>1983.6648447240239</v>
      </c>
      <c r="EI901" s="252">
        <v>2278.0183512110402</v>
      </c>
      <c r="EJ901" s="252">
        <v>2364.2033628493982</v>
      </c>
      <c r="EK901" s="252">
        <v>2359.2668926646843</v>
      </c>
      <c r="EL901" s="252">
        <v>2352.9430249632182</v>
      </c>
      <c r="EM901" s="252">
        <v>2445.2818985664489</v>
      </c>
      <c r="EN901" s="252">
        <v>2555.5058409288504</v>
      </c>
      <c r="EO901" s="252">
        <v>2504.906405615307</v>
      </c>
      <c r="EP901" s="252">
        <v>2518.233311343</v>
      </c>
      <c r="EQ901" s="252">
        <v>2483.0341536031387</v>
      </c>
      <c r="ER901" s="252">
        <v>2378.1360795291603</v>
      </c>
      <c r="ES901" s="252">
        <v>2434.5030320978026</v>
      </c>
      <c r="ET901" s="252">
        <v>2568.8219211829446</v>
      </c>
      <c r="EU901" s="252">
        <v>2902.5781402065381</v>
      </c>
      <c r="EV901" s="252">
        <v>3832.2548011334152</v>
      </c>
      <c r="EW901" s="252">
        <v>4702.2761832983997</v>
      </c>
      <c r="EX901" s="252">
        <v>4771.0180609559993</v>
      </c>
      <c r="EY901" s="252">
        <v>4849.5247738348307</v>
      </c>
      <c r="EZ901" s="252">
        <v>4679.68991909328</v>
      </c>
      <c r="FA901" s="252">
        <v>4413.27122709984</v>
      </c>
      <c r="FB901" s="252">
        <v>4286.8646038421275</v>
      </c>
      <c r="FC901" s="252">
        <v>3990.0056729500802</v>
      </c>
      <c r="FD901" s="252">
        <v>3950.1658090150449</v>
      </c>
      <c r="FE901" s="252">
        <v>3122.3066660553595</v>
      </c>
      <c r="FF901" s="252">
        <v>3707.4681076658389</v>
      </c>
      <c r="FG901" s="252">
        <v>3649.5352120880852</v>
      </c>
      <c r="FH901" s="252">
        <v>3690.9957673297799</v>
      </c>
      <c r="FI901" s="252">
        <v>4137.7703743151997</v>
      </c>
      <c r="FJ901" s="252">
        <v>4315.1672677050001</v>
      </c>
      <c r="FK901" s="252">
        <v>4766.0685081962401</v>
      </c>
      <c r="FL901" s="252">
        <v>4721.7517038153001</v>
      </c>
      <c r="FM901" s="252">
        <v>4805.6979500003254</v>
      </c>
      <c r="FN901" s="252">
        <v>4452.0519566748953</v>
      </c>
      <c r="FO901" s="252">
        <v>4469.5896023283749</v>
      </c>
      <c r="FP901" s="252">
        <v>3843.7808195832567</v>
      </c>
      <c r="FQ901" s="252">
        <v>3417.84140397084</v>
      </c>
      <c r="FR901" s="252">
        <v>3398.8277076704999</v>
      </c>
      <c r="FS901" s="252">
        <v>3440.2073594176509</v>
      </c>
      <c r="FT901" s="252">
        <v>3443.1266105207997</v>
      </c>
      <c r="FU901" s="252">
        <v>3443.1266105207997</v>
      </c>
      <c r="FV901" s="252">
        <v>3443.1266105207997</v>
      </c>
      <c r="FW901" s="252">
        <v>3443.1266105207997</v>
      </c>
      <c r="FX901" s="252">
        <v>3443.1266105207997</v>
      </c>
      <c r="FY901" s="252">
        <v>3443.1266105207997</v>
      </c>
      <c r="FZ901" s="252">
        <v>3443.1266105207997</v>
      </c>
      <c r="GA901" s="252">
        <v>3615.2829410468394</v>
      </c>
      <c r="GB901" s="252">
        <v>3398.3659645840298</v>
      </c>
    </row>
    <row r="902" spans="1:184" s="16" customFormat="1" x14ac:dyDescent="0.3">
      <c r="A902" s="14" t="s">
        <v>168</v>
      </c>
      <c r="B902" s="14" t="s">
        <v>4</v>
      </c>
      <c r="C902" s="14" t="s">
        <v>20</v>
      </c>
      <c r="D902" s="22">
        <v>1.102311</v>
      </c>
      <c r="E902" s="91">
        <v>762.62897000889552</v>
      </c>
      <c r="F902" s="91">
        <v>809.09645452083134</v>
      </c>
      <c r="G902" s="91">
        <v>779.09379446588059</v>
      </c>
      <c r="H902" s="91">
        <v>831.75222022808225</v>
      </c>
      <c r="I902" s="91">
        <v>910.18468090254578</v>
      </c>
      <c r="J902" s="91">
        <v>923.20516338193556</v>
      </c>
      <c r="K902" s="91">
        <v>792.03625337364269</v>
      </c>
      <c r="L902" s="91">
        <v>802.13314235095595</v>
      </c>
      <c r="M902" s="91">
        <v>676.85041310033648</v>
      </c>
      <c r="N902" s="91">
        <v>624.68374806288011</v>
      </c>
      <c r="O902" s="91">
        <v>667.45841052190383</v>
      </c>
      <c r="P902" s="91">
        <v>697.39390804555853</v>
      </c>
      <c r="Q902" s="91">
        <v>646.29747434847013</v>
      </c>
      <c r="R902" s="91">
        <v>592.66726834647795</v>
      </c>
      <c r="S902" s="91">
        <v>558.573457039971</v>
      </c>
      <c r="T902" s="91">
        <v>596.8286120546876</v>
      </c>
      <c r="U902" s="91">
        <v>606.45780034358575</v>
      </c>
      <c r="V902" s="91">
        <v>605.64425227573463</v>
      </c>
      <c r="W902" s="91">
        <v>628.10031394481121</v>
      </c>
      <c r="X902" s="91">
        <v>617.63470228715573</v>
      </c>
      <c r="Y902" s="91">
        <v>603.23263441812514</v>
      </c>
      <c r="Z902" s="91">
        <v>639.78996375208499</v>
      </c>
      <c r="AA902" s="91">
        <v>700.56077589705069</v>
      </c>
      <c r="AB902" s="91">
        <v>744.91762147583347</v>
      </c>
      <c r="AC902" s="91">
        <v>769.36895812667967</v>
      </c>
      <c r="AD902" s="91">
        <v>772.07030243191878</v>
      </c>
      <c r="AE902" s="91">
        <v>741.29882215362022</v>
      </c>
      <c r="AF902" s="91">
        <v>702.61902406965874</v>
      </c>
      <c r="AG902" s="91">
        <v>699.05638412050178</v>
      </c>
      <c r="AH902" s="91">
        <v>698.17081720116244</v>
      </c>
      <c r="AI902" s="91">
        <v>685.76496119634635</v>
      </c>
      <c r="AJ902" s="91">
        <v>703.15032902952055</v>
      </c>
      <c r="AK902" s="91">
        <v>700.04537719101336</v>
      </c>
      <c r="AL902" s="91">
        <v>662.8057712011497</v>
      </c>
      <c r="AM902" s="91">
        <v>631.68448956963744</v>
      </c>
      <c r="AN902" s="91">
        <v>619.98037246288277</v>
      </c>
      <c r="AO902" s="91">
        <v>644.20601080086453</v>
      </c>
      <c r="AP902" s="91">
        <v>649.79658389741098</v>
      </c>
      <c r="AQ902" s="91">
        <v>715.77864244701186</v>
      </c>
      <c r="AR902" s="91">
        <v>781.76117777105094</v>
      </c>
      <c r="AS902" s="91">
        <v>823.86393798728352</v>
      </c>
      <c r="AT902" s="91">
        <v>831.76888373049189</v>
      </c>
      <c r="AU902" s="91">
        <v>985.62496948222997</v>
      </c>
      <c r="AV902" s="91">
        <v>1057.5918872574227</v>
      </c>
      <c r="AW902" s="91">
        <v>1008.7380143018449</v>
      </c>
      <c r="AX902" s="91">
        <v>938.12137866674766</v>
      </c>
      <c r="AY902" s="91">
        <v>893.38317405995554</v>
      </c>
      <c r="AZ902" s="91">
        <v>877.85836936233557</v>
      </c>
      <c r="BA902" s="91">
        <v>808.41019393187537</v>
      </c>
      <c r="BB902" s="91">
        <v>840.04477513207905</v>
      </c>
      <c r="BC902" s="91">
        <v>848.74926913924276</v>
      </c>
      <c r="BD902" s="91">
        <v>816.9435174313661</v>
      </c>
      <c r="BE902" s="91">
        <v>880.98630604203004</v>
      </c>
      <c r="BF902" s="91">
        <v>961.72988492604884</v>
      </c>
      <c r="BG902" s="91">
        <v>1004.6565618219737</v>
      </c>
      <c r="BH902" s="91">
        <v>895.86716052402062</v>
      </c>
      <c r="BI902" s="91">
        <v>940.92995468700644</v>
      </c>
      <c r="BJ902" s="91">
        <v>868.72185257455908</v>
      </c>
      <c r="BK902" s="91">
        <v>887.18372637879611</v>
      </c>
      <c r="BL902" s="91">
        <v>956.81449815400811</v>
      </c>
      <c r="BM902" s="91">
        <v>927.25893388298641</v>
      </c>
      <c r="BN902" s="91">
        <v>1017.9385290802583</v>
      </c>
      <c r="BO902" s="91">
        <v>1024.6242071968411</v>
      </c>
      <c r="BP902" s="91">
        <v>1034.8604153249339</v>
      </c>
      <c r="BQ902" s="91">
        <v>1039.669426056744</v>
      </c>
      <c r="BR902" s="91">
        <v>980.43834418745985</v>
      </c>
      <c r="BS902" s="91">
        <v>838.17662107925469</v>
      </c>
      <c r="BT902" s="91">
        <v>850.4447888628182</v>
      </c>
      <c r="BU902" s="91">
        <v>806.48378076277197</v>
      </c>
      <c r="BV902" s="91">
        <v>775.45827258650377</v>
      </c>
      <c r="BW902" s="91">
        <v>900.36226120066351</v>
      </c>
      <c r="BX902" s="91">
        <v>980.09096344024658</v>
      </c>
      <c r="BY902" s="91">
        <v>908.82200117833736</v>
      </c>
      <c r="BZ902" s="91">
        <v>905.83203012944978</v>
      </c>
      <c r="CA902" s="91">
        <v>943.73939902093298</v>
      </c>
      <c r="CB902" s="91">
        <v>872.65431518764819</v>
      </c>
      <c r="CC902" s="91">
        <v>830.43766571800006</v>
      </c>
      <c r="CD902" s="91">
        <v>904.19826615694035</v>
      </c>
      <c r="CE902" s="91">
        <v>1078.1234892743032</v>
      </c>
      <c r="CF902" s="91">
        <v>1119.8507739010738</v>
      </c>
      <c r="CG902" s="91">
        <v>1053.9409179612501</v>
      </c>
      <c r="CH902" s="91">
        <v>993.62219768407431</v>
      </c>
      <c r="CI902" s="91">
        <v>959.96105827296572</v>
      </c>
      <c r="CJ902" s="91">
        <v>985.88345387265213</v>
      </c>
      <c r="CK902" s="91">
        <v>975.93898449232938</v>
      </c>
      <c r="CL902" s="91">
        <v>978.26925216431255</v>
      </c>
      <c r="CM902" s="91">
        <v>931.56607809852881</v>
      </c>
      <c r="CN902" s="91">
        <v>982.68120430623003</v>
      </c>
      <c r="CO902" s="91">
        <v>1217.7592653154561</v>
      </c>
      <c r="CP902" s="91">
        <v>1326.5546526325568</v>
      </c>
      <c r="CQ902" s="91">
        <v>1195.3193079886062</v>
      </c>
      <c r="CR902" s="91">
        <v>1080.2576437344387</v>
      </c>
      <c r="CS902" s="91">
        <v>999.75356532646492</v>
      </c>
      <c r="CT902" s="91">
        <v>988.65159337297541</v>
      </c>
      <c r="CU902" s="91">
        <v>1073.8839614421599</v>
      </c>
      <c r="CV902" s="91">
        <v>1040.8066866668551</v>
      </c>
      <c r="CW902" s="91">
        <v>1073.9288901031582</v>
      </c>
      <c r="CX902" s="91">
        <v>1070.1821162603671</v>
      </c>
      <c r="CY902" s="91">
        <v>1050.4895450416841</v>
      </c>
      <c r="CZ902" s="91">
        <v>984.57192187409225</v>
      </c>
      <c r="DA902" s="91">
        <v>997.18628556043654</v>
      </c>
      <c r="DB902" s="91">
        <v>977.39081266192056</v>
      </c>
      <c r="DC902" s="91">
        <v>1085.5573507785891</v>
      </c>
      <c r="DD902" s="91">
        <v>979.74876572118023</v>
      </c>
      <c r="DE902" s="91">
        <v>981.88609483133212</v>
      </c>
      <c r="DF902" s="91">
        <v>1026.6421112322594</v>
      </c>
      <c r="DG902" s="91">
        <v>1054.3232669290201</v>
      </c>
      <c r="DH902" s="91">
        <v>1064.2271368886386</v>
      </c>
      <c r="DI902" s="91">
        <v>1030.3599905736003</v>
      </c>
      <c r="DJ902" s="91">
        <v>1136.5473061138616</v>
      </c>
      <c r="DK902" s="91">
        <v>1179.5908942766521</v>
      </c>
      <c r="DL902" s="91">
        <v>1160.9813740571044</v>
      </c>
      <c r="DM902" s="91">
        <v>1213.4430060035136</v>
      </c>
      <c r="DN902" s="91">
        <v>1103.3059132591977</v>
      </c>
      <c r="DO902" s="91">
        <v>1053.6085040683047</v>
      </c>
      <c r="DP902" s="91">
        <v>1054.0139007519888</v>
      </c>
      <c r="DQ902" s="91">
        <v>1033.37806979988</v>
      </c>
      <c r="DR902" s="91">
        <v>1060.2390995137127</v>
      </c>
      <c r="DS902" s="91">
        <v>1083.3854627540879</v>
      </c>
      <c r="DT902" s="91">
        <v>1092.5516392961183</v>
      </c>
      <c r="DU902" s="91">
        <v>1090.0038087559558</v>
      </c>
      <c r="DV902" s="91">
        <v>1053.057685229003</v>
      </c>
      <c r="DW902" s="91">
        <v>1055.1674862958862</v>
      </c>
      <c r="DX902" s="91">
        <v>1063.6158336944395</v>
      </c>
      <c r="DY902" s="91">
        <v>1088.6859382964785</v>
      </c>
      <c r="DZ902" s="91">
        <v>1140.2176682899499</v>
      </c>
      <c r="EA902" s="91">
        <v>1083.5163379650796</v>
      </c>
      <c r="EB902" s="91">
        <v>1103.5066018847617</v>
      </c>
      <c r="EC902" s="91">
        <v>1095.2457332310062</v>
      </c>
      <c r="ED902" s="91">
        <v>1152.7978614204026</v>
      </c>
      <c r="EE902" s="91">
        <v>1131.1997224597408</v>
      </c>
      <c r="EF902" s="91">
        <v>1109.6081295640204</v>
      </c>
      <c r="EG902" s="91">
        <v>1088.0295608514825</v>
      </c>
      <c r="EH902" s="91">
        <v>1092.8348149741564</v>
      </c>
      <c r="EI902" s="91">
        <v>1321.4367943337591</v>
      </c>
      <c r="EJ902" s="91">
        <v>1282.943387970736</v>
      </c>
      <c r="EK902" s="91">
        <v>1213.0421986300939</v>
      </c>
      <c r="EL902" s="91">
        <v>1167.3676435898046</v>
      </c>
      <c r="EM902" s="91">
        <v>1167.9650916502619</v>
      </c>
      <c r="EN902" s="91">
        <v>1210.4452074894475</v>
      </c>
      <c r="EO902" s="91">
        <v>1332.5448589796536</v>
      </c>
      <c r="EP902" s="91">
        <v>1553.2114291354669</v>
      </c>
      <c r="EQ902" s="91">
        <v>1583.5631459510998</v>
      </c>
      <c r="ER902" s="91">
        <v>1533.449394280437</v>
      </c>
      <c r="ES902" s="91">
        <v>1706.1997974038541</v>
      </c>
      <c r="ET902" s="91">
        <v>1679.0499380209571</v>
      </c>
      <c r="EU902" s="91">
        <v>1628.9211663926653</v>
      </c>
      <c r="EV902" s="91">
        <v>1655.6058007837746</v>
      </c>
      <c r="EW902" s="91">
        <v>1714.0621648856581</v>
      </c>
      <c r="EX902" s="91">
        <v>1522.492111602</v>
      </c>
      <c r="EY902" s="91">
        <v>1523.5127666995552</v>
      </c>
      <c r="EZ902" s="91">
        <v>1519.9642207244785</v>
      </c>
      <c r="FA902" s="91">
        <v>1423.6649889492601</v>
      </c>
      <c r="FB902" s="91">
        <v>1340.3591513885758</v>
      </c>
      <c r="FC902" s="91">
        <v>1514.5765068579747</v>
      </c>
      <c r="FD902" s="91">
        <v>1687.0816241098214</v>
      </c>
      <c r="FE902" s="91">
        <v>1827.3432064218912</v>
      </c>
      <c r="FF902" s="91">
        <v>1955.434661174351</v>
      </c>
      <c r="FG902" s="91">
        <v>2013.8832013171134</v>
      </c>
      <c r="FH902" s="91">
        <v>1916.472133340528</v>
      </c>
      <c r="FI902" s="91">
        <v>1866.1403583731999</v>
      </c>
      <c r="FJ902" s="91">
        <v>1852.54878763125</v>
      </c>
      <c r="FK902" s="91">
        <v>2245.1379426871981</v>
      </c>
      <c r="FL902" s="91">
        <v>2280.6869461603783</v>
      </c>
      <c r="FM902" s="91">
        <v>2146.8362328824919</v>
      </c>
      <c r="FN902" s="91">
        <v>2138.5619643792238</v>
      </c>
      <c r="FO902" s="91">
        <v>2239.6845754671899</v>
      </c>
      <c r="FP902" s="91">
        <v>2394.5626325433218</v>
      </c>
      <c r="FQ902" s="91">
        <v>2515.2300046273554</v>
      </c>
      <c r="FR902" s="91">
        <v>2609.613115179443</v>
      </c>
      <c r="FS902" s="91">
        <v>2494.5163306195368</v>
      </c>
      <c r="FT902" s="91">
        <v>2447.67055239</v>
      </c>
      <c r="FU902" s="91">
        <v>2422.9837463895005</v>
      </c>
      <c r="FV902" s="91">
        <v>2422.9837463895005</v>
      </c>
      <c r="FW902" s="91">
        <v>2364.6808641329999</v>
      </c>
      <c r="FX902" s="91">
        <v>2288.5194413654999</v>
      </c>
      <c r="FY902" s="91">
        <v>2222.863042428</v>
      </c>
      <c r="FZ902" s="91">
        <v>2205.0045019169997</v>
      </c>
      <c r="GA902" s="91">
        <v>2205.0045019169997</v>
      </c>
      <c r="GB902" s="91">
        <v>2173.4894304270006</v>
      </c>
    </row>
    <row r="903" spans="1:184" s="16" customFormat="1" x14ac:dyDescent="0.3">
      <c r="A903" s="14" t="s">
        <v>159</v>
      </c>
      <c r="B903" s="14" t="s">
        <v>17</v>
      </c>
      <c r="C903" s="14" t="s">
        <v>21</v>
      </c>
      <c r="D903" s="22">
        <v>39.368250000000003</v>
      </c>
      <c r="E903" s="91">
        <v>346.76786026803478</v>
      </c>
      <c r="F903" s="91">
        <v>358.12424180910182</v>
      </c>
      <c r="G903" s="91">
        <v>367.1758977680571</v>
      </c>
      <c r="H903" s="91">
        <v>362.72025758945784</v>
      </c>
      <c r="I903" s="91">
        <v>366.93703027847818</v>
      </c>
      <c r="J903" s="91">
        <v>339.37296236496189</v>
      </c>
      <c r="K903" s="91">
        <v>268.26357807209251</v>
      </c>
      <c r="L903" s="91">
        <v>260.0233798811617</v>
      </c>
      <c r="M903" s="91">
        <v>251.05279096673596</v>
      </c>
      <c r="N903" s="91">
        <v>278.46837431554195</v>
      </c>
      <c r="O903" s="91">
        <v>303.47384985166605</v>
      </c>
      <c r="P903" s="91">
        <v>314.20744204192619</v>
      </c>
      <c r="Q903" s="91">
        <v>301.30164522807866</v>
      </c>
      <c r="R903" s="91">
        <v>278.74264874949074</v>
      </c>
      <c r="S903" s="91">
        <v>273.25711675884139</v>
      </c>
      <c r="T903" s="91">
        <v>270.02803761426276</v>
      </c>
      <c r="U903" s="91">
        <v>284.60116987620506</v>
      </c>
      <c r="V903" s="91">
        <v>263.05846478868432</v>
      </c>
      <c r="W903" s="91">
        <v>276.59810889710684</v>
      </c>
      <c r="X903" s="91">
        <v>292.96568960259117</v>
      </c>
      <c r="Y903" s="91">
        <v>343.22975083253664</v>
      </c>
      <c r="Z903" s="91">
        <v>388.4391597840015</v>
      </c>
      <c r="AA903" s="91">
        <v>405.03568777741145</v>
      </c>
      <c r="AB903" s="91">
        <v>443.15968325294176</v>
      </c>
      <c r="AC903" s="91">
        <v>466.92208303923405</v>
      </c>
      <c r="AD903" s="91">
        <v>511.6606414119982</v>
      </c>
      <c r="AE903" s="91">
        <v>506.49132057582437</v>
      </c>
      <c r="AF903" s="91">
        <v>536.58373019723547</v>
      </c>
      <c r="AG903" s="91">
        <v>511.69842607079988</v>
      </c>
      <c r="AH903" s="91">
        <v>503.4207634116957</v>
      </c>
      <c r="AI903" s="91">
        <v>463.37649280400325</v>
      </c>
      <c r="AJ903" s="91">
        <v>501.4739406468521</v>
      </c>
      <c r="AK903" s="91">
        <v>497.76406811746756</v>
      </c>
      <c r="AL903" s="91">
        <v>474.7165329204891</v>
      </c>
      <c r="AM903" s="91">
        <v>473.82813835294428</v>
      </c>
      <c r="AN903" s="91">
        <v>458.19762281444912</v>
      </c>
      <c r="AO903" s="91">
        <v>460.28030344668832</v>
      </c>
      <c r="AP903" s="91">
        <v>449.44916430191915</v>
      </c>
      <c r="AQ903" s="91">
        <v>452.54613766385518</v>
      </c>
      <c r="AR903" s="91">
        <v>442.80773206240599</v>
      </c>
      <c r="AS903" s="91">
        <v>435.59872133516325</v>
      </c>
      <c r="AT903" s="91">
        <v>425.66805257227145</v>
      </c>
      <c r="AU903" s="91">
        <v>545.9059286302155</v>
      </c>
      <c r="AV903" s="91">
        <v>571.16103248933882</v>
      </c>
      <c r="AW903" s="91">
        <v>541.69525411936843</v>
      </c>
      <c r="AX903" s="91">
        <v>532.85574746473105</v>
      </c>
      <c r="AY903" s="91">
        <v>530.58370833658171</v>
      </c>
      <c r="AZ903" s="91">
        <v>506.69643663801554</v>
      </c>
      <c r="BA903" s="91">
        <v>497.89220127009463</v>
      </c>
      <c r="BB903" s="91">
        <v>498.37877633293704</v>
      </c>
      <c r="BC903" s="91">
        <v>518.56344253216287</v>
      </c>
      <c r="BD903" s="91">
        <v>467.26373540492261</v>
      </c>
      <c r="BE903" s="91">
        <v>488.61160833748869</v>
      </c>
      <c r="BF903" s="91">
        <v>497.93812722583459</v>
      </c>
      <c r="BG903" s="91">
        <v>441.10642194104435</v>
      </c>
      <c r="BH903" s="91">
        <v>361.81018045517516</v>
      </c>
      <c r="BI903" s="91">
        <v>352.14614100205512</v>
      </c>
      <c r="BJ903" s="91">
        <v>325.92186605842767</v>
      </c>
      <c r="BK903" s="91">
        <v>320.02510225371753</v>
      </c>
      <c r="BL903" s="91">
        <v>324.44542189765372</v>
      </c>
      <c r="BM903" s="91">
        <v>329.19900328064631</v>
      </c>
      <c r="BN903" s="91">
        <v>358.95822224369368</v>
      </c>
      <c r="BO903" s="91">
        <v>384.06177873678223</v>
      </c>
      <c r="BP903" s="91">
        <v>383.40975329736159</v>
      </c>
      <c r="BQ903" s="91">
        <v>368.52219734052323</v>
      </c>
      <c r="BR903" s="91">
        <v>332.01266128499992</v>
      </c>
      <c r="BS903" s="91">
        <v>280.42645103795456</v>
      </c>
      <c r="BT903" s="91">
        <v>268.65750504673667</v>
      </c>
      <c r="BU903" s="91">
        <v>260.29237932978742</v>
      </c>
      <c r="BV903" s="91">
        <v>281.58494433526459</v>
      </c>
      <c r="BW903" s="91">
        <v>312.51559311728738</v>
      </c>
      <c r="BX903" s="91">
        <v>365.27263009703694</v>
      </c>
      <c r="BY903" s="91">
        <v>366.33868710824254</v>
      </c>
      <c r="BZ903" s="91">
        <v>365.59781619797366</v>
      </c>
      <c r="CA903" s="91">
        <v>389.94770310641081</v>
      </c>
      <c r="CB903" s="91">
        <v>367.3748716524002</v>
      </c>
      <c r="CC903" s="91">
        <v>344.94904344681538</v>
      </c>
      <c r="CD903" s="91">
        <v>366.52404870180504</v>
      </c>
      <c r="CE903" s="91">
        <v>437.03236577907097</v>
      </c>
      <c r="CF903" s="91">
        <v>437.65956065770735</v>
      </c>
      <c r="CG903" s="91">
        <v>452.23223691851808</v>
      </c>
      <c r="CH903" s="91">
        <v>443.03590557563786</v>
      </c>
      <c r="CI903" s="91">
        <v>432.15224031054851</v>
      </c>
      <c r="CJ903" s="91">
        <v>471.73262798224454</v>
      </c>
      <c r="CK903" s="91">
        <v>467.81304425082237</v>
      </c>
      <c r="CL903" s="91">
        <v>480.17289670453135</v>
      </c>
      <c r="CM903" s="91">
        <v>450.08392271296196</v>
      </c>
      <c r="CN903" s="91">
        <v>439.96183011839747</v>
      </c>
      <c r="CO903" s="91">
        <v>458.13815878271242</v>
      </c>
      <c r="CP903" s="91">
        <v>483.19437204482739</v>
      </c>
      <c r="CQ903" s="91">
        <v>400.58681195697756</v>
      </c>
      <c r="CR903" s="91">
        <v>376.92844430106538</v>
      </c>
      <c r="CS903" s="91">
        <v>378.24232952769654</v>
      </c>
      <c r="CT903" s="91">
        <v>403.49002984277411</v>
      </c>
      <c r="CU903" s="91">
        <v>421.88356720242871</v>
      </c>
      <c r="CV903" s="91">
        <v>414.29892463417758</v>
      </c>
      <c r="CW903" s="91">
        <v>419.43373613219541</v>
      </c>
      <c r="CX903" s="91">
        <v>418.85715321047377</v>
      </c>
      <c r="CY903" s="91">
        <v>420.39331823329337</v>
      </c>
      <c r="CZ903" s="91">
        <v>410.66401359354262</v>
      </c>
      <c r="DA903" s="91">
        <v>422.0190863529545</v>
      </c>
      <c r="DB903" s="91">
        <v>433.58236435332623</v>
      </c>
      <c r="DC903" s="91">
        <v>451.72538488512015</v>
      </c>
      <c r="DD903" s="91">
        <v>413.24469442634842</v>
      </c>
      <c r="DE903" s="91">
        <v>399.78008899792871</v>
      </c>
      <c r="DF903" s="91">
        <v>406.46051577504198</v>
      </c>
      <c r="DG903" s="91">
        <v>407.08950559024032</v>
      </c>
      <c r="DH903" s="91">
        <v>405.76609656488256</v>
      </c>
      <c r="DI903" s="91">
        <v>398.21214860567136</v>
      </c>
      <c r="DJ903" s="91">
        <v>412.00162810866721</v>
      </c>
      <c r="DK903" s="91">
        <v>426.28499763587672</v>
      </c>
      <c r="DL903" s="91">
        <v>419.76186017349636</v>
      </c>
      <c r="DM903" s="91">
        <v>448.83929629447164</v>
      </c>
      <c r="DN903" s="91">
        <v>415.58952408499823</v>
      </c>
      <c r="DO903" s="91">
        <v>396.63650577780811</v>
      </c>
      <c r="DP903" s="91">
        <v>417.50946657695306</v>
      </c>
      <c r="DQ903" s="91">
        <v>421.37603537411849</v>
      </c>
      <c r="DR903" s="91">
        <v>446.46957890882607</v>
      </c>
      <c r="DS903" s="91">
        <v>460.55669252771531</v>
      </c>
      <c r="DT903" s="91">
        <v>476.3165669811001</v>
      </c>
      <c r="DU903" s="91">
        <v>471.38981338188518</v>
      </c>
      <c r="DV903" s="91">
        <v>458.40794964169748</v>
      </c>
      <c r="DW903" s="91">
        <v>451.09966777555172</v>
      </c>
      <c r="DX903" s="91">
        <v>444.32176440106605</v>
      </c>
      <c r="DY903" s="91">
        <v>494.93614170913736</v>
      </c>
      <c r="DZ903" s="91">
        <v>557.88779393052585</v>
      </c>
      <c r="EA903" s="91">
        <v>539.3481810484883</v>
      </c>
      <c r="EB903" s="91">
        <v>505.47645724040206</v>
      </c>
      <c r="EC903" s="91">
        <v>484.70802288196677</v>
      </c>
      <c r="ED903" s="91">
        <v>527.50629504130177</v>
      </c>
      <c r="EE903" s="91">
        <v>501.78502722843501</v>
      </c>
      <c r="EF903" s="91">
        <v>503.3200304441026</v>
      </c>
      <c r="EG903" s="91">
        <v>503.77036597825656</v>
      </c>
      <c r="EH903" s="91">
        <v>506.44553265045931</v>
      </c>
      <c r="EI903" s="91">
        <v>548.37566011432409</v>
      </c>
      <c r="EJ903" s="91">
        <v>503.6405451736747</v>
      </c>
      <c r="EK903" s="91">
        <v>484.72044784182248</v>
      </c>
      <c r="EL903" s="91">
        <v>476.3076004477598</v>
      </c>
      <c r="EM903" s="91">
        <v>478.54803989266406</v>
      </c>
      <c r="EN903" s="91">
        <v>484.9059834578951</v>
      </c>
      <c r="EO903" s="91">
        <v>534.96603541491243</v>
      </c>
      <c r="EP903" s="91">
        <v>601.94004352660431</v>
      </c>
      <c r="EQ903" s="91">
        <v>602.19301838850652</v>
      </c>
      <c r="ER903" s="91">
        <v>594.62401803746934</v>
      </c>
      <c r="ES903" s="91">
        <v>709.04727032626249</v>
      </c>
      <c r="ET903" s="91">
        <v>769.15530056279715</v>
      </c>
      <c r="EU903" s="91">
        <v>787.16533350232135</v>
      </c>
      <c r="EV903" s="91">
        <v>882.02726172169992</v>
      </c>
      <c r="EW903" s="91">
        <v>1027.3523282518838</v>
      </c>
      <c r="EX903" s="91">
        <v>977.59505030420439</v>
      </c>
      <c r="EY903" s="91">
        <v>912.88160006052772</v>
      </c>
      <c r="EZ903" s="91">
        <v>845.18982248501902</v>
      </c>
      <c r="FA903" s="91">
        <v>779.95550804140726</v>
      </c>
      <c r="FB903" s="91">
        <v>796.79579401525712</v>
      </c>
      <c r="FC903" s="91">
        <v>876.64167897424568</v>
      </c>
      <c r="FD903" s="91">
        <v>924.55113018204713</v>
      </c>
      <c r="FE903" s="91">
        <v>959.77382194687482</v>
      </c>
      <c r="FF903" s="91">
        <v>1008.3724403168369</v>
      </c>
      <c r="FG903" s="91">
        <v>1119.765964289342</v>
      </c>
      <c r="FH903" s="91">
        <v>1174.827243422686</v>
      </c>
      <c r="FI903" s="91">
        <v>1251.0538337315359</v>
      </c>
      <c r="FJ903" s="91">
        <v>1171.143502806696</v>
      </c>
      <c r="FK903" s="91">
        <v>1147.146606856249</v>
      </c>
      <c r="FL903" s="91">
        <v>1076.6617390071663</v>
      </c>
      <c r="FM903" s="91">
        <v>1190.7767691361958</v>
      </c>
      <c r="FN903" s="91">
        <v>1272.5115985018713</v>
      </c>
      <c r="FO903" s="91">
        <v>1294.9273975096075</v>
      </c>
      <c r="FP903" s="91">
        <v>1226.8061640626142</v>
      </c>
      <c r="FQ903" s="91">
        <v>1243.6377302456046</v>
      </c>
      <c r="FR903" s="91">
        <v>1268.8731874540217</v>
      </c>
      <c r="FS903" s="91">
        <v>1194.6667509579133</v>
      </c>
      <c r="FT903" s="91">
        <v>1239.0300428062501</v>
      </c>
      <c r="FU903" s="91">
        <v>1193.0705635500001</v>
      </c>
      <c r="FV903" s="91">
        <v>1193.0705635500001</v>
      </c>
      <c r="FW903" s="91">
        <v>1082.861608190625</v>
      </c>
      <c r="FX903" s="91">
        <v>1082.861608190625</v>
      </c>
      <c r="FY903" s="91">
        <v>1062.6957142312501</v>
      </c>
      <c r="FZ903" s="91">
        <v>1062.6957142312501</v>
      </c>
      <c r="GA903" s="91">
        <v>1062.6957142312501</v>
      </c>
      <c r="GB903" s="91">
        <v>1076.7649425750003</v>
      </c>
    </row>
    <row r="904" spans="1:184" s="16" customFormat="1" x14ac:dyDescent="0.3">
      <c r="A904" s="14" t="s">
        <v>14</v>
      </c>
      <c r="B904" s="14" t="s">
        <v>16</v>
      </c>
      <c r="C904" s="14" t="s">
        <v>22</v>
      </c>
      <c r="D904" s="22">
        <v>36.743699999999997</v>
      </c>
      <c r="E904" s="91">
        <v>487.50835877538805</v>
      </c>
      <c r="F904" s="91">
        <v>493.69919657287352</v>
      </c>
      <c r="G904" s="91">
        <v>474.33794708123986</v>
      </c>
      <c r="H904" s="91">
        <v>460.19726121695106</v>
      </c>
      <c r="I904" s="91">
        <v>479.89250503772814</v>
      </c>
      <c r="J904" s="91">
        <v>445.73026956237425</v>
      </c>
      <c r="K904" s="91">
        <v>388.16382802701509</v>
      </c>
      <c r="L904" s="91">
        <v>360.88887380332397</v>
      </c>
      <c r="M904" s="91">
        <v>327.96098086787595</v>
      </c>
      <c r="N904" s="91">
        <v>345.76567784599843</v>
      </c>
      <c r="O904" s="91">
        <v>389.88371977737347</v>
      </c>
      <c r="P904" s="91">
        <v>395.03854934973521</v>
      </c>
      <c r="Q904" s="91">
        <v>380.51173743466626</v>
      </c>
      <c r="R904" s="91">
        <v>350.52832522202095</v>
      </c>
      <c r="S904" s="91">
        <v>336.3377323683265</v>
      </c>
      <c r="T904" s="91">
        <v>339.35987164039483</v>
      </c>
      <c r="U904" s="91">
        <v>347.46800258544869</v>
      </c>
      <c r="V904" s="91">
        <v>318.17112537923856</v>
      </c>
      <c r="W904" s="91">
        <v>388.82798631176814</v>
      </c>
      <c r="X904" s="91">
        <v>459.78509072776586</v>
      </c>
      <c r="Y904" s="91">
        <v>466.50110458273826</v>
      </c>
      <c r="Z904" s="91">
        <v>456.2604709449966</v>
      </c>
      <c r="AA904" s="91">
        <v>462.08417290966349</v>
      </c>
      <c r="AB904" s="91">
        <v>534.68805469655922</v>
      </c>
      <c r="AC904" s="91">
        <v>551.61348036624383</v>
      </c>
      <c r="AD904" s="91">
        <v>575.67363832781029</v>
      </c>
      <c r="AE904" s="91">
        <v>506.61371982655942</v>
      </c>
      <c r="AF904" s="91">
        <v>517.21204341215252</v>
      </c>
      <c r="AG904" s="91">
        <v>506.96599266911994</v>
      </c>
      <c r="AH904" s="91">
        <v>455.95874278991909</v>
      </c>
      <c r="AI904" s="91">
        <v>432.82454586983215</v>
      </c>
      <c r="AJ904" s="91">
        <v>470.67379915575782</v>
      </c>
      <c r="AK904" s="91">
        <v>457.38639640856701</v>
      </c>
      <c r="AL904" s="91">
        <v>439.20532593039167</v>
      </c>
      <c r="AM904" s="91">
        <v>431.97096551265008</v>
      </c>
      <c r="AN904" s="91">
        <v>430.46722372865497</v>
      </c>
      <c r="AO904" s="91">
        <v>429.34810026209283</v>
      </c>
      <c r="AP904" s="91">
        <v>424.89004988785751</v>
      </c>
      <c r="AQ904" s="91">
        <v>421.3143696439036</v>
      </c>
      <c r="AR904" s="91">
        <v>411.27440125720472</v>
      </c>
      <c r="AS904" s="91">
        <v>419.22048110894218</v>
      </c>
      <c r="AT904" s="91">
        <v>432.01033965330652</v>
      </c>
      <c r="AU904" s="91">
        <v>564.27278414603529</v>
      </c>
      <c r="AV904" s="91">
        <v>581.76538759840321</v>
      </c>
      <c r="AW904" s="91">
        <v>580.319647256032</v>
      </c>
      <c r="AX904" s="91">
        <v>574.60078574572708</v>
      </c>
      <c r="AY904" s="91">
        <v>576.44433409653004</v>
      </c>
      <c r="AZ904" s="91">
        <v>531.71425707781862</v>
      </c>
      <c r="BA904" s="91">
        <v>499.5570671094377</v>
      </c>
      <c r="BB904" s="91">
        <v>483.61838728605261</v>
      </c>
      <c r="BC904" s="91">
        <v>473.50447228511547</v>
      </c>
      <c r="BD904" s="91">
        <v>470.15022244123122</v>
      </c>
      <c r="BE904" s="91">
        <v>474.2546190787902</v>
      </c>
      <c r="BF904" s="91">
        <v>482.67194693496623</v>
      </c>
      <c r="BG904" s="91">
        <v>461.6958685800297</v>
      </c>
      <c r="BH904" s="91">
        <v>448.27508990653638</v>
      </c>
      <c r="BI904" s="91">
        <v>456.89324491785942</v>
      </c>
      <c r="BJ904" s="91">
        <v>477.20990835554863</v>
      </c>
      <c r="BK904" s="91">
        <v>459.40372598388643</v>
      </c>
      <c r="BL904" s="91">
        <v>442.39471920367538</v>
      </c>
      <c r="BM904" s="91">
        <v>412.97181881161708</v>
      </c>
      <c r="BN904" s="91">
        <v>446.3454824983329</v>
      </c>
      <c r="BO904" s="91">
        <v>504.53331408258492</v>
      </c>
      <c r="BP904" s="91">
        <v>486.47458488302999</v>
      </c>
      <c r="BQ904" s="91">
        <v>480.25037847278998</v>
      </c>
      <c r="BR904" s="91">
        <v>410.73765350809992</v>
      </c>
      <c r="BS904" s="91">
        <v>367.6033554315818</v>
      </c>
      <c r="BT904" s="91">
        <v>381.28331188330242</v>
      </c>
      <c r="BU904" s="91">
        <v>362.31822106791503</v>
      </c>
      <c r="BV904" s="91">
        <v>384.51449309953819</v>
      </c>
      <c r="BW904" s="91">
        <v>423.46793989976914</v>
      </c>
      <c r="BX904" s="91">
        <v>529.66593866240487</v>
      </c>
      <c r="BY904" s="91">
        <v>478.90059865985137</v>
      </c>
      <c r="BZ904" s="91">
        <v>460.22028163123355</v>
      </c>
      <c r="CA904" s="91">
        <v>483.35664230468524</v>
      </c>
      <c r="CB904" s="91">
        <v>460.05926477504005</v>
      </c>
      <c r="CC904" s="91">
        <v>439.13197108923765</v>
      </c>
      <c r="CD904" s="91">
        <v>487.11987518945864</v>
      </c>
      <c r="CE904" s="91">
        <v>549.04500325068091</v>
      </c>
      <c r="CF904" s="91">
        <v>554.12506586303232</v>
      </c>
      <c r="CG904" s="91">
        <v>548.76625053482644</v>
      </c>
      <c r="CH904" s="91">
        <v>547.28145199916753</v>
      </c>
      <c r="CI904" s="91">
        <v>545.56129675257512</v>
      </c>
      <c r="CJ904" s="91">
        <v>565.56823085546318</v>
      </c>
      <c r="CK904" s="91">
        <v>570.99502338301215</v>
      </c>
      <c r="CL904" s="91">
        <v>567.64228336593726</v>
      </c>
      <c r="CM904" s="91">
        <v>535.96200451796369</v>
      </c>
      <c r="CN904" s="91">
        <v>518.92587863151732</v>
      </c>
      <c r="CO904" s="91">
        <v>510.70688994883488</v>
      </c>
      <c r="CP904" s="91">
        <v>522.43291897890549</v>
      </c>
      <c r="CQ904" s="91">
        <v>456.18821478176625</v>
      </c>
      <c r="CR904" s="91">
        <v>443.33650592577192</v>
      </c>
      <c r="CS904" s="91">
        <v>419.64983400627494</v>
      </c>
      <c r="CT904" s="91">
        <v>440.47398159657251</v>
      </c>
      <c r="CU904" s="91">
        <v>460.24491284420003</v>
      </c>
      <c r="CV904" s="91">
        <v>439.49471597446245</v>
      </c>
      <c r="CW904" s="91">
        <v>458.89195217945615</v>
      </c>
      <c r="CX904" s="91">
        <v>463.21282209357457</v>
      </c>
      <c r="CY904" s="91">
        <v>462.11523899419802</v>
      </c>
      <c r="CZ904" s="91">
        <v>443.53916457482865</v>
      </c>
      <c r="DA904" s="91">
        <v>461.74171025181812</v>
      </c>
      <c r="DB904" s="91">
        <v>493.16944447217048</v>
      </c>
      <c r="DC904" s="91">
        <v>562.88220959974501</v>
      </c>
      <c r="DD904" s="91">
        <v>468.43302918296337</v>
      </c>
      <c r="DE904" s="91">
        <v>468.64865785706314</v>
      </c>
      <c r="DF904" s="91">
        <v>472.12487794320538</v>
      </c>
      <c r="DG904" s="91">
        <v>467.49414884870259</v>
      </c>
      <c r="DH904" s="91">
        <v>451.54800631371364</v>
      </c>
      <c r="DI904" s="91">
        <v>455.70913193995989</v>
      </c>
      <c r="DJ904" s="91">
        <v>478.82263290626975</v>
      </c>
      <c r="DK904" s="91">
        <v>497.54773192878002</v>
      </c>
      <c r="DL904" s="91">
        <v>482.64123014222992</v>
      </c>
      <c r="DM904" s="91">
        <v>543.60905906075277</v>
      </c>
      <c r="DN904" s="91">
        <v>532.38596829819483</v>
      </c>
      <c r="DO904" s="91">
        <v>537.92938603507491</v>
      </c>
      <c r="DP904" s="91">
        <v>585.39385577725272</v>
      </c>
      <c r="DQ904" s="91">
        <v>562.34455711941303</v>
      </c>
      <c r="DR904" s="91">
        <v>578.63793188339457</v>
      </c>
      <c r="DS904" s="91">
        <v>593.80891721316766</v>
      </c>
      <c r="DT904" s="91">
        <v>610.80446272028405</v>
      </c>
      <c r="DU904" s="91">
        <v>600.40332219366451</v>
      </c>
      <c r="DV904" s="91">
        <v>571.69319216720328</v>
      </c>
      <c r="DW904" s="91">
        <v>520.59238428959998</v>
      </c>
      <c r="DX904" s="91">
        <v>522.33993618290992</v>
      </c>
      <c r="DY904" s="91">
        <v>556.79168165534679</v>
      </c>
      <c r="DZ904" s="91">
        <v>627.90603950572267</v>
      </c>
      <c r="EA904" s="91">
        <v>596.78297368992639</v>
      </c>
      <c r="EB904" s="91">
        <v>596.1311283166358</v>
      </c>
      <c r="EC904" s="91">
        <v>598.325738223857</v>
      </c>
      <c r="ED904" s="91">
        <v>641.67894414364343</v>
      </c>
      <c r="EE904" s="91">
        <v>646.73470051150275</v>
      </c>
      <c r="EF904" s="91">
        <v>674.28976132939295</v>
      </c>
      <c r="EG904" s="91">
        <v>688.75047447912175</v>
      </c>
      <c r="EH904" s="91">
        <v>687.78384684659738</v>
      </c>
      <c r="EI904" s="91">
        <v>760.98765911880537</v>
      </c>
      <c r="EJ904" s="91">
        <v>792.91561123474708</v>
      </c>
      <c r="EK904" s="91">
        <v>731.27336928773275</v>
      </c>
      <c r="EL904" s="91">
        <v>674.80269384004646</v>
      </c>
      <c r="EM904" s="91">
        <v>704.2046261666917</v>
      </c>
      <c r="EN904" s="91">
        <v>715.79482646309555</v>
      </c>
      <c r="EO904" s="91">
        <v>755.90724236717358</v>
      </c>
      <c r="EP904" s="91">
        <v>853.78326613600575</v>
      </c>
      <c r="EQ904" s="91">
        <v>809.38663675252656</v>
      </c>
      <c r="ER904" s="91">
        <v>764.67398055600017</v>
      </c>
      <c r="ES904" s="91">
        <v>841.20243426708282</v>
      </c>
      <c r="ET904" s="91">
        <v>850.86386658459173</v>
      </c>
      <c r="EU904" s="91">
        <v>844.96735436057111</v>
      </c>
      <c r="EV904" s="91">
        <v>892.64968713375538</v>
      </c>
      <c r="EW904" s="91">
        <v>976.22072181115652</v>
      </c>
      <c r="EX904" s="91">
        <v>905.23640722438643</v>
      </c>
      <c r="EY904" s="91">
        <v>936.55961062078995</v>
      </c>
      <c r="EZ904" s="91">
        <v>1036.7007876945706</v>
      </c>
      <c r="FA904" s="91">
        <v>987.89589820542994</v>
      </c>
      <c r="FB904" s="91">
        <v>1033.22073467624</v>
      </c>
      <c r="FC904" s="91">
        <v>1155.8349766879201</v>
      </c>
      <c r="FD904" s="91">
        <v>1148.1834211134596</v>
      </c>
      <c r="FE904" s="91">
        <v>1135.235570477673</v>
      </c>
      <c r="FF904" s="91">
        <v>1166.2476970835526</v>
      </c>
      <c r="FG904" s="91">
        <v>1572.7563477080748</v>
      </c>
      <c r="FH904" s="91">
        <v>1487.6100901820685</v>
      </c>
      <c r="FI904" s="91">
        <v>1688.4479406533999</v>
      </c>
      <c r="FJ904" s="91">
        <v>1456.8510925275</v>
      </c>
      <c r="FK904" s="91">
        <v>1302.4347783068786</v>
      </c>
      <c r="FL904" s="91">
        <v>1246.9336826376241</v>
      </c>
      <c r="FM904" s="91">
        <v>1395.2614864809702</v>
      </c>
      <c r="FN904" s="91">
        <v>1506.8402951805795</v>
      </c>
      <c r="FO904" s="91">
        <v>1468.7839887873999</v>
      </c>
      <c r="FP904" s="91">
        <v>1316.3153827004573</v>
      </c>
      <c r="FQ904" s="91">
        <v>1289.2655296007026</v>
      </c>
      <c r="FR904" s="91">
        <v>1326.7121572742071</v>
      </c>
      <c r="FS904" s="91">
        <v>1202.6420615100105</v>
      </c>
      <c r="FT904" s="91">
        <v>1212.0171243862501</v>
      </c>
      <c r="FU904" s="91">
        <v>1233.4648813724998</v>
      </c>
      <c r="FV904" s="91">
        <v>1233.4648813724998</v>
      </c>
      <c r="FW904" s="91">
        <v>1254.91263835875</v>
      </c>
      <c r="FX904" s="91">
        <v>1254.91263835875</v>
      </c>
      <c r="FY904" s="91">
        <v>1285.9900005224999</v>
      </c>
      <c r="FZ904" s="91">
        <v>1285.9900005224999</v>
      </c>
      <c r="GA904" s="91">
        <v>1285.9900005224999</v>
      </c>
      <c r="GB904" s="91">
        <v>1306.5623388562499</v>
      </c>
    </row>
    <row r="905" spans="1:184" s="16" customFormat="1" x14ac:dyDescent="0.3">
      <c r="A905" s="14" t="s">
        <v>174</v>
      </c>
      <c r="B905" s="14" t="s">
        <v>15</v>
      </c>
      <c r="C905" s="14" t="s">
        <v>23</v>
      </c>
      <c r="D905" s="22">
        <v>36.743699999999997</v>
      </c>
      <c r="E905" s="91">
        <v>510.06669257846045</v>
      </c>
      <c r="F905" s="91">
        <v>525.86870087655348</v>
      </c>
      <c r="G905" s="91">
        <v>521.04873818045451</v>
      </c>
      <c r="H905" s="91">
        <v>502.99469061183299</v>
      </c>
      <c r="I905" s="91">
        <v>522.21276607317554</v>
      </c>
      <c r="J905" s="91">
        <v>487.97673042366819</v>
      </c>
      <c r="K905" s="91">
        <v>417.45031702805989</v>
      </c>
      <c r="L905" s="91">
        <v>384.01832310338585</v>
      </c>
      <c r="M905" s="91">
        <v>344.21886085549556</v>
      </c>
      <c r="N905" s="91">
        <v>354.51461651669757</v>
      </c>
      <c r="O905" s="91">
        <v>392.01745694895442</v>
      </c>
      <c r="P905" s="91">
        <v>392.51916009871513</v>
      </c>
      <c r="Q905" s="91">
        <v>380.94325448777886</v>
      </c>
      <c r="R905" s="91">
        <v>356.89762153743135</v>
      </c>
      <c r="S905" s="91">
        <v>342.90986650491584</v>
      </c>
      <c r="T905" s="91">
        <v>350.28400006594904</v>
      </c>
      <c r="U905" s="91">
        <v>361.89914435883946</v>
      </c>
      <c r="V905" s="91">
        <v>339.21787137747077</v>
      </c>
      <c r="W905" s="91">
        <v>401.31528199430238</v>
      </c>
      <c r="X905" s="91">
        <v>472.90247101199088</v>
      </c>
      <c r="Y905" s="91">
        <v>491.69859393438531</v>
      </c>
      <c r="Z905" s="91">
        <v>484.94684332061308</v>
      </c>
      <c r="AA905" s="91">
        <v>505.75574377227912</v>
      </c>
      <c r="AB905" s="91">
        <v>583.03994003007358</v>
      </c>
      <c r="AC905" s="91">
        <v>604.57523481229009</v>
      </c>
      <c r="AD905" s="91">
        <v>646.49525609477348</v>
      </c>
      <c r="AE905" s="91">
        <v>590.78253090460248</v>
      </c>
      <c r="AF905" s="91">
        <v>608.07597755879488</v>
      </c>
      <c r="AG905" s="91">
        <v>597.98370220476556</v>
      </c>
      <c r="AH905" s="91">
        <v>541.22392114442846</v>
      </c>
      <c r="AI905" s="91">
        <v>490.2297267829353</v>
      </c>
      <c r="AJ905" s="91">
        <v>534.14961749616793</v>
      </c>
      <c r="AK905" s="91">
        <v>525.01398439688023</v>
      </c>
      <c r="AL905" s="91">
        <v>499.6768942217862</v>
      </c>
      <c r="AM905" s="91">
        <v>484.77506678206868</v>
      </c>
      <c r="AN905" s="91">
        <v>472.87799593798258</v>
      </c>
      <c r="AO905" s="91">
        <v>468.59719007788414</v>
      </c>
      <c r="AP905" s="91">
        <v>454.17078871345302</v>
      </c>
      <c r="AQ905" s="91">
        <v>446.08021450026024</v>
      </c>
      <c r="AR905" s="91">
        <v>421.78667567559603</v>
      </c>
      <c r="AS905" s="91">
        <v>429.46363353726667</v>
      </c>
      <c r="AT905" s="91">
        <v>444.80692877618657</v>
      </c>
      <c r="AU905" s="91">
        <v>566.6838728442641</v>
      </c>
      <c r="AV905" s="91">
        <v>587.26020303960672</v>
      </c>
      <c r="AW905" s="91">
        <v>595.65062152158566</v>
      </c>
      <c r="AX905" s="91">
        <v>596.16281841665659</v>
      </c>
      <c r="AY905" s="91">
        <v>602.45191698410554</v>
      </c>
      <c r="AZ905" s="91">
        <v>566.23035670570789</v>
      </c>
      <c r="BA905" s="91">
        <v>535.26625529823491</v>
      </c>
      <c r="BB905" s="91">
        <v>510.92179890493014</v>
      </c>
      <c r="BC905" s="91">
        <v>498.03773531959246</v>
      </c>
      <c r="BD905" s="91">
        <v>499.58714999306022</v>
      </c>
      <c r="BE905" s="91">
        <v>516.29827675975218</v>
      </c>
      <c r="BF905" s="91">
        <v>506.82966691422837</v>
      </c>
      <c r="BG905" s="91">
        <v>487.03157823847971</v>
      </c>
      <c r="BH905" s="91">
        <v>489.82013526736205</v>
      </c>
      <c r="BI905" s="91">
        <v>497.46561897451255</v>
      </c>
      <c r="BJ905" s="91">
        <v>523.67882832415921</v>
      </c>
      <c r="BK905" s="91">
        <v>499.71453171260617</v>
      </c>
      <c r="BL905" s="91">
        <v>477.10345209483182</v>
      </c>
      <c r="BM905" s="91">
        <v>451.1996444775001</v>
      </c>
      <c r="BN905" s="91">
        <v>501.01390952075019</v>
      </c>
      <c r="BO905" s="91">
        <v>555.12994363748476</v>
      </c>
      <c r="BP905" s="91">
        <v>535.87023089987247</v>
      </c>
      <c r="BQ905" s="91">
        <v>554.10024824945992</v>
      </c>
      <c r="BR905" s="91">
        <v>497.58126379197483</v>
      </c>
      <c r="BS905" s="91">
        <v>440.73759836953627</v>
      </c>
      <c r="BT905" s="91">
        <v>437.41375782755989</v>
      </c>
      <c r="BU905" s="91">
        <v>423.50797989643507</v>
      </c>
      <c r="BV905" s="91">
        <v>443.68943571423574</v>
      </c>
      <c r="BW905" s="91">
        <v>466.67349704655555</v>
      </c>
      <c r="BX905" s="91">
        <v>555.08575354434186</v>
      </c>
      <c r="BY905" s="91">
        <v>511.06811190945302</v>
      </c>
      <c r="BZ905" s="91">
        <v>487.28655617198041</v>
      </c>
      <c r="CA905" s="91">
        <v>518.61883506805907</v>
      </c>
      <c r="CB905" s="91">
        <v>483.86559618992004</v>
      </c>
      <c r="CC905" s="91">
        <v>465.04365886518639</v>
      </c>
      <c r="CD905" s="91">
        <v>498.24654572124894</v>
      </c>
      <c r="CE905" s="91">
        <v>539.26934896389548</v>
      </c>
      <c r="CF905" s="91">
        <v>532.56892502255721</v>
      </c>
      <c r="CG905" s="91">
        <v>536.89645656519519</v>
      </c>
      <c r="CH905" s="91">
        <v>532.61040825623343</v>
      </c>
      <c r="CI905" s="91">
        <v>515.46031900400362</v>
      </c>
      <c r="CJ905" s="91">
        <v>559.03848362751603</v>
      </c>
      <c r="CK905" s="91">
        <v>565.83490374339704</v>
      </c>
      <c r="CL905" s="91">
        <v>556.95561935146873</v>
      </c>
      <c r="CM905" s="91">
        <v>541.56970283285852</v>
      </c>
      <c r="CN905" s="91">
        <v>512.31485659389762</v>
      </c>
      <c r="CO905" s="91">
        <v>491.11208004754997</v>
      </c>
      <c r="CP905" s="91">
        <v>494.12713043178547</v>
      </c>
      <c r="CQ905" s="91">
        <v>444.61674409944749</v>
      </c>
      <c r="CR905" s="91">
        <v>441.46623737755766</v>
      </c>
      <c r="CS905" s="91">
        <v>435.86491345801244</v>
      </c>
      <c r="CT905" s="91">
        <v>445.18184632691998</v>
      </c>
      <c r="CU905" s="91">
        <v>467.65046560319996</v>
      </c>
      <c r="CV905" s="91">
        <v>445.10276596712754</v>
      </c>
      <c r="CW905" s="91">
        <v>473.59326523631063</v>
      </c>
      <c r="CX905" s="91">
        <v>478.4684176239063</v>
      </c>
      <c r="CY905" s="91">
        <v>478.03281597652142</v>
      </c>
      <c r="CZ905" s="91">
        <v>441.84425202461472</v>
      </c>
      <c r="DA905" s="91">
        <v>466.42993914490899</v>
      </c>
      <c r="DB905" s="91">
        <v>498.50567991392313</v>
      </c>
      <c r="DC905" s="91">
        <v>566.09229906683993</v>
      </c>
      <c r="DD905" s="91">
        <v>468.17183882808638</v>
      </c>
      <c r="DE905" s="91">
        <v>465.91413677123165</v>
      </c>
      <c r="DF905" s="91">
        <v>467.9050705980095</v>
      </c>
      <c r="DG905" s="91">
        <v>466.20247367919757</v>
      </c>
      <c r="DH905" s="91">
        <v>455.07905264332345</v>
      </c>
      <c r="DI905" s="91">
        <v>461.16574985935995</v>
      </c>
      <c r="DJ905" s="91">
        <v>498.47110561295517</v>
      </c>
      <c r="DK905" s="91">
        <v>520.14425471248501</v>
      </c>
      <c r="DL905" s="91">
        <v>505.66562815082005</v>
      </c>
      <c r="DM905" s="91">
        <v>557.55940038948063</v>
      </c>
      <c r="DN905" s="91">
        <v>539.04284944790493</v>
      </c>
      <c r="DO905" s="91">
        <v>528.09675682391253</v>
      </c>
      <c r="DP905" s="91">
        <v>592.74600072007843</v>
      </c>
      <c r="DQ905" s="91">
        <v>565.94283381753144</v>
      </c>
      <c r="DR905" s="91">
        <v>580.24963389642255</v>
      </c>
      <c r="DS905" s="91">
        <v>567.91450051088975</v>
      </c>
      <c r="DT905" s="91">
        <v>582.16539558643194</v>
      </c>
      <c r="DU905" s="91">
        <v>584.92644319033047</v>
      </c>
      <c r="DV905" s="91">
        <v>545.21629256948086</v>
      </c>
      <c r="DW905" s="91">
        <v>501.00181478626507</v>
      </c>
      <c r="DX905" s="91">
        <v>486.96612504205484</v>
      </c>
      <c r="DY905" s="91">
        <v>508.75784203487251</v>
      </c>
      <c r="DZ905" s="91">
        <v>553.53595508764181</v>
      </c>
      <c r="EA905" s="91">
        <v>517.17529698317378</v>
      </c>
      <c r="EB905" s="91">
        <v>499.77777977286752</v>
      </c>
      <c r="EC905" s="91">
        <v>492.14825394915721</v>
      </c>
      <c r="ED905" s="91">
        <v>527.15814490746322</v>
      </c>
      <c r="EE905" s="91">
        <v>534.34425553696542</v>
      </c>
      <c r="EF905" s="91">
        <v>554.51402222128377</v>
      </c>
      <c r="EG905" s="91">
        <v>591.49770016682032</v>
      </c>
      <c r="EH905" s="91">
        <v>583.13326679574095</v>
      </c>
      <c r="EI905" s="91">
        <v>651.26866720016017</v>
      </c>
      <c r="EJ905" s="91">
        <v>702.6379750050952</v>
      </c>
      <c r="EK905" s="91">
        <v>662.07104617256834</v>
      </c>
      <c r="EL905" s="91">
        <v>602.09818532910504</v>
      </c>
      <c r="EM905" s="91">
        <v>595.89837345865908</v>
      </c>
      <c r="EN905" s="91">
        <v>604.85806172467198</v>
      </c>
      <c r="EO905" s="91">
        <v>662.91969447681015</v>
      </c>
      <c r="EP905" s="91">
        <v>765.56571724871026</v>
      </c>
      <c r="EQ905" s="91">
        <v>749.42393153173157</v>
      </c>
      <c r="ER905" s="91">
        <v>723.44241194533834</v>
      </c>
      <c r="ES905" s="91">
        <v>799.2183400884586</v>
      </c>
      <c r="ET905" s="91">
        <v>822.30193585791733</v>
      </c>
      <c r="EU905" s="91">
        <v>790.62202188596848</v>
      </c>
      <c r="EV905" s="91">
        <v>832.25227312779703</v>
      </c>
      <c r="EW905" s="91">
        <v>904.31164450516042</v>
      </c>
      <c r="EX905" s="91">
        <v>842.13847211788641</v>
      </c>
      <c r="EY905" s="91">
        <v>891.46662059805988</v>
      </c>
      <c r="EZ905" s="91">
        <v>1016.2800628700222</v>
      </c>
      <c r="FA905" s="91">
        <v>988.68130861556017</v>
      </c>
      <c r="FB905" s="91">
        <v>1045.4294553938396</v>
      </c>
      <c r="FC905" s="91">
        <v>1181.8712924417248</v>
      </c>
      <c r="FD905" s="91">
        <v>1194.173712968462</v>
      </c>
      <c r="FE905" s="91">
        <v>1160.3176596912178</v>
      </c>
      <c r="FF905" s="91">
        <v>1206.7093518803288</v>
      </c>
      <c r="FG905" s="91">
        <v>1536.4616197117971</v>
      </c>
      <c r="FH905" s="91">
        <v>1569.9809518830596</v>
      </c>
      <c r="FI905" s="91">
        <v>1803.3155356894003</v>
      </c>
      <c r="FJ905" s="91">
        <v>1567.7260602562501</v>
      </c>
      <c r="FK905" s="91">
        <v>1409.9013891052571</v>
      </c>
      <c r="FL905" s="91">
        <v>1383.0011431699097</v>
      </c>
      <c r="FM905" s="91">
        <v>1523.192158917062</v>
      </c>
      <c r="FN905" s="91">
        <v>1666.9888681822799</v>
      </c>
      <c r="FO905" s="91">
        <v>1697.0595817439498</v>
      </c>
      <c r="FP905" s="91">
        <v>1525.4983398914671</v>
      </c>
      <c r="FQ905" s="91">
        <v>1461.5643860914058</v>
      </c>
      <c r="FR905" s="91">
        <v>1553.3146030245787</v>
      </c>
      <c r="FS905" s="91">
        <v>1450.6888881669497</v>
      </c>
      <c r="FT905" s="91">
        <v>1536.7974444637498</v>
      </c>
      <c r="FU905" s="91">
        <v>1508.7840475837497</v>
      </c>
      <c r="FV905" s="91">
        <v>1508.7840475837497</v>
      </c>
      <c r="FW905" s="91">
        <v>1502.21840769</v>
      </c>
      <c r="FX905" s="91">
        <v>1502.21840769</v>
      </c>
      <c r="FY905" s="91">
        <v>1503.5315356687502</v>
      </c>
      <c r="FZ905" s="91">
        <v>1503.5315356687502</v>
      </c>
      <c r="GA905" s="91">
        <v>1503.5315356687502</v>
      </c>
      <c r="GB905" s="91">
        <v>1497.8413144274996</v>
      </c>
    </row>
    <row r="906" spans="1:184" s="16" customFormat="1" x14ac:dyDescent="0.3">
      <c r="A906" s="14" t="s">
        <v>5</v>
      </c>
      <c r="B906" s="14" t="s">
        <v>30</v>
      </c>
      <c r="C906" s="14" t="s">
        <v>31</v>
      </c>
      <c r="D906" s="22">
        <v>22.046219999999998</v>
      </c>
      <c r="E906" s="91">
        <v>1700.3933932059733</v>
      </c>
      <c r="F906" s="91">
        <v>1768.6980625349661</v>
      </c>
      <c r="G906" s="91">
        <v>1716.9877292302599</v>
      </c>
      <c r="H906" s="91">
        <v>1873.2784552761366</v>
      </c>
      <c r="I906" s="91">
        <v>1884.7469592795367</v>
      </c>
      <c r="J906" s="91">
        <v>1738.3166347968531</v>
      </c>
      <c r="K906" s="91">
        <v>1540.4436089975284</v>
      </c>
      <c r="L906" s="91">
        <v>1637.4796349658595</v>
      </c>
      <c r="M906" s="91">
        <v>1482.3448707221901</v>
      </c>
      <c r="N906" s="91">
        <v>1516.5991437262444</v>
      </c>
      <c r="O906" s="91">
        <v>1688.7213151829098</v>
      </c>
      <c r="P906" s="91">
        <v>1750.4210953026577</v>
      </c>
      <c r="Q906" s="91">
        <v>1662.8480873889434</v>
      </c>
      <c r="R906" s="91">
        <v>1640.2325103379264</v>
      </c>
      <c r="S906" s="91">
        <v>1659.4714937743233</v>
      </c>
      <c r="T906" s="91">
        <v>1681.7293154042079</v>
      </c>
      <c r="U906" s="91">
        <v>1651.6660413308973</v>
      </c>
      <c r="V906" s="91">
        <v>1581.923632474465</v>
      </c>
      <c r="W906" s="91">
        <v>1568.3912190965661</v>
      </c>
      <c r="X906" s="91">
        <v>1630.478962911561</v>
      </c>
      <c r="Y906" s="91">
        <v>1678.7309902618822</v>
      </c>
      <c r="Z906" s="91">
        <v>1871.6362739464039</v>
      </c>
      <c r="AA906" s="91">
        <v>2092.695388271989</v>
      </c>
      <c r="AB906" s="91">
        <v>2322.8168659423059</v>
      </c>
      <c r="AC906" s="91">
        <v>2347.1798889457718</v>
      </c>
      <c r="AD906" s="91">
        <v>2387.5130418216622</v>
      </c>
      <c r="AE906" s="91">
        <v>2343.2524852989873</v>
      </c>
      <c r="AF906" s="91">
        <v>2315.0378145629156</v>
      </c>
      <c r="AG906" s="91">
        <v>2260.8424409021704</v>
      </c>
      <c r="AH906" s="91">
        <v>2232.4347594894698</v>
      </c>
      <c r="AI906" s="91">
        <v>2189.8729377739737</v>
      </c>
      <c r="AJ906" s="91">
        <v>2187.795593344908</v>
      </c>
      <c r="AK906" s="91">
        <v>2234.5637056191094</v>
      </c>
      <c r="AL906" s="91">
        <v>2149.4400744193308</v>
      </c>
      <c r="AM906" s="91">
        <v>2146.5887312036248</v>
      </c>
      <c r="AN906" s="91">
        <v>2134.9455878414274</v>
      </c>
      <c r="AO906" s="91">
        <v>2097.4999602637517</v>
      </c>
      <c r="AP906" s="91">
        <v>2086.2231640698315</v>
      </c>
      <c r="AQ906" s="91">
        <v>2113.4661638156231</v>
      </c>
      <c r="AR906" s="91">
        <v>2185.4774044337551</v>
      </c>
      <c r="AS906" s="91">
        <v>2034.6135402366697</v>
      </c>
      <c r="AT906" s="91">
        <v>1967.8519479111192</v>
      </c>
      <c r="AU906" s="91">
        <v>2096.4767360522806</v>
      </c>
      <c r="AV906" s="91">
        <v>2145.8855149642786</v>
      </c>
      <c r="AW906" s="91">
        <v>2187.265479128077</v>
      </c>
      <c r="AX906" s="91">
        <v>2020.5757754930455</v>
      </c>
      <c r="AY906" s="91">
        <v>1951.6918618015861</v>
      </c>
      <c r="AZ906" s="91">
        <v>1951.8656728314058</v>
      </c>
      <c r="BA906" s="91">
        <v>1987.05027846493</v>
      </c>
      <c r="BB906" s="91">
        <v>2026.8653853921364</v>
      </c>
      <c r="BC906" s="91">
        <v>2000.3747909447995</v>
      </c>
      <c r="BD906" s="91">
        <v>1989.0009234973202</v>
      </c>
      <c r="BE906" s="91">
        <v>2000.8923131960901</v>
      </c>
      <c r="BF906" s="91">
        <v>2021.7537956326416</v>
      </c>
      <c r="BG906" s="91">
        <v>1903.1365714281778</v>
      </c>
      <c r="BH906" s="91">
        <v>1796.0992908301685</v>
      </c>
      <c r="BI906" s="91">
        <v>1794.6848475156498</v>
      </c>
      <c r="BJ906" s="91">
        <v>1692.2155625639853</v>
      </c>
      <c r="BK906" s="91">
        <v>1724.4163006270971</v>
      </c>
      <c r="BL906" s="91">
        <v>1686.4537867295528</v>
      </c>
      <c r="BM906" s="91">
        <v>1627.1954389149105</v>
      </c>
      <c r="BN906" s="91">
        <v>1780.9430153492181</v>
      </c>
      <c r="BO906" s="91">
        <v>1877.6939961699838</v>
      </c>
      <c r="BP906" s="91">
        <v>1811.4688905267778</v>
      </c>
      <c r="BQ906" s="91">
        <v>1711.5272883054363</v>
      </c>
      <c r="BR906" s="91">
        <v>1645.6133225398198</v>
      </c>
      <c r="BS906" s="91">
        <v>1512.470461166509</v>
      </c>
      <c r="BT906" s="91">
        <v>1416.4111406043298</v>
      </c>
      <c r="BU906" s="91">
        <v>1403.0735815800474</v>
      </c>
      <c r="BV906" s="91">
        <v>1476.6887006044299</v>
      </c>
      <c r="BW906" s="91">
        <v>1534.5922774177602</v>
      </c>
      <c r="BX906" s="91">
        <v>1653.9930623403291</v>
      </c>
      <c r="BY906" s="91">
        <v>1697.2817795518658</v>
      </c>
      <c r="BZ906" s="91">
        <v>1689.2725433213366</v>
      </c>
      <c r="CA906" s="91">
        <v>1767.7536635555998</v>
      </c>
      <c r="CB906" s="91">
        <v>1725.9754005715197</v>
      </c>
      <c r="CC906" s="91">
        <v>1747.5837029819759</v>
      </c>
      <c r="CD906" s="91">
        <v>1885.6410155224967</v>
      </c>
      <c r="CE906" s="91">
        <v>1900.8252156668154</v>
      </c>
      <c r="CF906" s="91">
        <v>1900.8866224444978</v>
      </c>
      <c r="CG906" s="91">
        <v>1813.9088457038483</v>
      </c>
      <c r="CH906" s="91">
        <v>1832.6537919685231</v>
      </c>
      <c r="CI906" s="91">
        <v>1842.1633219010619</v>
      </c>
      <c r="CJ906" s="91">
        <v>2197.1813684823505</v>
      </c>
      <c r="CK906" s="91">
        <v>2167.1359321417235</v>
      </c>
      <c r="CL906" s="91">
        <v>2306.2838720748741</v>
      </c>
      <c r="CM906" s="91">
        <v>2245.2646210389357</v>
      </c>
      <c r="CN906" s="91">
        <v>2244.6308681159212</v>
      </c>
      <c r="CO906" s="91">
        <v>2112.8825999707678</v>
      </c>
      <c r="CP906" s="91">
        <v>2104.9613393739837</v>
      </c>
      <c r="CQ906" s="91">
        <v>1985.4683347590433</v>
      </c>
      <c r="CR906" s="91">
        <v>2109.4640583882529</v>
      </c>
      <c r="CS906" s="91">
        <v>2110.8583429257601</v>
      </c>
      <c r="CT906" s="91">
        <v>2220.7369944158631</v>
      </c>
      <c r="CU906" s="91">
        <v>2399.4317055244801</v>
      </c>
      <c r="CV906" s="91">
        <v>2408.396816004888</v>
      </c>
      <c r="CW906" s="91">
        <v>2272.9230811256757</v>
      </c>
      <c r="CX906" s="91">
        <v>2140.8657863463891</v>
      </c>
      <c r="CY906" s="91">
        <v>2129.3344783266207</v>
      </c>
      <c r="CZ906" s="91">
        <v>1997.9851425534644</v>
      </c>
      <c r="DA906" s="91">
        <v>2087.9320389686177</v>
      </c>
      <c r="DB906" s="91">
        <v>2085.1339988648783</v>
      </c>
      <c r="DC906" s="91">
        <v>2244.807190193098</v>
      </c>
      <c r="DD906" s="91">
        <v>2219.4721639402528</v>
      </c>
      <c r="DE906" s="91">
        <v>2205.375170304952</v>
      </c>
      <c r="DF906" s="91">
        <v>2188.9399238563956</v>
      </c>
      <c r="DG906" s="91">
        <v>2285.8538228270277</v>
      </c>
      <c r="DH906" s="91">
        <v>2185.4346447428711</v>
      </c>
      <c r="DI906" s="91">
        <v>2083.8409883863678</v>
      </c>
      <c r="DJ906" s="91">
        <v>2028.8174987686193</v>
      </c>
      <c r="DK906" s="91">
        <v>2003.0975225066522</v>
      </c>
      <c r="DL906" s="91">
        <v>1911.6033669383041</v>
      </c>
      <c r="DM906" s="91">
        <v>1956.6626816669768</v>
      </c>
      <c r="DN906" s="91">
        <v>1902.1164644232956</v>
      </c>
      <c r="DO906" s="91">
        <v>1801.04483836854</v>
      </c>
      <c r="DP906" s="91">
        <v>1843.9746884705758</v>
      </c>
      <c r="DQ906" s="91">
        <v>1871.9380957417955</v>
      </c>
      <c r="DR906" s="91">
        <v>1963.8355270436823</v>
      </c>
      <c r="DS906" s="91">
        <v>1952.3970510912661</v>
      </c>
      <c r="DT906" s="91">
        <v>1997.7763356085245</v>
      </c>
      <c r="DU906" s="91">
        <v>2013.9029472005311</v>
      </c>
      <c r="DV906" s="91">
        <v>2075.8250743994508</v>
      </c>
      <c r="DW906" s="91">
        <v>2016.0705658650486</v>
      </c>
      <c r="DX906" s="91">
        <v>1986.4209881912757</v>
      </c>
      <c r="DY906" s="91">
        <v>1978.0929531280776</v>
      </c>
      <c r="DZ906" s="91">
        <v>1999.3693573747562</v>
      </c>
      <c r="EA906" s="91">
        <v>1980.1857028783093</v>
      </c>
      <c r="EB906" s="91">
        <v>2147.0980070885357</v>
      </c>
      <c r="EC906" s="91">
        <v>2177.0381546309718</v>
      </c>
      <c r="ED906" s="91">
        <v>2292.0525845640304</v>
      </c>
      <c r="EE906" s="91">
        <v>2328.3201308384655</v>
      </c>
      <c r="EF906" s="91">
        <v>2430.2488586181471</v>
      </c>
      <c r="EG906" s="91">
        <v>2415.1424863059901</v>
      </c>
      <c r="EH906" s="91">
        <v>2272.8306610043683</v>
      </c>
      <c r="EI906" s="91">
        <v>2294.6555638884242</v>
      </c>
      <c r="EJ906" s="91">
        <v>2302.9324525429452</v>
      </c>
      <c r="EK906" s="91">
        <v>2261.5745054485683</v>
      </c>
      <c r="EL906" s="91">
        <v>2270.8231669513693</v>
      </c>
      <c r="EM906" s="91">
        <v>2353.758071129856</v>
      </c>
      <c r="EN906" s="91">
        <v>2656.3182795649327</v>
      </c>
      <c r="EO906" s="91">
        <v>2778.465962626477</v>
      </c>
      <c r="EP906" s="91">
        <v>2817.9553145219124</v>
      </c>
      <c r="EQ906" s="91">
        <v>2991.2041335684871</v>
      </c>
      <c r="ER906" s="91">
        <v>3056.7494793644041</v>
      </c>
      <c r="ES906" s="91">
        <v>3342.9002910599447</v>
      </c>
      <c r="ET906" s="91">
        <v>3676.7294243529559</v>
      </c>
      <c r="EU906" s="91">
        <v>4312.644498786809</v>
      </c>
      <c r="EV906" s="91">
        <v>4666.1874062540082</v>
      </c>
      <c r="EW906" s="91">
        <v>5524.5970428618812</v>
      </c>
      <c r="EX906" s="91">
        <v>5311.8839387164107</v>
      </c>
      <c r="EY906" s="91">
        <v>5563.2344924994241</v>
      </c>
      <c r="EZ906" s="91">
        <v>5331.737622855052</v>
      </c>
      <c r="FA906" s="91">
        <v>4818.8638472348866</v>
      </c>
      <c r="FB906" s="91">
        <v>5082.7610063852144</v>
      </c>
      <c r="FC906" s="91">
        <v>5093.6861214622249</v>
      </c>
      <c r="FD906" s="91">
        <v>4825.1238220289442</v>
      </c>
      <c r="FE906" s="91">
        <v>5345.0979498009565</v>
      </c>
      <c r="FF906" s="91">
        <v>5818.4354658011262</v>
      </c>
      <c r="FG906" s="91">
        <v>6364.4538204368328</v>
      </c>
      <c r="FH906" s="91">
        <v>6628.8944844456501</v>
      </c>
      <c r="FI906" s="91">
        <v>7422.4480133740799</v>
      </c>
      <c r="FJ906" s="91">
        <v>6600.7358225235002</v>
      </c>
      <c r="FK906" s="91">
        <v>6008.2493309726715</v>
      </c>
      <c r="FL906" s="91">
        <v>6571.1770330048976</v>
      </c>
      <c r="FM906" s="91">
        <v>6683.0470859168454</v>
      </c>
      <c r="FN906" s="91">
        <v>7298.8645400248315</v>
      </c>
      <c r="FO906" s="91">
        <v>8152.9138317919196</v>
      </c>
      <c r="FP906" s="91">
        <v>6885.9980144188066</v>
      </c>
      <c r="FQ906" s="91">
        <v>6495.8205540483477</v>
      </c>
      <c r="FR906" s="91">
        <v>6435.8716888580193</v>
      </c>
      <c r="FS906" s="91">
        <v>5949.0166634876659</v>
      </c>
      <c r="FT906" s="91">
        <v>5829.2377232670005</v>
      </c>
      <c r="FU906" s="91">
        <v>5842.894254245999</v>
      </c>
      <c r="FV906" s="91">
        <v>5842.894254245999</v>
      </c>
      <c r="FW906" s="91">
        <v>5802.975163692</v>
      </c>
      <c r="FX906" s="91">
        <v>5754.6520540739994</v>
      </c>
      <c r="FY906" s="91">
        <v>5700.0259301579999</v>
      </c>
      <c r="FZ906" s="91">
        <v>5672.7128681999993</v>
      </c>
      <c r="GA906" s="91">
        <v>5672.7128681999993</v>
      </c>
      <c r="GB906" s="91">
        <v>5666.4098539019997</v>
      </c>
    </row>
    <row r="907" spans="1:184" s="16" customFormat="1" x14ac:dyDescent="0.3">
      <c r="A907" s="14" t="s">
        <v>6</v>
      </c>
      <c r="B907" s="14" t="s">
        <v>155</v>
      </c>
      <c r="C907" s="14" t="s">
        <v>96</v>
      </c>
      <c r="D907" s="22"/>
      <c r="E907" s="91">
        <v>1176.3942902250001</v>
      </c>
      <c r="F907" s="91">
        <v>1330.7763383000004</v>
      </c>
      <c r="G907" s="91">
        <v>1380.3269801142856</v>
      </c>
      <c r="H907" s="91">
        <v>1649.3992650450002</v>
      </c>
      <c r="I907" s="91">
        <v>1722.3910804999998</v>
      </c>
      <c r="J907" s="91">
        <v>1443.8428871578951</v>
      </c>
      <c r="K907" s="91">
        <v>1235.6131885227273</v>
      </c>
      <c r="L907" s="91">
        <v>1386.6051530842103</v>
      </c>
      <c r="M907" s="91">
        <v>1258.8597618599995</v>
      </c>
      <c r="N907" s="91">
        <v>1210.3553893419355</v>
      </c>
      <c r="O907" s="91">
        <v>1333.0690408466669</v>
      </c>
      <c r="P907" s="91">
        <v>1468.3059536774194</v>
      </c>
      <c r="Q907" s="91">
        <v>1471.7026114</v>
      </c>
      <c r="R907" s="91">
        <v>1472.2243938000006</v>
      </c>
      <c r="S907" s="91">
        <v>1515.548697580645</v>
      </c>
      <c r="T907" s="91">
        <v>1547.11114997</v>
      </c>
      <c r="U907" s="91">
        <v>1538.4153981387099</v>
      </c>
      <c r="V907" s="91">
        <v>1473.86377386</v>
      </c>
      <c r="W907" s="91">
        <v>1451.7315443548389</v>
      </c>
      <c r="X907" s="91">
        <v>1575.757434212903</v>
      </c>
      <c r="Y907" s="91">
        <v>1597.9098505470001</v>
      </c>
      <c r="Z907" s="91">
        <v>1691.445532062</v>
      </c>
      <c r="AA907" s="91">
        <v>1972.92927594</v>
      </c>
      <c r="AB907" s="91">
        <v>2251.4728538516129</v>
      </c>
      <c r="AC907" s="91">
        <v>2312.5052802129035</v>
      </c>
      <c r="AD907" s="91">
        <v>2350.2348471428572</v>
      </c>
      <c r="AE907" s="91">
        <v>2149.4653632193554</v>
      </c>
      <c r="AF907" s="91">
        <v>2033.8733508599992</v>
      </c>
      <c r="AG907" s="91">
        <v>2058.7736789935479</v>
      </c>
      <c r="AH907" s="91">
        <v>1918.5189583266676</v>
      </c>
      <c r="AI907" s="91">
        <v>1820.7305772161285</v>
      </c>
      <c r="AJ907" s="91">
        <v>1870.3919556000001</v>
      </c>
      <c r="AK907" s="91">
        <v>1824.4830658733331</v>
      </c>
      <c r="AL907" s="91">
        <v>1744.3940034580642</v>
      </c>
      <c r="AM907" s="91">
        <v>1892.1608707499997</v>
      </c>
      <c r="AN907" s="91">
        <v>1873.5133469064515</v>
      </c>
      <c r="AO907" s="91">
        <v>1891.3486756451616</v>
      </c>
      <c r="AP907" s="91">
        <v>1867.7744053137928</v>
      </c>
      <c r="AQ907" s="91">
        <v>1953.1035176516129</v>
      </c>
      <c r="AR907" s="91">
        <v>2053.6021901499994</v>
      </c>
      <c r="AS907" s="91">
        <v>1849.0835474064513</v>
      </c>
      <c r="AT907" s="91">
        <v>1662.8200643999999</v>
      </c>
      <c r="AU907" s="91">
        <v>1699.1602100709683</v>
      </c>
      <c r="AV907" s="91">
        <v>1680.237969167742</v>
      </c>
      <c r="AW907" s="91">
        <v>1585.569482556667</v>
      </c>
      <c r="AX907" s="91">
        <v>1385.9423393129032</v>
      </c>
      <c r="AY907" s="91">
        <v>1353.2498861100003</v>
      </c>
      <c r="AZ907" s="91">
        <v>1279.8800076967746</v>
      </c>
      <c r="BA907" s="91">
        <v>1374.2215457741931</v>
      </c>
      <c r="BB907" s="91">
        <v>1418.7943110428569</v>
      </c>
      <c r="BC907" s="91">
        <v>1399.9782165387096</v>
      </c>
      <c r="BD907" s="91">
        <v>1384.496794413333</v>
      </c>
      <c r="BE907" s="91">
        <v>1410.6661546064515</v>
      </c>
      <c r="BF907" s="91">
        <v>1470.8227178333332</v>
      </c>
      <c r="BG907" s="91">
        <v>1358.9622079873775</v>
      </c>
      <c r="BH907" s="91">
        <v>1347.0226372661293</v>
      </c>
      <c r="BI907" s="91">
        <v>1387.255557204167</v>
      </c>
      <c r="BJ907" s="91">
        <v>1431.1574004985332</v>
      </c>
      <c r="BK907" s="91">
        <v>1560.5355017374998</v>
      </c>
      <c r="BL907" s="91">
        <v>1559.8495733640552</v>
      </c>
      <c r="BM907" s="91">
        <v>1521.3786573005098</v>
      </c>
      <c r="BN907" s="91">
        <v>1644.6342911842105</v>
      </c>
      <c r="BO907" s="91">
        <v>1693.7767145238095</v>
      </c>
      <c r="BP907" s="91">
        <v>1600.867385</v>
      </c>
      <c r="BQ907" s="91">
        <v>1532.5356027500002</v>
      </c>
      <c r="BR907" s="91">
        <v>1431.8765988095238</v>
      </c>
      <c r="BS907" s="91">
        <v>1401.7446599999998</v>
      </c>
      <c r="BT907" s="91">
        <v>1288.2024833333335</v>
      </c>
      <c r="BU907" s="91">
        <v>1293.02654775</v>
      </c>
      <c r="BV907" s="91">
        <v>1378.3822721428571</v>
      </c>
      <c r="BW907" s="91">
        <v>1408.0770437799999</v>
      </c>
      <c r="BX907" s="91">
        <v>1464.7974432954545</v>
      </c>
      <c r="BY907" s="91">
        <v>1537.0049217857143</v>
      </c>
      <c r="BZ907" s="91">
        <v>1536.7900262500002</v>
      </c>
      <c r="CA907" s="91">
        <v>1572.140959772727</v>
      </c>
      <c r="CB907" s="91">
        <v>1476.9695563636365</v>
      </c>
      <c r="CC907" s="91">
        <v>1465.0243582825465</v>
      </c>
      <c r="CD907" s="91">
        <v>1549.8033772727274</v>
      </c>
      <c r="CE907" s="91">
        <v>1572.0221840909091</v>
      </c>
      <c r="CF907" s="91">
        <v>1466.862516875</v>
      </c>
      <c r="CG907" s="91">
        <v>1485.659252556818</v>
      </c>
      <c r="CH907" s="91">
        <v>1558.8092202380951</v>
      </c>
      <c r="CI907" s="91">
        <v>1508.7484282500002</v>
      </c>
      <c r="CJ907" s="91">
        <v>1689.9648336904761</v>
      </c>
      <c r="CK907" s="91">
        <v>1748.2274439473686</v>
      </c>
      <c r="CL907" s="91">
        <v>1999.2047222222222</v>
      </c>
      <c r="CM907" s="91">
        <v>1995.1546558695654</v>
      </c>
      <c r="CN907" s="91">
        <v>2042.2643057142857</v>
      </c>
      <c r="CO907" s="91">
        <v>1925.7263023809526</v>
      </c>
      <c r="CP907" s="91">
        <v>1857.9757409523809</v>
      </c>
      <c r="CQ907" s="91">
        <v>1731.165159342105</v>
      </c>
      <c r="CR907" s="91">
        <v>1969.5931090909091</v>
      </c>
      <c r="CS907" s="91">
        <v>2025.3063237500003</v>
      </c>
      <c r="CT907" s="91">
        <v>1910.595415</v>
      </c>
      <c r="CU907" s="91">
        <v>2082.1705000000002</v>
      </c>
      <c r="CV907" s="91">
        <v>2141.7696436249998</v>
      </c>
      <c r="CW907" s="91">
        <v>2138.3312137500002</v>
      </c>
      <c r="CX907" s="91">
        <v>2033.1853333333333</v>
      </c>
      <c r="CY907" s="91">
        <v>1952.3687407905138</v>
      </c>
      <c r="CZ907" s="91">
        <v>1792.7524849780702</v>
      </c>
      <c r="DA907" s="91">
        <v>1915.0111428571429</v>
      </c>
      <c r="DB907" s="91">
        <v>1837.9200757894739</v>
      </c>
      <c r="DC907" s="91">
        <v>1877.1578142857143</v>
      </c>
      <c r="DD907" s="91">
        <v>1849.6790152272727</v>
      </c>
      <c r="DE907" s="91">
        <v>1930.2568583333332</v>
      </c>
      <c r="DF907" s="91">
        <v>1915.5121071428571</v>
      </c>
      <c r="DG907" s="91">
        <v>1932.8115927272729</v>
      </c>
      <c r="DH907" s="91">
        <v>1802.8422402631579</v>
      </c>
      <c r="DI907" s="91">
        <v>1819.7819333333334</v>
      </c>
      <c r="DJ907" s="91">
        <v>1839.8115935000001</v>
      </c>
      <c r="DK907" s="91">
        <v>1780.6157406818181</v>
      </c>
      <c r="DL907" s="91">
        <v>1709.8242733333332</v>
      </c>
      <c r="DM907" s="91">
        <v>1735.1067527777775</v>
      </c>
      <c r="DN907" s="91">
        <v>1687.5428954999998</v>
      </c>
      <c r="DO907" s="91">
        <v>1553.6719329545454</v>
      </c>
      <c r="DP907" s="91">
        <v>1581.9606309523811</v>
      </c>
      <c r="DQ907" s="91">
        <v>1599.9824558823532</v>
      </c>
      <c r="DR907" s="91">
        <v>1570.3081634782609</v>
      </c>
      <c r="DS907" s="91">
        <v>1463.2244282499998</v>
      </c>
      <c r="DT907" s="91">
        <v>1533.919044</v>
      </c>
      <c r="DU907" s="91">
        <v>1665.0475015646259</v>
      </c>
      <c r="DV907" s="91">
        <v>1641.5466169117649</v>
      </c>
      <c r="DW907" s="91">
        <v>1540.011285</v>
      </c>
      <c r="DX907" s="91">
        <v>1586.6454027272725</v>
      </c>
      <c r="DY907" s="91">
        <v>1562.3857555</v>
      </c>
      <c r="DZ907" s="91">
        <v>1544.3478479938274</v>
      </c>
      <c r="EA907" s="91">
        <v>1495.5981608987609</v>
      </c>
      <c r="EB907" s="91">
        <v>1734.8437326785711</v>
      </c>
      <c r="EC907" s="91">
        <v>1723.2777869179888</v>
      </c>
      <c r="ED907" s="91">
        <v>1800.7430971900831</v>
      </c>
      <c r="EE907" s="91">
        <v>2092.055574342105</v>
      </c>
      <c r="EF907" s="91">
        <v>2318.8454573526074</v>
      </c>
      <c r="EG907" s="91">
        <v>2412.4392012925164</v>
      </c>
      <c r="EH907" s="91">
        <v>2191.7116565312499</v>
      </c>
      <c r="EI907" s="91">
        <v>2160.4757306926408</v>
      </c>
      <c r="EJ907" s="91">
        <v>2070.6560248636365</v>
      </c>
      <c r="EK907" s="91">
        <v>1924.7291097861844</v>
      </c>
      <c r="EL907" s="91">
        <v>2118.727461052631</v>
      </c>
      <c r="EM907" s="91">
        <v>2232.0918933987605</v>
      </c>
      <c r="EN907" s="91">
        <v>2558.8608389473688</v>
      </c>
      <c r="EO907" s="91">
        <v>2652.4883265584413</v>
      </c>
      <c r="EP907" s="91">
        <v>2802.4684601757372</v>
      </c>
      <c r="EQ907" s="91">
        <v>3097.1103064786976</v>
      </c>
      <c r="ER907" s="91">
        <v>3154.9589481060611</v>
      </c>
      <c r="ES907" s="91">
        <v>3274.2391337119116</v>
      </c>
      <c r="ET907" s="91">
        <v>3440.9270438888889</v>
      </c>
      <c r="EU907" s="91">
        <v>3597.8132696442694</v>
      </c>
      <c r="EV907" s="91">
        <v>3786.8411376785721</v>
      </c>
      <c r="EW907" s="91">
        <v>4135.2296016666669</v>
      </c>
      <c r="EX907" s="91">
        <v>3413.0354285714288</v>
      </c>
      <c r="EY907" s="91">
        <v>3863.9968788571427</v>
      </c>
      <c r="EZ907" s="91">
        <v>4192.2776739999999</v>
      </c>
      <c r="FA907" s="91">
        <v>4220.2724119047625</v>
      </c>
      <c r="FB907" s="91">
        <v>4669.952738</v>
      </c>
      <c r="FC907" s="91">
        <v>4988.5665514285711</v>
      </c>
      <c r="FD907" s="91">
        <v>4812.2737738636361</v>
      </c>
      <c r="FE907" s="91">
        <v>5176.6316259999994</v>
      </c>
      <c r="FF907" s="91">
        <v>5739.8315033333338</v>
      </c>
      <c r="FG907" s="91">
        <v>6293.7532343774692</v>
      </c>
      <c r="FH907" s="91">
        <v>6118.8315825</v>
      </c>
      <c r="FI907" s="91">
        <v>6348.9520111111106</v>
      </c>
      <c r="FJ907" s="91">
        <v>5157.5738392857147</v>
      </c>
      <c r="FK907" s="91">
        <v>3972.4047404999997</v>
      </c>
      <c r="FL907" s="91">
        <v>4013.3250142045454</v>
      </c>
      <c r="FM907" s="91">
        <v>3518.1529285714291</v>
      </c>
      <c r="FN907" s="91">
        <v>3746.594070526316</v>
      </c>
      <c r="FO907" s="91">
        <v>4332.9161037500007</v>
      </c>
      <c r="FP907" s="91">
        <v>4255.9212217857148</v>
      </c>
      <c r="FQ907" s="91">
        <v>4249.642331578948</v>
      </c>
      <c r="FR907" s="91">
        <v>4352.0919583333334</v>
      </c>
      <c r="FS907" s="91">
        <v>4333.5085913043476</v>
      </c>
      <c r="FT907" s="91">
        <v>4215.8337499999998</v>
      </c>
      <c r="FU907" s="91">
        <v>4057.3975</v>
      </c>
      <c r="FV907" s="91">
        <v>3965.6712499999999</v>
      </c>
      <c r="FW907" s="91">
        <v>3914.4475000000002</v>
      </c>
      <c r="FX907" s="91">
        <v>3887.0487499999999</v>
      </c>
      <c r="FY907" s="91">
        <v>3859.65</v>
      </c>
      <c r="FZ907" s="91">
        <v>3859.65</v>
      </c>
      <c r="GA907" s="91">
        <v>3860.8412499999999</v>
      </c>
      <c r="GB907" s="91">
        <v>3860.8412499999999</v>
      </c>
    </row>
    <row r="908" spans="1:184" s="16" customFormat="1" x14ac:dyDescent="0.3">
      <c r="A908" s="14" t="s">
        <v>97</v>
      </c>
      <c r="B908" s="14" t="s">
        <v>24</v>
      </c>
      <c r="C908" s="14" t="s">
        <v>27</v>
      </c>
      <c r="D908" s="22">
        <v>22.046219999999998</v>
      </c>
      <c r="E908" s="91">
        <v>608.15612275556293</v>
      </c>
      <c r="F908" s="91">
        <v>721.22886248622342</v>
      </c>
      <c r="G908" s="91">
        <v>706.04870882756063</v>
      </c>
      <c r="H908" s="91">
        <v>688.12271496315702</v>
      </c>
      <c r="I908" s="91">
        <v>760.43732549425158</v>
      </c>
      <c r="J908" s="91">
        <v>715.98195308903269</v>
      </c>
      <c r="K908" s="91">
        <v>806.26038481822377</v>
      </c>
      <c r="L908" s="91">
        <v>966.769197344708</v>
      </c>
      <c r="M908" s="91">
        <v>970.26058696099415</v>
      </c>
      <c r="N908" s="91">
        <v>970.87496412371445</v>
      </c>
      <c r="O908" s="91">
        <v>992.33487645395621</v>
      </c>
      <c r="P908" s="91">
        <v>1107.9111130947042</v>
      </c>
      <c r="Q908" s="91">
        <v>1240.97400202326</v>
      </c>
      <c r="R908" s="91">
        <v>1144.6842722088259</v>
      </c>
      <c r="S908" s="91">
        <v>810.74212674670764</v>
      </c>
      <c r="T908" s="91">
        <v>688.60146069288908</v>
      </c>
      <c r="U908" s="91">
        <v>638.55615810621839</v>
      </c>
      <c r="V908" s="91">
        <v>671.62290463900013</v>
      </c>
      <c r="W908" s="91">
        <v>728.22169611064351</v>
      </c>
      <c r="X908" s="91">
        <v>771.51183879699249</v>
      </c>
      <c r="Y908" s="91">
        <v>944.22812511110669</v>
      </c>
      <c r="Z908" s="91">
        <v>1074.3291704956216</v>
      </c>
      <c r="AA908" s="91">
        <v>1186.8823039213978</v>
      </c>
      <c r="AB908" s="91">
        <v>1317.4251338939155</v>
      </c>
      <c r="AC908" s="91">
        <v>1321.011594899192</v>
      </c>
      <c r="AD908" s="91">
        <v>1318.2977281605531</v>
      </c>
      <c r="AE908" s="91">
        <v>1167.8563457268447</v>
      </c>
      <c r="AF908" s="91">
        <v>1014.4774125604422</v>
      </c>
      <c r="AG908" s="91">
        <v>867.32288309139949</v>
      </c>
      <c r="AH908" s="91">
        <v>1024.683140948862</v>
      </c>
      <c r="AI908" s="91">
        <v>1144.5500797903196</v>
      </c>
      <c r="AJ908" s="91">
        <v>1136.6343301125628</v>
      </c>
      <c r="AK908" s="91">
        <v>1119.5914395925063</v>
      </c>
      <c r="AL908" s="91">
        <v>1106.0013695141747</v>
      </c>
      <c r="AM908" s="91">
        <v>1037.5162074957145</v>
      </c>
      <c r="AN908" s="91">
        <v>998.00876940876594</v>
      </c>
      <c r="AO908" s="91">
        <v>982.55001888369293</v>
      </c>
      <c r="AP908" s="91">
        <v>977.99632827745859</v>
      </c>
      <c r="AQ908" s="91">
        <v>963.11553328701143</v>
      </c>
      <c r="AR908" s="91">
        <v>898.81413106234822</v>
      </c>
      <c r="AS908" s="91">
        <v>800.54728838070264</v>
      </c>
      <c r="AT908" s="91">
        <v>807.91641797571174</v>
      </c>
      <c r="AU908" s="91">
        <v>894.95867097756604</v>
      </c>
      <c r="AV908" s="91">
        <v>817.17856851260387</v>
      </c>
      <c r="AW908" s="91">
        <v>773.83157973379343</v>
      </c>
      <c r="AX908" s="91">
        <v>811.06681289082724</v>
      </c>
      <c r="AY908" s="91">
        <v>775.36211706287315</v>
      </c>
      <c r="AZ908" s="91">
        <v>758.90627296343462</v>
      </c>
      <c r="BA908" s="91">
        <v>729.88868486795116</v>
      </c>
      <c r="BB908" s="91">
        <v>719.50116507800612</v>
      </c>
      <c r="BC908" s="91">
        <v>733.12887378844061</v>
      </c>
      <c r="BD908" s="91">
        <v>714.446153180029</v>
      </c>
      <c r="BE908" s="91">
        <v>695.77816849188491</v>
      </c>
      <c r="BF908" s="91">
        <v>698.35284283405872</v>
      </c>
      <c r="BG908" s="91">
        <v>686.46990193343709</v>
      </c>
      <c r="BH908" s="91">
        <v>700.2822044785529</v>
      </c>
      <c r="BI908" s="91">
        <v>721.31015989116236</v>
      </c>
      <c r="BJ908" s="91">
        <v>781.85237775313465</v>
      </c>
      <c r="BK908" s="91">
        <v>751.55512098630447</v>
      </c>
      <c r="BL908" s="91">
        <v>699.40337412517317</v>
      </c>
      <c r="BM908" s="91">
        <v>665.32341351971047</v>
      </c>
      <c r="BN908" s="91">
        <v>731.59305475537644</v>
      </c>
      <c r="BO908" s="91">
        <v>783.93639422676586</v>
      </c>
      <c r="BP908" s="91">
        <v>727.25863658470792</v>
      </c>
      <c r="BQ908" s="91">
        <v>739.20250864272009</v>
      </c>
      <c r="BR908" s="91">
        <v>716.81038030145999</v>
      </c>
      <c r="BS908" s="91">
        <v>704.04415175029089</v>
      </c>
      <c r="BT908" s="91">
        <v>665.15201469466183</v>
      </c>
      <c r="BU908" s="91">
        <v>634.40051875855215</v>
      </c>
      <c r="BV908" s="91">
        <v>743.53421678077416</v>
      </c>
      <c r="BW908" s="91">
        <v>744.68649890133554</v>
      </c>
      <c r="BX908" s="91">
        <v>774.82179830659982</v>
      </c>
      <c r="BY908" s="91">
        <v>796.20376855398763</v>
      </c>
      <c r="BZ908" s="91">
        <v>774.56586441899367</v>
      </c>
      <c r="CA908" s="91">
        <v>732.2440028657727</v>
      </c>
      <c r="CB908" s="91">
        <v>711.16421339174406</v>
      </c>
      <c r="CC908" s="91">
        <v>683.10064988173758</v>
      </c>
      <c r="CD908" s="91">
        <v>661.60911189719934</v>
      </c>
      <c r="CE908" s="91">
        <v>715.42732362163372</v>
      </c>
      <c r="CF908" s="91">
        <v>711.49547369952597</v>
      </c>
      <c r="CG908" s="91">
        <v>766.80751004355909</v>
      </c>
      <c r="CH908" s="91">
        <v>915.9441731040107</v>
      </c>
      <c r="CI908" s="91">
        <v>983.57938374921127</v>
      </c>
      <c r="CJ908" s="91">
        <v>1072.9377187829998</v>
      </c>
      <c r="CK908" s="91">
        <v>1034.6786110114683</v>
      </c>
      <c r="CL908" s="91">
        <v>985.50472511610008</v>
      </c>
      <c r="CM908" s="91">
        <v>1069.9645978214494</v>
      </c>
      <c r="CN908" s="91">
        <v>991.52738141371196</v>
      </c>
      <c r="CO908" s="91">
        <v>1099.2021686638921</v>
      </c>
      <c r="CP908" s="91">
        <v>1275.3943756804015</v>
      </c>
      <c r="CQ908" s="91">
        <v>1286.4425975876286</v>
      </c>
      <c r="CR908" s="91">
        <v>1307.758056910649</v>
      </c>
      <c r="CS908" s="91">
        <v>1375.1000711411998</v>
      </c>
      <c r="CT908" s="91">
        <v>1481.6304532837498</v>
      </c>
      <c r="CU908" s="91">
        <v>1429.1711300275194</v>
      </c>
      <c r="CV908" s="91">
        <v>1249.3471597743783</v>
      </c>
      <c r="CW908" s="91">
        <v>1333.2616753861125</v>
      </c>
      <c r="CX908" s="91">
        <v>1296.3828916306534</v>
      </c>
      <c r="CY908" s="91">
        <v>1171.9380711044498</v>
      </c>
      <c r="CZ908" s="91">
        <v>1033.6854861979953</v>
      </c>
      <c r="DA908" s="91">
        <v>1011.3681779620363</v>
      </c>
      <c r="DB908" s="91">
        <v>882.43546755117609</v>
      </c>
      <c r="DC908" s="91">
        <v>945.87658822777678</v>
      </c>
      <c r="DD908" s="91">
        <v>904.12703461098624</v>
      </c>
      <c r="DE908" s="91">
        <v>895.78927715916609</v>
      </c>
      <c r="DF908" s="91">
        <v>927.46923544937454</v>
      </c>
      <c r="DG908" s="91">
        <v>994.22083047041974</v>
      </c>
      <c r="DH908" s="91">
        <v>951.81620828811288</v>
      </c>
      <c r="DI908" s="91">
        <v>883.80652281283199</v>
      </c>
      <c r="DJ908" s="91">
        <v>855.78293735679699</v>
      </c>
      <c r="DK908" s="91">
        <v>806.55736453624775</v>
      </c>
      <c r="DL908" s="91">
        <v>721.03267718503207</v>
      </c>
      <c r="DM908" s="91">
        <v>746.50464035680898</v>
      </c>
      <c r="DN908" s="91">
        <v>769.36334382731991</v>
      </c>
      <c r="DO908" s="91">
        <v>709.64571574026013</v>
      </c>
      <c r="DP908" s="91">
        <v>682.17503320951903</v>
      </c>
      <c r="DQ908" s="91">
        <v>722.20497568406529</v>
      </c>
      <c r="DR908" s="91">
        <v>895.41734739057381</v>
      </c>
      <c r="DS908" s="91">
        <v>901.94827914422399</v>
      </c>
      <c r="DT908" s="91">
        <v>889.07704300416958</v>
      </c>
      <c r="DU908" s="91">
        <v>883.96630103758253</v>
      </c>
      <c r="DV908" s="91">
        <v>887.92496739665512</v>
      </c>
      <c r="DW908" s="91">
        <v>859.46959074365998</v>
      </c>
      <c r="DX908" s="91">
        <v>871.9927381502996</v>
      </c>
      <c r="DY908" s="91">
        <v>863.03332677523485</v>
      </c>
      <c r="DZ908" s="91">
        <v>892.94349337820995</v>
      </c>
      <c r="EA908" s="91">
        <v>857.81792531702115</v>
      </c>
      <c r="EB908" s="91">
        <v>869.38591896350647</v>
      </c>
      <c r="EC908" s="91">
        <v>836.27884908501335</v>
      </c>
      <c r="ED908" s="91">
        <v>944.13138176670736</v>
      </c>
      <c r="EE908" s="91">
        <v>954.17654564079112</v>
      </c>
      <c r="EF908" s="91">
        <v>994.57369843839672</v>
      </c>
      <c r="EG908" s="91">
        <v>1036.0859573109997</v>
      </c>
      <c r="EH908" s="91">
        <v>1132.4211090245699</v>
      </c>
      <c r="EI908" s="91">
        <v>1007.1912597770161</v>
      </c>
      <c r="EJ908" s="91">
        <v>883.44784539543184</v>
      </c>
      <c r="EK908" s="91">
        <v>906.31620956118797</v>
      </c>
      <c r="EL908" s="91">
        <v>963.0116922867702</v>
      </c>
      <c r="EM908" s="91">
        <v>960.50496897785604</v>
      </c>
      <c r="EN908" s="91">
        <v>1070.1628101368719</v>
      </c>
      <c r="EO908" s="91">
        <v>1028.5351195899912</v>
      </c>
      <c r="EP908" s="91">
        <v>1207.3768711934795</v>
      </c>
      <c r="EQ908" s="91">
        <v>1211.777468393218</v>
      </c>
      <c r="ER908" s="91">
        <v>1121.6029399346166</v>
      </c>
      <c r="ES908" s="91">
        <v>1226.2126281423994</v>
      </c>
      <c r="ET908" s="91">
        <v>1331.4428253551071</v>
      </c>
      <c r="EU908" s="91">
        <v>1260.3610025194491</v>
      </c>
      <c r="EV908" s="91">
        <v>1307.2834780296953</v>
      </c>
      <c r="EW908" s="91">
        <v>1418.5612299983795</v>
      </c>
      <c r="EX908" s="91">
        <v>1401.5143110957547</v>
      </c>
      <c r="EY908" s="91">
        <v>1496.6581310057211</v>
      </c>
      <c r="EZ908" s="91">
        <v>1661.344463118663</v>
      </c>
      <c r="FA908" s="91">
        <v>1622.4907987306801</v>
      </c>
      <c r="FB908" s="91">
        <v>1631.3490602112001</v>
      </c>
      <c r="FC908" s="91">
        <v>1698.0045693782943</v>
      </c>
      <c r="FD908" s="91">
        <v>1676.6443460591538</v>
      </c>
      <c r="FE908" s="91">
        <v>1628.2741062725424</v>
      </c>
      <c r="FF908" s="91">
        <v>1580.5064953991214</v>
      </c>
      <c r="FG908" s="91">
        <v>1603.096186915014</v>
      </c>
      <c r="FH908" s="91">
        <v>1647.2219432384895</v>
      </c>
      <c r="FI908" s="91">
        <v>1710.62513829624</v>
      </c>
      <c r="FJ908" s="91">
        <v>1626.0426557865001</v>
      </c>
      <c r="FK908" s="91">
        <v>1777.9276090483677</v>
      </c>
      <c r="FL908" s="91">
        <v>1722.9727956372667</v>
      </c>
      <c r="FM908" s="91">
        <v>1779.2204289573485</v>
      </c>
      <c r="FN908" s="91">
        <v>1902.3299289431043</v>
      </c>
      <c r="FO908" s="91">
        <v>2105.1479583166797</v>
      </c>
      <c r="FP908" s="91">
        <v>2113.35941572191</v>
      </c>
      <c r="FQ908" s="91">
        <v>2072.4169655870601</v>
      </c>
      <c r="FR908" s="91">
        <v>2266.2195041831205</v>
      </c>
      <c r="FS908" s="91">
        <v>2200.168697300302</v>
      </c>
      <c r="FT908" s="91">
        <v>2337.3678021749997</v>
      </c>
      <c r="FU908" s="91">
        <v>2293.2467020889994</v>
      </c>
      <c r="FV908" s="91">
        <v>2293.2467020889994</v>
      </c>
      <c r="FW908" s="91">
        <v>2255.4286163009997</v>
      </c>
      <c r="FX908" s="91">
        <v>2255.4286163009997</v>
      </c>
      <c r="FY908" s="91">
        <v>2255.4286163009997</v>
      </c>
      <c r="FZ908" s="91">
        <v>2238.620578173</v>
      </c>
      <c r="GA908" s="91">
        <v>2238.620578173</v>
      </c>
      <c r="GB908" s="91">
        <v>2238.620578173</v>
      </c>
    </row>
    <row r="909" spans="1:184" s="16" customFormat="1" x14ac:dyDescent="0.3">
      <c r="A909" s="14" t="s">
        <v>98</v>
      </c>
      <c r="B909" s="14" t="s">
        <v>99</v>
      </c>
      <c r="C909" s="14" t="s">
        <v>27</v>
      </c>
      <c r="D909" s="22"/>
      <c r="E909" s="91">
        <v>778.25490948333334</v>
      </c>
      <c r="F909" s="91">
        <v>981.9188765900002</v>
      </c>
      <c r="G909" s="91">
        <v>973.94945329870097</v>
      </c>
      <c r="H909" s="91">
        <v>965.16541577999999</v>
      </c>
      <c r="I909" s="91">
        <v>988.02042552631565</v>
      </c>
      <c r="J909" s="91">
        <v>920.40704220095722</v>
      </c>
      <c r="K909" s="91">
        <v>944.20790767786525</v>
      </c>
      <c r="L909" s="91">
        <v>1107.7773975338343</v>
      </c>
      <c r="M909" s="91">
        <v>1117.8493857136361</v>
      </c>
      <c r="N909" s="91">
        <v>1110.9536375689152</v>
      </c>
      <c r="O909" s="91">
        <v>1181.6372598</v>
      </c>
      <c r="P909" s="91">
        <v>1321.5597479266862</v>
      </c>
      <c r="Q909" s="91">
        <v>1457.1145080214999</v>
      </c>
      <c r="R909" s="91">
        <v>1400.0008498232148</v>
      </c>
      <c r="S909" s="91">
        <v>1032.1919395161292</v>
      </c>
      <c r="T909" s="91">
        <v>954.6973692400004</v>
      </c>
      <c r="U909" s="91">
        <v>935.54757642857157</v>
      </c>
      <c r="V909" s="91">
        <v>980.31793606363647</v>
      </c>
      <c r="W909" s="91">
        <v>1072.0098971407626</v>
      </c>
      <c r="X909" s="91">
        <v>1016.5445310205275</v>
      </c>
      <c r="Y909" s="91">
        <v>1109.1792191631819</v>
      </c>
      <c r="Z909" s="91">
        <v>1244.5369951690473</v>
      </c>
      <c r="AA909" s="91">
        <v>1359.9009384545459</v>
      </c>
      <c r="AB909" s="91">
        <v>1482.8779993927067</v>
      </c>
      <c r="AC909" s="91">
        <v>1463.7970818095243</v>
      </c>
      <c r="AD909" s="91">
        <v>1426.3104788571429</v>
      </c>
      <c r="AE909" s="91">
        <v>1347.7966965021044</v>
      </c>
      <c r="AF909" s="91">
        <v>1216.1608207894733</v>
      </c>
      <c r="AG909" s="91">
        <v>1112.730750841642</v>
      </c>
      <c r="AH909" s="91">
        <v>1283.5342986727278</v>
      </c>
      <c r="AI909" s="91">
        <v>1407.9832612688169</v>
      </c>
      <c r="AJ909" s="91">
        <v>1353.0973679999997</v>
      </c>
      <c r="AK909" s="91">
        <v>1296.9986647257574</v>
      </c>
      <c r="AL909" s="91">
        <v>1313.1072192811055</v>
      </c>
      <c r="AM909" s="91">
        <v>1235.9412276136366</v>
      </c>
      <c r="AN909" s="91">
        <v>1175.6001721167436</v>
      </c>
      <c r="AO909" s="91">
        <v>1164.678387060118</v>
      </c>
      <c r="AP909" s="91">
        <v>1148.5355530180623</v>
      </c>
      <c r="AQ909" s="91">
        <v>1142.8406398885631</v>
      </c>
      <c r="AR909" s="91">
        <v>1072.6163547789465</v>
      </c>
      <c r="AS909" s="91">
        <v>1007.4472980308559</v>
      </c>
      <c r="AT909" s="91">
        <v>1047.9910688253967</v>
      </c>
      <c r="AU909" s="91">
        <v>1135.0935209032261</v>
      </c>
      <c r="AV909" s="91">
        <v>1034.7061102047685</v>
      </c>
      <c r="AW909" s="91">
        <v>1015.3427898600003</v>
      </c>
      <c r="AX909" s="91">
        <v>1018.6627985063113</v>
      </c>
      <c r="AY909" s="91">
        <v>955.90801497727296</v>
      </c>
      <c r="AZ909" s="91">
        <v>924.41974155348078</v>
      </c>
      <c r="BA909" s="91">
        <v>886.29224821847492</v>
      </c>
      <c r="BB909" s="91">
        <v>891.97932051428552</v>
      </c>
      <c r="BC909" s="91">
        <v>952.31782875967724</v>
      </c>
      <c r="BD909" s="91">
        <v>927.21262424126974</v>
      </c>
      <c r="BE909" s="91">
        <v>892.1844334081344</v>
      </c>
      <c r="BF909" s="91">
        <v>935.9407642933329</v>
      </c>
      <c r="BG909" s="91">
        <v>919.49504865918686</v>
      </c>
      <c r="BH909" s="91">
        <v>931.72844735337253</v>
      </c>
      <c r="BI909" s="91">
        <v>935.25953307936527</v>
      </c>
      <c r="BJ909" s="91">
        <v>942.63941116830267</v>
      </c>
      <c r="BK909" s="91">
        <v>898.8130293047617</v>
      </c>
      <c r="BL909" s="91">
        <v>861.93413227741917</v>
      </c>
      <c r="BM909" s="91">
        <v>821.63353618768349</v>
      </c>
      <c r="BN909" s="91">
        <v>924.57865829999992</v>
      </c>
      <c r="BO909" s="91">
        <v>943.81384985714317</v>
      </c>
      <c r="BP909" s="91">
        <v>894.01316635000001</v>
      </c>
      <c r="BQ909" s="91">
        <v>910.18098580952369</v>
      </c>
      <c r="BR909" s="91">
        <v>892.37000571428575</v>
      </c>
      <c r="BS909" s="91">
        <v>841.8471199999999</v>
      </c>
      <c r="BT909" s="91">
        <v>816.06655176190463</v>
      </c>
      <c r="BU909" s="91">
        <v>816.33189399999992</v>
      </c>
      <c r="BV909" s="91">
        <v>871.77667621739147</v>
      </c>
      <c r="BW909" s="91">
        <v>892.10298727200006</v>
      </c>
      <c r="BX909" s="91">
        <v>920.82419959090907</v>
      </c>
      <c r="BY909" s="91">
        <v>943.74220157142861</v>
      </c>
      <c r="BZ909" s="91">
        <v>922.96350540000014</v>
      </c>
      <c r="CA909" s="91">
        <v>948.22847081818156</v>
      </c>
      <c r="CB909" s="91">
        <v>919.8491093333331</v>
      </c>
      <c r="CC909" s="91">
        <v>890.70786373934698</v>
      </c>
      <c r="CD909" s="91">
        <v>901.26669836363635</v>
      </c>
      <c r="CE909" s="91">
        <v>987.07110347826108</v>
      </c>
      <c r="CF909" s="91">
        <v>1037.8378705238097</v>
      </c>
      <c r="CG909" s="91">
        <v>1072.2246159740259</v>
      </c>
      <c r="CH909" s="91">
        <v>1139.5519534090909</v>
      </c>
      <c r="CI909" s="91">
        <v>1192.6147266</v>
      </c>
      <c r="CJ909" s="91">
        <v>1330.2954501428574</v>
      </c>
      <c r="CK909" s="91">
        <v>1379.3582805999999</v>
      </c>
      <c r="CL909" s="91">
        <v>1313.7417857142855</v>
      </c>
      <c r="CM909" s="91">
        <v>1380.3797268571429</v>
      </c>
      <c r="CN909" s="91">
        <v>1316.5193674285715</v>
      </c>
      <c r="CO909" s="91">
        <v>1421.0316115238097</v>
      </c>
      <c r="CP909" s="91">
        <v>1580.3957556363637</v>
      </c>
      <c r="CQ909" s="91">
        <v>1603.5327042380952</v>
      </c>
      <c r="CR909" s="91">
        <v>1590.1837333636367</v>
      </c>
      <c r="CS909" s="91">
        <v>1663.7277045454548</v>
      </c>
      <c r="CT909" s="91">
        <v>1744.8750203809523</v>
      </c>
      <c r="CU909" s="91">
        <v>1713.5043599999999</v>
      </c>
      <c r="CV909" s="91">
        <v>1517.4480192857145</v>
      </c>
      <c r="CW909" s="91">
        <v>1586.913951428571</v>
      </c>
      <c r="CX909" s="91">
        <v>1571.8699896000003</v>
      </c>
      <c r="CY909" s="91">
        <v>1495.5383873359683</v>
      </c>
      <c r="CZ909" s="91">
        <v>1350.9338475586421</v>
      </c>
      <c r="DA909" s="91">
        <v>1311.4975428571427</v>
      </c>
      <c r="DB909" s="91">
        <v>1195.7556649090911</v>
      </c>
      <c r="DC909" s="91">
        <v>1221.2487034285718</v>
      </c>
      <c r="DD909" s="91">
        <v>1122.934228818182</v>
      </c>
      <c r="DE909" s="91">
        <v>1078.8344209499999</v>
      </c>
      <c r="DF909" s="91">
        <v>1103.9298234545458</v>
      </c>
      <c r="DG909" s="91">
        <v>1178.2316473636365</v>
      </c>
      <c r="DH909" s="91">
        <v>1127.1828003157893</v>
      </c>
      <c r="DI909" s="91">
        <v>1063.2575345454545</v>
      </c>
      <c r="DJ909" s="91">
        <v>1024.1359676399998</v>
      </c>
      <c r="DK909" s="91">
        <v>1016.1141677142857</v>
      </c>
      <c r="DL909" s="91">
        <v>941.32204419047605</v>
      </c>
      <c r="DM909" s="91">
        <v>956.81090340909077</v>
      </c>
      <c r="DN909" s="91">
        <v>999.66261895238097</v>
      </c>
      <c r="DO909" s="91">
        <v>956.97954136363614</v>
      </c>
      <c r="DP909" s="91">
        <v>933.16587359090897</v>
      </c>
      <c r="DQ909" s="91">
        <v>992.55558299999996</v>
      </c>
      <c r="DR909" s="91">
        <v>1115.053399652174</v>
      </c>
      <c r="DS909" s="91">
        <v>1097.5836790454546</v>
      </c>
      <c r="DT909" s="91">
        <v>1096.1827149473679</v>
      </c>
      <c r="DU909" s="91">
        <v>1089.134763896104</v>
      </c>
      <c r="DV909" s="91">
        <v>1075.1628710000002</v>
      </c>
      <c r="DW909" s="91">
        <v>1054.3557728571429</v>
      </c>
      <c r="DX909" s="91">
        <v>1049.6214951428572</v>
      </c>
      <c r="DY909" s="91">
        <v>1078.6027850454545</v>
      </c>
      <c r="DZ909" s="91">
        <v>1079.3051412888892</v>
      </c>
      <c r="EA909" s="91">
        <v>1016.607637928854</v>
      </c>
      <c r="EB909" s="91">
        <v>1066.8261099047616</v>
      </c>
      <c r="EC909" s="91">
        <v>1087.2314624943308</v>
      </c>
      <c r="ED909" s="91">
        <v>1169.3198934150196</v>
      </c>
      <c r="EE909" s="91">
        <v>1151.5666767919797</v>
      </c>
      <c r="EF909" s="91">
        <v>1195.4847082761903</v>
      </c>
      <c r="EG909" s="91">
        <v>1288.6325614761904</v>
      </c>
      <c r="EH909" s="91">
        <v>1424.133292925</v>
      </c>
      <c r="EI909" s="91">
        <v>1377.9162127619045</v>
      </c>
      <c r="EJ909" s="91">
        <v>1320.1297423449996</v>
      </c>
      <c r="EK909" s="91">
        <v>1378.7900036340852</v>
      </c>
      <c r="EL909" s="91">
        <v>1381.2831118947367</v>
      </c>
      <c r="EM909" s="91">
        <v>1291.6185157549407</v>
      </c>
      <c r="EN909" s="91">
        <v>1409.1159869368421</v>
      </c>
      <c r="EO909" s="91">
        <v>1362.186788735537</v>
      </c>
      <c r="EP909" s="91">
        <v>1490.0321978896109</v>
      </c>
      <c r="EQ909" s="91">
        <v>1490.7598376817045</v>
      </c>
      <c r="ER909" s="91">
        <v>1396.1718834421772</v>
      </c>
      <c r="ES909" s="91">
        <v>1559.6099134736846</v>
      </c>
      <c r="ET909" s="91">
        <v>1669.43083396</v>
      </c>
      <c r="EU909" s="91">
        <v>1632.8549243833995</v>
      </c>
      <c r="EV909" s="91">
        <v>1632.4878465899999</v>
      </c>
      <c r="EW909" s="91">
        <v>1714.0343197894736</v>
      </c>
      <c r="EX909" s="91">
        <v>1638.3994499999999</v>
      </c>
      <c r="EY909" s="91">
        <v>1700.1053734363634</v>
      </c>
      <c r="EZ909" s="91">
        <v>1848.6649852970522</v>
      </c>
      <c r="FA909" s="91">
        <v>1894.9630694545449</v>
      </c>
      <c r="FB909" s="91">
        <v>1924.7960662857145</v>
      </c>
      <c r="FC909" s="91">
        <v>1994.9690282727277</v>
      </c>
      <c r="FD909" s="91">
        <v>1984.0473178636362</v>
      </c>
      <c r="FE909" s="91">
        <v>1993.4787616000003</v>
      </c>
      <c r="FF909" s="91">
        <v>1943.1868240000001</v>
      </c>
      <c r="FG909" s="91">
        <v>2035.424465703557</v>
      </c>
      <c r="FH909" s="91">
        <v>2061.000188</v>
      </c>
      <c r="FI909" s="91">
        <v>2190.4965657142852</v>
      </c>
      <c r="FJ909" s="91">
        <v>2203.42515</v>
      </c>
      <c r="FK909" s="91">
        <v>2414.4875711428576</v>
      </c>
      <c r="FL909" s="91">
        <v>2363.3997768181816</v>
      </c>
      <c r="FM909" s="91">
        <v>2486.8164343333337</v>
      </c>
      <c r="FN909" s="91">
        <v>2540.3081870476194</v>
      </c>
      <c r="FO909" s="91">
        <v>2668.1327150000002</v>
      </c>
      <c r="FP909" s="91">
        <v>2629.5091880000004</v>
      </c>
      <c r="FQ909" s="91">
        <v>2587.68242752381</v>
      </c>
      <c r="FR909" s="91">
        <v>2716.2673037499994</v>
      </c>
      <c r="FS909" s="91">
        <v>2827.0994476521741</v>
      </c>
      <c r="FT909" s="91">
        <v>3003.3795</v>
      </c>
      <c r="FU909" s="91">
        <v>2950.4879999999998</v>
      </c>
      <c r="FV909" s="91">
        <v>2950.4879999999998</v>
      </c>
      <c r="FW909" s="91">
        <v>2950.4879999999998</v>
      </c>
      <c r="FX909" s="91">
        <v>2884.2545</v>
      </c>
      <c r="FY909" s="91">
        <v>2884.2545</v>
      </c>
      <c r="FZ909" s="91">
        <v>2826.598</v>
      </c>
      <c r="GA909" s="91">
        <v>2826.598</v>
      </c>
      <c r="GB909" s="91">
        <v>2769.8944999999999</v>
      </c>
    </row>
    <row r="910" spans="1:184" s="16" customFormat="1" x14ac:dyDescent="0.3">
      <c r="A910" s="14" t="s">
        <v>8</v>
      </c>
      <c r="B910" s="14" t="s">
        <v>25</v>
      </c>
      <c r="C910" s="14" t="s">
        <v>29</v>
      </c>
      <c r="D910" s="22"/>
      <c r="E910" s="91">
        <v>5831.617314600001</v>
      </c>
      <c r="F910" s="91">
        <v>6649.6480165526336</v>
      </c>
      <c r="G910" s="91">
        <v>6047.210898701298</v>
      </c>
      <c r="H910" s="91">
        <v>5901.6170815000005</v>
      </c>
      <c r="I910" s="91">
        <v>5332.8139274999994</v>
      </c>
      <c r="J910" s="91">
        <v>5464.7000899521545</v>
      </c>
      <c r="K910" s="91">
        <v>5566.4127354338843</v>
      </c>
      <c r="L910" s="91">
        <v>5778.7592891729319</v>
      </c>
      <c r="M910" s="91">
        <v>5994.4761025238085</v>
      </c>
      <c r="N910" s="91">
        <v>6186.9837951026402</v>
      </c>
      <c r="O910" s="91">
        <v>6294.6803292333343</v>
      </c>
      <c r="P910" s="91">
        <v>6727.0449375806447</v>
      </c>
      <c r="Q910" s="91">
        <v>6635.0842658947358</v>
      </c>
      <c r="R910" s="91">
        <v>5947.7245888533853</v>
      </c>
      <c r="S910" s="91">
        <v>5462.8709221598874</v>
      </c>
      <c r="T910" s="91">
        <v>5842.2390702857156</v>
      </c>
      <c r="U910" s="91">
        <v>5886.5112569032262</v>
      </c>
      <c r="V910" s="91">
        <v>5736.1329580909096</v>
      </c>
      <c r="W910" s="91">
        <v>5614.3081029185878</v>
      </c>
      <c r="X910" s="91">
        <v>5222.0445044574772</v>
      </c>
      <c r="Y910" s="91">
        <v>4920.6435283428573</v>
      </c>
      <c r="Z910" s="91">
        <v>5090.195496728571</v>
      </c>
      <c r="AA910" s="91">
        <v>5185.7768699999997</v>
      </c>
      <c r="AB910" s="91">
        <v>5699.7996545014657</v>
      </c>
      <c r="AC910" s="91">
        <v>5762.5457558709686</v>
      </c>
      <c r="AD910" s="91">
        <v>6490.5157578947365</v>
      </c>
      <c r="AE910" s="91">
        <v>6344.9887279102395</v>
      </c>
      <c r="AF910" s="91">
        <v>5625.0545636999977</v>
      </c>
      <c r="AG910" s="91">
        <v>5492.6661651459281</v>
      </c>
      <c r="AH910" s="91">
        <v>5309.0327042121235</v>
      </c>
      <c r="AI910" s="91">
        <v>5482.608604612903</v>
      </c>
      <c r="AJ910" s="91">
        <v>5320.7359008695648</v>
      </c>
      <c r="AK910" s="91">
        <v>5130.8506404444433</v>
      </c>
      <c r="AL910" s="91">
        <v>5030.1833410138233</v>
      </c>
      <c r="AM910" s="91">
        <v>4649.1512571428566</v>
      </c>
      <c r="AN910" s="91">
        <v>4041.3557476804908</v>
      </c>
      <c r="AO910" s="91">
        <v>4201.4835431451629</v>
      </c>
      <c r="AP910" s="91">
        <v>4145.6180760689649</v>
      </c>
      <c r="AQ910" s="91">
        <v>4115.7132336656887</v>
      </c>
      <c r="AR910" s="91">
        <v>3944.6833550999986</v>
      </c>
      <c r="AS910" s="91">
        <v>4046.4475283870966</v>
      </c>
      <c r="AT910" s="91">
        <v>3915.2633574603169</v>
      </c>
      <c r="AU910" s="91">
        <v>4041.2874127188957</v>
      </c>
      <c r="AV910" s="91">
        <v>4459.7993697615702</v>
      </c>
      <c r="AW910" s="91">
        <v>4668.0693080877199</v>
      </c>
      <c r="AX910" s="91">
        <v>4347.4295490182321</v>
      </c>
      <c r="AY910" s="91">
        <v>4488.5385435238104</v>
      </c>
      <c r="AZ910" s="91">
        <v>4283.9247841451624</v>
      </c>
      <c r="BA910" s="91">
        <v>3950.4990908602149</v>
      </c>
      <c r="BB910" s="91">
        <v>3884.5464563909768</v>
      </c>
      <c r="BC910" s="91">
        <v>3843.605578112903</v>
      </c>
      <c r="BD910" s="91">
        <v>4136.2396209999997</v>
      </c>
      <c r="BE910" s="91">
        <v>4276.5098479178878</v>
      </c>
      <c r="BF910" s="91">
        <v>4302.2221007333337</v>
      </c>
      <c r="BG910" s="91">
        <v>4314.5136817302064</v>
      </c>
      <c r="BH910" s="91">
        <v>4612.2568322287398</v>
      </c>
      <c r="BI910" s="91">
        <v>4941.496575316668</v>
      </c>
      <c r="BJ910" s="91">
        <v>5086.3301079803632</v>
      </c>
      <c r="BK910" s="91">
        <v>5232.3568930999991</v>
      </c>
      <c r="BL910" s="91">
        <v>5378.9566794470038</v>
      </c>
      <c r="BM910" s="91">
        <v>5399.5026709677441</v>
      </c>
      <c r="BN910" s="91">
        <v>5947.9992477631577</v>
      </c>
      <c r="BO910" s="91">
        <v>6003.0154571428566</v>
      </c>
      <c r="BP910" s="91">
        <v>5752.0595123809517</v>
      </c>
      <c r="BQ910" s="91">
        <v>5639.4790895238102</v>
      </c>
      <c r="BR910" s="91">
        <v>5854.4586428571429</v>
      </c>
      <c r="BS910" s="91">
        <v>5838.7549090909097</v>
      </c>
      <c r="BT910" s="91">
        <v>6108.4943028571415</v>
      </c>
      <c r="BU910" s="91">
        <v>6278.2485333333325</v>
      </c>
      <c r="BV910" s="91">
        <v>6266.2258339130431</v>
      </c>
      <c r="BW910" s="91">
        <v>6106.5383955368425</v>
      </c>
      <c r="BX910" s="91">
        <v>6884.8969540909093</v>
      </c>
      <c r="BY910" s="91">
        <v>6886.4054489999999</v>
      </c>
      <c r="BZ910" s="91">
        <v>7072.6051368421058</v>
      </c>
      <c r="CA910" s="91">
        <v>7437.3580745454547</v>
      </c>
      <c r="CB910" s="91">
        <v>7059.0169599999999</v>
      </c>
      <c r="CC910" s="91">
        <v>7410.6759532631477</v>
      </c>
      <c r="CD910" s="91">
        <v>8176.0402672727278</v>
      </c>
      <c r="CE910" s="91">
        <v>8957.9000999999989</v>
      </c>
      <c r="CF910" s="91">
        <v>9356.3627190476182</v>
      </c>
      <c r="CG910" s="91">
        <v>9946.5040157142848</v>
      </c>
      <c r="CH910" s="91">
        <v>9207.355438636363</v>
      </c>
      <c r="CI910" s="91">
        <v>9906.8411864999998</v>
      </c>
      <c r="CJ910" s="91">
        <v>10677.09249909091</v>
      </c>
      <c r="CK910" s="91">
        <v>9505.5384131578958</v>
      </c>
      <c r="CL910" s="91">
        <v>9557.1237500000007</v>
      </c>
      <c r="CM910" s="91">
        <v>9440.6408563636378</v>
      </c>
      <c r="CN910" s="91">
        <v>9000.4138714285709</v>
      </c>
      <c r="CO910" s="91">
        <v>9000.1467371428571</v>
      </c>
      <c r="CP910" s="91">
        <v>9288.7584436363632</v>
      </c>
      <c r="CQ910" s="91">
        <v>8945.9146179999989</v>
      </c>
      <c r="CR910" s="91">
        <v>8895.5835756521737</v>
      </c>
      <c r="CS910" s="91">
        <v>8347.1165738095242</v>
      </c>
      <c r="CT910" s="91">
        <v>8013.1473528571432</v>
      </c>
      <c r="CU910" s="91">
        <v>7696.327885714285</v>
      </c>
      <c r="CV910" s="91">
        <v>6810.5663900000009</v>
      </c>
      <c r="CW910" s="91">
        <v>6423.0178125000002</v>
      </c>
      <c r="CX910" s="91">
        <v>5805.9785305263158</v>
      </c>
      <c r="CY910" s="91">
        <v>6036.7233786561264</v>
      </c>
      <c r="CZ910" s="91">
        <v>5576.3430875146205</v>
      </c>
      <c r="DA910" s="91">
        <v>5735.1601818181816</v>
      </c>
      <c r="DB910" s="91">
        <v>5711.9208054545461</v>
      </c>
      <c r="DC910" s="91">
        <v>5812.5401280000005</v>
      </c>
      <c r="DD910" s="91">
        <v>5835.5115486956529</v>
      </c>
      <c r="DE910" s="91">
        <v>5806.6832942857136</v>
      </c>
      <c r="DF910" s="91">
        <v>6164.2551599999997</v>
      </c>
      <c r="DG910" s="91">
        <v>6395.0946142857138</v>
      </c>
      <c r="DH910" s="91">
        <v>5701.1978070000005</v>
      </c>
      <c r="DI910" s="91">
        <v>5564.8013180952375</v>
      </c>
      <c r="DJ910" s="91">
        <v>6009.0021221052639</v>
      </c>
      <c r="DK910" s="91">
        <v>7148.4005914285726</v>
      </c>
      <c r="DL910" s="91">
        <v>7376.1567580952378</v>
      </c>
      <c r="DM910" s="91">
        <v>7724.8897704545443</v>
      </c>
      <c r="DN910" s="91">
        <v>7007.5166123809522</v>
      </c>
      <c r="DO910" s="91">
        <v>6834.0816571428568</v>
      </c>
      <c r="DP910" s="91">
        <v>6467.1751578260883</v>
      </c>
      <c r="DQ910" s="91">
        <v>6801.4743157894736</v>
      </c>
      <c r="DR910" s="91">
        <v>6588.8788521739134</v>
      </c>
      <c r="DS910" s="91">
        <v>6998.7267752380949</v>
      </c>
      <c r="DT910" s="91">
        <v>7169.2916159999995</v>
      </c>
      <c r="DU910" s="91">
        <v>7284.8933642176862</v>
      </c>
      <c r="DV910" s="91">
        <v>7008.4316789473687</v>
      </c>
      <c r="DW910" s="91">
        <v>6879.4686428571431</v>
      </c>
      <c r="DX910" s="91">
        <v>7496.8027199999997</v>
      </c>
      <c r="DY910" s="91">
        <v>7850.6765581818172</v>
      </c>
      <c r="DZ910" s="91">
        <v>8087.4625171666685</v>
      </c>
      <c r="EA910" s="91">
        <v>7921.9856857024824</v>
      </c>
      <c r="EB910" s="91">
        <v>7496.6558354545432</v>
      </c>
      <c r="EC910" s="91">
        <v>7978.5726482857117</v>
      </c>
      <c r="ED910" s="91">
        <v>8476.98257193676</v>
      </c>
      <c r="EE910" s="91">
        <v>8920.5317918421024</v>
      </c>
      <c r="EF910" s="91">
        <v>8634.7059773242618</v>
      </c>
      <c r="EG910" s="91">
        <v>8848.690820181404</v>
      </c>
      <c r="EH910" s="91">
        <v>9787.3904295263164</v>
      </c>
      <c r="EI910" s="91">
        <v>9519.6910145454549</v>
      </c>
      <c r="EJ910" s="91">
        <v>9260.7812030000005</v>
      </c>
      <c r="EK910" s="91">
        <v>9314.5178157894734</v>
      </c>
      <c r="EL910" s="91">
        <v>8866.0562089473678</v>
      </c>
      <c r="EM910" s="91">
        <v>8245.832234008265</v>
      </c>
      <c r="EN910" s="91">
        <v>9493.3367334335835</v>
      </c>
      <c r="EO910" s="91">
        <v>9860.8746748484846</v>
      </c>
      <c r="EP910" s="91">
        <v>9287.6774561688326</v>
      </c>
      <c r="EQ910" s="91">
        <v>9661.0281418947397</v>
      </c>
      <c r="ER910" s="91">
        <v>9260.9051714285724</v>
      </c>
      <c r="ES910" s="91">
        <v>8820.0164393351806</v>
      </c>
      <c r="ET910" s="91">
        <v>9132.5599331578942</v>
      </c>
      <c r="EU910" s="91">
        <v>9322.2647439130451</v>
      </c>
      <c r="EV910" s="91">
        <v>8763.4038134285729</v>
      </c>
      <c r="EW910" s="91">
        <v>9076.6852739999995</v>
      </c>
      <c r="EX910" s="91">
        <v>8709.6047727272726</v>
      </c>
      <c r="EY910" s="91">
        <v>8932.9607639999995</v>
      </c>
      <c r="EZ910" s="91">
        <v>9836.8858567965381</v>
      </c>
      <c r="FA910" s="91">
        <v>10094.998940952381</v>
      </c>
      <c r="FB910" s="91">
        <v>9929.3966095238084</v>
      </c>
      <c r="FC910" s="91">
        <v>9566.6508599999997</v>
      </c>
      <c r="FD910" s="91">
        <v>9843.1356040909104</v>
      </c>
      <c r="FE910" s="91">
        <v>10162.628943999998</v>
      </c>
      <c r="FF910" s="91">
        <v>10391.466501052633</v>
      </c>
      <c r="FG910" s="91">
        <v>9776.8807555335952</v>
      </c>
      <c r="FH910" s="91">
        <v>9717.6194829999986</v>
      </c>
      <c r="FI910" s="91">
        <v>10043.300076190477</v>
      </c>
      <c r="FJ910" s="91">
        <v>9398.4967857142874</v>
      </c>
      <c r="FK910" s="91">
        <v>10156.754115</v>
      </c>
      <c r="FL910" s="91">
        <v>10251.246852608698</v>
      </c>
      <c r="FM910" s="91">
        <v>10383.305400000001</v>
      </c>
      <c r="FN910" s="91">
        <v>11022.229348571429</v>
      </c>
      <c r="FO910" s="91">
        <v>12059.635</v>
      </c>
      <c r="FP910" s="91">
        <v>12042.45532904762</v>
      </c>
      <c r="FQ910" s="91">
        <v>12310.099032000002</v>
      </c>
      <c r="FR910" s="91">
        <v>12726.781947368423</v>
      </c>
      <c r="FS910" s="91">
        <v>13213.940980869565</v>
      </c>
      <c r="FT910" s="91">
        <v>13975.745000000001</v>
      </c>
      <c r="FU910" s="91">
        <v>13789.91</v>
      </c>
      <c r="FV910" s="91">
        <v>13789.91</v>
      </c>
      <c r="FW910" s="91">
        <v>13704.14</v>
      </c>
      <c r="FX910" s="91">
        <v>13704.14</v>
      </c>
      <c r="FY910" s="91">
        <v>13537.365</v>
      </c>
      <c r="FZ910" s="91">
        <v>13537.365</v>
      </c>
      <c r="GA910" s="91">
        <v>13537.365</v>
      </c>
      <c r="GB910" s="91">
        <v>13280.055</v>
      </c>
    </row>
    <row r="911" spans="1:184" s="16" customFormat="1" x14ac:dyDescent="0.3">
      <c r="A911" s="14" t="s">
        <v>175</v>
      </c>
      <c r="B911" s="14" t="s">
        <v>26</v>
      </c>
      <c r="C911" s="14" t="s">
        <v>28</v>
      </c>
      <c r="D911" s="22">
        <v>22.046219999999998</v>
      </c>
      <c r="E911" s="91">
        <v>5789.9999370806909</v>
      </c>
      <c r="F911" s="91">
        <v>6308.5285122672703</v>
      </c>
      <c r="G911" s="91">
        <v>6027.5538636671126</v>
      </c>
      <c r="H911" s="91">
        <v>6078.2757675896573</v>
      </c>
      <c r="I911" s="91">
        <v>6359.9609326272066</v>
      </c>
      <c r="J911" s="91">
        <v>5795.5058136394973</v>
      </c>
      <c r="K911" s="91">
        <v>5351.2766381891233</v>
      </c>
      <c r="L911" s="91">
        <v>5699.2582976852273</v>
      </c>
      <c r="M911" s="91">
        <v>5594.1989304074368</v>
      </c>
      <c r="N911" s="91">
        <v>5743.7179330430008</v>
      </c>
      <c r="O911" s="91">
        <v>5980.5293418333276</v>
      </c>
      <c r="P911" s="91">
        <v>6343.9063945784364</v>
      </c>
      <c r="Q911" s="91">
        <v>6128.6928663401613</v>
      </c>
      <c r="R911" s="91">
        <v>5664.0878273681283</v>
      </c>
      <c r="S911" s="91">
        <v>5559.2935481425302</v>
      </c>
      <c r="T911" s="91">
        <v>5689.6318593892147</v>
      </c>
      <c r="U911" s="91">
        <v>5884.2980581000875</v>
      </c>
      <c r="V911" s="91">
        <v>6391.3561093071949</v>
      </c>
      <c r="W911" s="91">
        <v>6752.7818614264597</v>
      </c>
      <c r="X911" s="91">
        <v>6955.2684705664915</v>
      </c>
      <c r="Y911" s="91">
        <v>7407.872295796692</v>
      </c>
      <c r="Z911" s="91">
        <v>7522.6016348752792</v>
      </c>
      <c r="AA911" s="91">
        <v>8406.162126339892</v>
      </c>
      <c r="AB911" s="91">
        <v>9352.5260276578956</v>
      </c>
      <c r="AC911" s="91">
        <v>9721.7405980207041</v>
      </c>
      <c r="AD911" s="91">
        <v>10744.463938323313</v>
      </c>
      <c r="AE911" s="91">
        <v>11287.323915391618</v>
      </c>
      <c r="AF911" s="91">
        <v>11240.627585161659</v>
      </c>
      <c r="AG911" s="91">
        <v>10897.344490474843</v>
      </c>
      <c r="AH911" s="91">
        <v>10141.135943900021</v>
      </c>
      <c r="AI911" s="91">
        <v>9791.5519491002997</v>
      </c>
      <c r="AJ911" s="91">
        <v>10094.174085825951</v>
      </c>
      <c r="AK911" s="91">
        <v>10511.025681997171</v>
      </c>
      <c r="AL911" s="91">
        <v>9790.3360587103161</v>
      </c>
      <c r="AM911" s="91">
        <v>9761.160116357998</v>
      </c>
      <c r="AN911" s="91">
        <v>9500.5880362075241</v>
      </c>
      <c r="AO911" s="91">
        <v>9121.3148272492526</v>
      </c>
      <c r="AP911" s="91">
        <v>8209.2186825532117</v>
      </c>
      <c r="AQ911" s="91">
        <v>7244.784014084642</v>
      </c>
      <c r="AR911" s="91">
        <v>6989.5379193389899</v>
      </c>
      <c r="AS911" s="91">
        <v>6867.135181048754</v>
      </c>
      <c r="AT911" s="91">
        <v>6196.6541901875589</v>
      </c>
      <c r="AU911" s="91">
        <v>7079.7991286131764</v>
      </c>
      <c r="AV911" s="91">
        <v>6597.2398305096494</v>
      </c>
      <c r="AW911" s="91">
        <v>6829.6483425172592</v>
      </c>
      <c r="AX911" s="91">
        <v>6553.3589671244572</v>
      </c>
      <c r="AY911" s="91">
        <v>5926.1921857172483</v>
      </c>
      <c r="AZ911" s="91">
        <v>5594.3746973218495</v>
      </c>
      <c r="BA911" s="91">
        <v>5853.3033587318123</v>
      </c>
      <c r="BB911" s="91">
        <v>5582.9849868546053</v>
      </c>
      <c r="BC911" s="91">
        <v>5541.601777858983</v>
      </c>
      <c r="BD911" s="91">
        <v>5535.4262332819353</v>
      </c>
      <c r="BE911" s="91">
        <v>5534.2076636053098</v>
      </c>
      <c r="BF911" s="91">
        <v>5207.2254886889605</v>
      </c>
      <c r="BG911" s="91">
        <v>5156.1940531344562</v>
      </c>
      <c r="BH911" s="91">
        <v>4931.9393287188877</v>
      </c>
      <c r="BI911" s="91">
        <v>4843.505682038307</v>
      </c>
      <c r="BJ911" s="91">
        <v>4687.6087692509245</v>
      </c>
      <c r="BK911" s="91">
        <v>4474.1022416120541</v>
      </c>
      <c r="BL911" s="91">
        <v>4763.8813935363996</v>
      </c>
      <c r="BM911" s="91">
        <v>5075.5593555546393</v>
      </c>
      <c r="BN911" s="91">
        <v>6928.9644183653427</v>
      </c>
      <c r="BO911" s="91">
        <v>8403.2156126081409</v>
      </c>
      <c r="BP911" s="91">
        <v>8423.4718349174982</v>
      </c>
      <c r="BQ911" s="91">
        <v>7900.2770833244995</v>
      </c>
      <c r="BR911" s="91">
        <v>7143.0294139682983</v>
      </c>
      <c r="BS911" s="91">
        <v>7011.855146045782</v>
      </c>
      <c r="BT911" s="91">
        <v>7853.1120878885995</v>
      </c>
      <c r="BU911" s="91">
        <v>8074.9786132058407</v>
      </c>
      <c r="BV911" s="91">
        <v>9253.9537918729238</v>
      </c>
      <c r="BW911" s="91">
        <v>8825.1644288095285</v>
      </c>
      <c r="BX911" s="91">
        <v>9042.6023958451169</v>
      </c>
      <c r="BY911" s="91">
        <v>8946.1587584729095</v>
      </c>
      <c r="BZ911" s="91">
        <v>8265.359199703842</v>
      </c>
      <c r="CA911" s="91">
        <v>7682.0819946670226</v>
      </c>
      <c r="CB911" s="91">
        <v>7614.7514542175986</v>
      </c>
      <c r="CC911" s="91">
        <v>7091.2660450390958</v>
      </c>
      <c r="CD911" s="91">
        <v>7423.6121665025721</v>
      </c>
      <c r="CE911" s="91">
        <v>7534.1207131707688</v>
      </c>
      <c r="CF911" s="91">
        <v>8474.1818263106106</v>
      </c>
      <c r="CG911" s="91">
        <v>7904.5568847093728</v>
      </c>
      <c r="CH911" s="91">
        <v>8104.1569893033757</v>
      </c>
      <c r="CI911" s="91">
        <v>7805.1133358806546</v>
      </c>
      <c r="CJ911" s="91">
        <v>8603.0097087873255</v>
      </c>
      <c r="CK911" s="91">
        <v>8471.6145103697436</v>
      </c>
      <c r="CL911" s="91">
        <v>8619.2802851242504</v>
      </c>
      <c r="CM911" s="91">
        <v>8646.2040378937745</v>
      </c>
      <c r="CN911" s="91">
        <v>8129.8256481198914</v>
      </c>
      <c r="CO911" s="91">
        <v>8189.1926274034813</v>
      </c>
      <c r="CP911" s="91">
        <v>8952.5238227088848</v>
      </c>
      <c r="CQ911" s="91">
        <v>9444.7705058577631</v>
      </c>
      <c r="CR911" s="91">
        <v>9218.9087884298278</v>
      </c>
      <c r="CS911" s="91">
        <v>9758.0278130413481</v>
      </c>
      <c r="CT911" s="91">
        <v>10060.309261704539</v>
      </c>
      <c r="CU911" s="91">
        <v>10989.622883632801</v>
      </c>
      <c r="CV911" s="91">
        <v>9197.0440147313675</v>
      </c>
      <c r="CW911" s="91">
        <v>9652.8794481971781</v>
      </c>
      <c r="CX911" s="91">
        <v>9232.2684534352884</v>
      </c>
      <c r="CY911" s="91">
        <v>9102.7849840004965</v>
      </c>
      <c r="CZ911" s="91">
        <v>8592.8732041647763</v>
      </c>
      <c r="DA911" s="91">
        <v>8491.8475969167266</v>
      </c>
      <c r="DB911" s="91">
        <v>8093.1421912293636</v>
      </c>
      <c r="DC911" s="91">
        <v>8781.9673673283305</v>
      </c>
      <c r="DD911" s="91">
        <v>8744.3681463479097</v>
      </c>
      <c r="DE911" s="91">
        <v>8504.6822852990026</v>
      </c>
      <c r="DF911" s="91">
        <v>8216.4831230511063</v>
      </c>
      <c r="DG911" s="91">
        <v>8351.5498745354089</v>
      </c>
      <c r="DH911" s="91">
        <v>8050.6207577516498</v>
      </c>
      <c r="DI911" s="91">
        <v>7845.1865578838369</v>
      </c>
      <c r="DJ911" s="91">
        <v>7615.3663899735457</v>
      </c>
      <c r="DK911" s="91">
        <v>7479.2369260627192</v>
      </c>
      <c r="DL911" s="91">
        <v>7137.8779566766789</v>
      </c>
      <c r="DM911" s="91">
        <v>7464.6160588484381</v>
      </c>
      <c r="DN911" s="91">
        <v>7387.3156600458606</v>
      </c>
      <c r="DO911" s="91">
        <v>6941.2051172263509</v>
      </c>
      <c r="DP911" s="91">
        <v>6710.6880268173909</v>
      </c>
      <c r="DQ911" s="91">
        <v>6538.2303157614951</v>
      </c>
      <c r="DR911" s="91">
        <v>7799.8011343761582</v>
      </c>
      <c r="DS911" s="91">
        <v>7882.4786791276492</v>
      </c>
      <c r="DT911" s="91">
        <v>7082.8352553661907</v>
      </c>
      <c r="DU911" s="91">
        <v>7204.3419506455812</v>
      </c>
      <c r="DV911" s="91">
        <v>6831.7630149727183</v>
      </c>
      <c r="DW911" s="91">
        <v>6510.4124276888997</v>
      </c>
      <c r="DX911" s="91">
        <v>6390.4728967766987</v>
      </c>
      <c r="DY911" s="91">
        <v>6695.1017045221597</v>
      </c>
      <c r="DZ911" s="91">
        <v>7228.8978255277643</v>
      </c>
      <c r="EA911" s="91">
        <v>7415.850913409432</v>
      </c>
      <c r="EB911" s="91">
        <v>7116.1265418740122</v>
      </c>
      <c r="EC911" s="91">
        <v>7338.9877130672621</v>
      </c>
      <c r="ED911" s="91">
        <v>7379.3627771096344</v>
      </c>
      <c r="EE911" s="91">
        <v>8238.7695824245675</v>
      </c>
      <c r="EF911" s="91">
        <v>9607.2750737241349</v>
      </c>
      <c r="EG911" s="91">
        <v>8305.9267357609042</v>
      </c>
      <c r="EH911" s="91">
        <v>7796.6412308082381</v>
      </c>
      <c r="EI911" s="91">
        <v>9798.5038579669963</v>
      </c>
      <c r="EJ911" s="91">
        <v>9984.7728322144649</v>
      </c>
      <c r="EK911" s="91">
        <v>8957.1228435769517</v>
      </c>
      <c r="EL911" s="91">
        <v>7873.7363634975536</v>
      </c>
      <c r="EM911" s="91">
        <v>8334.170731245189</v>
      </c>
      <c r="EN911" s="91">
        <v>9933.7037660382448</v>
      </c>
      <c r="EO911" s="91">
        <v>10015.295279782968</v>
      </c>
      <c r="EP911" s="91">
        <v>9075.9725132806689</v>
      </c>
      <c r="EQ911" s="91">
        <v>9076.0578457683368</v>
      </c>
      <c r="ER911" s="91">
        <v>9294.0908650350739</v>
      </c>
      <c r="ES911" s="91">
        <v>9583.9296580052742</v>
      </c>
      <c r="ET911" s="91">
        <v>9970.6728901627448</v>
      </c>
      <c r="EU911" s="91">
        <v>10299.090567722818</v>
      </c>
      <c r="EV911" s="91">
        <v>10665.215717560075</v>
      </c>
      <c r="EW911" s="91">
        <v>12311.713992902687</v>
      </c>
      <c r="EX911" s="91">
        <v>12724.873605099407</v>
      </c>
      <c r="EY911" s="91">
        <v>14304.971596221849</v>
      </c>
      <c r="EZ911" s="91">
        <v>15592.343459196665</v>
      </c>
      <c r="FA911" s="91">
        <v>15927.120465849001</v>
      </c>
      <c r="FB911" s="91">
        <v>16860.507283345443</v>
      </c>
      <c r="FC911" s="91">
        <v>19037.494739733036</v>
      </c>
      <c r="FD911" s="91">
        <v>20538.972761343124</v>
      </c>
      <c r="FE911" s="91">
        <v>20836.545954489211</v>
      </c>
      <c r="FF911" s="91">
        <v>21376.320646658303</v>
      </c>
      <c r="FG911" s="91">
        <v>18751.789769896277</v>
      </c>
      <c r="FH911" s="91">
        <v>18882.665647783939</v>
      </c>
      <c r="FI911" s="91">
        <v>19386.549321719998</v>
      </c>
      <c r="FJ911" s="91">
        <v>20006.909218574994</v>
      </c>
      <c r="FK911" s="91">
        <v>20920.086175991655</v>
      </c>
      <c r="FL911" s="91">
        <v>21388.270278213335</v>
      </c>
      <c r="FM911" s="91">
        <v>22058.345748543845</v>
      </c>
      <c r="FN911" s="91">
        <v>20723.080975523524</v>
      </c>
      <c r="FO911" s="91">
        <v>17922.799158593101</v>
      </c>
      <c r="FP911" s="91">
        <v>17464.054279831114</v>
      </c>
      <c r="FQ911" s="91">
        <v>16548.741369271876</v>
      </c>
      <c r="FR911" s="91">
        <v>19338.04234856107</v>
      </c>
      <c r="FS911" s="91">
        <v>18853.308178786894</v>
      </c>
      <c r="FT911" s="91">
        <v>17911.065630149998</v>
      </c>
      <c r="FU911" s="91">
        <v>17827.025439509995</v>
      </c>
      <c r="FV911" s="91">
        <v>17827.025439509995</v>
      </c>
      <c r="FW911" s="91">
        <v>17695.712641634997</v>
      </c>
      <c r="FX911" s="91">
        <v>17695.712641634997</v>
      </c>
      <c r="FY911" s="91">
        <v>17569.652355675</v>
      </c>
      <c r="FZ911" s="91">
        <v>17569.652355675</v>
      </c>
      <c r="GA911" s="91">
        <v>17569.652355675</v>
      </c>
      <c r="GB911" s="91">
        <v>17574.904867589998</v>
      </c>
    </row>
    <row r="912" spans="1:184" s="16" customFormat="1" x14ac:dyDescent="0.3">
      <c r="A912" s="14" t="s">
        <v>101</v>
      </c>
      <c r="B912" s="14" t="s">
        <v>102</v>
      </c>
      <c r="C912" s="14" t="s">
        <v>28</v>
      </c>
      <c r="D912" s="22"/>
      <c r="E912" s="91">
        <v>4580.5259591666672</v>
      </c>
      <c r="F912" s="91">
        <v>4013.5701559250015</v>
      </c>
      <c r="G912" s="91">
        <v>3761.5329537662333</v>
      </c>
      <c r="H912" s="91">
        <v>3591.6507127500004</v>
      </c>
      <c r="I912" s="91">
        <v>3326.8506684210524</v>
      </c>
      <c r="J912" s="91">
        <v>3024.2909263157899</v>
      </c>
      <c r="K912" s="91">
        <v>2866.3502151185762</v>
      </c>
      <c r="L912" s="91">
        <v>2856.547423759398</v>
      </c>
      <c r="M912" s="91">
        <v>2856.9090261363631</v>
      </c>
      <c r="N912" s="91">
        <v>2701.284867375367</v>
      </c>
      <c r="O912" s="91">
        <v>2653.4427508888893</v>
      </c>
      <c r="P912" s="91">
        <v>2688.5431244868037</v>
      </c>
      <c r="Q912" s="91">
        <v>2632.7014302449998</v>
      </c>
      <c r="R912" s="91">
        <v>2504.4521451428577</v>
      </c>
      <c r="S912" s="91">
        <v>2371.7149807152873</v>
      </c>
      <c r="T912" s="91">
        <v>2554.7202514000005</v>
      </c>
      <c r="U912" s="91">
        <v>2606.9137828110602</v>
      </c>
      <c r="V912" s="91">
        <v>2906.8223588181818</v>
      </c>
      <c r="W912" s="91">
        <v>3182.4095689149558</v>
      </c>
      <c r="X912" s="91">
        <v>3079.7330728152488</v>
      </c>
      <c r="Y912" s="91">
        <v>2971.3983196499998</v>
      </c>
      <c r="Z912" s="91">
        <v>3138.1916909428569</v>
      </c>
      <c r="AA912" s="91">
        <v>3521.7361123636365</v>
      </c>
      <c r="AB912" s="91">
        <v>3733.6688435343622</v>
      </c>
      <c r="AC912" s="91">
        <v>3906.9915126267283</v>
      </c>
      <c r="AD912" s="91">
        <v>4250.2064485714291</v>
      </c>
      <c r="AE912" s="91">
        <v>4612.8190778962144</v>
      </c>
      <c r="AF912" s="91">
        <v>4450.7628236842093</v>
      </c>
      <c r="AG912" s="91">
        <v>4583.9314922287376</v>
      </c>
      <c r="AH912" s="91">
        <v>4249.0255332424258</v>
      </c>
      <c r="AI912" s="91">
        <v>3911.4933623502302</v>
      </c>
      <c r="AJ912" s="91">
        <v>3986.6896817391303</v>
      </c>
      <c r="AK912" s="91">
        <v>3795.9717025454543</v>
      </c>
      <c r="AL912" s="91">
        <v>3642.1706737327177</v>
      </c>
      <c r="AM912" s="91">
        <v>3530.5252670454543</v>
      </c>
      <c r="AN912" s="91">
        <v>3618.9734029185865</v>
      </c>
      <c r="AO912" s="91">
        <v>3382.5770813783001</v>
      </c>
      <c r="AP912" s="91">
        <v>3528.0718037931028</v>
      </c>
      <c r="AQ912" s="91">
        <v>3564.9389216422287</v>
      </c>
      <c r="AR912" s="91">
        <v>3551.5755868947354</v>
      </c>
      <c r="AS912" s="91">
        <v>3785.2953961009812</v>
      </c>
      <c r="AT912" s="91">
        <v>3739.1669873015862</v>
      </c>
      <c r="AU912" s="91">
        <v>3764.8338735483885</v>
      </c>
      <c r="AV912" s="91">
        <v>3794.1108065077137</v>
      </c>
      <c r="AW912" s="91">
        <v>3730.0624383000004</v>
      </c>
      <c r="AX912" s="91">
        <v>3718.1643245722298</v>
      </c>
      <c r="AY912" s="91">
        <v>3467.0444746363646</v>
      </c>
      <c r="AZ912" s="91">
        <v>3419.1500479117158</v>
      </c>
      <c r="BA912" s="91">
        <v>3537.1732903958941</v>
      </c>
      <c r="BB912" s="91">
        <v>3671.9660180357137</v>
      </c>
      <c r="BC912" s="91">
        <v>3814.2228490161283</v>
      </c>
      <c r="BD912" s="91">
        <v>3671.3569007936503</v>
      </c>
      <c r="BE912" s="91">
        <v>3616.1409319495087</v>
      </c>
      <c r="BF912" s="91">
        <v>3391.9879084666659</v>
      </c>
      <c r="BG912" s="91">
        <v>3538.8534183450211</v>
      </c>
      <c r="BH912" s="91">
        <v>3530.9105981964813</v>
      </c>
      <c r="BI912" s="91">
        <v>3245.8039503174609</v>
      </c>
      <c r="BJ912" s="91">
        <v>3078.7472460168292</v>
      </c>
      <c r="BK912" s="91">
        <v>2925.3656262380946</v>
      </c>
      <c r="BL912" s="91">
        <v>3345.2705247096774</v>
      </c>
      <c r="BM912" s="91">
        <v>3387.8860293255148</v>
      </c>
      <c r="BN912" s="91">
        <v>3891.2783332500003</v>
      </c>
      <c r="BO912" s="91">
        <v>4381.7005509523815</v>
      </c>
      <c r="BP912" s="91">
        <v>4103.9801375000006</v>
      </c>
      <c r="BQ912" s="91">
        <v>3955.6073247619047</v>
      </c>
      <c r="BR912" s="91">
        <v>3684.5821952380948</v>
      </c>
      <c r="BS912" s="91">
        <v>3770.6128000000003</v>
      </c>
      <c r="BT912" s="91">
        <v>3775.2607280952379</v>
      </c>
      <c r="BU912" s="91">
        <v>3925.8340036363634</v>
      </c>
      <c r="BV912" s="91">
        <v>4279.5387182608692</v>
      </c>
      <c r="BW912" s="91">
        <v>4387.7631368400007</v>
      </c>
      <c r="BX912" s="91">
        <v>4555.0520018181824</v>
      </c>
      <c r="BY912" s="91">
        <v>4629.2543357142858</v>
      </c>
      <c r="BZ912" s="91">
        <v>4682.4671479999997</v>
      </c>
      <c r="CA912" s="91">
        <v>4630.5660590909083</v>
      </c>
      <c r="CB912" s="91">
        <v>4452.4351999999999</v>
      </c>
      <c r="CC912" s="91">
        <v>4064.2146839097682</v>
      </c>
      <c r="CD912" s="91">
        <v>4589.9497099999999</v>
      </c>
      <c r="CE912" s="91">
        <v>4970.2763260869569</v>
      </c>
      <c r="CF912" s="91">
        <v>4987.708669047619</v>
      </c>
      <c r="CG912" s="91">
        <v>4810.596397012986</v>
      </c>
      <c r="CH912" s="91">
        <v>4647.6787000000004</v>
      </c>
      <c r="CI912" s="91">
        <v>4628.8063155000009</v>
      </c>
      <c r="CJ912" s="91">
        <v>4861.6032795454548</v>
      </c>
      <c r="CK912" s="91">
        <v>4564.3090954999998</v>
      </c>
      <c r="CL912" s="91">
        <v>4658.611190476191</v>
      </c>
      <c r="CM912" s="91">
        <v>4451.8295972727274</v>
      </c>
      <c r="CN912" s="91">
        <v>4563.6082328571429</v>
      </c>
      <c r="CO912" s="91">
        <v>4839.6814100000001</v>
      </c>
      <c r="CP912" s="91">
        <v>4960.6133963636366</v>
      </c>
      <c r="CQ912" s="91">
        <v>5312.4580766666659</v>
      </c>
      <c r="CR912" s="91">
        <v>5331.3733036363637</v>
      </c>
      <c r="CS912" s="91">
        <v>5650.9646750000002</v>
      </c>
      <c r="CT912" s="91">
        <v>6094.8014685714279</v>
      </c>
      <c r="CU912" s="91">
        <v>6675.0888000000004</v>
      </c>
      <c r="CV912" s="91">
        <v>6244.9180609523819</v>
      </c>
      <c r="CW912" s="91">
        <v>6530.029070454545</v>
      </c>
      <c r="CX912" s="91">
        <v>6154.4039759999987</v>
      </c>
      <c r="CY912" s="91">
        <v>6328.7692287747032</v>
      </c>
      <c r="CZ912" s="91">
        <v>5945.6861867901243</v>
      </c>
      <c r="DA912" s="91">
        <v>5719.9009523809527</v>
      </c>
      <c r="DB912" s="91">
        <v>6048.0980781818189</v>
      </c>
      <c r="DC912" s="91">
        <v>6528.1246971428573</v>
      </c>
      <c r="DD912" s="91">
        <v>6303.0353527272728</v>
      </c>
      <c r="DE912" s="91">
        <v>5853.7960614285712</v>
      </c>
      <c r="DF912" s="91">
        <v>5898.568401818181</v>
      </c>
      <c r="DG912" s="91">
        <v>5554.6419327272724</v>
      </c>
      <c r="DH912" s="91">
        <v>5157.5072220000002</v>
      </c>
      <c r="DI912" s="91">
        <v>5039.1655054545445</v>
      </c>
      <c r="DJ912" s="91">
        <v>5124.5408328000003</v>
      </c>
      <c r="DK912" s="91">
        <v>5123.1539914285713</v>
      </c>
      <c r="DL912" s="91">
        <v>4777.7810060000002</v>
      </c>
      <c r="DM912" s="91">
        <v>5008.3406227272717</v>
      </c>
      <c r="DN912" s="91">
        <v>4979.0938476190477</v>
      </c>
      <c r="DO912" s="91">
        <v>5022.69325909091</v>
      </c>
      <c r="DP912" s="91">
        <v>4869.7033831818189</v>
      </c>
      <c r="DQ912" s="91">
        <v>4702.5144</v>
      </c>
      <c r="DR912" s="91">
        <v>5176.9475408695644</v>
      </c>
      <c r="DS912" s="91">
        <v>5213.8241172727276</v>
      </c>
      <c r="DT912" s="91">
        <v>4820.8081120000006</v>
      </c>
      <c r="DU912" s="91">
        <v>4807.9737736363631</v>
      </c>
      <c r="DV912" s="91">
        <v>4754.0304150000002</v>
      </c>
      <c r="DW912" s="91">
        <v>4670.8950428571434</v>
      </c>
      <c r="DX912" s="91">
        <v>4423.0174457142857</v>
      </c>
      <c r="DY912" s="91">
        <v>4451.4052354545456</v>
      </c>
      <c r="DZ912" s="91">
        <v>4561.1940605000009</v>
      </c>
      <c r="EA912" s="91">
        <v>4434.3029220948629</v>
      </c>
      <c r="EB912" s="91">
        <v>4444.7296082142839</v>
      </c>
      <c r="EC912" s="91">
        <v>4413.6805529251687</v>
      </c>
      <c r="ED912" s="91">
        <v>4291.6265641897235</v>
      </c>
      <c r="EE912" s="91">
        <v>4592.4260739348365</v>
      </c>
      <c r="EF912" s="91">
        <v>4674.4609079761904</v>
      </c>
      <c r="EG912" s="91">
        <v>4352.3900647619039</v>
      </c>
      <c r="EH912" s="91">
        <v>4319.7744217250001</v>
      </c>
      <c r="EI912" s="91">
        <v>4757.1189109956713</v>
      </c>
      <c r="EJ912" s="91">
        <v>4613.0490611500009</v>
      </c>
      <c r="EK912" s="91">
        <v>4508.1522994987472</v>
      </c>
      <c r="EL912" s="91">
        <v>4333.5688715789465</v>
      </c>
      <c r="EM912" s="91">
        <v>4554.5810515019766</v>
      </c>
      <c r="EN912" s="91">
        <v>5453.7260545263161</v>
      </c>
      <c r="EO912" s="91">
        <v>5466.4396633471069</v>
      </c>
      <c r="EP912" s="91">
        <v>4884.0147532467545</v>
      </c>
      <c r="EQ912" s="91">
        <v>5026.2206648872188</v>
      </c>
      <c r="ER912" s="91">
        <v>4685.6183129705232</v>
      </c>
      <c r="ES912" s="91">
        <v>4626.5864775789487</v>
      </c>
      <c r="ET912" s="91">
        <v>4839.1255947999998</v>
      </c>
      <c r="EU912" s="91">
        <v>4993.974918735179</v>
      </c>
      <c r="EV912" s="91">
        <v>5008.3337968500009</v>
      </c>
      <c r="EW912" s="91">
        <v>5525.1024126315797</v>
      </c>
      <c r="EX912" s="91">
        <v>5956.4732727272731</v>
      </c>
      <c r="EY912" s="91">
        <v>6857.452252181818</v>
      </c>
      <c r="EZ912" s="91">
        <v>7234.5986801814061</v>
      </c>
      <c r="FA912" s="91">
        <v>8049.32996</v>
      </c>
      <c r="FB912" s="91">
        <v>8128.5092114285717</v>
      </c>
      <c r="FC912" s="91">
        <v>8883.5888209090899</v>
      </c>
      <c r="FD912" s="91">
        <v>9603.6265786363638</v>
      </c>
      <c r="FE912" s="91">
        <v>9338.2805879999996</v>
      </c>
      <c r="FF912" s="91">
        <v>8927.4744480000008</v>
      </c>
      <c r="FG912" s="91">
        <v>8451.7320337351757</v>
      </c>
      <c r="FH912" s="91">
        <v>7925.8632700000007</v>
      </c>
      <c r="FI912" s="91">
        <v>8350.9409142857148</v>
      </c>
      <c r="FJ912" s="91">
        <v>8116.04475</v>
      </c>
      <c r="FK912" s="91">
        <v>8653.2703599999986</v>
      </c>
      <c r="FL912" s="91">
        <v>9445.1422386363647</v>
      </c>
      <c r="FM912" s="91">
        <v>9857.8011157142864</v>
      </c>
      <c r="FN912" s="91">
        <v>9671.9546133333333</v>
      </c>
      <c r="FO912" s="91">
        <v>9112.5197454545469</v>
      </c>
      <c r="FP912" s="91">
        <v>9186.0457540000007</v>
      </c>
      <c r="FQ912" s="91">
        <v>9249.3361714285729</v>
      </c>
      <c r="FR912" s="91">
        <v>9989.7199999999993</v>
      </c>
      <c r="FS912" s="91">
        <v>10138.567819130436</v>
      </c>
      <c r="FT912" s="91">
        <v>10511.59</v>
      </c>
      <c r="FU912" s="91">
        <v>10354.344999999999</v>
      </c>
      <c r="FV912" s="91">
        <v>10354.344999999999</v>
      </c>
      <c r="FW912" s="91">
        <v>10187.57</v>
      </c>
      <c r="FX912" s="91">
        <v>10187.57</v>
      </c>
      <c r="FY912" s="91">
        <v>10006.5</v>
      </c>
      <c r="FZ912" s="91">
        <v>10006.5</v>
      </c>
      <c r="GA912" s="91">
        <v>9906.4349999999995</v>
      </c>
      <c r="GB912" s="91">
        <v>9906.4349999999995</v>
      </c>
    </row>
    <row r="914" spans="1:184" x14ac:dyDescent="0.3">
      <c r="A914" s="5" t="s">
        <v>105</v>
      </c>
      <c r="E914" s="91">
        <v>3457.2901221872548</v>
      </c>
      <c r="F914" s="91">
        <v>3755.3345029705124</v>
      </c>
      <c r="G914" s="91">
        <v>3633.2919820668085</v>
      </c>
      <c r="H914" s="91">
        <v>3647.563935652639</v>
      </c>
      <c r="I914" s="91">
        <v>3660.7343961753127</v>
      </c>
      <c r="J914" s="91">
        <v>3387.914719290427</v>
      </c>
      <c r="K914" s="91">
        <v>3223.7472746586532</v>
      </c>
      <c r="L914" s="91">
        <v>3259.8732503118026</v>
      </c>
      <c r="M914" s="91">
        <v>3223.2739146875083</v>
      </c>
      <c r="N914" s="91">
        <v>3257.7885884883126</v>
      </c>
      <c r="O914" s="91">
        <v>3388.4580190510587</v>
      </c>
      <c r="P914" s="91">
        <v>3644.3941464752729</v>
      </c>
      <c r="Q914" s="91">
        <v>3600.2013233825701</v>
      </c>
      <c r="R914" s="91">
        <v>3377.2019875576862</v>
      </c>
      <c r="S914" s="91">
        <v>3369.9083269403982</v>
      </c>
      <c r="T914" s="91">
        <v>3512.1417859152552</v>
      </c>
      <c r="U914" s="91">
        <v>3586.932409967259</v>
      </c>
      <c r="V914" s="91">
        <v>3648.5590400992141</v>
      </c>
      <c r="W914" s="91">
        <v>3750.9637523671472</v>
      </c>
      <c r="X914" s="91">
        <v>3776.238310752392</v>
      </c>
      <c r="Y914" s="91">
        <v>3878.2385647810279</v>
      </c>
      <c r="Z914" s="91">
        <v>3899.4629254210085</v>
      </c>
      <c r="AA914" s="91">
        <v>4201.6260470894731</v>
      </c>
      <c r="AB914" s="91">
        <v>4653.3696705959474</v>
      </c>
      <c r="AC914" s="91">
        <v>4820.5180924735796</v>
      </c>
      <c r="AD914" s="91">
        <v>5267.8121740266142</v>
      </c>
      <c r="AE914" s="91">
        <v>5371.2289927164766</v>
      </c>
      <c r="AF914" s="91">
        <v>5300.9719306200841</v>
      </c>
      <c r="AG914" s="91">
        <v>5122.1723593874431</v>
      </c>
      <c r="AH914" s="91">
        <v>4901.2236433170465</v>
      </c>
      <c r="AI914" s="91">
        <v>4825.0388470731541</v>
      </c>
      <c r="AJ914" s="91">
        <v>4908.9368516975137</v>
      </c>
      <c r="AK914" s="91">
        <v>4970.8453804864703</v>
      </c>
      <c r="AL914" s="91">
        <v>4790.7087635838807</v>
      </c>
      <c r="AM914" s="91">
        <v>4728.1837706641281</v>
      </c>
      <c r="AN914" s="91">
        <v>4601.7329930425058</v>
      </c>
      <c r="AO914" s="91">
        <v>4459.1063956345306</v>
      </c>
      <c r="AP914" s="91">
        <v>4168.5837241364234</v>
      </c>
      <c r="AQ914" s="91">
        <v>3879.3829123350056</v>
      </c>
      <c r="AR914" s="91">
        <v>3794.5379064784529</v>
      </c>
      <c r="AS914" s="91">
        <v>3766.9222670255731</v>
      </c>
      <c r="AT914" s="91">
        <v>3608.0071484527557</v>
      </c>
      <c r="AU914" s="91">
        <v>3919.8175501518608</v>
      </c>
      <c r="AV914" s="91">
        <v>3702.688164484844</v>
      </c>
      <c r="AW914" s="91">
        <v>3722.2429846548443</v>
      </c>
      <c r="AX914" s="91">
        <v>3642.2945116966985</v>
      </c>
      <c r="AY914" s="91">
        <v>3463.5867405653344</v>
      </c>
      <c r="AZ914" s="91">
        <v>3347.8733173127598</v>
      </c>
      <c r="BA914" s="91">
        <v>3397.88170011794</v>
      </c>
      <c r="BB914" s="91">
        <v>3312.1649730015311</v>
      </c>
      <c r="BC914" s="91">
        <v>3273.67884078716</v>
      </c>
      <c r="BD914" s="91">
        <v>3354.9663051769721</v>
      </c>
      <c r="BE914" s="91">
        <v>3433.637565543097</v>
      </c>
      <c r="BF914" s="91">
        <v>3427.4732512667415</v>
      </c>
      <c r="BG914" s="91">
        <v>3391.0955665802285</v>
      </c>
      <c r="BH914" s="91">
        <v>3257.9089862148912</v>
      </c>
      <c r="BI914" s="91">
        <v>3251.8955025819205</v>
      </c>
      <c r="BJ914" s="91">
        <v>3204.4270725898241</v>
      </c>
      <c r="BK914" s="91">
        <v>3146.4157276777305</v>
      </c>
      <c r="BL914" s="91">
        <v>3216.2551421497701</v>
      </c>
      <c r="BM914" s="91"/>
      <c r="BN914" s="91"/>
      <c r="BO914" s="91"/>
      <c r="BP914" s="91"/>
      <c r="BQ914" s="91"/>
      <c r="BR914" s="91"/>
      <c r="BS914" s="91"/>
      <c r="BT914" s="91"/>
      <c r="BU914" s="91"/>
      <c r="BV914" s="91"/>
      <c r="BW914" s="91"/>
      <c r="BX914" s="91"/>
      <c r="BY914" s="91"/>
      <c r="BZ914" s="91"/>
      <c r="CA914" s="91"/>
      <c r="CB914" s="91"/>
      <c r="CC914" s="91"/>
      <c r="CD914" s="91"/>
      <c r="CE914" s="91"/>
      <c r="CF914" s="91"/>
      <c r="CG914" s="91"/>
      <c r="CH914" s="91"/>
      <c r="CI914" s="91"/>
      <c r="CJ914" s="91"/>
      <c r="CK914" s="91"/>
      <c r="CL914" s="91"/>
      <c r="CM914" s="91"/>
      <c r="CN914" s="91"/>
      <c r="CO914" s="91"/>
      <c r="CP914" s="91"/>
      <c r="CQ914" s="91"/>
      <c r="CR914" s="91"/>
      <c r="CS914" s="91"/>
      <c r="CT914" s="91"/>
      <c r="CU914" s="91"/>
      <c r="CV914" s="91"/>
      <c r="CW914" s="91"/>
      <c r="CX914" s="91"/>
      <c r="CY914" s="91"/>
      <c r="CZ914" s="91"/>
      <c r="DA914" s="91"/>
      <c r="DB914" s="91"/>
      <c r="DC914" s="91"/>
      <c r="DD914" s="91"/>
      <c r="DE914" s="91"/>
      <c r="DF914" s="91"/>
      <c r="DG914" s="91"/>
      <c r="DH914" s="91"/>
      <c r="DI914" s="91"/>
      <c r="DJ914" s="91"/>
      <c r="DK914" s="91"/>
      <c r="DL914" s="91"/>
      <c r="DM914" s="91"/>
      <c r="DN914" s="91"/>
      <c r="DO914" s="91"/>
      <c r="DP914" s="91"/>
      <c r="DQ914" s="91"/>
      <c r="DR914" s="91"/>
      <c r="DS914" s="91"/>
      <c r="DT914" s="91"/>
      <c r="DU914" s="91"/>
      <c r="DV914" s="91"/>
      <c r="DW914" s="91"/>
      <c r="DX914" s="91"/>
      <c r="DY914" s="91"/>
      <c r="DZ914" s="91"/>
      <c r="EA914" s="91"/>
      <c r="EB914" s="91"/>
      <c r="EC914" s="91"/>
      <c r="ED914" s="91"/>
      <c r="EE914" s="91"/>
      <c r="EF914" s="91"/>
      <c r="EG914" s="91"/>
      <c r="EH914" s="91"/>
      <c r="EI914" s="91"/>
      <c r="EJ914" s="91"/>
      <c r="EK914" s="91"/>
      <c r="EL914" s="91"/>
      <c r="EM914" s="91"/>
      <c r="EN914" s="91"/>
      <c r="EO914" s="91"/>
      <c r="EP914" s="91"/>
      <c r="EQ914" s="91"/>
      <c r="ER914" s="91"/>
      <c r="ES914" s="91"/>
      <c r="ET914" s="91"/>
      <c r="EU914" s="91"/>
      <c r="EV914" s="91"/>
      <c r="EW914" s="91"/>
      <c r="EX914" s="91"/>
      <c r="EY914" s="91"/>
      <c r="EZ914" s="91"/>
      <c r="FA914" s="91"/>
      <c r="FB914" s="91"/>
      <c r="FC914" s="91"/>
      <c r="FD914" s="91"/>
      <c r="FE914" s="91"/>
      <c r="FF914" s="91"/>
      <c r="FG914" s="91"/>
      <c r="FH914" s="91"/>
      <c r="FI914" s="91"/>
      <c r="FJ914" s="91"/>
      <c r="FK914" s="91"/>
      <c r="FL914" s="91"/>
      <c r="FM914" s="91"/>
      <c r="FN914" s="91"/>
      <c r="FO914" s="91"/>
      <c r="FP914" s="91"/>
      <c r="FQ914" s="91"/>
      <c r="FR914" s="91"/>
      <c r="FS914" s="91"/>
      <c r="FT914" s="91"/>
      <c r="FU914" s="91"/>
      <c r="FV914" s="91"/>
      <c r="FW914" s="91"/>
      <c r="FX914" s="91"/>
      <c r="FY914" s="91"/>
      <c r="FZ914" s="91"/>
      <c r="GA914" s="91"/>
      <c r="GB914" s="91"/>
    </row>
    <row r="915" spans="1:184" x14ac:dyDescent="0.3">
      <c r="A915" s="5" t="s">
        <v>288</v>
      </c>
      <c r="AZ915" s="91">
        <v>3055.0307647494201</v>
      </c>
      <c r="BM915" s="91">
        <v>3098.7119320953002</v>
      </c>
      <c r="BN915" s="91">
        <v>3579.4325854989411</v>
      </c>
      <c r="BO915" s="91">
        <v>3987.4344894022429</v>
      </c>
      <c r="BP915" s="91">
        <v>3950.2008973290781</v>
      </c>
      <c r="BQ915" s="91">
        <v>3809.5512736989754</v>
      </c>
      <c r="BR915" s="91">
        <v>3685.7052895291927</v>
      </c>
      <c r="BS915" s="91">
        <v>3673.5006842019466</v>
      </c>
      <c r="BT915" s="91">
        <v>3815.7983393270488</v>
      </c>
      <c r="BU915" s="91">
        <v>3827.4423195000963</v>
      </c>
      <c r="BV915" s="91">
        <v>4093.9893567319314</v>
      </c>
      <c r="BW915" s="91">
        <v>3960.6853445974425</v>
      </c>
      <c r="BX915" s="91">
        <v>4104.1385406882837</v>
      </c>
      <c r="BY915" s="91">
        <v>4094.3530977091605</v>
      </c>
      <c r="BZ915" s="91">
        <v>3932.6330787053139</v>
      </c>
      <c r="CA915" s="91">
        <v>3868.7458671030704</v>
      </c>
      <c r="CB915" s="91">
        <v>3752.7242386568282</v>
      </c>
      <c r="CC915" s="91">
        <v>3665.7101469187405</v>
      </c>
      <c r="CD915" s="91">
        <v>3831.6310134990199</v>
      </c>
      <c r="CE915" s="91">
        <v>3913.3976602375678</v>
      </c>
      <c r="CF915" s="91">
        <v>4227.6099420174451</v>
      </c>
      <c r="CG915" s="91">
        <v>4169.7317270203202</v>
      </c>
      <c r="CH915" s="91">
        <v>4155.5899135383916</v>
      </c>
      <c r="CI915" s="91">
        <v>4138.4743245730888</v>
      </c>
      <c r="CJ915" s="91">
        <v>4452.5938547381802</v>
      </c>
      <c r="CK915" s="91">
        <v>4354.9850257887101</v>
      </c>
      <c r="CL915" s="91">
        <v>4403.3791770304688</v>
      </c>
      <c r="CM915" s="91">
        <v>4364.4361551346392</v>
      </c>
      <c r="CN915" s="91">
        <v>4217.7208925601944</v>
      </c>
      <c r="CO915" s="91">
        <v>4244.5444097053951</v>
      </c>
      <c r="CP915" s="91">
        <v>4489.1231572544957</v>
      </c>
      <c r="CQ915" s="91">
        <v>4635.8623699261607</v>
      </c>
      <c r="CR915" s="91">
        <v>4549.2587619859214</v>
      </c>
      <c r="CS915" s="91">
        <v>4696.7732410883782</v>
      </c>
      <c r="CT915" s="91">
        <v>4780.9962314460236</v>
      </c>
      <c r="CU915" s="91">
        <v>4976.4582029703715</v>
      </c>
      <c r="CV915" s="91">
        <v>4581.923990654268</v>
      </c>
    </row>
    <row r="916" spans="1:184" x14ac:dyDescent="0.3">
      <c r="A916" s="5" t="s">
        <v>287</v>
      </c>
      <c r="AZ916" s="91">
        <v>3026.9470347400606</v>
      </c>
      <c r="CW916" s="91">
        <v>4639.018035630389</v>
      </c>
      <c r="CX916" s="91">
        <v>4418.8823928471011</v>
      </c>
      <c r="CY916" s="91">
        <v>4409.5893921914567</v>
      </c>
      <c r="CZ916" s="91">
        <v>4201.3404351934314</v>
      </c>
      <c r="DA916" s="91">
        <v>4238.132927466957</v>
      </c>
      <c r="DB916" s="91">
        <v>4143.5129937973625</v>
      </c>
      <c r="DC916" s="91">
        <v>4337.0245740156561</v>
      </c>
      <c r="DD916" s="91">
        <v>4270.6775899033537</v>
      </c>
      <c r="DE916" s="91">
        <v>4189.5591036071864</v>
      </c>
      <c r="DF916" s="91">
        <v>4219.0187321458243</v>
      </c>
      <c r="DG916" s="91">
        <v>4319.0636645236937</v>
      </c>
      <c r="DH916" s="91">
        <v>4136.3043828175505</v>
      </c>
      <c r="DI916" s="91">
        <v>4089.8630732016723</v>
      </c>
      <c r="DJ916" s="91">
        <v>4073.9919590123591</v>
      </c>
      <c r="DK916" s="91">
        <v>4169.788733506778</v>
      </c>
      <c r="DL916" s="91">
        <v>4110.2429711931554</v>
      </c>
      <c r="DM916" s="91">
        <v>4252.4630533066183</v>
      </c>
      <c r="DN916" s="91">
        <v>4146.0452310655046</v>
      </c>
      <c r="DO916" s="91">
        <v>3991.8284694932054</v>
      </c>
      <c r="DP916" s="91">
        <v>3826.162763767089</v>
      </c>
      <c r="DQ916" s="91">
        <v>3842.9825529000636</v>
      </c>
      <c r="DR916" s="91">
        <v>4108.8895445534208</v>
      </c>
      <c r="DS916" s="91">
        <v>4165.7587885054008</v>
      </c>
      <c r="DT916" s="91">
        <v>4124.5446332651436</v>
      </c>
      <c r="DU916" s="91">
        <v>4167.3239984740603</v>
      </c>
      <c r="DV916" s="91">
        <v>4007.7909074263157</v>
      </c>
      <c r="DW916" s="91">
        <v>3960.7006464350789</v>
      </c>
      <c r="DX916" s="91">
        <v>4109.7843290366636</v>
      </c>
      <c r="DY916" s="91">
        <v>4234.1187456194684</v>
      </c>
      <c r="DZ916" s="91">
        <v>4346.6033259757905</v>
      </c>
      <c r="EA916" s="91">
        <v>4305.2403549087339</v>
      </c>
      <c r="EB916" s="91">
        <v>4245.3181673053787</v>
      </c>
      <c r="EC916" s="91">
        <v>4296.4345206409753</v>
      </c>
      <c r="ED916" s="91">
        <v>4439.0710555781789</v>
      </c>
      <c r="EE916" s="91">
        <v>4748.3687996386725</v>
      </c>
      <c r="EF916" s="91">
        <v>4990.3170222978188</v>
      </c>
      <c r="EG916" s="91">
        <v>4772.0102093747737</v>
      </c>
      <c r="EH916" s="91">
        <v>4765.8544614620678</v>
      </c>
      <c r="EI916" s="91">
        <v>5161.3870912639413</v>
      </c>
      <c r="EJ916" s="91">
        <v>5059.5611716726853</v>
      </c>
      <c r="EK916" s="91">
        <v>5020.5346816378669</v>
      </c>
      <c r="EL916" s="91">
        <v>4615.9145953301941</v>
      </c>
      <c r="EM916" s="91">
        <v>4680.745133993928</v>
      </c>
      <c r="EN916" s="91">
        <v>5258.7515468315351</v>
      </c>
      <c r="EO916" s="91">
        <v>5400.1741592163635</v>
      </c>
      <c r="EP916" s="91">
        <v>5281.6792633908954</v>
      </c>
      <c r="EQ916" s="91">
        <v>5326.8072946393859</v>
      </c>
      <c r="ER916" s="91">
        <v>5321.2043182965608</v>
      </c>
      <c r="ES916" s="91">
        <v>5403.1463997490937</v>
      </c>
      <c r="ET916" s="91">
        <v>5546.3093214179162</v>
      </c>
      <c r="EU916" s="91">
        <v>5764.6723704380111</v>
      </c>
      <c r="EV916" s="91">
        <v>5943.3109581945746</v>
      </c>
      <c r="EW916" s="91">
        <v>6477.6324473379627</v>
      </c>
      <c r="EX916" s="91">
        <v>6492.2597980364681</v>
      </c>
      <c r="EY916" s="91">
        <v>6892.6504194508234</v>
      </c>
      <c r="EZ916" s="91">
        <v>7384.8476878851507</v>
      </c>
      <c r="FA916" s="91">
        <v>7434.0940001854706</v>
      </c>
      <c r="FB916" s="91">
        <v>7640.7481256184983</v>
      </c>
      <c r="FC916" s="91">
        <v>8020.0350628427586</v>
      </c>
      <c r="FD916" s="91">
        <v>8328.6442166551478</v>
      </c>
      <c r="FE916" s="91">
        <v>8461.0802442185286</v>
      </c>
      <c r="FF916" s="91">
        <v>8659.9868004878608</v>
      </c>
      <c r="FG916" s="91">
        <v>8159.8970491079344</v>
      </c>
      <c r="FH916" s="91">
        <v>8225.8823258117482</v>
      </c>
      <c r="FI916" s="91">
        <v>8558.3940325364674</v>
      </c>
      <c r="FJ916" s="91">
        <v>8470.8433161401263</v>
      </c>
      <c r="FK916" s="91">
        <v>8791.4015097885622</v>
      </c>
      <c r="FL916" s="91">
        <v>8876.84133699833</v>
      </c>
      <c r="FM916" s="91">
        <v>9015.9165727011386</v>
      </c>
      <c r="FN916" s="91">
        <v>8982.6794290369726</v>
      </c>
      <c r="FO916" s="91">
        <v>8755.462826373343</v>
      </c>
      <c r="FP916" s="91">
        <v>8597.8497006396246</v>
      </c>
      <c r="FQ916" s="91">
        <v>8420.5379523019019</v>
      </c>
      <c r="FR916" s="91">
        <v>9023.8418754032627</v>
      </c>
      <c r="FS916" s="91">
        <v>8957.7566240280357</v>
      </c>
      <c r="FT916" s="91">
        <v>8981.8155462940776</v>
      </c>
      <c r="FU916" s="91">
        <v>8956.1506713449908</v>
      </c>
      <c r="FV916" s="91">
        <v>8983.1214612512067</v>
      </c>
      <c r="FW916" s="91">
        <v>8899.8538303778332</v>
      </c>
      <c r="FX916" s="91">
        <v>8907.2601115911348</v>
      </c>
      <c r="FY916" s="91">
        <v>8854.6125161522486</v>
      </c>
      <c r="FZ916" s="91">
        <v>8837.7660029490562</v>
      </c>
      <c r="GA916" s="91">
        <v>8846.7830165267933</v>
      </c>
      <c r="GB916" s="91">
        <v>8811.2480541669611</v>
      </c>
    </row>
    <row r="917" spans="1:184" x14ac:dyDescent="0.3">
      <c r="AZ917" s="91"/>
    </row>
    <row r="918" spans="1:184" x14ac:dyDescent="0.3">
      <c r="A918" s="5" t="s">
        <v>232</v>
      </c>
      <c r="E918" s="265">
        <v>103.26824806388792</v>
      </c>
      <c r="F918" s="265">
        <v>112.17074683055242</v>
      </c>
      <c r="G918" s="265">
        <v>108.52537230958148</v>
      </c>
      <c r="H918" s="265">
        <v>108.95167140256167</v>
      </c>
      <c r="I918" s="265">
        <v>109.34506921885794</v>
      </c>
      <c r="J918" s="265">
        <v>101.19602500401082</v>
      </c>
      <c r="K918" s="265">
        <v>96.292391291742817</v>
      </c>
      <c r="L918" s="265">
        <v>97.371463652884202</v>
      </c>
      <c r="M918" s="265">
        <v>96.278252167400893</v>
      </c>
      <c r="N918" s="265">
        <v>97.309195411947201</v>
      </c>
      <c r="O918" s="265">
        <v>101.21225320947553</v>
      </c>
      <c r="P918" s="265">
        <v>108.85699072390594</v>
      </c>
      <c r="Q918" s="265">
        <v>107.53696398143124</v>
      </c>
      <c r="R918" s="265">
        <v>100.87603883018093</v>
      </c>
      <c r="S918" s="265">
        <v>100.65817931382557</v>
      </c>
      <c r="T918" s="265">
        <v>104.90665126882246</v>
      </c>
      <c r="U918" s="265">
        <v>107.14062540593336</v>
      </c>
      <c r="V918" s="265">
        <v>108.98139488228324</v>
      </c>
      <c r="W918" s="265">
        <v>112.04019378421212</v>
      </c>
      <c r="X918" s="265">
        <v>112.79513747501856</v>
      </c>
      <c r="Y918" s="265">
        <v>115.84185532724926</v>
      </c>
      <c r="Z918" s="265">
        <v>116.47582079213778</v>
      </c>
      <c r="AA918" s="265">
        <v>125.50134514832824</v>
      </c>
      <c r="AB918" s="265">
        <v>138.99479548799269</v>
      </c>
      <c r="AC918" s="265">
        <v>143.98747012156568</v>
      </c>
      <c r="AD918" s="265">
        <v>157.34801394023276</v>
      </c>
      <c r="AE918" s="265">
        <v>160.43704416593053</v>
      </c>
      <c r="AF918" s="265">
        <v>158.33848620278798</v>
      </c>
      <c r="AG918" s="265">
        <v>152.99779513457997</v>
      </c>
      <c r="AH918" s="265">
        <v>146.39812139758968</v>
      </c>
      <c r="AI918" s="265">
        <v>144.12250374354284</v>
      </c>
      <c r="AJ918" s="265">
        <v>146.62851268332261</v>
      </c>
      <c r="AK918" s="265">
        <v>148.47770239037666</v>
      </c>
      <c r="AL918" s="265">
        <v>143.09707415778931</v>
      </c>
      <c r="AM918" s="265">
        <v>141.22947084686297</v>
      </c>
      <c r="AN918" s="265">
        <v>137.45242298284398</v>
      </c>
      <c r="AO918" s="265">
        <v>133.19220809745946</v>
      </c>
      <c r="AP918" s="265">
        <v>124.51438059437756</v>
      </c>
      <c r="AQ918" s="265">
        <v>115.87603665508088</v>
      </c>
      <c r="AR918" s="265">
        <v>113.34174106456985</v>
      </c>
      <c r="AS918" s="265">
        <v>112.51686996475637</v>
      </c>
      <c r="AT918" s="265">
        <v>107.77012170068603</v>
      </c>
      <c r="AU918" s="265">
        <v>117.08380749897024</v>
      </c>
      <c r="AV918" s="265">
        <v>110.59821604769931</v>
      </c>
      <c r="AW918" s="265">
        <v>111.18231282546198</v>
      </c>
      <c r="AX918" s="265">
        <v>108.79427524516554</v>
      </c>
      <c r="AY918" s="265">
        <v>103.4563262192207</v>
      </c>
      <c r="AZ918" s="265">
        <v>100</v>
      </c>
      <c r="BA918" s="265">
        <v>101.49373581570644</v>
      </c>
      <c r="BB918" s="265">
        <v>98.933402165291881</v>
      </c>
      <c r="BC918" s="265">
        <v>97.783832615710992</v>
      </c>
      <c r="BD918" s="265">
        <v>100.21186547972208</v>
      </c>
      <c r="BE918" s="265">
        <v>102.56175309223401</v>
      </c>
      <c r="BF918" s="265">
        <v>102.37762682184983</v>
      </c>
      <c r="BG918" s="265">
        <v>101.2910359852613</v>
      </c>
      <c r="BH918" s="265">
        <v>97.312791656941172</v>
      </c>
      <c r="BI918" s="265">
        <v>97.133170653904017</v>
      </c>
      <c r="BJ918" s="265">
        <v>95.715302488265124</v>
      </c>
      <c r="BK918" s="265">
        <v>93.982520527487182</v>
      </c>
      <c r="BL918" s="265">
        <v>96.068603477844988</v>
      </c>
      <c r="BM918" s="265">
        <v>101.42981104641882</v>
      </c>
      <c r="BN918" s="265">
        <v>117.1651895228143</v>
      </c>
      <c r="BO918" s="265">
        <v>130.52027283690219</v>
      </c>
      <c r="BP918" s="265">
        <v>129.3015095922637</v>
      </c>
      <c r="BQ918" s="265">
        <v>124.69764028747655</v>
      </c>
      <c r="BR918" s="265">
        <v>120.64380274191777</v>
      </c>
      <c r="BS918" s="265">
        <v>120.24431068219552</v>
      </c>
      <c r="BT918" s="265">
        <v>124.90212482819393</v>
      </c>
      <c r="BU918" s="265">
        <v>125.28326600383781</v>
      </c>
      <c r="BV918" s="265">
        <v>134.0081220775441</v>
      </c>
      <c r="BW918" s="265">
        <v>129.64469589956178</v>
      </c>
      <c r="BX918" s="265">
        <v>134.34033424618929</v>
      </c>
      <c r="BY918" s="265">
        <v>134.02002837261077</v>
      </c>
      <c r="BZ918" s="265">
        <v>128.72646403702834</v>
      </c>
      <c r="CA918" s="265">
        <v>126.63525067383054</v>
      </c>
      <c r="CB918" s="265">
        <v>122.83752693942624</v>
      </c>
      <c r="CC918" s="265">
        <v>119.98930384648384</v>
      </c>
      <c r="CD918" s="265">
        <v>125.42037408298566</v>
      </c>
      <c r="CE918" s="265">
        <v>128.09683311187712</v>
      </c>
      <c r="CF918" s="265">
        <v>138.38191061110976</v>
      </c>
      <c r="CG918" s="265">
        <v>136.48738910039521</v>
      </c>
      <c r="CH918" s="265">
        <v>136.0244866103416</v>
      </c>
      <c r="CI918" s="265">
        <v>135.46424384084835</v>
      </c>
      <c r="CJ918" s="265">
        <v>145.74628531125092</v>
      </c>
      <c r="CK918" s="265">
        <v>142.55126580193095</v>
      </c>
      <c r="CL918" s="265">
        <v>144.13534645343066</v>
      </c>
      <c r="CM918" s="265">
        <v>142.86062862259323</v>
      </c>
      <c r="CN918" s="265">
        <v>138.05821339760357</v>
      </c>
      <c r="CO918" s="265">
        <v>138.93622475692291</v>
      </c>
      <c r="CP918" s="265">
        <v>146.94199512006233</v>
      </c>
      <c r="CQ918" s="265">
        <v>151.7451943010598</v>
      </c>
      <c r="CR918" s="265">
        <v>148.91040753100441</v>
      </c>
      <c r="CS918" s="265">
        <v>153.73898342636224</v>
      </c>
      <c r="CT918" s="265">
        <v>156.49584569202105</v>
      </c>
      <c r="CU918" s="265">
        <v>162.89388180280898</v>
      </c>
      <c r="CV918" s="265">
        <v>149.97963501785182</v>
      </c>
      <c r="CW918" s="265">
        <v>153.257324372997</v>
      </c>
      <c r="CX918" s="265">
        <v>145.98479398984836</v>
      </c>
      <c r="CY918" s="265">
        <v>145.6777849623038</v>
      </c>
      <c r="CZ918" s="265">
        <v>138.79795011194247</v>
      </c>
      <c r="DA918" s="265">
        <v>140.01344849533871</v>
      </c>
      <c r="DB918" s="265">
        <v>136.88752879526967</v>
      </c>
      <c r="DC918" s="265">
        <v>143.28049101090724</v>
      </c>
      <c r="DD918" s="265">
        <v>141.08861307743689</v>
      </c>
      <c r="DE918" s="265">
        <v>138.40873512234961</v>
      </c>
      <c r="DF918" s="265">
        <v>139.38198071272606</v>
      </c>
      <c r="DG918" s="265">
        <v>142.6871238562849</v>
      </c>
      <c r="DH918" s="265">
        <v>136.64938088924163</v>
      </c>
      <c r="DI918" s="265">
        <v>135.11511850926357</v>
      </c>
      <c r="DJ918" s="265">
        <v>134.59079105962002</v>
      </c>
      <c r="DK918" s="265">
        <v>137.75558956434989</v>
      </c>
      <c r="DL918" s="265">
        <v>135.78840078865545</v>
      </c>
      <c r="DM918" s="265">
        <v>140.48686694882321</v>
      </c>
      <c r="DN918" s="265">
        <v>136.97118527287171</v>
      </c>
      <c r="DO918" s="265">
        <v>131.87638976431592</v>
      </c>
      <c r="DP918" s="265">
        <v>126.40336021259986</v>
      </c>
      <c r="DQ918" s="265">
        <v>126.95902864484975</v>
      </c>
      <c r="DR918" s="265">
        <v>135.74368819130237</v>
      </c>
      <c r="DS918" s="265">
        <v>137.62245393445201</v>
      </c>
      <c r="DT918" s="265">
        <v>136.26087889639402</v>
      </c>
      <c r="DU918" s="265">
        <v>137.67416313024222</v>
      </c>
      <c r="DV918" s="265">
        <v>132.40373423879501</v>
      </c>
      <c r="DW918" s="265">
        <v>130.84803272004407</v>
      </c>
      <c r="DX918" s="265">
        <v>135.77324881700784</v>
      </c>
      <c r="DY918" s="265">
        <v>139.88083362625053</v>
      </c>
      <c r="DZ918" s="265">
        <v>143.59694028637193</v>
      </c>
      <c r="EA918" s="265">
        <v>142.23044888125858</v>
      </c>
      <c r="EB918" s="265">
        <v>140.25082429861365</v>
      </c>
      <c r="EC918" s="265">
        <v>141.93953416862254</v>
      </c>
      <c r="ED918" s="265">
        <v>146.65175850886286</v>
      </c>
      <c r="EE918" s="265">
        <v>156.86990043571868</v>
      </c>
      <c r="EF918" s="265">
        <v>164.86304401842179</v>
      </c>
      <c r="EG918" s="265">
        <v>157.65093193262862</v>
      </c>
      <c r="EH918" s="265">
        <v>157.44756702924388</v>
      </c>
      <c r="EI918" s="265">
        <v>170.5146152881785</v>
      </c>
      <c r="EJ918" s="265">
        <v>167.1506344050442</v>
      </c>
      <c r="EK918" s="265">
        <v>165.8613323595537</v>
      </c>
      <c r="EL918" s="265">
        <v>152.49406555032721</v>
      </c>
      <c r="EM918" s="265">
        <v>154.63584530133306</v>
      </c>
      <c r="EN918" s="265">
        <v>173.73120462555866</v>
      </c>
      <c r="EO918" s="265">
        <v>178.40332510740825</v>
      </c>
      <c r="EP918" s="265">
        <v>174.48865813552169</v>
      </c>
      <c r="EQ918" s="265">
        <v>175.97953428005144</v>
      </c>
      <c r="ER918" s="265">
        <v>175.79443106289833</v>
      </c>
      <c r="ES918" s="265">
        <v>178.50151779127808</v>
      </c>
      <c r="ET918" s="265">
        <v>183.23113215273705</v>
      </c>
      <c r="EU918" s="265">
        <v>190.44510208726044</v>
      </c>
      <c r="EV918" s="265">
        <v>196.34671138885511</v>
      </c>
      <c r="EW918" s="265">
        <v>213.99886991726734</v>
      </c>
      <c r="EX918" s="265">
        <v>214.4821076657521</v>
      </c>
      <c r="EY918" s="265">
        <v>227.70964738875023</v>
      </c>
      <c r="EZ918" s="265">
        <v>243.97016542178531</v>
      </c>
      <c r="FA918" s="265">
        <v>245.59709551785645</v>
      </c>
      <c r="FB918" s="265">
        <v>252.42424257597386</v>
      </c>
      <c r="FC918" s="265">
        <v>264.95458859363492</v>
      </c>
      <c r="FD918" s="265">
        <v>275.14998184863748</v>
      </c>
      <c r="FE918" s="265">
        <v>279.52521623640251</v>
      </c>
      <c r="FF918" s="265">
        <v>286.09641004939283</v>
      </c>
      <c r="FG918" s="265">
        <v>269.57515131442221</v>
      </c>
      <c r="FH918" s="265">
        <v>271.75507966951085</v>
      </c>
      <c r="FI918" s="265">
        <v>282.74013170076563</v>
      </c>
      <c r="FJ918" s="265">
        <v>279.84775481436725</v>
      </c>
      <c r="FK918" s="265">
        <v>290.43790356720018</v>
      </c>
      <c r="FL918" s="265">
        <v>293.26054387868169</v>
      </c>
      <c r="FM918" s="265">
        <v>297.85511504582314</v>
      </c>
      <c r="FN918" s="265">
        <v>296.75707324718223</v>
      </c>
      <c r="FO918" s="265">
        <v>289.25061211469858</v>
      </c>
      <c r="FP918" s="265">
        <v>284.04361232498292</v>
      </c>
      <c r="FQ918" s="265">
        <v>278.18583726969695</v>
      </c>
      <c r="FR918" s="265">
        <v>298.11694000051062</v>
      </c>
      <c r="FS918" s="265">
        <v>295.9337088234609</v>
      </c>
      <c r="FT918" s="265">
        <v>296.72853350951982</v>
      </c>
      <c r="FU918" s="265">
        <v>295.88065362742964</v>
      </c>
      <c r="FV918" s="265">
        <v>296.77167648302219</v>
      </c>
      <c r="FW918" s="265">
        <v>294.02079812546538</v>
      </c>
      <c r="FX918" s="265">
        <v>294.26547638142091</v>
      </c>
      <c r="FY918" s="265">
        <v>292.52617949797195</v>
      </c>
      <c r="FZ918" s="265">
        <v>291.96962819364296</v>
      </c>
      <c r="GA918" s="265">
        <v>292.26751954999145</v>
      </c>
      <c r="GB918" s="265">
        <v>291.09356566338556</v>
      </c>
    </row>
    <row r="919" spans="1:184" x14ac:dyDescent="0.3">
      <c r="CW919" s="265"/>
      <c r="CX919" s="265"/>
      <c r="CY919" s="265"/>
      <c r="CZ919" s="265"/>
      <c r="DA919" s="265"/>
      <c r="DB919" s="265"/>
      <c r="DC919" s="265"/>
      <c r="DD919" s="265"/>
      <c r="DE919" s="265"/>
      <c r="DF919" s="265"/>
      <c r="DG919" s="265"/>
      <c r="DH919" s="265"/>
      <c r="DI919" s="265"/>
      <c r="DJ919" s="265"/>
      <c r="DK919" s="265"/>
      <c r="DL919" s="265"/>
      <c r="DM919" s="265"/>
      <c r="DN919" s="265"/>
      <c r="DO919" s="265"/>
      <c r="DP919" s="265"/>
      <c r="DQ919" s="265"/>
      <c r="DR919" s="265"/>
      <c r="DS919" s="265"/>
      <c r="DT919" s="265"/>
      <c r="DU919" s="265"/>
      <c r="DV919" s="265"/>
      <c r="DW919" s="265"/>
      <c r="DX919" s="265"/>
      <c r="DY919" s="265"/>
      <c r="DZ919" s="265"/>
      <c r="EA919" s="265"/>
      <c r="EB919" s="265"/>
      <c r="EC919" s="265"/>
      <c r="ED919" s="265"/>
      <c r="EE919" s="265"/>
      <c r="EF919" s="265"/>
    </row>
  </sheetData>
  <pageMargins left="0.7" right="0.7" top="0.75" bottom="0.75" header="0.3" footer="0.3"/>
  <pageSetup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G206"/>
  <sheetViews>
    <sheetView zoomScale="90" zoomScaleNormal="90" workbookViewId="0">
      <pane xSplit="4" ySplit="3" topLeftCell="EJ89" activePane="bottomRight" state="frozen"/>
      <selection activeCell="ES89" sqref="ES89"/>
      <selection pane="topRight" activeCell="ES89" sqref="ES89"/>
      <selection pane="bottomLeft" activeCell="ES89" sqref="ES89"/>
      <selection pane="bottomRight" activeCell="ES89" sqref="ES89"/>
    </sheetView>
  </sheetViews>
  <sheetFormatPr baseColWidth="10" defaultColWidth="11.44140625" defaultRowHeight="13.8" x14ac:dyDescent="0.3"/>
  <cols>
    <col min="1" max="1" width="33.77734375" style="5" customWidth="1"/>
    <col min="2" max="2" width="9.44140625" style="5" bestFit="1" customWidth="1"/>
    <col min="3" max="3" width="34" style="5" customWidth="1"/>
    <col min="4" max="4" width="14.77734375" style="20" customWidth="1"/>
    <col min="5" max="5" width="10" style="5" bestFit="1" customWidth="1"/>
    <col min="6" max="17" width="11.5546875" style="5" bestFit="1" customWidth="1"/>
    <col min="18" max="19" width="10" style="5" bestFit="1" customWidth="1"/>
    <col min="20" max="21" width="12.21875" style="5" bestFit="1" customWidth="1"/>
    <col min="22" max="22" width="10" style="5" bestFit="1" customWidth="1"/>
    <col min="23" max="23" width="12.21875" style="5" bestFit="1" customWidth="1"/>
    <col min="24" max="24" width="10" style="5" bestFit="1" customWidth="1"/>
    <col min="25" max="25" width="12.21875" style="5" bestFit="1" customWidth="1"/>
    <col min="26" max="26" width="10" style="5" bestFit="1" customWidth="1"/>
    <col min="27" max="28" width="12.21875" style="5" bestFit="1" customWidth="1"/>
    <col min="29" max="64" width="11.5546875" style="5" bestFit="1" customWidth="1"/>
    <col min="65" max="86" width="12.77734375" style="7" bestFit="1" customWidth="1"/>
    <col min="87" max="100" width="11.5546875" style="7" bestFit="1" customWidth="1"/>
    <col min="101" max="16384" width="11.44140625" style="7"/>
  </cols>
  <sheetData>
    <row r="1" spans="1:163" x14ac:dyDescent="0.3">
      <c r="E1" s="5">
        <v>2009</v>
      </c>
      <c r="F1" s="5">
        <v>2010</v>
      </c>
      <c r="G1" s="5">
        <v>2011</v>
      </c>
      <c r="H1" s="5">
        <v>2012</v>
      </c>
    </row>
    <row r="2" spans="1:163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  <c r="FE2" s="85"/>
      <c r="FF2" s="85"/>
      <c r="FG2" s="85"/>
    </row>
    <row r="3" spans="1:163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3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3" s="154" customFormat="1" x14ac:dyDescent="0.3">
      <c r="A5" s="154" t="s">
        <v>46</v>
      </c>
      <c r="C5" s="155" t="s">
        <v>285</v>
      </c>
      <c r="D5" s="156" t="s">
        <v>47</v>
      </c>
      <c r="E5" s="280">
        <f>ICGN!E8</f>
        <v>3850</v>
      </c>
      <c r="F5" s="280">
        <f>ICGN!F8</f>
        <v>3900</v>
      </c>
      <c r="G5" s="280">
        <f>ICGN!G8</f>
        <v>3820</v>
      </c>
      <c r="H5" s="280">
        <f>ICGN!H8</f>
        <v>3900</v>
      </c>
      <c r="I5" s="280">
        <f>ICGN!I8</f>
        <v>3920</v>
      </c>
      <c r="J5" s="280">
        <f>ICGN!J8</f>
        <v>3770</v>
      </c>
      <c r="K5" s="280">
        <f>ICGN!K8</f>
        <v>3550</v>
      </c>
      <c r="L5" s="280">
        <f>ICGN!L8</f>
        <v>3510</v>
      </c>
      <c r="M5" s="280">
        <f>ICGN!M8</f>
        <v>3350</v>
      </c>
      <c r="N5" s="280">
        <f>ICGN!N8</f>
        <v>3150</v>
      </c>
      <c r="O5" s="280">
        <f>ICGN!O8</f>
        <v>3000</v>
      </c>
      <c r="P5" s="280">
        <f>ICGN!P8</f>
        <v>3200</v>
      </c>
      <c r="Q5" s="280">
        <f>ICGN!Q8</f>
        <v>3150</v>
      </c>
      <c r="R5" s="280">
        <f>ICGN!R8</f>
        <v>3100</v>
      </c>
      <c r="S5" s="280">
        <f>ICGN!S8</f>
        <v>3750</v>
      </c>
      <c r="T5" s="280">
        <f>ICGN!T8</f>
        <v>3700</v>
      </c>
      <c r="U5" s="280">
        <f>ICGN!U8</f>
        <v>3500</v>
      </c>
      <c r="V5" s="280">
        <f>ICGN!V8</f>
        <v>3400</v>
      </c>
      <c r="W5" s="280">
        <f>ICGN!W8</f>
        <v>3410</v>
      </c>
      <c r="X5" s="280">
        <f>ICGN!X8</f>
        <v>3400</v>
      </c>
      <c r="Y5" s="280">
        <f>ICGN!Y8</f>
        <v>3320</v>
      </c>
      <c r="Z5" s="280">
        <f>ICGN!Z8</f>
        <v>3300</v>
      </c>
      <c r="AA5" s="280">
        <f>ICGN!AA8</f>
        <v>3320</v>
      </c>
      <c r="AB5" s="280">
        <f>ICGN!AB8</f>
        <v>3530</v>
      </c>
      <c r="AC5" s="280">
        <f>ICGN!AC8</f>
        <v>3600</v>
      </c>
      <c r="AD5" s="280">
        <f>ICGN!AD8</f>
        <v>3700</v>
      </c>
      <c r="AE5" s="280">
        <f>ICGN!AE8</f>
        <v>3500</v>
      </c>
      <c r="AF5" s="280">
        <f>ICGN!AF8</f>
        <v>3450</v>
      </c>
      <c r="AG5" s="280">
        <f>ICGN!AG8</f>
        <v>3410</v>
      </c>
      <c r="AH5" s="280">
        <f>ICGN!AH8</f>
        <v>3500</v>
      </c>
      <c r="AI5" s="280">
        <f>ICGN!AI8</f>
        <v>3420</v>
      </c>
      <c r="AJ5" s="280">
        <f>ICGN!AJ8</f>
        <v>3500</v>
      </c>
      <c r="AK5" s="280">
        <f>ICGN!AK8</f>
        <v>3420</v>
      </c>
      <c r="AL5" s="280">
        <f>ICGN!AL8</f>
        <v>3450</v>
      </c>
      <c r="AM5" s="280">
        <f>ICGN!AM8</f>
        <v>3500</v>
      </c>
      <c r="AN5" s="280">
        <f>ICGN!AN8</f>
        <v>3650</v>
      </c>
      <c r="AO5" s="280">
        <f>ICGN!AO8</f>
        <v>3550</v>
      </c>
      <c r="AP5" s="280">
        <f>ICGN!AP8</f>
        <v>3500</v>
      </c>
      <c r="AQ5" s="280">
        <f>ICGN!AQ8</f>
        <v>3680</v>
      </c>
      <c r="AR5" s="280">
        <f>ICGN!AR8</f>
        <v>3800</v>
      </c>
      <c r="AS5" s="280">
        <f>ICGN!AS8</f>
        <v>4000</v>
      </c>
      <c r="AT5" s="280">
        <f>ICGN!AT8</f>
        <v>3900</v>
      </c>
      <c r="AU5" s="280">
        <f>ICGN!AU8</f>
        <v>3900</v>
      </c>
      <c r="AV5" s="280">
        <f>ICGN!AV8</f>
        <v>3800</v>
      </c>
      <c r="AW5" s="280">
        <f>ICGN!AW8</f>
        <v>3750</v>
      </c>
      <c r="AX5" s="280">
        <f>ICGN!AX8</f>
        <v>3780</v>
      </c>
      <c r="AY5" s="280">
        <f>ICGN!AY8</f>
        <v>3700</v>
      </c>
      <c r="AZ5" s="280">
        <f>ICGN!AZ8</f>
        <v>3650</v>
      </c>
      <c r="BA5" s="280">
        <f>ICGN!BA8</f>
        <v>3655</v>
      </c>
      <c r="BB5" s="280">
        <f>ICGN!BB8</f>
        <v>3670</v>
      </c>
      <c r="BC5" s="280">
        <f>ICGN!BC8</f>
        <v>3720</v>
      </c>
      <c r="BD5" s="280">
        <f>ICGN!BD8</f>
        <v>3885</v>
      </c>
      <c r="BE5" s="280">
        <f>ICGN!BE8</f>
        <v>3896</v>
      </c>
      <c r="BF5" s="280">
        <f>ICGN!BF8</f>
        <v>3955</v>
      </c>
      <c r="BG5" s="280">
        <f>ICGN!BG8</f>
        <v>3900</v>
      </c>
      <c r="BH5" s="280">
        <f>ICGN!BH8</f>
        <v>3568</v>
      </c>
      <c r="BI5" s="280">
        <f>ICGN!BI8</f>
        <v>3572.25</v>
      </c>
      <c r="BJ5" s="280">
        <f>ICGN!BJ8</f>
        <v>3558.5</v>
      </c>
      <c r="BK5" s="280">
        <f>ICGN!BK8</f>
        <v>3603</v>
      </c>
      <c r="BL5" s="280">
        <f>ICGN!BL8</f>
        <v>3534.75</v>
      </c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</row>
    <row r="6" spans="1:163" s="155" customFormat="1" x14ac:dyDescent="0.3">
      <c r="A6" s="155" t="s">
        <v>157</v>
      </c>
      <c r="B6" s="155" t="s">
        <v>18</v>
      </c>
      <c r="C6" s="155" t="s">
        <v>87</v>
      </c>
      <c r="D6" s="156" t="s">
        <v>12</v>
      </c>
      <c r="E6" s="280">
        <f>ICGN!E9</f>
        <v>60.258749999999999</v>
      </c>
      <c r="F6" s="280">
        <f>ICGN!F9</f>
        <v>58.365789473684224</v>
      </c>
      <c r="G6" s="280">
        <f>ICGN!G9</f>
        <v>61.507954545454531</v>
      </c>
      <c r="H6" s="280">
        <f>ICGN!H9</f>
        <v>63.399999999999991</v>
      </c>
      <c r="I6" s="280">
        <f>ICGN!I9</f>
        <v>62.660000000000011</v>
      </c>
      <c r="J6" s="280">
        <f>ICGN!J9</f>
        <v>58.481818181818191</v>
      </c>
      <c r="K6" s="280">
        <f>ICGN!K9</f>
        <v>59.935227272727275</v>
      </c>
      <c r="L6" s="280">
        <f>ICGN!L9</f>
        <v>48.588095238095242</v>
      </c>
      <c r="M6" s="280">
        <f>ICGN!M9</f>
        <v>50.813095238095229</v>
      </c>
      <c r="N6" s="280">
        <f>ICGN!N9</f>
        <v>52.587499999999999</v>
      </c>
      <c r="O6" s="280">
        <f>ICGN!O9</f>
        <v>56.86</v>
      </c>
      <c r="P6" s="280">
        <f>ICGN!P9</f>
        <v>63.840909090909093</v>
      </c>
      <c r="Q6" s="280">
        <f>ICGN!Q9</f>
        <v>68.000000000000014</v>
      </c>
      <c r="R6" s="280">
        <f>ICGN!R9</f>
        <v>68.381578947368411</v>
      </c>
      <c r="S6" s="280">
        <f>ICGN!S9</f>
        <v>72.318478260869554</v>
      </c>
      <c r="T6" s="280">
        <f>ICGN!T9</f>
        <v>82.305952380952377</v>
      </c>
      <c r="U6" s="280">
        <f>ICGN!U9</f>
        <v>85.127500000000012</v>
      </c>
      <c r="V6" s="280">
        <f>ICGN!V9</f>
        <v>79.727272727272734</v>
      </c>
      <c r="W6" s="280">
        <f>ICGN!W9</f>
        <v>80.640476190476178</v>
      </c>
      <c r="X6" s="280">
        <f>ICGN!X9</f>
        <v>79.668181818181822</v>
      </c>
      <c r="Y6" s="280">
        <f>ICGN!Y9</f>
        <v>77.70952380952383</v>
      </c>
      <c r="Z6" s="280">
        <f>ICGN!Z9</f>
        <v>71.308333333333337</v>
      </c>
      <c r="AA6" s="280">
        <f>ICGN!AA9</f>
        <v>68.388095238095246</v>
      </c>
      <c r="AB6" s="280">
        <f>ICGN!AB9</f>
        <v>73.649999999999991</v>
      </c>
      <c r="AC6" s="280">
        <f>ICGN!AC9</f>
        <v>80.83250000000001</v>
      </c>
      <c r="AD6" s="280">
        <f>ICGN!AD9</f>
        <v>87.965789473684211</v>
      </c>
      <c r="AE6" s="280">
        <f>ICGN!AE9</f>
        <v>89.30217391304349</v>
      </c>
      <c r="AF6" s="280">
        <f>ICGN!AF9</f>
        <v>96.933750000000003</v>
      </c>
      <c r="AG6" s="280">
        <f>ICGN!AG9</f>
        <v>91.448809523809516</v>
      </c>
      <c r="AH6" s="280">
        <f>ICGN!AH9</f>
        <v>93.452272727272742</v>
      </c>
      <c r="AI6" s="280">
        <f>ICGN!AI9</f>
        <v>98.044999999999987</v>
      </c>
      <c r="AJ6" s="280">
        <f>ICGN!AJ9</f>
        <v>95.280434782608694</v>
      </c>
      <c r="AK6" s="280">
        <f>ICGN!AK9</f>
        <v>87.838095238095249</v>
      </c>
      <c r="AL6" s="280">
        <f>ICGN!AL9</f>
        <v>90.920238095238091</v>
      </c>
      <c r="AM6" s="280">
        <f>ICGN!AM9</f>
        <v>86.924999999999997</v>
      </c>
      <c r="AN6" s="280">
        <f>ICGN!AN9</f>
        <v>85.214285714285694</v>
      </c>
      <c r="AO6" s="280">
        <f>ICGN!AO9</f>
        <v>85.353750000000005</v>
      </c>
      <c r="AP6" s="280">
        <f>ICGN!AP9</f>
        <v>88.28</v>
      </c>
      <c r="AQ6" s="280">
        <f>ICGN!AQ9</f>
        <v>86.417045454545473</v>
      </c>
      <c r="AR6" s="280">
        <f>ICGN!AR9</f>
        <v>85.391249999999985</v>
      </c>
      <c r="AS6" s="280">
        <f>ICGN!AS9</f>
        <v>83.720454545454544</v>
      </c>
      <c r="AT6" s="280">
        <f>ICGN!AT9</f>
        <v>93.877380952380946</v>
      </c>
      <c r="AU6" s="280">
        <f>ICGN!AU9</f>
        <v>94.967857142857142</v>
      </c>
      <c r="AV6" s="280">
        <f>ICGN!AV9</f>
        <v>81.645652173913064</v>
      </c>
      <c r="AW6" s="280">
        <f>ICGN!AW9</f>
        <v>74.428947368421049</v>
      </c>
      <c r="AX6" s="280">
        <f>ICGN!AX9</f>
        <v>79.650000000000006</v>
      </c>
      <c r="AY6" s="280">
        <f>ICGN!AY9</f>
        <v>80.775000000000006</v>
      </c>
      <c r="AZ6" s="280">
        <f>ICGN!AZ9</f>
        <v>84.682500000000005</v>
      </c>
      <c r="BA6" s="280">
        <f>ICGN!BA9</f>
        <v>85.995238095238079</v>
      </c>
      <c r="BB6" s="280">
        <f>ICGN!BB9</f>
        <v>84.917105263157922</v>
      </c>
      <c r="BC6" s="280">
        <f>ICGN!BC9</f>
        <v>79.904999999999987</v>
      </c>
      <c r="BD6" s="280">
        <f>ICGN!BD9</f>
        <v>85.002272727272711</v>
      </c>
      <c r="BE6" s="280">
        <f>ICGN!BE9</f>
        <v>92.773863636363657</v>
      </c>
      <c r="BF6" s="280">
        <f>ICGN!BF9</f>
        <v>99.709500000000006</v>
      </c>
      <c r="BG6" s="280">
        <f>ICGN!BG9</f>
        <v>99.616590909090917</v>
      </c>
      <c r="BH6" s="280">
        <f>ICGN!BH9</f>
        <v>93.503863636363633</v>
      </c>
      <c r="BI6" s="280">
        <f>ICGN!BI9</f>
        <v>91.022499999999994</v>
      </c>
      <c r="BJ6" s="280">
        <f>ICGN!BJ9</f>
        <v>90.10195652173914</v>
      </c>
      <c r="BK6" s="280">
        <f>ICGN!BK9</f>
        <v>86.646249999999981</v>
      </c>
      <c r="BL6" s="280">
        <f>ICGN!BL9</f>
        <v>84.242857142857133</v>
      </c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8"/>
      <c r="DB6" s="158"/>
      <c r="DC6" s="158"/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8"/>
      <c r="EO6" s="158"/>
      <c r="EP6" s="158"/>
      <c r="EQ6" s="158"/>
      <c r="ER6" s="158"/>
      <c r="ES6" s="158"/>
      <c r="ET6" s="158"/>
      <c r="EU6" s="158"/>
      <c r="EV6" s="158"/>
      <c r="EW6" s="158"/>
      <c r="EX6" s="158"/>
      <c r="EY6" s="158"/>
      <c r="EZ6" s="158"/>
      <c r="FA6" s="158"/>
      <c r="FB6" s="158"/>
      <c r="FC6" s="158"/>
      <c r="FD6" s="158"/>
    </row>
    <row r="7" spans="1:163" s="155" customFormat="1" x14ac:dyDescent="0.3">
      <c r="A7" s="155" t="s">
        <v>168</v>
      </c>
      <c r="B7" s="155" t="s">
        <v>4</v>
      </c>
      <c r="C7" s="155" t="s">
        <v>20</v>
      </c>
      <c r="D7" s="156" t="s">
        <v>36</v>
      </c>
      <c r="E7" s="280">
        <f>ICGN!E10</f>
        <v>307.08000000000004</v>
      </c>
      <c r="F7" s="280">
        <f>ICGN!F10</f>
        <v>291.99473684210523</v>
      </c>
      <c r="G7" s="280">
        <f>ICGN!G10</f>
        <v>285.31363636363636</v>
      </c>
      <c r="H7" s="280">
        <f>ICGN!H10</f>
        <v>317.12380952380948</v>
      </c>
      <c r="I7" s="280">
        <f>ICGN!I10</f>
        <v>370.28</v>
      </c>
      <c r="J7" s="280">
        <f>ICGN!J10</f>
        <v>400.71818181818179</v>
      </c>
      <c r="K7" s="280">
        <f>ICGN!K10</f>
        <v>350.04090909090905</v>
      </c>
      <c r="L7" s="280">
        <f>ICGN!L10</f>
        <v>360.4238095238095</v>
      </c>
      <c r="M7" s="280">
        <f>ICGN!M10</f>
        <v>310.4238095238095</v>
      </c>
      <c r="N7" s="280">
        <f>ICGN!N10</f>
        <v>298.04545454545462</v>
      </c>
      <c r="O7" s="280">
        <f>ICGN!O10</f>
        <v>306.29499999999996</v>
      </c>
      <c r="P7" s="280">
        <f>ICGN!P10</f>
        <v>313.50909090909084</v>
      </c>
      <c r="Q7" s="280">
        <f>ICGN!Q10</f>
        <v>295.60526315789474</v>
      </c>
      <c r="R7" s="280">
        <f>ICGN!R10</f>
        <v>275.47894736842107</v>
      </c>
      <c r="S7" s="280">
        <f>ICGN!S10</f>
        <v>265.44347826086948</v>
      </c>
      <c r="T7" s="280">
        <f>ICGN!T10</f>
        <v>279.45714285714291</v>
      </c>
      <c r="U7" s="280">
        <f>ICGN!U10</f>
        <v>277.36</v>
      </c>
      <c r="V7" s="280">
        <f>ICGN!V10</f>
        <v>285.14545454545458</v>
      </c>
      <c r="W7" s="280">
        <f>ICGN!W10</f>
        <v>303.9904761904761</v>
      </c>
      <c r="X7" s="280">
        <f>ICGN!X10</f>
        <v>307.65909090909093</v>
      </c>
      <c r="Y7" s="280">
        <f>ICGN!Y10</f>
        <v>303.05238095238093</v>
      </c>
      <c r="Z7" s="280">
        <f>ICGN!Z10</f>
        <v>320.91428571428565</v>
      </c>
      <c r="AA7" s="280">
        <f>ICGN!AA10</f>
        <v>341.13809523809527</v>
      </c>
      <c r="AB7" s="280">
        <f>ICGN!AB10</f>
        <v>351.54090909090911</v>
      </c>
      <c r="AC7" s="280">
        <f>ICGN!AC10</f>
        <v>373.82499999999999</v>
      </c>
      <c r="AD7" s="280">
        <f>ICGN!AD10</f>
        <v>372.08947368421047</v>
      </c>
      <c r="AE7" s="280">
        <f>ICGN!AE10</f>
        <v>357.36521739130433</v>
      </c>
      <c r="AF7" s="280">
        <f>ICGN!AF10</f>
        <v>352.18999999999994</v>
      </c>
      <c r="AG7" s="280">
        <f>ICGN!AG10</f>
        <v>352.21904761904761</v>
      </c>
      <c r="AH7" s="280">
        <f>ICGN!AH10</f>
        <v>355.19545454545454</v>
      </c>
      <c r="AI7" s="280">
        <f>ICGN!AI10</f>
        <v>353.15500000000003</v>
      </c>
      <c r="AJ7" s="280">
        <f>ICGN!AJ10</f>
        <v>357.24782608695654</v>
      </c>
      <c r="AK7" s="280">
        <f>ICGN!AK10</f>
        <v>346.40476190476181</v>
      </c>
      <c r="AL7" s="280">
        <f>ICGN!AL10</f>
        <v>315.20476190476194</v>
      </c>
      <c r="AM7" s="280">
        <f>ICGN!AM10</f>
        <v>298.54761904761904</v>
      </c>
      <c r="AN7" s="280">
        <f>ICGN!AN10</f>
        <v>290.9190476190476</v>
      </c>
      <c r="AO7" s="280">
        <f>ICGN!AO10</f>
        <v>315.34000000000003</v>
      </c>
      <c r="AP7" s="280">
        <f>ICGN!AP10</f>
        <v>330.65999999999997</v>
      </c>
      <c r="AQ7" s="280">
        <f>ICGN!AQ10</f>
        <v>367.62272727272727</v>
      </c>
      <c r="AR7" s="280">
        <f>ICGN!AR10</f>
        <v>399.72</v>
      </c>
      <c r="AS7" s="280">
        <f>ICGN!AS10</f>
        <v>416.77727272727276</v>
      </c>
      <c r="AT7" s="280">
        <f>ICGN!AT10</f>
        <v>420.94761904761901</v>
      </c>
      <c r="AU7" s="280">
        <f>ICGN!AU10</f>
        <v>501.25238095238092</v>
      </c>
      <c r="AV7" s="280">
        <f>ICGN!AV10</f>
        <v>531.38695652173919</v>
      </c>
      <c r="AW7" s="280">
        <f>ICGN!AW10</f>
        <v>507.621052631579</v>
      </c>
      <c r="AX7" s="280">
        <f>ICGN!AX10</f>
        <v>471.6521739130435</v>
      </c>
      <c r="AY7" s="280">
        <f>ICGN!AY10</f>
        <v>445.06190476190483</v>
      </c>
      <c r="AZ7" s="280">
        <f>ICGN!AZ10</f>
        <v>444.23500000000001</v>
      </c>
      <c r="BA7" s="280">
        <f>ICGN!BA10</f>
        <v>414.41428571428565</v>
      </c>
      <c r="BB7" s="280">
        <f>ICGN!BB10</f>
        <v>425.61052631578951</v>
      </c>
      <c r="BC7" s="280">
        <f>ICGN!BC10</f>
        <v>424.5200000000001</v>
      </c>
      <c r="BD7" s="280">
        <f>ICGN!BD10</f>
        <v>404.93181818181807</v>
      </c>
      <c r="BE7" s="280">
        <f>ICGN!BE10</f>
        <v>432.49545454545455</v>
      </c>
      <c r="BF7" s="280">
        <f>ICGN!BF10</f>
        <v>456.8250000000001</v>
      </c>
      <c r="BG7" s="280">
        <f>ICGN!BG10</f>
        <v>479.29999999999995</v>
      </c>
      <c r="BH7" s="280">
        <f>ICGN!BH10</f>
        <v>427.27272727272725</v>
      </c>
      <c r="BI7" s="280">
        <f>ICGN!BI10</f>
        <v>444.69500000000005</v>
      </c>
      <c r="BJ7" s="280">
        <f>ICGN!BJ10</f>
        <v>418.0565217391304</v>
      </c>
      <c r="BK7" s="280">
        <f>ICGN!BK10</f>
        <v>418.80499999999995</v>
      </c>
      <c r="BL7" s="280">
        <f>ICGN!BL10</f>
        <v>449.05714285714288</v>
      </c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8"/>
      <c r="CY7" s="158"/>
      <c r="CZ7" s="158"/>
      <c r="DA7" s="158"/>
      <c r="DB7" s="158"/>
      <c r="DC7" s="158"/>
      <c r="DD7" s="158"/>
      <c r="DE7" s="158"/>
      <c r="DF7" s="158"/>
      <c r="DG7" s="158"/>
      <c r="DH7" s="158"/>
      <c r="DI7" s="158"/>
      <c r="DJ7" s="158"/>
      <c r="DK7" s="158"/>
      <c r="DL7" s="158"/>
      <c r="DM7" s="158"/>
      <c r="DN7" s="158"/>
      <c r="DO7" s="158"/>
      <c r="DP7" s="158"/>
      <c r="DQ7" s="158"/>
      <c r="DR7" s="158"/>
      <c r="DS7" s="158"/>
      <c r="DT7" s="158"/>
      <c r="DU7" s="158"/>
      <c r="DV7" s="158"/>
      <c r="DW7" s="158"/>
      <c r="DX7" s="158"/>
      <c r="DY7" s="158"/>
      <c r="DZ7" s="158"/>
      <c r="EA7" s="158"/>
      <c r="EB7" s="158"/>
      <c r="EC7" s="158"/>
      <c r="ED7" s="158"/>
      <c r="EE7" s="158"/>
      <c r="EF7" s="158"/>
      <c r="EG7" s="158"/>
      <c r="EH7" s="158"/>
      <c r="EI7" s="158"/>
      <c r="EJ7" s="158"/>
      <c r="EK7" s="158"/>
      <c r="EL7" s="158"/>
      <c r="EM7" s="158"/>
      <c r="EN7" s="158"/>
      <c r="EO7" s="158"/>
      <c r="EP7" s="158"/>
      <c r="EQ7" s="158"/>
      <c r="ER7" s="158"/>
      <c r="ES7" s="158"/>
      <c r="ET7" s="158"/>
      <c r="EU7" s="158"/>
      <c r="EV7" s="158"/>
      <c r="EW7" s="158"/>
      <c r="EX7" s="158"/>
      <c r="EY7" s="158"/>
      <c r="EZ7" s="158"/>
      <c r="FA7" s="158"/>
      <c r="FB7" s="158"/>
      <c r="FC7" s="158"/>
      <c r="FD7" s="158"/>
    </row>
    <row r="8" spans="1:163" s="155" customFormat="1" x14ac:dyDescent="0.3">
      <c r="A8" s="155" t="s">
        <v>159</v>
      </c>
      <c r="B8" s="155" t="s">
        <v>17</v>
      </c>
      <c r="C8" s="155" t="s">
        <v>21</v>
      </c>
      <c r="D8" s="156" t="s">
        <v>10</v>
      </c>
      <c r="E8" s="280">
        <f>ICGN!E11</f>
        <v>3.9096249999999997</v>
      </c>
      <c r="F8" s="280">
        <f>ICGN!F11</f>
        <v>3.618815789473683</v>
      </c>
      <c r="G8" s="280">
        <f>ICGN!G11</f>
        <v>3.7650000000000001</v>
      </c>
      <c r="H8" s="280">
        <f>ICGN!H11</f>
        <v>3.8722619047619053</v>
      </c>
      <c r="I8" s="280">
        <f>ICGN!I11</f>
        <v>4.1797500000000003</v>
      </c>
      <c r="J8" s="280">
        <f>ICGN!J11</f>
        <v>4.1245454545454558</v>
      </c>
      <c r="K8" s="280">
        <f>ICGN!K11</f>
        <v>3.3196590909090911</v>
      </c>
      <c r="L8" s="280">
        <f>ICGN!L11</f>
        <v>3.2714285714285722</v>
      </c>
      <c r="M8" s="280">
        <f>ICGN!M11</f>
        <v>3.2239285714285715</v>
      </c>
      <c r="N8" s="280">
        <f>ICGN!N11</f>
        <v>3.7201136363636351</v>
      </c>
      <c r="O8" s="280">
        <f>ICGN!O11</f>
        <v>3.8993750000000005</v>
      </c>
      <c r="P8" s="280">
        <f>ICGN!P11</f>
        <v>3.9549999999999996</v>
      </c>
      <c r="Q8" s="280">
        <f>ICGN!Q11</f>
        <v>3.8586842105263166</v>
      </c>
      <c r="R8" s="280">
        <f>ICGN!R11</f>
        <v>3.6277631578947371</v>
      </c>
      <c r="S8" s="280">
        <f>ICGN!S11</f>
        <v>3.6359782608695652</v>
      </c>
      <c r="T8" s="280">
        <f>ICGN!T11</f>
        <v>3.5402380952380952</v>
      </c>
      <c r="U8" s="280">
        <f>ICGN!U11</f>
        <v>3.6445000000000007</v>
      </c>
      <c r="V8" s="280">
        <f>ICGN!V11</f>
        <v>3.4678409090909095</v>
      </c>
      <c r="W8" s="280">
        <f>ICGN!W11</f>
        <v>3.7483333333333326</v>
      </c>
      <c r="X8" s="280">
        <f>ICGN!X11</f>
        <v>4.0861363636363635</v>
      </c>
      <c r="Y8" s="280">
        <f>ICGN!Y11</f>
        <v>4.8280952380952371</v>
      </c>
      <c r="Z8" s="280">
        <f>ICGN!Z11</f>
        <v>5.4554761904761886</v>
      </c>
      <c r="AA8" s="280">
        <f>ICGN!AA11</f>
        <v>5.5225000000000009</v>
      </c>
      <c r="AB8" s="280">
        <f>ICGN!AB11</f>
        <v>5.8557954545454542</v>
      </c>
      <c r="AC8" s="280">
        <f>ICGN!AC11</f>
        <v>6.3523749999999994</v>
      </c>
      <c r="AD8" s="280">
        <f>ICGN!AD11</f>
        <v>6.9044736842105268</v>
      </c>
      <c r="AE8" s="280">
        <f>ICGN!AE11</f>
        <v>6.8367391304347844</v>
      </c>
      <c r="AF8" s="280">
        <f>ICGN!AF11</f>
        <v>7.5310000000000006</v>
      </c>
      <c r="AG8" s="280">
        <f>ICGN!AG11</f>
        <v>7.2189285714285729</v>
      </c>
      <c r="AH8" s="280">
        <f>ICGN!AH11</f>
        <v>7.1712499999999979</v>
      </c>
      <c r="AI8" s="280">
        <f>ICGN!AI11</f>
        <v>6.6816249999999995</v>
      </c>
      <c r="AJ8" s="280">
        <f>ICGN!AJ11</f>
        <v>7.1339130434782589</v>
      </c>
      <c r="AK8" s="280">
        <f>ICGN!AK11</f>
        <v>6.8966666666666674</v>
      </c>
      <c r="AL8" s="280">
        <f>ICGN!AL11</f>
        <v>6.321190476190476</v>
      </c>
      <c r="AM8" s="280">
        <f>ICGN!AM11</f>
        <v>6.2703571428571436</v>
      </c>
      <c r="AN8" s="280">
        <f>ICGN!AN11</f>
        <v>6.0201190476190467</v>
      </c>
      <c r="AO8" s="280">
        <f>ICGN!AO11</f>
        <v>6.3086249999999993</v>
      </c>
      <c r="AP8" s="280">
        <f>ICGN!AP11</f>
        <v>6.4038749999999993</v>
      </c>
      <c r="AQ8" s="280">
        <f>ICGN!AQ11</f>
        <v>6.5079545454545444</v>
      </c>
      <c r="AR8" s="280">
        <f>ICGN!AR11</f>
        <v>6.3395000000000001</v>
      </c>
      <c r="AS8" s="280">
        <f>ICGN!AS11</f>
        <v>6.1701136363636371</v>
      </c>
      <c r="AT8" s="280">
        <f>ICGN!AT11</f>
        <v>6.0319047619047623</v>
      </c>
      <c r="AU8" s="280">
        <f>ICGN!AU11</f>
        <v>7.7735714285714286</v>
      </c>
      <c r="AV8" s="280">
        <f>ICGN!AV11</f>
        <v>8.0354347826086965</v>
      </c>
      <c r="AW8" s="280">
        <f>ICGN!AW11</f>
        <v>7.6326315789473691</v>
      </c>
      <c r="AX8" s="280">
        <f>ICGN!AX11</f>
        <v>7.5011956521739123</v>
      </c>
      <c r="AY8" s="280">
        <f>ICGN!AY11</f>
        <v>7.4010714285714281</v>
      </c>
      <c r="AZ8" s="280">
        <f>ICGN!AZ11</f>
        <v>7.1794999999999991</v>
      </c>
      <c r="BA8" s="280">
        <f>ICGN!BA11</f>
        <v>7.1465476190476185</v>
      </c>
      <c r="BB8" s="280">
        <f>ICGN!BB11</f>
        <v>7.0701315789473691</v>
      </c>
      <c r="BC8" s="280">
        <f>ICGN!BC11</f>
        <v>7.2623749999999987</v>
      </c>
      <c r="BD8" s="280">
        <f>ICGN!BD11</f>
        <v>6.4850000000000021</v>
      </c>
      <c r="BE8" s="280">
        <f>ICGN!BE11</f>
        <v>6.7163636363636376</v>
      </c>
      <c r="BF8" s="280">
        <f>ICGN!BF11</f>
        <v>6.6226249999999993</v>
      </c>
      <c r="BG8" s="280">
        <f>ICGN!BG11</f>
        <v>5.8923863636363629</v>
      </c>
      <c r="BH8" s="280">
        <f>ICGN!BH11</f>
        <v>4.8317045454545458</v>
      </c>
      <c r="BI8" s="280">
        <f>ICGN!BI11</f>
        <v>4.66</v>
      </c>
      <c r="BJ8" s="280">
        <f>ICGN!BJ11</f>
        <v>4.3916304347826092</v>
      </c>
      <c r="BK8" s="280">
        <f>ICGN!BK11</f>
        <v>4.2300000000000004</v>
      </c>
      <c r="BL8" s="280">
        <f>ICGN!BL11</f>
        <v>4.2635714285714288</v>
      </c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8"/>
      <c r="CJ8" s="158"/>
      <c r="CK8" s="158"/>
      <c r="CL8" s="158"/>
      <c r="CM8" s="158"/>
      <c r="CN8" s="158"/>
      <c r="CO8" s="158"/>
      <c r="CP8" s="158"/>
      <c r="CQ8" s="158"/>
      <c r="CR8" s="158"/>
      <c r="CS8" s="158"/>
      <c r="CT8" s="158"/>
      <c r="CU8" s="158"/>
      <c r="CV8" s="158"/>
      <c r="CW8" s="158"/>
      <c r="CX8" s="158"/>
      <c r="CY8" s="158"/>
      <c r="CZ8" s="158"/>
      <c r="DA8" s="158"/>
      <c r="DB8" s="158"/>
      <c r="DC8" s="158"/>
      <c r="DD8" s="158"/>
      <c r="DE8" s="158"/>
      <c r="DF8" s="158"/>
      <c r="DG8" s="158"/>
      <c r="DH8" s="158"/>
      <c r="DI8" s="158"/>
      <c r="DJ8" s="158"/>
      <c r="DK8" s="158"/>
      <c r="DL8" s="158"/>
      <c r="DM8" s="158"/>
      <c r="DN8" s="158"/>
      <c r="DO8" s="158"/>
      <c r="DP8" s="158"/>
      <c r="DQ8" s="158"/>
      <c r="DR8" s="158"/>
      <c r="DS8" s="158"/>
      <c r="DT8" s="158"/>
      <c r="DU8" s="158"/>
      <c r="DV8" s="158"/>
      <c r="DW8" s="158"/>
      <c r="DX8" s="158"/>
      <c r="DY8" s="158"/>
      <c r="DZ8" s="158"/>
      <c r="EA8" s="158"/>
      <c r="EB8" s="158"/>
      <c r="EC8" s="158"/>
      <c r="ED8" s="158"/>
      <c r="EE8" s="158"/>
      <c r="EF8" s="158"/>
      <c r="EG8" s="158"/>
      <c r="EH8" s="158"/>
      <c r="EI8" s="158"/>
      <c r="EJ8" s="158"/>
      <c r="EK8" s="158"/>
      <c r="EL8" s="158"/>
      <c r="EM8" s="158"/>
      <c r="EN8" s="158"/>
      <c r="EO8" s="158"/>
      <c r="EP8" s="158"/>
      <c r="EQ8" s="158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</row>
    <row r="9" spans="1:163" s="16" customFormat="1" x14ac:dyDescent="0.3">
      <c r="A9" s="14"/>
      <c r="B9" s="14"/>
      <c r="C9" s="14"/>
      <c r="D9" s="2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163" s="16" customFormat="1" x14ac:dyDescent="0.3">
      <c r="A10" s="18" t="s">
        <v>104</v>
      </c>
      <c r="B10" s="14"/>
      <c r="C10" s="14"/>
      <c r="D10" s="2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163" s="275" customFormat="1" x14ac:dyDescent="0.3">
      <c r="A11" s="275" t="s">
        <v>90</v>
      </c>
      <c r="B11" s="276"/>
      <c r="C11" s="275" t="s">
        <v>285</v>
      </c>
      <c r="D11" s="277" t="s">
        <v>47</v>
      </c>
      <c r="E11" s="284">
        <f>ICGN!E21</f>
        <v>3300</v>
      </c>
      <c r="F11" s="284">
        <f>ICGN!F21</f>
        <v>3350</v>
      </c>
      <c r="G11" s="284">
        <f>ICGN!G21</f>
        <v>3400</v>
      </c>
      <c r="H11" s="284">
        <f>ICGN!H21</f>
        <v>3450</v>
      </c>
      <c r="I11" s="284">
        <f>ICGN!I21</f>
        <v>3450</v>
      </c>
      <c r="J11" s="284">
        <f>ICGN!J21</f>
        <v>3400</v>
      </c>
      <c r="K11" s="284">
        <f>ICGN!K21</f>
        <v>3300</v>
      </c>
      <c r="L11" s="284">
        <f>ICGN!L21</f>
        <v>3300</v>
      </c>
      <c r="M11" s="284">
        <f>ICGN!M21</f>
        <v>2970</v>
      </c>
      <c r="N11" s="284">
        <f>ICGN!N21</f>
        <v>2600</v>
      </c>
      <c r="O11" s="284">
        <f>ICGN!O21</f>
        <v>2780</v>
      </c>
      <c r="P11" s="284">
        <f>ICGN!P21</f>
        <v>2720</v>
      </c>
      <c r="Q11" s="284">
        <f>ICGN!Q21</f>
        <v>2901</v>
      </c>
      <c r="R11" s="284">
        <f>ICGN!R21</f>
        <v>2769</v>
      </c>
      <c r="S11" s="284">
        <f>ICGN!S21</f>
        <v>3225</v>
      </c>
      <c r="T11" s="284">
        <f>ICGN!T21</f>
        <v>3191</v>
      </c>
      <c r="U11" s="284">
        <f>ICGN!U21</f>
        <v>3183</v>
      </c>
      <c r="V11" s="284">
        <f>ICGN!V21</f>
        <v>3055</v>
      </c>
      <c r="W11" s="284">
        <f>ICGN!W21</f>
        <v>3125</v>
      </c>
      <c r="X11" s="284">
        <f>ICGN!X21</f>
        <v>3147</v>
      </c>
      <c r="Y11" s="284">
        <f>ICGN!Y21</f>
        <v>3000</v>
      </c>
      <c r="Z11" s="284">
        <f>ICGN!Z21</f>
        <v>2950</v>
      </c>
      <c r="AA11" s="284">
        <f>ICGN!AA21</f>
        <v>3000</v>
      </c>
      <c r="AB11" s="284">
        <f>ICGN!AB21</f>
        <v>3255</v>
      </c>
      <c r="AC11" s="284">
        <f>ICGN!AC21</f>
        <v>3250</v>
      </c>
      <c r="AD11" s="284">
        <f>ICGN!AD21</f>
        <v>3150</v>
      </c>
      <c r="AE11" s="284">
        <f>ICGN!AE21</f>
        <v>3100</v>
      </c>
      <c r="AF11" s="284">
        <f>ICGN!AF21</f>
        <v>3120</v>
      </c>
      <c r="AG11" s="284">
        <f>ICGN!AG21</f>
        <v>3000</v>
      </c>
      <c r="AH11" s="284">
        <f>ICGN!AH21</f>
        <v>3100</v>
      </c>
      <c r="AI11" s="284">
        <f>ICGN!AI21</f>
        <v>3000</v>
      </c>
      <c r="AJ11" s="284">
        <f>ICGN!AJ21</f>
        <v>3000</v>
      </c>
      <c r="AK11" s="284">
        <f>ICGN!AK21</f>
        <v>3000</v>
      </c>
      <c r="AL11" s="284">
        <f>ICGN!AL21</f>
        <v>3010</v>
      </c>
      <c r="AM11" s="284">
        <f>ICGN!AM21</f>
        <v>3050</v>
      </c>
      <c r="AN11" s="284">
        <f>ICGN!AN21</f>
        <v>3050</v>
      </c>
      <c r="AO11" s="284">
        <f>ICGN!AO21</f>
        <v>3100</v>
      </c>
      <c r="AP11" s="284">
        <f>ICGN!AP21</f>
        <v>3020</v>
      </c>
      <c r="AQ11" s="284">
        <f>ICGN!AQ21</f>
        <v>3260</v>
      </c>
      <c r="AR11" s="284">
        <f>ICGN!AR21</f>
        <v>3150</v>
      </c>
      <c r="AS11" s="284">
        <f>ICGN!AS21</f>
        <v>3450</v>
      </c>
      <c r="AT11" s="284">
        <f>ICGN!AT21</f>
        <v>3100</v>
      </c>
      <c r="AU11" s="284">
        <f>ICGN!AU21</f>
        <v>3400</v>
      </c>
      <c r="AV11" s="284">
        <f>ICGN!AV21</f>
        <v>3200</v>
      </c>
      <c r="AW11" s="284">
        <f>ICGN!AW21</f>
        <v>3250</v>
      </c>
      <c r="AX11" s="284">
        <f>ICGN!AX21</f>
        <v>3350</v>
      </c>
      <c r="AY11" s="284">
        <f>ICGN!AY21</f>
        <v>3320</v>
      </c>
      <c r="AZ11" s="284">
        <f>ICGN!AZ21</f>
        <v>3350</v>
      </c>
      <c r="BA11" s="284">
        <f>ICGN!BA21</f>
        <v>2830.9999999999995</v>
      </c>
      <c r="BB11" s="284">
        <f>ICGN!BB21</f>
        <v>2825.3750000000005</v>
      </c>
      <c r="BC11" s="284">
        <f>ICGN!BC21</f>
        <v>2973.9</v>
      </c>
      <c r="BD11" s="284">
        <f>ICGN!BD21</f>
        <v>2968.6000000000004</v>
      </c>
      <c r="BE11" s="284">
        <f>ICGN!BE21</f>
        <v>3077.22</v>
      </c>
      <c r="BF11" s="284">
        <f>ICGN!BF21</f>
        <v>3102.9250000000002</v>
      </c>
      <c r="BG11" s="284">
        <f>ICGN!BG21</f>
        <v>3189.8</v>
      </c>
      <c r="BH11" s="284">
        <f>ICGN!BH21</f>
        <v>3045.36</v>
      </c>
      <c r="BI11" s="284">
        <f>ICGN!BI21</f>
        <v>3129.4</v>
      </c>
      <c r="BJ11" s="284">
        <f>ICGN!BJ21</f>
        <v>3155.0000000000005</v>
      </c>
      <c r="BK11" s="284">
        <f>ICGN!BK21</f>
        <v>3176.66</v>
      </c>
      <c r="BL11" s="284">
        <f>ICGN!BL21</f>
        <v>3066.75</v>
      </c>
      <c r="BM11" s="284">
        <f>ICGN!BM21</f>
        <v>3111.6</v>
      </c>
      <c r="BN11" s="284">
        <f>ICGN!BN21</f>
        <v>3162</v>
      </c>
      <c r="BO11" s="284">
        <f>ICGN!BO21</f>
        <v>3197.5</v>
      </c>
      <c r="BP11" s="284">
        <f>ICGN!BP21</f>
        <v>3195.8</v>
      </c>
      <c r="BQ11" s="284">
        <f>ICGN!BQ21</f>
        <v>3233</v>
      </c>
      <c r="BR11" s="284">
        <f>ICGN!BR21</f>
        <v>3248</v>
      </c>
      <c r="BS11" s="284">
        <f>ICGN!BS21</f>
        <v>3266</v>
      </c>
      <c r="BT11" s="284">
        <f>ICGN!BT21</f>
        <v>3190</v>
      </c>
      <c r="BU11" s="284">
        <f>ICGN!BU21</f>
        <v>3124</v>
      </c>
      <c r="BV11" s="284">
        <f>ICGN!BV21</f>
        <v>3155</v>
      </c>
      <c r="BW11" s="284">
        <f>ICGN!BW21</f>
        <v>3192</v>
      </c>
      <c r="BX11" s="284">
        <f>ICGN!BX21</f>
        <v>3123</v>
      </c>
      <c r="BY11" s="284">
        <f>ICGN!BY21</f>
        <v>3171</v>
      </c>
      <c r="BZ11" s="284">
        <f>ICGN!BZ21</f>
        <v>3149</v>
      </c>
      <c r="CA11" s="284">
        <f>ICGN!CA21</f>
        <v>3219</v>
      </c>
      <c r="CB11" s="284">
        <f>ICGN!CB21</f>
        <v>3168</v>
      </c>
      <c r="CC11" s="284">
        <f>ICGN!CC21</f>
        <v>3310</v>
      </c>
      <c r="CD11" s="284">
        <f>ICGN!CD21</f>
        <v>3346</v>
      </c>
      <c r="CE11" s="284">
        <f>ICGN!CE21</f>
        <v>3298</v>
      </c>
      <c r="CF11" s="284">
        <f>ICGN!CF21</f>
        <v>3313</v>
      </c>
      <c r="CG11" s="284">
        <f>ICGN!CG21</f>
        <v>3361</v>
      </c>
      <c r="CH11" s="284">
        <f>ICGN!CH21</f>
        <v>3362</v>
      </c>
      <c r="CI11" s="284">
        <f>ICGN!CI21</f>
        <v>3421</v>
      </c>
      <c r="CJ11" s="284">
        <f>ICGN!CJ21</f>
        <v>3445</v>
      </c>
      <c r="CK11" s="284">
        <f>ICGN!CK21</f>
        <v>3539</v>
      </c>
      <c r="CL11" s="284">
        <f>ICGN!CL21</f>
        <v>3505</v>
      </c>
      <c r="CM11" s="284">
        <f>ICGN!CM21</f>
        <v>3512</v>
      </c>
      <c r="CN11" s="284">
        <f>ICGN!CN21</f>
        <v>3725</v>
      </c>
      <c r="CO11" s="284">
        <f>ICGN!CO21</f>
        <v>3887</v>
      </c>
      <c r="CP11" s="284">
        <f>ICGN!CP21</f>
        <v>4211</v>
      </c>
      <c r="CQ11" s="284">
        <f>ICGN!CQ21</f>
        <v>4730</v>
      </c>
      <c r="CR11" s="284">
        <f>ICGN!CR21</f>
        <v>4480</v>
      </c>
      <c r="CS11" s="284">
        <f>ICGN!CS21</f>
        <v>4475</v>
      </c>
      <c r="CT11" s="284">
        <f>ICGN!CT21</f>
        <v>4668</v>
      </c>
      <c r="CU11" s="284">
        <f>ICGN!CU21</f>
        <v>4488</v>
      </c>
      <c r="CV11" s="284">
        <f>ICGN!CV21</f>
        <v>4498</v>
      </c>
      <c r="CW11" s="284"/>
      <c r="CX11" s="284"/>
      <c r="CY11" s="284"/>
      <c r="CZ11" s="284"/>
      <c r="DA11" s="284"/>
      <c r="DB11" s="284"/>
      <c r="DC11" s="284"/>
      <c r="DD11" s="284"/>
      <c r="DE11" s="284"/>
      <c r="DF11" s="284"/>
      <c r="DG11" s="284"/>
      <c r="DH11" s="284"/>
      <c r="DI11" s="284"/>
      <c r="DJ11" s="284"/>
      <c r="DK11" s="284"/>
      <c r="DL11" s="284"/>
      <c r="DM11" s="284"/>
      <c r="DN11" s="284"/>
      <c r="DO11" s="284"/>
      <c r="DP11" s="284"/>
      <c r="DQ11" s="284"/>
      <c r="DR11" s="284"/>
      <c r="DS11" s="284"/>
      <c r="DT11" s="284"/>
      <c r="DU11" s="284"/>
      <c r="DV11" s="284"/>
      <c r="DW11" s="284"/>
      <c r="DX11" s="284"/>
      <c r="DY11" s="284"/>
      <c r="DZ11" s="284"/>
      <c r="EA11" s="284"/>
      <c r="EB11" s="284"/>
      <c r="EC11" s="284"/>
      <c r="ED11" s="284"/>
      <c r="EE11" s="284"/>
      <c r="EF11" s="284"/>
      <c r="EG11" s="284"/>
      <c r="EH11" s="284"/>
      <c r="EI11" s="284"/>
      <c r="EJ11" s="284"/>
      <c r="EK11" s="284"/>
      <c r="EL11" s="284"/>
      <c r="EM11" s="284"/>
      <c r="EN11" s="284"/>
      <c r="EO11" s="284"/>
      <c r="EP11" s="284"/>
      <c r="EQ11" s="284"/>
      <c r="ER11" s="284"/>
      <c r="ES11" s="284"/>
      <c r="ET11" s="284"/>
      <c r="EU11" s="284"/>
      <c r="EV11" s="284"/>
      <c r="EW11" s="284"/>
      <c r="EX11" s="284"/>
      <c r="EY11" s="284"/>
      <c r="EZ11" s="284"/>
      <c r="FA11" s="284"/>
      <c r="FB11" s="284"/>
      <c r="FC11" s="284"/>
      <c r="FD11" s="284"/>
    </row>
    <row r="12" spans="1:163" s="275" customFormat="1" x14ac:dyDescent="0.3">
      <c r="A12" s="275" t="s">
        <v>91</v>
      </c>
      <c r="B12" s="276"/>
      <c r="C12" s="275" t="s">
        <v>92</v>
      </c>
      <c r="D12" s="277" t="s">
        <v>12</v>
      </c>
      <c r="E12" s="284">
        <f>ICGN!E22</f>
        <v>58.256450000000001</v>
      </c>
      <c r="F12" s="284">
        <f>ICGN!F22</f>
        <v>57.988157894736837</v>
      </c>
      <c r="G12" s="284">
        <f>ICGN!G22</f>
        <v>59.291545454545471</v>
      </c>
      <c r="H12" s="284">
        <f>ICGN!H22</f>
        <v>60.065190476190487</v>
      </c>
      <c r="I12" s="284">
        <f>ICGN!I22</f>
        <v>60.599549999999994</v>
      </c>
      <c r="J12" s="284">
        <f>ICGN!J22</f>
        <v>57.815499999999986</v>
      </c>
      <c r="K12" s="284">
        <f>ICGN!K22</f>
        <v>61.542863636363634</v>
      </c>
      <c r="L12" s="284">
        <f>ICGN!L22</f>
        <v>56.448857142857143</v>
      </c>
      <c r="M12" s="284">
        <f>ICGN!M22</f>
        <v>56.584714285714263</v>
      </c>
      <c r="N12" s="284">
        <f>ICGN!N22</f>
        <v>56.810772727272742</v>
      </c>
      <c r="O12" s="284">
        <f>ICGN!O22</f>
        <v>59.621350000000007</v>
      </c>
      <c r="P12" s="284">
        <f>ICGN!P22</f>
        <v>67.817863636363626</v>
      </c>
      <c r="Q12" s="284">
        <f>ICGN!Q22</f>
        <v>72.710263157894744</v>
      </c>
      <c r="R12" s="284">
        <f>ICGN!R22</f>
        <v>70.47826315789473</v>
      </c>
      <c r="S12" s="284">
        <f>ICGN!S22</f>
        <v>73.232260869565209</v>
      </c>
      <c r="T12" s="284">
        <f>ICGN!T22</f>
        <v>81.586047619047619</v>
      </c>
      <c r="U12" s="284">
        <f>ICGN!U22</f>
        <v>88.271550000000033</v>
      </c>
      <c r="V12" s="284">
        <f>ICGN!V22</f>
        <v>82.329181818181823</v>
      </c>
      <c r="W12" s="284">
        <f>ICGN!W22</f>
        <v>83.548904761904751</v>
      </c>
      <c r="X12" s="284">
        <f>ICGN!X22</f>
        <v>92.343181818181819</v>
      </c>
      <c r="Y12" s="284">
        <f>ICGN!Y22</f>
        <v>90.729428571428556</v>
      </c>
      <c r="Z12" s="284">
        <f>ICGN!Z22</f>
        <v>81.199666666666658</v>
      </c>
      <c r="AA12" s="284">
        <f>ICGN!AA22</f>
        <v>78.244333333333344</v>
      </c>
      <c r="AB12" s="284">
        <f>ICGN!AB22</f>
        <v>78.491318181818173</v>
      </c>
      <c r="AC12" s="284">
        <f>ICGN!AC22</f>
        <v>82.737049999999996</v>
      </c>
      <c r="AD12" s="284">
        <f>ICGN!AD22</f>
        <v>89.094947368421046</v>
      </c>
      <c r="AE12" s="284">
        <f>ICGN!AE22</f>
        <v>92.421782608695651</v>
      </c>
      <c r="AF12" s="284">
        <f>ICGN!AF22</f>
        <v>94.387050000000031</v>
      </c>
      <c r="AG12" s="284">
        <f>ICGN!AG22</f>
        <v>92.384</v>
      </c>
      <c r="AH12" s="284">
        <f>ICGN!AH22</f>
        <v>91.624954545454543</v>
      </c>
      <c r="AI12" s="284">
        <f>ICGN!AI22</f>
        <v>97.304349999999999</v>
      </c>
      <c r="AJ12" s="284">
        <f>ICGN!AJ22</f>
        <v>103.24582608695651</v>
      </c>
      <c r="AK12" s="284">
        <f>ICGN!AK22</f>
        <v>93.024666666666661</v>
      </c>
      <c r="AL12" s="284">
        <f>ICGN!AL22</f>
        <v>96.421523809523819</v>
      </c>
      <c r="AM12" s="284">
        <f>ICGN!AM22</f>
        <v>89.929428571428588</v>
      </c>
      <c r="AN12" s="284">
        <f>ICGN!AN22</f>
        <v>88.122904761904735</v>
      </c>
      <c r="AO12" s="284">
        <f>ICGN!AO22</f>
        <v>84.726600000000005</v>
      </c>
      <c r="AP12" s="284">
        <f>ICGN!AP22</f>
        <v>85.84845</v>
      </c>
      <c r="AQ12" s="284">
        <f>ICGN!AQ22</f>
        <v>82.571181818181799</v>
      </c>
      <c r="AR12" s="284">
        <f>ICGN!AR22</f>
        <v>77.247299999999996</v>
      </c>
      <c r="AS12" s="284">
        <f>ICGN!AS22</f>
        <v>79.009227272727259</v>
      </c>
      <c r="AT12" s="284">
        <f>ICGN!AT22</f>
        <v>90.366238095238117</v>
      </c>
      <c r="AU12" s="284">
        <f>ICGN!AU22</f>
        <v>90.532999999999987</v>
      </c>
      <c r="AV12" s="284">
        <f>ICGN!AV22</f>
        <v>89.04195652173911</v>
      </c>
      <c r="AW12" s="284">
        <f>ICGN!AW22</f>
        <v>78.640684210526331</v>
      </c>
      <c r="AX12" s="284">
        <f>ICGN!AX22</f>
        <v>85.618260869565233</v>
      </c>
      <c r="AY12" s="284">
        <f>ICGN!AY22</f>
        <v>84.591904761904786</v>
      </c>
      <c r="AZ12" s="284">
        <f>ICGN!AZ22</f>
        <v>84.040350000000004</v>
      </c>
      <c r="BA12" s="284">
        <f>ICGN!BA22</f>
        <v>83.314523809523806</v>
      </c>
      <c r="BB12" s="284">
        <f>ICGN!BB22</f>
        <v>82.782947368421048</v>
      </c>
      <c r="BC12" s="284">
        <f>ICGN!BC22</f>
        <v>77.918800000000005</v>
      </c>
      <c r="BD12" s="284">
        <f>ICGN!BD22</f>
        <v>80.013499999999993</v>
      </c>
      <c r="BE12" s="284">
        <f>ICGN!BE22</f>
        <v>87.387909090909091</v>
      </c>
      <c r="BF12" s="284">
        <f>ICGN!BF22</f>
        <v>97.6447</v>
      </c>
      <c r="BG12" s="284">
        <f>ICGN!BG22</f>
        <v>98.619863636363661</v>
      </c>
      <c r="BH12" s="284">
        <f>ICGN!BH22</f>
        <v>98.02118181818183</v>
      </c>
      <c r="BI12" s="284">
        <f>ICGN!BI22</f>
        <v>93.813200000000009</v>
      </c>
      <c r="BJ12" s="284">
        <f>ICGN!BJ22</f>
        <v>93.000000000000014</v>
      </c>
      <c r="BK12" s="284">
        <f>ICGN!BK22</f>
        <v>89.314250000000001</v>
      </c>
      <c r="BL12" s="284">
        <f>ICGN!BL22</f>
        <v>85.699476190476204</v>
      </c>
      <c r="BM12" s="284">
        <f>ICGN!BM22</f>
        <v>83.210599999999999</v>
      </c>
      <c r="BN12" s="284">
        <f>ICGN!BN22</f>
        <v>91.230999999999995</v>
      </c>
      <c r="BO12" s="284">
        <f>ICGN!BO22</f>
        <v>116.68700000000001</v>
      </c>
      <c r="BP12" s="284">
        <f>ICGN!BP22</f>
        <v>119.78599999999999</v>
      </c>
      <c r="BQ12" s="284">
        <f>ICGN!BQ22</f>
        <v>109.574</v>
      </c>
      <c r="BR12" s="284">
        <f>ICGN!BR22</f>
        <v>118.46000000000001</v>
      </c>
      <c r="BS12" s="284">
        <f>ICGN!BS22</f>
        <v>129.44899999999998</v>
      </c>
      <c r="BT12" s="284">
        <f>ICGN!BT22</f>
        <v>115.75599999999999</v>
      </c>
      <c r="BU12" s="284">
        <f>ICGN!BU22</f>
        <v>105.33699999999999</v>
      </c>
      <c r="BV12" s="284">
        <f>ICGN!BV22</f>
        <v>109.22199999999999</v>
      </c>
      <c r="BW12" s="284">
        <f>ICGN!BW22</f>
        <v>91.475999999999999</v>
      </c>
      <c r="BX12" s="284">
        <f>ICGN!BX22</f>
        <v>86.33</v>
      </c>
      <c r="BY12" s="284">
        <f>ICGN!BY22</f>
        <v>80.536000000000001</v>
      </c>
      <c r="BZ12" s="284">
        <f>ICGN!BZ22</f>
        <v>70.75</v>
      </c>
      <c r="CA12" s="284">
        <f>ICGN!CA22</f>
        <v>68.400000000000006</v>
      </c>
      <c r="CB12" s="284">
        <f>ICGN!CB22</f>
        <v>67.23</v>
      </c>
      <c r="CC12" s="284">
        <f>ICGN!CC22</f>
        <v>73.53</v>
      </c>
      <c r="CD12" s="284">
        <f>ICGN!CD22</f>
        <v>83.66</v>
      </c>
      <c r="CE12" s="284">
        <f>ICGN!CE22</f>
        <v>76.27000000000001</v>
      </c>
      <c r="CF12" s="284">
        <f>ICGN!CF22</f>
        <v>87.82</v>
      </c>
      <c r="CG12" s="284">
        <f>ICGN!CG22</f>
        <v>84.25</v>
      </c>
      <c r="CH12" s="284">
        <f>ICGN!CH22</f>
        <v>86.37</v>
      </c>
      <c r="CI12" s="284">
        <f>ICGN!CI22</f>
        <v>74.11</v>
      </c>
      <c r="CJ12" s="284">
        <f>ICGN!CJ22</f>
        <v>71.209999999999994</v>
      </c>
      <c r="CK12" s="284">
        <f>ICGN!CK22</f>
        <v>72.41</v>
      </c>
      <c r="CL12" s="284">
        <f>ICGN!CL22</f>
        <v>74.319999999999993</v>
      </c>
      <c r="CM12" s="284">
        <f>ICGN!CM22</f>
        <v>74.929999999999993</v>
      </c>
      <c r="CN12" s="284">
        <f>ICGN!CN22</f>
        <v>77.69</v>
      </c>
      <c r="CO12" s="284">
        <f>ICGN!CO22</f>
        <v>81.56</v>
      </c>
      <c r="CP12" s="284">
        <f>ICGN!CP22</f>
        <v>86.350000000000009</v>
      </c>
      <c r="CQ12" s="284">
        <f>ICGN!CQ22</f>
        <v>89.5</v>
      </c>
      <c r="CR12" s="284">
        <f>ICGN!CR22</f>
        <v>76.319999999999993</v>
      </c>
      <c r="CS12" s="284">
        <f>ICGN!CS22</f>
        <v>80.31</v>
      </c>
      <c r="CT12" s="284">
        <f>ICGN!CT22</f>
        <v>74.31</v>
      </c>
      <c r="CU12" s="284">
        <f>ICGN!CU22</f>
        <v>73.75</v>
      </c>
      <c r="CV12" s="284">
        <f>ICGN!CV22</f>
        <v>81.17</v>
      </c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</row>
    <row r="13" spans="1:163" s="275" customFormat="1" x14ac:dyDescent="0.3">
      <c r="A13" s="275" t="s">
        <v>93</v>
      </c>
      <c r="B13" s="276"/>
      <c r="C13" s="275" t="s">
        <v>94</v>
      </c>
      <c r="D13" s="277" t="s">
        <v>47</v>
      </c>
      <c r="E13" s="284">
        <f>ICGN!E23</f>
        <v>5239</v>
      </c>
      <c r="F13" s="284">
        <f>ICGN!F23</f>
        <v>4980.75</v>
      </c>
      <c r="G13" s="284">
        <f>ICGN!G23</f>
        <v>4652</v>
      </c>
      <c r="H13" s="284">
        <f>ICGN!H23</f>
        <v>4211.6000000000004</v>
      </c>
      <c r="I13" s="284">
        <f>ICGN!I23</f>
        <v>3427.5</v>
      </c>
      <c r="J13" s="284">
        <f>ICGN!J23</f>
        <v>3293</v>
      </c>
      <c r="K13" s="284">
        <f>ICGN!K23</f>
        <v>3820.8</v>
      </c>
      <c r="L13" s="284">
        <f>ICGN!L23</f>
        <v>4177.25</v>
      </c>
      <c r="M13" s="284">
        <f>ICGN!M23</f>
        <v>4145.5</v>
      </c>
      <c r="N13" s="284">
        <f>ICGN!N23</f>
        <v>4192.3999999999996</v>
      </c>
      <c r="O13" s="284">
        <f>ICGN!O23</f>
        <v>4339.25</v>
      </c>
      <c r="P13" s="284">
        <f>ICGN!P23</f>
        <v>4707.25</v>
      </c>
      <c r="Q13" s="284">
        <f>ICGN!Q23</f>
        <v>4872.6000000000004</v>
      </c>
      <c r="R13" s="284">
        <f>ICGN!R23</f>
        <v>4762.5</v>
      </c>
      <c r="S13" s="284">
        <f>ICGN!S23</f>
        <v>4638.5</v>
      </c>
      <c r="T13" s="284">
        <f>ICGN!T23</f>
        <v>4324.8</v>
      </c>
      <c r="U13" s="284">
        <f>ICGN!U23</f>
        <v>3957.5</v>
      </c>
      <c r="V13" s="284">
        <f>ICGN!V23</f>
        <v>3789</v>
      </c>
      <c r="W13" s="284">
        <f>ICGN!W23</f>
        <v>3342.6019999999999</v>
      </c>
      <c r="X13" s="284">
        <f>ICGN!X23</f>
        <v>4296.25</v>
      </c>
      <c r="Y13" s="284">
        <f>ICGN!Y23</f>
        <v>4183.25</v>
      </c>
      <c r="Z13" s="284">
        <f>ICGN!Z23</f>
        <v>4209.6000000000004</v>
      </c>
      <c r="AA13" s="284">
        <f>ICGN!AA23</f>
        <v>4306.75</v>
      </c>
      <c r="AB13" s="284">
        <f>ICGN!AB23</f>
        <v>4830.5</v>
      </c>
      <c r="AC13" s="284">
        <f>ICGN!AC23</f>
        <v>4833.3999999999996</v>
      </c>
      <c r="AD13" s="284">
        <f>ICGN!AD23</f>
        <v>4550</v>
      </c>
      <c r="AE13" s="284">
        <f>ICGN!AE23</f>
        <v>4351.5</v>
      </c>
      <c r="AF13" s="284">
        <f>ICGN!AF23</f>
        <v>4189.3999999999996</v>
      </c>
      <c r="AG13" s="284">
        <f>ICGN!AG23</f>
        <v>4096.25</v>
      </c>
      <c r="AH13" s="284">
        <f>ICGN!AH23</f>
        <v>3973.5</v>
      </c>
      <c r="AI13" s="284">
        <f>ICGN!AI23</f>
        <v>4087.2</v>
      </c>
      <c r="AJ13" s="284">
        <f>ICGN!AJ23</f>
        <v>4404.5</v>
      </c>
      <c r="AK13" s="284">
        <f>ICGN!AK23</f>
        <v>4446</v>
      </c>
      <c r="AL13" s="284">
        <f>ICGN!AL23</f>
        <v>4461.6000000000004</v>
      </c>
      <c r="AM13" s="284">
        <f>ICGN!AM23</f>
        <v>4696</v>
      </c>
      <c r="AN13" s="284">
        <f>ICGN!AN23</f>
        <v>4900.5</v>
      </c>
      <c r="AO13" s="284">
        <f>ICGN!AO23</f>
        <v>4650.8</v>
      </c>
      <c r="AP13" s="284">
        <f>ICGN!AP23</f>
        <v>4207.75</v>
      </c>
      <c r="AQ13" s="284">
        <f>ICGN!AQ23</f>
        <v>3925.25</v>
      </c>
      <c r="AR13" s="284">
        <f>ICGN!AR23</f>
        <v>3865</v>
      </c>
      <c r="AS13" s="284">
        <f>ICGN!AS23</f>
        <v>3866.75</v>
      </c>
      <c r="AT13" s="284">
        <f>ICGN!AT23</f>
        <v>3939</v>
      </c>
      <c r="AU13" s="284">
        <f>ICGN!AU23</f>
        <v>4244</v>
      </c>
      <c r="AV13" s="284">
        <f>ICGN!AV23</f>
        <v>4391.75</v>
      </c>
      <c r="AW13" s="284">
        <f>ICGN!AW23</f>
        <v>4417.25</v>
      </c>
      <c r="AX13" s="284">
        <f>ICGN!AX23</f>
        <v>4445.2</v>
      </c>
      <c r="AY13" s="284">
        <f>ICGN!AY23</f>
        <v>4482.75</v>
      </c>
      <c r="AZ13" s="284">
        <f>ICGN!AZ23</f>
        <v>4561.25</v>
      </c>
      <c r="BA13" s="284">
        <f>ICGN!BA23</f>
        <v>4503</v>
      </c>
      <c r="BB13" s="284">
        <f>ICGN!BB23</f>
        <v>4391.75</v>
      </c>
      <c r="BC13" s="284">
        <f>ICGN!BC23</f>
        <v>4473.25</v>
      </c>
      <c r="BD13" s="284">
        <f>ICGN!BD23</f>
        <v>4471.8</v>
      </c>
      <c r="BE13" s="284">
        <f>ICGN!BE23</f>
        <v>4462</v>
      </c>
      <c r="BF13" s="284">
        <f>ICGN!BF23</f>
        <v>4529.75</v>
      </c>
      <c r="BG13" s="284">
        <f>ICGN!BG23</f>
        <v>4675.3999999999996</v>
      </c>
      <c r="BH13" s="284">
        <f>ICGN!BH23</f>
        <v>4657.5</v>
      </c>
      <c r="BI13" s="284">
        <f>ICGN!BI23</f>
        <v>4815.5</v>
      </c>
      <c r="BJ13" s="284">
        <f>ICGN!BJ23</f>
        <v>4890.3999999999996</v>
      </c>
      <c r="BK13" s="284">
        <f>ICGN!BK23</f>
        <v>4899</v>
      </c>
      <c r="BL13" s="284">
        <f>ICGN!BL23</f>
        <v>5027</v>
      </c>
      <c r="BM13" s="284">
        <f>ICGN!BM23</f>
        <v>5110</v>
      </c>
      <c r="BN13" s="284">
        <f>ICGN!BN23</f>
        <v>5077</v>
      </c>
      <c r="BO13" s="284">
        <f>ICGN!BO23</f>
        <v>5119</v>
      </c>
      <c r="BP13" s="284">
        <f>ICGN!BP23</f>
        <v>5128</v>
      </c>
      <c r="BQ13" s="284">
        <f>ICGN!BQ23</f>
        <v>5148</v>
      </c>
      <c r="BR13" s="284">
        <f>ICGN!BR23</f>
        <v>5159</v>
      </c>
      <c r="BS13" s="284">
        <f>ICGN!BS23</f>
        <v>5150</v>
      </c>
      <c r="BT13" s="284">
        <f>ICGN!BT23</f>
        <v>5156</v>
      </c>
      <c r="BU13" s="284">
        <f>ICGN!BU23</f>
        <v>5098</v>
      </c>
      <c r="BV13" s="284">
        <f>ICGN!BV23</f>
        <v>5020</v>
      </c>
      <c r="BW13" s="284">
        <f>ICGN!BW23</f>
        <v>4994</v>
      </c>
      <c r="BX13" s="284">
        <f>ICGN!BX23</f>
        <v>4990</v>
      </c>
      <c r="BY13" s="284">
        <f>ICGN!BY23</f>
        <v>5110</v>
      </c>
      <c r="BZ13" s="284">
        <f>ICGN!BZ23</f>
        <v>5081</v>
      </c>
      <c r="CA13" s="284">
        <f>ICGN!CA23</f>
        <v>4992</v>
      </c>
      <c r="CB13" s="284">
        <f>ICGN!CB23</f>
        <v>4738</v>
      </c>
      <c r="CC13" s="284">
        <f>ICGN!CC23</f>
        <v>4467</v>
      </c>
      <c r="CD13" s="284">
        <f>ICGN!CD23</f>
        <v>4131</v>
      </c>
      <c r="CE13" s="284">
        <f>ICGN!CE23</f>
        <v>4000</v>
      </c>
      <c r="CF13" s="284">
        <f>ICGN!CF23</f>
        <v>4012</v>
      </c>
      <c r="CG13" s="284">
        <f>ICGN!CG23</f>
        <v>4087</v>
      </c>
      <c r="CH13" s="284">
        <f>ICGN!CH23</f>
        <v>4235</v>
      </c>
      <c r="CI13" s="284">
        <f>ICGN!CI23</f>
        <v>4403</v>
      </c>
      <c r="CJ13" s="284">
        <f>ICGN!CJ23</f>
        <v>4631</v>
      </c>
      <c r="CK13" s="284">
        <f>ICGN!CK23</f>
        <v>4679</v>
      </c>
      <c r="CL13" s="284">
        <f>ICGN!CL23</f>
        <v>4589</v>
      </c>
      <c r="CM13" s="284">
        <f>ICGN!CM23</f>
        <v>4515</v>
      </c>
      <c r="CN13" s="284">
        <f>ICGN!CN23</f>
        <v>4401</v>
      </c>
      <c r="CO13" s="284">
        <f>ICGN!CO23</f>
        <v>4214</v>
      </c>
      <c r="CP13" s="284">
        <f>ICGN!CP23</f>
        <v>4167</v>
      </c>
      <c r="CQ13" s="284">
        <f>ICGN!CQ23</f>
        <v>4341</v>
      </c>
      <c r="CR13" s="284">
        <f>ICGN!CR23</f>
        <v>4682</v>
      </c>
      <c r="CS13" s="284">
        <f>ICGN!CS23</f>
        <v>5206</v>
      </c>
      <c r="CT13" s="284">
        <f>ICGN!CT23</f>
        <v>5563</v>
      </c>
      <c r="CU13" s="284">
        <f>ICGN!CU23</f>
        <v>5711</v>
      </c>
      <c r="CV13" s="284">
        <f>ICGN!CV23</f>
        <v>5997</v>
      </c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</row>
    <row r="14" spans="1:163" s="275" customFormat="1" x14ac:dyDescent="0.3">
      <c r="A14" s="275" t="s">
        <v>53</v>
      </c>
      <c r="B14" s="276"/>
      <c r="C14" s="275" t="s">
        <v>95</v>
      </c>
      <c r="D14" s="277" t="s">
        <v>12</v>
      </c>
      <c r="E14" s="284">
        <f>ICGN!E24</f>
        <v>27.700000000000003</v>
      </c>
      <c r="F14" s="284">
        <f>ICGN!F24</f>
        <v>29.99</v>
      </c>
      <c r="G14" s="284">
        <f>ICGN!G24</f>
        <v>30.220000000000002</v>
      </c>
      <c r="H14" s="284">
        <f>ICGN!H24</f>
        <v>30.37</v>
      </c>
      <c r="I14" s="284">
        <f>ICGN!I24</f>
        <v>30.520000000000003</v>
      </c>
      <c r="J14" s="284">
        <f>ICGN!J24</f>
        <v>29.18</v>
      </c>
      <c r="K14" s="284">
        <f>ICGN!K24</f>
        <v>25.740000000000002</v>
      </c>
      <c r="L14" s="284">
        <f>ICGN!L24</f>
        <v>20.52</v>
      </c>
      <c r="M14" s="284">
        <f>ICGN!M24</f>
        <v>18.88</v>
      </c>
      <c r="N14" s="284">
        <f>ICGN!N24</f>
        <v>18.84</v>
      </c>
      <c r="O14" s="284">
        <f>ICGN!O24</f>
        <v>19.66</v>
      </c>
      <c r="P14" s="284">
        <f>ICGN!P24</f>
        <v>19.88</v>
      </c>
      <c r="Q14" s="284">
        <f>ICGN!Q24</f>
        <v>20.96</v>
      </c>
      <c r="R14" s="284">
        <f>ICGN!R24</f>
        <v>22.720000000000002</v>
      </c>
      <c r="S14" s="284">
        <f>ICGN!S24</f>
        <v>24.69</v>
      </c>
      <c r="T14" s="284">
        <f>ICGN!T24</f>
        <v>28.52</v>
      </c>
      <c r="U14" s="284">
        <f>ICGN!U24</f>
        <v>30.130000000000003</v>
      </c>
      <c r="V14" s="284">
        <f>ICGN!V24</f>
        <v>27.46</v>
      </c>
      <c r="W14" s="284">
        <f>ICGN!W24</f>
        <v>25.03</v>
      </c>
      <c r="X14" s="284">
        <f>ICGN!X24</f>
        <v>22.52</v>
      </c>
      <c r="Y14" s="284">
        <f>ICGN!Y24</f>
        <v>20.54</v>
      </c>
      <c r="Z14" s="284">
        <f>ICGN!Z24</f>
        <v>20.080000000000002</v>
      </c>
      <c r="AA14" s="284">
        <f>ICGN!AA24</f>
        <v>19.82</v>
      </c>
      <c r="AB14" s="284">
        <f>ICGN!AB24</f>
        <v>20.64</v>
      </c>
      <c r="AC14" s="284">
        <f>ICGN!AC24</f>
        <v>21.349999999999998</v>
      </c>
      <c r="AD14" s="284">
        <f>ICGN!AD24</f>
        <v>22.42</v>
      </c>
      <c r="AE14" s="284">
        <f>ICGN!AE24</f>
        <v>23.630000000000003</v>
      </c>
      <c r="AF14" s="284">
        <f>ICGN!AF24</f>
        <v>25.202000000000002</v>
      </c>
      <c r="AG14" s="284">
        <f>ICGN!AG24</f>
        <v>26.119999999999997</v>
      </c>
      <c r="AH14" s="284">
        <f>ICGN!AH24</f>
        <v>26.58</v>
      </c>
      <c r="AI14" s="284">
        <f>ICGN!AI24</f>
        <v>26.36</v>
      </c>
      <c r="AJ14" s="284">
        <f>ICGN!AJ24</f>
        <v>26.86</v>
      </c>
      <c r="AK14" s="284">
        <f>ICGN!AK24</f>
        <v>30.9</v>
      </c>
      <c r="AL14" s="284">
        <f>ICGN!AL24</f>
        <v>34.54</v>
      </c>
      <c r="AM14" s="284">
        <f>ICGN!AM24</f>
        <v>36.39</v>
      </c>
      <c r="AN14" s="284">
        <f>ICGN!AN24</f>
        <v>36.57</v>
      </c>
      <c r="AO14" s="284">
        <f>ICGN!AO24</f>
        <v>37.19</v>
      </c>
      <c r="AP14" s="284">
        <f>ICGN!AP24</f>
        <v>35.69</v>
      </c>
      <c r="AQ14" s="284">
        <f>ICGN!AQ24</f>
        <v>35.15</v>
      </c>
      <c r="AR14" s="284">
        <f>ICGN!AR24</f>
        <v>33.989999999999995</v>
      </c>
      <c r="AS14" s="284">
        <f>ICGN!AS24</f>
        <v>33.64</v>
      </c>
      <c r="AT14" s="284">
        <f>ICGN!AT24</f>
        <v>31.71</v>
      </c>
      <c r="AU14" s="284">
        <f>ICGN!AU24</f>
        <v>29.82</v>
      </c>
      <c r="AV14" s="284">
        <f>ICGN!AV24</f>
        <v>27.250000000000004</v>
      </c>
      <c r="AW14" s="284">
        <f>ICGN!AW24</f>
        <v>28.48</v>
      </c>
      <c r="AX14" s="284">
        <f>ICGN!AX24</f>
        <v>28.49</v>
      </c>
      <c r="AY14" s="284">
        <f>ICGN!AY24</f>
        <v>29.49</v>
      </c>
      <c r="AZ14" s="284">
        <f>ICGN!AZ24</f>
        <v>30.2</v>
      </c>
      <c r="BA14" s="284">
        <f>ICGN!BA24</f>
        <v>30.55</v>
      </c>
      <c r="BB14" s="284">
        <f>ICGN!BB24</f>
        <v>32.019999999999996</v>
      </c>
      <c r="BC14" s="284">
        <f>ICGN!BC24</f>
        <v>33.25</v>
      </c>
      <c r="BD14" s="284">
        <f>ICGN!BD24</f>
        <v>34.29</v>
      </c>
      <c r="BE14" s="284">
        <f>ICGN!BE24</f>
        <v>34.99</v>
      </c>
      <c r="BF14" s="284">
        <f>ICGN!BF24</f>
        <v>35.120000000000005</v>
      </c>
      <c r="BG14" s="284">
        <f>ICGN!BG24</f>
        <v>34.9</v>
      </c>
      <c r="BH14" s="284">
        <f>ICGN!BH24</f>
        <v>33.53</v>
      </c>
      <c r="BI14" s="284">
        <f>ICGN!BI24</f>
        <v>31.86</v>
      </c>
      <c r="BJ14" s="284">
        <f>ICGN!BJ24</f>
        <v>29.89</v>
      </c>
      <c r="BK14" s="284">
        <f>ICGN!BK24</f>
        <v>27.310000000000002</v>
      </c>
      <c r="BL14" s="284">
        <f>ICGN!BL24</f>
        <v>28.910000000000004</v>
      </c>
      <c r="BM14" s="284">
        <f>ICGN!BM24</f>
        <v>28.613181818181822</v>
      </c>
      <c r="BN14" s="284">
        <f>ICGN!BN24</f>
        <v>28.171500000000005</v>
      </c>
      <c r="BO14" s="284">
        <f>ICGN!BO24</f>
        <v>29.194761904761897</v>
      </c>
      <c r="BP14" s="284">
        <f>ICGN!BP24</f>
        <v>30.877142857142864</v>
      </c>
      <c r="BQ14" s="284">
        <f>ICGN!BQ24</f>
        <v>33.187619047619044</v>
      </c>
      <c r="BR14" s="284">
        <f>ICGN!BR24</f>
        <v>35.36</v>
      </c>
      <c r="BS14" s="284">
        <f>ICGN!BS24</f>
        <v>36.380000000000003</v>
      </c>
      <c r="BT14" s="284">
        <f>ICGN!BT24</f>
        <v>36.799999999999997</v>
      </c>
      <c r="BU14" s="284">
        <f>ICGN!BU24</f>
        <v>32.1</v>
      </c>
      <c r="BV14" s="284">
        <f>ICGN!BV24</f>
        <v>28.9</v>
      </c>
      <c r="BW14" s="284">
        <f>ICGN!BW24</f>
        <v>28.000000000000004</v>
      </c>
      <c r="BX14" s="284">
        <f>ICGN!BX24</f>
        <v>27.3</v>
      </c>
      <c r="BY14" s="284">
        <f>ICGN!BY24</f>
        <v>27.700000000000003</v>
      </c>
      <c r="BZ14" s="284">
        <f>ICGN!BZ24</f>
        <v>28.4</v>
      </c>
      <c r="CA14" s="284">
        <f>ICGN!CA24</f>
        <v>30</v>
      </c>
      <c r="CB14" s="284">
        <f>ICGN!CB24</f>
        <v>30.599999999999998</v>
      </c>
      <c r="CC14" s="284">
        <f>ICGN!CC24</f>
        <v>30.8</v>
      </c>
      <c r="CD14" s="284">
        <f>ICGN!CD24</f>
        <v>31</v>
      </c>
      <c r="CE14" s="284">
        <f>ICGN!CE24</f>
        <v>30.099999999999998</v>
      </c>
      <c r="CF14" s="284">
        <f>ICGN!CF24</f>
        <v>28.7</v>
      </c>
      <c r="CG14" s="284">
        <f>ICGN!CG24</f>
        <v>27.267499999999998</v>
      </c>
      <c r="CH14" s="284">
        <f>ICGN!CH24</f>
        <v>24.087500000000002</v>
      </c>
      <c r="CI14" s="284">
        <f>ICGN!CI24</f>
        <v>24.157499999999999</v>
      </c>
      <c r="CJ14" s="284">
        <f>ICGN!CJ24</f>
        <v>25.529999999999998</v>
      </c>
      <c r="CK14" s="284">
        <f>ICGN!CK24</f>
        <v>25.567500000000003</v>
      </c>
      <c r="CL14" s="284">
        <f>ICGN!CL24</f>
        <v>25.332500000000003</v>
      </c>
      <c r="CM14" s="284">
        <f>ICGN!CM24</f>
        <v>25.894999999999996</v>
      </c>
      <c r="CN14" s="284">
        <f>ICGN!CN24</f>
        <v>25.88</v>
      </c>
      <c r="CO14" s="284">
        <f>ICGN!CO24</f>
        <v>25.779999999999998</v>
      </c>
      <c r="CP14" s="284">
        <f>ICGN!CP24</f>
        <v>25.52</v>
      </c>
      <c r="CQ14" s="284">
        <f>ICGN!CQ24</f>
        <v>25.862500000000001</v>
      </c>
      <c r="CR14" s="284">
        <f>ICGN!CR24</f>
        <v>24.154999999999998</v>
      </c>
      <c r="CS14" s="284">
        <f>ICGN!CS24</f>
        <v>23.434999999999999</v>
      </c>
      <c r="CT14" s="284">
        <f>ICGN!CT24</f>
        <v>23.395</v>
      </c>
      <c r="CU14" s="284">
        <f>ICGN!CU24</f>
        <v>23.565000000000001</v>
      </c>
      <c r="CV14" s="284">
        <f>ICGN!CV24</f>
        <v>22.942499999999999</v>
      </c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</row>
    <row r="15" spans="1:163" s="279" customFormat="1" x14ac:dyDescent="0.3">
      <c r="A15" s="155" t="s">
        <v>168</v>
      </c>
      <c r="B15" s="279" t="s">
        <v>4</v>
      </c>
      <c r="C15" s="279" t="s">
        <v>20</v>
      </c>
      <c r="D15" s="156" t="s">
        <v>36</v>
      </c>
      <c r="E15" s="280">
        <f>ICGN!E25</f>
        <v>307.08000000000004</v>
      </c>
      <c r="F15" s="280">
        <f>ICGN!F25</f>
        <v>291.99473684210523</v>
      </c>
      <c r="G15" s="280">
        <f>ICGN!G25</f>
        <v>285.31363636363636</v>
      </c>
      <c r="H15" s="280">
        <f>ICGN!H25</f>
        <v>317.12380952380948</v>
      </c>
      <c r="I15" s="280">
        <f>ICGN!I25</f>
        <v>370.28</v>
      </c>
      <c r="J15" s="280">
        <f>ICGN!J25</f>
        <v>400.71818181818179</v>
      </c>
      <c r="K15" s="280">
        <f>ICGN!K25</f>
        <v>350.04090909090905</v>
      </c>
      <c r="L15" s="280">
        <f>ICGN!L25</f>
        <v>360.4238095238095</v>
      </c>
      <c r="M15" s="280">
        <f>ICGN!M25</f>
        <v>310.4238095238095</v>
      </c>
      <c r="N15" s="280">
        <f>ICGN!N25</f>
        <v>298.04545454545462</v>
      </c>
      <c r="O15" s="280">
        <f>ICGN!O25</f>
        <v>306.29499999999996</v>
      </c>
      <c r="P15" s="280">
        <f>ICGN!P25</f>
        <v>313.50909090909084</v>
      </c>
      <c r="Q15" s="280">
        <f>ICGN!Q25</f>
        <v>295.60526315789474</v>
      </c>
      <c r="R15" s="280">
        <f>ICGN!R25</f>
        <v>275.47894736842107</v>
      </c>
      <c r="S15" s="280">
        <f>ICGN!S25</f>
        <v>265.44347826086948</v>
      </c>
      <c r="T15" s="280">
        <f>ICGN!T25</f>
        <v>279.45714285714291</v>
      </c>
      <c r="U15" s="280">
        <f>ICGN!U25</f>
        <v>277.36</v>
      </c>
      <c r="V15" s="280">
        <f>ICGN!V25</f>
        <v>285.14545454545458</v>
      </c>
      <c r="W15" s="280">
        <f>ICGN!W25</f>
        <v>303.9904761904761</v>
      </c>
      <c r="X15" s="280">
        <f>ICGN!X25</f>
        <v>307.65909090909093</v>
      </c>
      <c r="Y15" s="280">
        <f>ICGN!Y25</f>
        <v>303.05238095238093</v>
      </c>
      <c r="Z15" s="280">
        <f>ICGN!Z25</f>
        <v>320.91428571428565</v>
      </c>
      <c r="AA15" s="280">
        <f>ICGN!AA25</f>
        <v>341.13809523809527</v>
      </c>
      <c r="AB15" s="280">
        <f>ICGN!AB25</f>
        <v>351.54090909090911</v>
      </c>
      <c r="AC15" s="280">
        <f>ICGN!AC25</f>
        <v>373.82499999999999</v>
      </c>
      <c r="AD15" s="280">
        <f>ICGN!AD25</f>
        <v>372.08947368421047</v>
      </c>
      <c r="AE15" s="280">
        <f>ICGN!AE25</f>
        <v>357.36521739130433</v>
      </c>
      <c r="AF15" s="280">
        <f>ICGN!AF25</f>
        <v>352.18999999999994</v>
      </c>
      <c r="AG15" s="280">
        <f>ICGN!AG25</f>
        <v>352.21904761904761</v>
      </c>
      <c r="AH15" s="280">
        <f>ICGN!AH25</f>
        <v>355.19545454545454</v>
      </c>
      <c r="AI15" s="280">
        <f>ICGN!AI25</f>
        <v>353.15500000000003</v>
      </c>
      <c r="AJ15" s="280">
        <f>ICGN!AJ25</f>
        <v>357.24782608695654</v>
      </c>
      <c r="AK15" s="280">
        <f>ICGN!AK25</f>
        <v>346.40476190476181</v>
      </c>
      <c r="AL15" s="280">
        <f>ICGN!AL25</f>
        <v>315.20476190476194</v>
      </c>
      <c r="AM15" s="280">
        <f>ICGN!AM25</f>
        <v>298.54761904761904</v>
      </c>
      <c r="AN15" s="280">
        <f>ICGN!AN25</f>
        <v>290.9190476190476</v>
      </c>
      <c r="AO15" s="280">
        <f>ICGN!AO25</f>
        <v>315.34000000000003</v>
      </c>
      <c r="AP15" s="280">
        <f>ICGN!AP25</f>
        <v>330.65999999999997</v>
      </c>
      <c r="AQ15" s="280">
        <f>ICGN!AQ25</f>
        <v>367.62272727272727</v>
      </c>
      <c r="AR15" s="280">
        <f>ICGN!AR25</f>
        <v>399.72</v>
      </c>
      <c r="AS15" s="280">
        <f>ICGN!AS25</f>
        <v>416.77727272727276</v>
      </c>
      <c r="AT15" s="280">
        <f>ICGN!AT25</f>
        <v>420.94761904761901</v>
      </c>
      <c r="AU15" s="280">
        <f>ICGN!AU25</f>
        <v>501.25238095238092</v>
      </c>
      <c r="AV15" s="280">
        <f>ICGN!AV25</f>
        <v>531.38695652173919</v>
      </c>
      <c r="AW15" s="280">
        <f>ICGN!AW25</f>
        <v>507.621052631579</v>
      </c>
      <c r="AX15" s="280">
        <f>ICGN!AX25</f>
        <v>471.6521739130435</v>
      </c>
      <c r="AY15" s="280">
        <f>ICGN!AY25</f>
        <v>445.06190476190483</v>
      </c>
      <c r="AZ15" s="280">
        <f>ICGN!AZ25</f>
        <v>444.23500000000001</v>
      </c>
      <c r="BA15" s="280">
        <f>ICGN!BA25</f>
        <v>414.41428571428565</v>
      </c>
      <c r="BB15" s="280">
        <f>ICGN!BB25</f>
        <v>425.61052631578951</v>
      </c>
      <c r="BC15" s="280">
        <f>ICGN!BC25</f>
        <v>424.5200000000001</v>
      </c>
      <c r="BD15" s="280">
        <f>ICGN!BD25</f>
        <v>404.93181818181807</v>
      </c>
      <c r="BE15" s="280">
        <f>ICGN!BE25</f>
        <v>432.49545454545455</v>
      </c>
      <c r="BF15" s="280">
        <f>ICGN!BF25</f>
        <v>456.8250000000001</v>
      </c>
      <c r="BG15" s="280">
        <f>ICGN!BG25</f>
        <v>479.29999999999995</v>
      </c>
      <c r="BH15" s="280">
        <f>ICGN!BH25</f>
        <v>427.27272727272725</v>
      </c>
      <c r="BI15" s="280">
        <f>ICGN!BI25</f>
        <v>444.69500000000005</v>
      </c>
      <c r="BJ15" s="280">
        <f>ICGN!BJ25</f>
        <v>418.0565217391304</v>
      </c>
      <c r="BK15" s="280">
        <f>ICGN!BK25</f>
        <v>418.80499999999995</v>
      </c>
      <c r="BL15" s="280">
        <f>ICGN!BL25</f>
        <v>449.05714285714288</v>
      </c>
      <c r="BM15" s="280">
        <f>ICGN!BM25</f>
        <v>429.77619047619044</v>
      </c>
      <c r="BN15" s="280">
        <f>ICGN!BN25</f>
        <v>453.01052631578943</v>
      </c>
      <c r="BO15" s="280">
        <f>ICGN!BO25</f>
        <v>459.66190476190474</v>
      </c>
      <c r="BP15" s="280">
        <f>ICGN!BP25</f>
        <v>484.10476190476186</v>
      </c>
      <c r="BQ15" s="280">
        <f>ICGN!BQ25</f>
        <v>492.4</v>
      </c>
      <c r="BR15" s="280">
        <f>ICGN!BR25</f>
        <v>471.07619047619033</v>
      </c>
      <c r="BS15" s="280">
        <f>ICGN!BS25</f>
        <v>409.15909090909093</v>
      </c>
      <c r="BT15" s="280">
        <f>ICGN!BT25</f>
        <v>406.25714285714292</v>
      </c>
      <c r="BU15" s="280">
        <f>ICGN!BU25</f>
        <v>371.13333333333333</v>
      </c>
      <c r="BV15" s="280">
        <f>ICGN!BV25</f>
        <v>343.66086956521741</v>
      </c>
      <c r="BW15" s="280">
        <f>ICGN!BW25</f>
        <v>383.96842105263158</v>
      </c>
      <c r="BX15" s="280">
        <f>ICGN!BX25</f>
        <v>379.28181818181815</v>
      </c>
      <c r="BY15" s="280">
        <f>ICGN!BY25</f>
        <v>343.85999999999996</v>
      </c>
      <c r="BZ15" s="280">
        <f>ICGN!BZ25</f>
        <v>339.51578947368421</v>
      </c>
      <c r="CA15" s="280">
        <f>ICGN!CA25</f>
        <v>330.99545454545455</v>
      </c>
      <c r="CB15" s="280">
        <f>ICGN!CB25</f>
        <v>317.25238095238097</v>
      </c>
      <c r="CC15" s="280">
        <f>ICGN!CC25</f>
        <v>308.87</v>
      </c>
      <c r="CD15" s="280">
        <f>ICGN!CD25</f>
        <v>321.05454545454546</v>
      </c>
      <c r="CE15" s="280">
        <f>ICGN!CE25</f>
        <v>358.01363636363635</v>
      </c>
      <c r="CF15" s="280">
        <f>ICGN!CF25</f>
        <v>336.0285714285713</v>
      </c>
      <c r="CG15" s="280">
        <f>ICGN!CG25</f>
        <v>311.12380952380948</v>
      </c>
      <c r="CH15" s="280">
        <f>ICGN!CH25</f>
        <v>306.82272727272726</v>
      </c>
      <c r="CI15" s="280">
        <f>ICGN!CI25</f>
        <v>290.61</v>
      </c>
      <c r="CJ15" s="280">
        <f>ICGN!CJ25</f>
        <v>275.65909090909093</v>
      </c>
      <c r="CK15" s="280">
        <f>ICGN!CK25</f>
        <v>269.59473684210525</v>
      </c>
      <c r="CL15" s="280">
        <f>ICGN!CL25</f>
        <v>264.32499999999999</v>
      </c>
      <c r="CM15" s="280">
        <f>ICGN!CM25</f>
        <v>268.69090909090909</v>
      </c>
      <c r="CN15" s="280">
        <f>ICGN!CN25</f>
        <v>297.28571428571428</v>
      </c>
      <c r="CO15" s="280">
        <f>ICGN!CO25</f>
        <v>369.67619047619053</v>
      </c>
      <c r="CP15" s="280">
        <f>ICGN!CP25</f>
        <v>402.25909090909084</v>
      </c>
      <c r="CQ15" s="280">
        <f>ICGN!CQ25</f>
        <v>365.84999999999997</v>
      </c>
      <c r="CR15" s="280">
        <f>ICGN!CR25</f>
        <v>330.65217391304338</v>
      </c>
      <c r="CS15" s="280">
        <f>ICGN!CS25</f>
        <v>310.48095238095237</v>
      </c>
      <c r="CT15" s="280">
        <f>ICGN!CT25</f>
        <v>305.83333333333343</v>
      </c>
      <c r="CU15" s="280">
        <f>ICGN!CU25</f>
        <v>313.61428571428564</v>
      </c>
      <c r="CV15" s="280">
        <f>ICGN!CV25</f>
        <v>313.73809523809524</v>
      </c>
      <c r="CW15" s="280"/>
      <c r="CX15" s="280"/>
      <c r="CY15" s="280"/>
      <c r="CZ15" s="280"/>
      <c r="DA15" s="280"/>
      <c r="DB15" s="280"/>
      <c r="DC15" s="280"/>
      <c r="DD15" s="280"/>
      <c r="DE15" s="280"/>
      <c r="DF15" s="280"/>
      <c r="DG15" s="280"/>
      <c r="DH15" s="280"/>
      <c r="DI15" s="280"/>
      <c r="DJ15" s="280"/>
      <c r="DK15" s="280"/>
      <c r="DL15" s="280"/>
      <c r="DM15" s="280"/>
      <c r="DN15" s="280"/>
      <c r="DO15" s="280"/>
      <c r="DP15" s="280"/>
      <c r="DQ15" s="280"/>
      <c r="DR15" s="280"/>
      <c r="DS15" s="280"/>
      <c r="DT15" s="280"/>
      <c r="DU15" s="280"/>
      <c r="DV15" s="280"/>
      <c r="DW15" s="280"/>
      <c r="DX15" s="280"/>
      <c r="DY15" s="280"/>
      <c r="DZ15" s="280"/>
      <c r="EA15" s="280"/>
      <c r="EB15" s="280"/>
      <c r="EC15" s="280"/>
      <c r="ED15" s="280"/>
      <c r="EE15" s="280"/>
      <c r="EF15" s="280"/>
      <c r="EG15" s="280"/>
      <c r="EH15" s="280"/>
      <c r="EI15" s="280"/>
      <c r="EJ15" s="280"/>
      <c r="EK15" s="280"/>
      <c r="EL15" s="280"/>
      <c r="EM15" s="280"/>
      <c r="EN15" s="280"/>
      <c r="EO15" s="280"/>
      <c r="EP15" s="280"/>
      <c r="EQ15" s="280"/>
      <c r="ER15" s="280"/>
      <c r="ES15" s="280"/>
      <c r="ET15" s="280"/>
      <c r="EU15" s="280"/>
      <c r="EV15" s="280"/>
      <c r="EW15" s="280"/>
      <c r="EX15" s="280"/>
      <c r="EY15" s="280"/>
      <c r="EZ15" s="280"/>
      <c r="FA15" s="280"/>
      <c r="FB15" s="280"/>
      <c r="FC15" s="280"/>
      <c r="FD15" s="280"/>
    </row>
    <row r="16" spans="1:163" s="279" customFormat="1" x14ac:dyDescent="0.3">
      <c r="A16" s="155" t="s">
        <v>159</v>
      </c>
      <c r="B16" s="279" t="s">
        <v>17</v>
      </c>
      <c r="C16" s="279" t="s">
        <v>21</v>
      </c>
      <c r="D16" s="156" t="s">
        <v>10</v>
      </c>
      <c r="E16" s="280">
        <f>ICGN!E26</f>
        <v>3.9096249999999997</v>
      </c>
      <c r="F16" s="280">
        <f>ICGN!F26</f>
        <v>3.618815789473683</v>
      </c>
      <c r="G16" s="280">
        <f>ICGN!G26</f>
        <v>3.7650000000000001</v>
      </c>
      <c r="H16" s="280">
        <f>ICGN!H26</f>
        <v>3.8722619047619053</v>
      </c>
      <c r="I16" s="280">
        <f>ICGN!I26</f>
        <v>4.1797500000000003</v>
      </c>
      <c r="J16" s="280">
        <f>ICGN!J26</f>
        <v>4.1245454545454558</v>
      </c>
      <c r="K16" s="280">
        <f>ICGN!K26</f>
        <v>3.3196590909090911</v>
      </c>
      <c r="L16" s="280">
        <f>ICGN!L26</f>
        <v>3.2714285714285722</v>
      </c>
      <c r="M16" s="280">
        <f>ICGN!M26</f>
        <v>3.2239285714285715</v>
      </c>
      <c r="N16" s="280">
        <f>ICGN!N26</f>
        <v>3.7201136363636351</v>
      </c>
      <c r="O16" s="280">
        <f>ICGN!O26</f>
        <v>3.8993750000000005</v>
      </c>
      <c r="P16" s="280">
        <f>ICGN!P26</f>
        <v>3.9549999999999996</v>
      </c>
      <c r="Q16" s="280">
        <f>ICGN!Q26</f>
        <v>3.8586842105263166</v>
      </c>
      <c r="R16" s="280">
        <f>ICGN!R26</f>
        <v>3.6277631578947371</v>
      </c>
      <c r="S16" s="280">
        <f>ICGN!S26</f>
        <v>3.6359782608695652</v>
      </c>
      <c r="T16" s="280">
        <f>ICGN!T26</f>
        <v>3.5402380952380952</v>
      </c>
      <c r="U16" s="280">
        <f>ICGN!U26</f>
        <v>3.6445000000000007</v>
      </c>
      <c r="V16" s="280">
        <f>ICGN!V26</f>
        <v>3.4678409090909095</v>
      </c>
      <c r="W16" s="280">
        <f>ICGN!W26</f>
        <v>3.7483333333333326</v>
      </c>
      <c r="X16" s="280">
        <f>ICGN!X26</f>
        <v>4.0861363636363635</v>
      </c>
      <c r="Y16" s="280">
        <f>ICGN!Y26</f>
        <v>4.8280952380952371</v>
      </c>
      <c r="Z16" s="280">
        <f>ICGN!Z26</f>
        <v>5.4554761904761886</v>
      </c>
      <c r="AA16" s="280">
        <f>ICGN!AA26</f>
        <v>5.5225000000000009</v>
      </c>
      <c r="AB16" s="280">
        <f>ICGN!AB26</f>
        <v>5.8557954545454542</v>
      </c>
      <c r="AC16" s="280">
        <f>ICGN!AC26</f>
        <v>6.3523749999999994</v>
      </c>
      <c r="AD16" s="280">
        <f>ICGN!AD26</f>
        <v>6.9044736842105268</v>
      </c>
      <c r="AE16" s="280">
        <f>ICGN!AE26</f>
        <v>6.8367391304347844</v>
      </c>
      <c r="AF16" s="280">
        <f>ICGN!AF26</f>
        <v>7.5310000000000006</v>
      </c>
      <c r="AG16" s="280">
        <f>ICGN!AG26</f>
        <v>7.2189285714285729</v>
      </c>
      <c r="AH16" s="280">
        <f>ICGN!AH26</f>
        <v>7.1712499999999979</v>
      </c>
      <c r="AI16" s="280">
        <f>ICGN!AI26</f>
        <v>6.6816249999999995</v>
      </c>
      <c r="AJ16" s="280">
        <f>ICGN!AJ26</f>
        <v>7.1339130434782589</v>
      </c>
      <c r="AK16" s="280">
        <f>ICGN!AK26</f>
        <v>6.8966666666666674</v>
      </c>
      <c r="AL16" s="280">
        <f>ICGN!AL26</f>
        <v>6.321190476190476</v>
      </c>
      <c r="AM16" s="280">
        <f>ICGN!AM26</f>
        <v>6.2703571428571436</v>
      </c>
      <c r="AN16" s="280">
        <f>ICGN!AN26</f>
        <v>6.0201190476190467</v>
      </c>
      <c r="AO16" s="280">
        <f>ICGN!AO26</f>
        <v>6.3086249999999993</v>
      </c>
      <c r="AP16" s="280">
        <f>ICGN!AP26</f>
        <v>6.4038749999999993</v>
      </c>
      <c r="AQ16" s="280">
        <f>ICGN!AQ26</f>
        <v>6.5079545454545444</v>
      </c>
      <c r="AR16" s="280">
        <f>ICGN!AR26</f>
        <v>6.3395000000000001</v>
      </c>
      <c r="AS16" s="280">
        <f>ICGN!AS26</f>
        <v>6.1701136363636371</v>
      </c>
      <c r="AT16" s="280">
        <f>ICGN!AT26</f>
        <v>6.0319047619047623</v>
      </c>
      <c r="AU16" s="280">
        <f>ICGN!AU26</f>
        <v>7.7735714285714286</v>
      </c>
      <c r="AV16" s="280">
        <f>ICGN!AV26</f>
        <v>8.0354347826086965</v>
      </c>
      <c r="AW16" s="280">
        <f>ICGN!AW26</f>
        <v>7.6326315789473691</v>
      </c>
      <c r="AX16" s="280">
        <f>ICGN!AX26</f>
        <v>7.5011956521739123</v>
      </c>
      <c r="AY16" s="280">
        <f>ICGN!AY26</f>
        <v>7.4010714285714281</v>
      </c>
      <c r="AZ16" s="280">
        <f>ICGN!AZ26</f>
        <v>7.1794999999999991</v>
      </c>
      <c r="BA16" s="280">
        <f>ICGN!BA26</f>
        <v>7.1465476190476185</v>
      </c>
      <c r="BB16" s="280">
        <f>ICGN!BB26</f>
        <v>7.0701315789473691</v>
      </c>
      <c r="BC16" s="280">
        <f>ICGN!BC26</f>
        <v>7.2623749999999987</v>
      </c>
      <c r="BD16" s="280">
        <f>ICGN!BD26</f>
        <v>6.4850000000000021</v>
      </c>
      <c r="BE16" s="280">
        <f>ICGN!BE26</f>
        <v>6.7163636363636376</v>
      </c>
      <c r="BF16" s="280">
        <f>ICGN!BF26</f>
        <v>6.6226249999999993</v>
      </c>
      <c r="BG16" s="280">
        <f>ICGN!BG26</f>
        <v>5.8923863636363629</v>
      </c>
      <c r="BH16" s="280">
        <f>ICGN!BH26</f>
        <v>4.8317045454545458</v>
      </c>
      <c r="BI16" s="280">
        <f>ICGN!BI26</f>
        <v>4.66</v>
      </c>
      <c r="BJ16" s="280">
        <f>ICGN!BJ26</f>
        <v>4.3916304347826092</v>
      </c>
      <c r="BK16" s="280">
        <f>ICGN!BK26</f>
        <v>4.2300000000000004</v>
      </c>
      <c r="BL16" s="280">
        <f>ICGN!BL26</f>
        <v>4.2635714285714288</v>
      </c>
      <c r="BM16" s="280">
        <f>ICGN!BM26</f>
        <v>4.2722619047619057</v>
      </c>
      <c r="BN16" s="280">
        <f>ICGN!BN26</f>
        <v>4.4728947368421057</v>
      </c>
      <c r="BO16" s="280">
        <f>ICGN!BO26</f>
        <v>4.8242857142857147</v>
      </c>
      <c r="BP16" s="280">
        <f>ICGN!BP26</f>
        <v>5.0220238095238097</v>
      </c>
      <c r="BQ16" s="280">
        <f>ICGN!BQ26</f>
        <v>4.887023809523809</v>
      </c>
      <c r="BR16" s="280">
        <f>ICGN!BR26</f>
        <v>4.4666666666666659</v>
      </c>
      <c r="BS16" s="280">
        <f>ICGN!BS26</f>
        <v>3.8329545454545451</v>
      </c>
      <c r="BT16" s="280">
        <f>ICGN!BT26</f>
        <v>3.5934523809523817</v>
      </c>
      <c r="BU16" s="280">
        <f>ICGN!BU26</f>
        <v>3.3539285714285709</v>
      </c>
      <c r="BV16" s="280">
        <f>ICGN!BV26</f>
        <v>3.4941304347826079</v>
      </c>
      <c r="BW16" s="280">
        <f>ICGN!BW26</f>
        <v>3.7317105263157888</v>
      </c>
      <c r="BX16" s="280">
        <f>ICGN!BX26</f>
        <v>3.9579545454545451</v>
      </c>
      <c r="BY16" s="280">
        <f>ICGN!BY26</f>
        <v>3.8810000000000002</v>
      </c>
      <c r="BZ16" s="280">
        <f>ICGN!BZ26</f>
        <v>3.8368421052631576</v>
      </c>
      <c r="CA16" s="280">
        <f>ICGN!CA26</f>
        <v>3.8294318181818183</v>
      </c>
      <c r="CB16" s="280">
        <f>ICGN!CB26</f>
        <v>3.7396428571428579</v>
      </c>
      <c r="CC16" s="280">
        <f>ICGN!CC26</f>
        <v>3.5923749999999997</v>
      </c>
      <c r="CD16" s="280">
        <f>ICGN!CD26</f>
        <v>3.6439772727272723</v>
      </c>
      <c r="CE16" s="280">
        <f>ICGN!CE26</f>
        <v>4.0635227272727263</v>
      </c>
      <c r="CF16" s="280">
        <f>ICGN!CF26</f>
        <v>3.6771428571428579</v>
      </c>
      <c r="CG16" s="280">
        <f>ICGN!CG26</f>
        <v>3.7379761904761906</v>
      </c>
      <c r="CH16" s="280">
        <f>ICGN!CH26</f>
        <v>3.8305681818181823</v>
      </c>
      <c r="CI16" s="280">
        <f>ICGN!CI26</f>
        <v>3.663125</v>
      </c>
      <c r="CJ16" s="280">
        <f>ICGN!CJ26</f>
        <v>3.6931818181818188</v>
      </c>
      <c r="CK16" s="280">
        <f>ICGN!CK26</f>
        <v>3.6184210526315788</v>
      </c>
      <c r="CL16" s="280">
        <f>ICGN!CL26</f>
        <v>3.6327500000000001</v>
      </c>
      <c r="CM16" s="280">
        <f>ICGN!CM26</f>
        <v>3.6348863636363635</v>
      </c>
      <c r="CN16" s="280">
        <f>ICGN!CN26</f>
        <v>3.726785714285715</v>
      </c>
      <c r="CO16" s="280">
        <f>ICGN!CO26</f>
        <v>3.8941666666666657</v>
      </c>
      <c r="CP16" s="280">
        <f>ICGN!CP26</f>
        <v>4.1026136363636372</v>
      </c>
      <c r="CQ16" s="280">
        <f>ICGN!CQ26</f>
        <v>3.4329999999999998</v>
      </c>
      <c r="CR16" s="280">
        <f>ICGN!CR26</f>
        <v>3.2304347826086968</v>
      </c>
      <c r="CS16" s="280">
        <f>ICGN!CS26</f>
        <v>3.2890476190476194</v>
      </c>
      <c r="CT16" s="280">
        <f>ICGN!CT26</f>
        <v>3.4948809523809521</v>
      </c>
      <c r="CU16" s="280">
        <f>ICGN!CU26</f>
        <v>3.449761904761905</v>
      </c>
      <c r="CV16" s="280">
        <f>ICGN!CV26</f>
        <v>3.4967857142857133</v>
      </c>
      <c r="CW16" s="280"/>
      <c r="CX16" s="280"/>
      <c r="CY16" s="280"/>
      <c r="CZ16" s="280"/>
      <c r="DA16" s="280"/>
      <c r="DB16" s="280"/>
      <c r="DC16" s="280"/>
      <c r="DD16" s="280"/>
      <c r="DE16" s="280"/>
      <c r="DF16" s="280"/>
      <c r="DG16" s="280"/>
      <c r="DH16" s="280"/>
      <c r="DI16" s="280"/>
      <c r="DJ16" s="280"/>
      <c r="DK16" s="280"/>
      <c r="DL16" s="280"/>
      <c r="DM16" s="280"/>
      <c r="DN16" s="280"/>
      <c r="DO16" s="280"/>
      <c r="DP16" s="280"/>
      <c r="DQ16" s="280"/>
      <c r="DR16" s="280"/>
      <c r="DS16" s="280"/>
      <c r="DT16" s="280"/>
      <c r="DU16" s="280"/>
      <c r="DV16" s="280"/>
      <c r="DW16" s="280"/>
      <c r="DX16" s="280"/>
      <c r="DY16" s="280"/>
      <c r="DZ16" s="280"/>
      <c r="EA16" s="280"/>
      <c r="EB16" s="280"/>
      <c r="EC16" s="280"/>
      <c r="ED16" s="280"/>
      <c r="EE16" s="280"/>
      <c r="EF16" s="280"/>
      <c r="EG16" s="280"/>
      <c r="EH16" s="280"/>
      <c r="EI16" s="280"/>
      <c r="EJ16" s="280"/>
      <c r="EK16" s="280"/>
      <c r="EL16" s="280"/>
      <c r="EM16" s="280"/>
      <c r="EN16" s="280"/>
      <c r="EO16" s="280"/>
      <c r="EP16" s="280"/>
      <c r="EQ16" s="280"/>
      <c r="ER16" s="280"/>
      <c r="ES16" s="280"/>
      <c r="ET16" s="280"/>
      <c r="EU16" s="280"/>
      <c r="EV16" s="280"/>
      <c r="EW16" s="280"/>
      <c r="EX16" s="280"/>
      <c r="EY16" s="280"/>
      <c r="EZ16" s="280"/>
      <c r="FA16" s="280"/>
      <c r="FB16" s="280"/>
      <c r="FC16" s="280"/>
      <c r="FD16" s="280"/>
    </row>
    <row r="17" spans="1:160" s="16" customFormat="1" x14ac:dyDescent="0.3">
      <c r="A17" s="14"/>
      <c r="B17" s="14"/>
      <c r="C17" s="14"/>
      <c r="D17" s="22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160" s="16" customFormat="1" x14ac:dyDescent="0.3">
      <c r="A18" s="18" t="s">
        <v>282</v>
      </c>
      <c r="B18" s="14"/>
      <c r="C18" s="14"/>
      <c r="D18" s="22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160" s="82" customFormat="1" x14ac:dyDescent="0.3">
      <c r="A19" s="80" t="s">
        <v>283</v>
      </c>
      <c r="B19" s="165"/>
      <c r="C19" s="80" t="s">
        <v>285</v>
      </c>
      <c r="D19" s="153" t="s">
        <v>47</v>
      </c>
      <c r="E19" s="252">
        <f>ICGN!E38</f>
        <v>3850</v>
      </c>
      <c r="F19" s="252">
        <f>ICGN!F38</f>
        <v>3900</v>
      </c>
      <c r="G19" s="252">
        <f>ICGN!G38</f>
        <v>3820</v>
      </c>
      <c r="H19" s="252">
        <f>ICGN!H38</f>
        <v>3900</v>
      </c>
      <c r="I19" s="252">
        <f>ICGN!I38</f>
        <v>3920</v>
      </c>
      <c r="J19" s="252">
        <f>ICGN!J38</f>
        <v>3770</v>
      </c>
      <c r="K19" s="252">
        <f>ICGN!K38</f>
        <v>3550</v>
      </c>
      <c r="L19" s="252">
        <f>ICGN!L38</f>
        <v>3510</v>
      </c>
      <c r="M19" s="252">
        <f>ICGN!M38</f>
        <v>3350</v>
      </c>
      <c r="N19" s="252">
        <f>ICGN!N38</f>
        <v>3150</v>
      </c>
      <c r="O19" s="252">
        <f>ICGN!O38</f>
        <v>3000</v>
      </c>
      <c r="P19" s="252">
        <f>ICGN!P38</f>
        <v>3200</v>
      </c>
      <c r="Q19" s="252">
        <f>ICGN!Q38</f>
        <v>3150</v>
      </c>
      <c r="R19" s="252">
        <f>ICGN!R38</f>
        <v>3100</v>
      </c>
      <c r="S19" s="252">
        <f>ICGN!S38</f>
        <v>3750</v>
      </c>
      <c r="T19" s="252">
        <f>ICGN!T38</f>
        <v>3700</v>
      </c>
      <c r="U19" s="252">
        <f>ICGN!U38</f>
        <v>3500</v>
      </c>
      <c r="V19" s="252">
        <f>ICGN!V38</f>
        <v>3400</v>
      </c>
      <c r="W19" s="252">
        <f>ICGN!W38</f>
        <v>3410</v>
      </c>
      <c r="X19" s="252">
        <f>ICGN!X38</f>
        <v>3400</v>
      </c>
      <c r="Y19" s="252">
        <f>ICGN!Y38</f>
        <v>3320</v>
      </c>
      <c r="Z19" s="252">
        <f>ICGN!Z38</f>
        <v>3300</v>
      </c>
      <c r="AA19" s="252">
        <f>ICGN!AA38</f>
        <v>3320</v>
      </c>
      <c r="AB19" s="252">
        <f>ICGN!AB38</f>
        <v>3530</v>
      </c>
      <c r="AC19" s="252">
        <f>ICGN!AC38</f>
        <v>3600</v>
      </c>
      <c r="AD19" s="252">
        <f>ICGN!AD38</f>
        <v>3700</v>
      </c>
      <c r="AE19" s="252">
        <f>ICGN!AE38</f>
        <v>3500</v>
      </c>
      <c r="AF19" s="252">
        <f>ICGN!AF38</f>
        <v>3450</v>
      </c>
      <c r="AG19" s="252">
        <f>ICGN!AG38</f>
        <v>3410</v>
      </c>
      <c r="AH19" s="252">
        <f>ICGN!AH38</f>
        <v>3500</v>
      </c>
      <c r="AI19" s="252">
        <f>ICGN!AI38</f>
        <v>3420</v>
      </c>
      <c r="AJ19" s="252">
        <f>ICGN!AJ38</f>
        <v>3500</v>
      </c>
      <c r="AK19" s="252">
        <f>ICGN!AK38</f>
        <v>3420</v>
      </c>
      <c r="AL19" s="252">
        <f>ICGN!AL38</f>
        <v>3450</v>
      </c>
      <c r="AM19" s="252">
        <f>ICGN!AM38</f>
        <v>3500</v>
      </c>
      <c r="AN19" s="252">
        <f>ICGN!AN38</f>
        <v>3650</v>
      </c>
      <c r="AO19" s="252">
        <f>ICGN!AO38</f>
        <v>3550</v>
      </c>
      <c r="AP19" s="252">
        <f>ICGN!AP38</f>
        <v>3500</v>
      </c>
      <c r="AQ19" s="252">
        <f>ICGN!AQ38</f>
        <v>3680</v>
      </c>
      <c r="AR19" s="252">
        <f>ICGN!AR38</f>
        <v>3800</v>
      </c>
      <c r="AS19" s="252">
        <f>ICGN!AS38</f>
        <v>4000</v>
      </c>
      <c r="AT19" s="252">
        <f>ICGN!AT38</f>
        <v>3900</v>
      </c>
      <c r="AU19" s="252">
        <f>ICGN!AU38</f>
        <v>3900</v>
      </c>
      <c r="AV19" s="252">
        <f>ICGN!AV38</f>
        <v>3800</v>
      </c>
      <c r="AW19" s="252">
        <f>ICGN!AW38</f>
        <v>3750</v>
      </c>
      <c r="AX19" s="252">
        <f>ICGN!AX38</f>
        <v>3780</v>
      </c>
      <c r="AY19" s="252">
        <f>ICGN!AY38</f>
        <v>3700</v>
      </c>
      <c r="AZ19" s="252">
        <f>ICGN!AZ38</f>
        <v>3650</v>
      </c>
      <c r="BA19" s="252">
        <f>ICGN!BA38</f>
        <v>3655</v>
      </c>
      <c r="BB19" s="252">
        <f>ICGN!BB38</f>
        <v>3670</v>
      </c>
      <c r="BC19" s="252">
        <f>ICGN!BC38</f>
        <v>3720</v>
      </c>
      <c r="BD19" s="252">
        <f>ICGN!BD38</f>
        <v>3885</v>
      </c>
      <c r="BE19" s="252">
        <f>ICGN!BE38</f>
        <v>3896</v>
      </c>
      <c r="BF19" s="252">
        <f>ICGN!BF38</f>
        <v>3955</v>
      </c>
      <c r="BG19" s="252">
        <f>ICGN!BG38</f>
        <v>3900</v>
      </c>
      <c r="BH19" s="252">
        <f>ICGN!BH38</f>
        <v>3568</v>
      </c>
      <c r="BI19" s="252">
        <f>ICGN!BI38</f>
        <v>3572.25</v>
      </c>
      <c r="BJ19" s="252">
        <f>ICGN!BJ38</f>
        <v>3558.5</v>
      </c>
      <c r="BK19" s="252">
        <f>ICGN!BK38</f>
        <v>3603</v>
      </c>
      <c r="BL19" s="252">
        <f>ICGN!BL38</f>
        <v>3534.75</v>
      </c>
      <c r="BM19" s="252">
        <f>ICGN!BM38</f>
        <v>3576</v>
      </c>
      <c r="BN19" s="252">
        <f>ICGN!BN38</f>
        <v>3561</v>
      </c>
      <c r="BO19" s="252">
        <f>ICGN!BO38</f>
        <v>3587</v>
      </c>
      <c r="BP19" s="252">
        <f>ICGN!BP38</f>
        <v>3705</v>
      </c>
      <c r="BQ19" s="252">
        <f>ICGN!BQ38</f>
        <v>3733</v>
      </c>
      <c r="BR19" s="252">
        <f>ICGN!BR38</f>
        <v>3837</v>
      </c>
      <c r="BS19" s="252">
        <f>ICGN!BS38</f>
        <v>3729</v>
      </c>
      <c r="BT19" s="252">
        <f>ICGN!BT38</f>
        <v>3650</v>
      </c>
      <c r="BU19" s="252">
        <f>ICGN!BU38</f>
        <v>3556</v>
      </c>
      <c r="BV19" s="252">
        <f>ICGN!BV38</f>
        <v>3613</v>
      </c>
      <c r="BW19" s="252">
        <f>ICGN!BW38</f>
        <v>3624</v>
      </c>
      <c r="BX19" s="252">
        <f>ICGN!BX38</f>
        <v>3606</v>
      </c>
      <c r="BY19" s="252">
        <f>ICGN!BY38</f>
        <v>3584</v>
      </c>
      <c r="BZ19" s="252">
        <f>ICGN!BZ38</f>
        <v>3663</v>
      </c>
      <c r="CA19" s="252">
        <f>ICGN!CA38</f>
        <v>3787</v>
      </c>
      <c r="CB19" s="252">
        <f>ICGN!CB38</f>
        <v>3738</v>
      </c>
      <c r="CC19" s="252">
        <f>ICGN!CC38</f>
        <v>3821</v>
      </c>
      <c r="CD19" s="252">
        <f>ICGN!CD38</f>
        <v>3835</v>
      </c>
      <c r="CE19" s="252">
        <f>ICGN!CE38</f>
        <v>3838</v>
      </c>
      <c r="CF19" s="252">
        <f>ICGN!CF38</f>
        <v>3866</v>
      </c>
      <c r="CG19" s="252">
        <f>ICGN!CG38</f>
        <v>3860</v>
      </c>
      <c r="CH19" s="252">
        <f>ICGN!CH38</f>
        <v>3920</v>
      </c>
      <c r="CI19" s="252">
        <f>ICGN!CI38</f>
        <v>3917</v>
      </c>
      <c r="CJ19" s="252">
        <f>ICGN!CJ38</f>
        <v>3974</v>
      </c>
      <c r="CK19" s="252">
        <f>ICGN!CK38</f>
        <v>3995</v>
      </c>
      <c r="CL19" s="252">
        <f>ICGN!CL38</f>
        <v>3994</v>
      </c>
      <c r="CM19" s="252">
        <f>ICGN!CM38</f>
        <v>4060</v>
      </c>
      <c r="CN19" s="252">
        <f>ICGN!CN38</f>
        <v>4348</v>
      </c>
      <c r="CO19" s="252">
        <f>ICGN!CO38</f>
        <v>4743</v>
      </c>
      <c r="CP19" s="252">
        <f>ICGN!CP38</f>
        <v>4845</v>
      </c>
      <c r="CQ19" s="252">
        <f>ICGN!CQ38</f>
        <v>5500</v>
      </c>
      <c r="CR19" s="252">
        <f>ICGN!CR38</f>
        <v>5180</v>
      </c>
      <c r="CS19" s="252">
        <f>ICGN!CS38</f>
        <v>5051</v>
      </c>
      <c r="CT19" s="252">
        <f>ICGN!CT38</f>
        <v>5088</v>
      </c>
      <c r="CU19" s="252">
        <f>ICGN!CU38</f>
        <v>5043</v>
      </c>
      <c r="CV19" s="252">
        <f>ICGN!CV38</f>
        <v>5070</v>
      </c>
      <c r="CW19" s="252">
        <f>ICGN!CW38</f>
        <v>5105</v>
      </c>
      <c r="CX19" s="252">
        <f>ICGN!CX38</f>
        <v>5025</v>
      </c>
      <c r="CY19" s="252">
        <f>ICGN!CY38</f>
        <v>5125</v>
      </c>
      <c r="CZ19" s="252">
        <f>ICGN!CZ38</f>
        <v>5304</v>
      </c>
      <c r="DA19" s="252">
        <f>ICGN!DA38</f>
        <v>5288</v>
      </c>
      <c r="DB19" s="252">
        <f>ICGN!DB38</f>
        <v>5316</v>
      </c>
      <c r="DC19" s="252">
        <f>ICGN!DC38</f>
        <v>5208</v>
      </c>
      <c r="DD19" s="252">
        <f>ICGN!DD38</f>
        <v>5226</v>
      </c>
      <c r="DE19" s="252">
        <f>ICGN!DE38</f>
        <v>5138</v>
      </c>
      <c r="DF19" s="252">
        <f>ICGN!DF38</f>
        <v>5130</v>
      </c>
      <c r="DG19" s="252">
        <f>ICGN!DG38</f>
        <v>5135</v>
      </c>
      <c r="DH19" s="252">
        <f>ICGN!DH38</f>
        <v>5144</v>
      </c>
      <c r="DI19" s="252">
        <f>ICGN!DI38</f>
        <v>5228</v>
      </c>
      <c r="DJ19" s="252">
        <f>ICGN!DJ38</f>
        <v>5200</v>
      </c>
      <c r="DK19" s="252">
        <f>ICGN!DK38</f>
        <v>5233</v>
      </c>
      <c r="DL19" s="252">
        <f>ICGN!DL38</f>
        <v>5388</v>
      </c>
      <c r="DM19" s="252">
        <f>ICGN!DM38</f>
        <v>5410</v>
      </c>
      <c r="DN19" s="252">
        <f>ICGN!DN38</f>
        <v>5495</v>
      </c>
      <c r="DO19" s="252">
        <f>ICGN!DO38</f>
        <v>5405</v>
      </c>
      <c r="DP19" s="252">
        <f>ICGN!DP38</f>
        <v>5220</v>
      </c>
      <c r="DQ19" s="252">
        <f>ICGN!DQ38</f>
        <v>5175</v>
      </c>
      <c r="DR19" s="252">
        <f>ICGN!DR38</f>
        <v>5125</v>
      </c>
      <c r="DS19" s="252">
        <f>ICGN!DS38</f>
        <v>5045</v>
      </c>
      <c r="DT19" s="252">
        <f>ICGN!DT38</f>
        <v>5186</v>
      </c>
      <c r="DU19" s="252">
        <f>ICGN!DU38</f>
        <v>5076</v>
      </c>
      <c r="DV19" s="252">
        <f>ICGN!DV38</f>
        <v>5100</v>
      </c>
      <c r="DW19" s="252">
        <f>ICGN!DW38</f>
        <v>5320</v>
      </c>
      <c r="DX19" s="252">
        <f>ICGN!DX38</f>
        <v>5575</v>
      </c>
      <c r="DY19" s="252">
        <f>ICGN!DY38</f>
        <v>5554</v>
      </c>
      <c r="DZ19" s="252">
        <f>ICGN!DZ38</f>
        <v>5708</v>
      </c>
      <c r="EA19" s="252">
        <f>ICGN!EA38</f>
        <v>5663</v>
      </c>
      <c r="EB19" s="252">
        <f>ICGN!EB38</f>
        <v>5480</v>
      </c>
      <c r="EC19" s="252">
        <f>ICGN!EC38</f>
        <v>5400</v>
      </c>
      <c r="ED19" s="252">
        <f>ICGN!ED38</f>
        <v>5380</v>
      </c>
      <c r="EE19" s="252">
        <f>ICGN!EE38</f>
        <v>5345</v>
      </c>
      <c r="EF19" s="252">
        <f>ICGN!EF38</f>
        <v>5325</v>
      </c>
      <c r="EG19" s="252">
        <f>ICGN!EG38</f>
        <v>5323</v>
      </c>
      <c r="EH19" s="252">
        <f>ICGN!EH38</f>
        <v>5388</v>
      </c>
      <c r="EI19" s="252">
        <f>ICGN!EI38</f>
        <v>5450</v>
      </c>
      <c r="EJ19" s="252">
        <f>ICGN!EJ38</f>
        <v>5513</v>
      </c>
      <c r="EK19" s="252">
        <f>ICGN!EK38</f>
        <v>5660</v>
      </c>
      <c r="EL19" s="252">
        <f>ICGN!EL38</f>
        <v>5745</v>
      </c>
      <c r="EM19" s="252">
        <f>ICGN!EM38</f>
        <v>5670</v>
      </c>
      <c r="EN19" s="252">
        <f>ICGN!EN38</f>
        <v>5663</v>
      </c>
      <c r="EO19" s="252">
        <f>ICGN!EO38</f>
        <v>5675</v>
      </c>
      <c r="EP19" s="252">
        <f>ICGN!EP38</f>
        <v>5630</v>
      </c>
      <c r="EQ19" s="252">
        <f>ICGN!EQ38</f>
        <v>5655</v>
      </c>
      <c r="ER19" s="252">
        <f>ICGN!ER38</f>
        <v>5750</v>
      </c>
      <c r="ES19" s="252">
        <f>ICGN!ES38</f>
        <v>5863</v>
      </c>
      <c r="ET19" s="252">
        <f>ICGN!ET38</f>
        <v>5938</v>
      </c>
      <c r="EU19" s="252">
        <f>ICGN!EU38</f>
        <v>6590</v>
      </c>
      <c r="EV19" s="252">
        <f>ICGN!EV38</f>
        <v>7300</v>
      </c>
      <c r="EW19" s="252">
        <f>ICGN!EW38</f>
        <v>7820</v>
      </c>
      <c r="EX19" s="252">
        <f>ICGN!EX38</f>
        <v>7850</v>
      </c>
      <c r="EY19" s="252">
        <f>ICGN!EY38</f>
        <v>7838</v>
      </c>
      <c r="EZ19" s="252">
        <f>ICGN!EZ38</f>
        <v>7850</v>
      </c>
      <c r="FA19" s="252">
        <f>ICGN!FA38</f>
        <v>7880</v>
      </c>
      <c r="FB19" s="252">
        <f>ICGN!FB38</f>
        <v>8100</v>
      </c>
      <c r="FC19" s="252">
        <f>ICGN!FC38</f>
        <v>8263</v>
      </c>
      <c r="FD19" s="252">
        <f>ICGN!FD38</f>
        <v>8410</v>
      </c>
    </row>
    <row r="20" spans="1:160" s="16" customFormat="1" x14ac:dyDescent="0.3">
      <c r="A20" s="14" t="s">
        <v>91</v>
      </c>
      <c r="B20" s="285"/>
      <c r="C20" s="14" t="s">
        <v>92</v>
      </c>
      <c r="D20" s="22" t="s">
        <v>12</v>
      </c>
      <c r="E20" s="91">
        <f>ICGN!E39</f>
        <v>58.256450000000001</v>
      </c>
      <c r="F20" s="91">
        <f>ICGN!F39</f>
        <v>57.988157894736837</v>
      </c>
      <c r="G20" s="91">
        <f>ICGN!G39</f>
        <v>59.291545454545471</v>
      </c>
      <c r="H20" s="91">
        <f>ICGN!H39</f>
        <v>60.065190476190487</v>
      </c>
      <c r="I20" s="91">
        <f>ICGN!I39</f>
        <v>60.599549999999994</v>
      </c>
      <c r="J20" s="91">
        <f>ICGN!J39</f>
        <v>57.815499999999986</v>
      </c>
      <c r="K20" s="91">
        <f>ICGN!K39</f>
        <v>61.542863636363634</v>
      </c>
      <c r="L20" s="91">
        <f>ICGN!L39</f>
        <v>56.448857142857143</v>
      </c>
      <c r="M20" s="91">
        <f>ICGN!M39</f>
        <v>56.584714285714263</v>
      </c>
      <c r="N20" s="91">
        <f>ICGN!N39</f>
        <v>56.810772727272742</v>
      </c>
      <c r="O20" s="91">
        <f>ICGN!O39</f>
        <v>59.621350000000007</v>
      </c>
      <c r="P20" s="91">
        <f>ICGN!P39</f>
        <v>67.817863636363626</v>
      </c>
      <c r="Q20" s="91">
        <f>ICGN!Q39</f>
        <v>72.710263157894744</v>
      </c>
      <c r="R20" s="91">
        <f>ICGN!R39</f>
        <v>70.47826315789473</v>
      </c>
      <c r="S20" s="91">
        <f>ICGN!S39</f>
        <v>73.232260869565209</v>
      </c>
      <c r="T20" s="91">
        <f>ICGN!T39</f>
        <v>81.586047619047619</v>
      </c>
      <c r="U20" s="91">
        <f>ICGN!U39</f>
        <v>88.271550000000033</v>
      </c>
      <c r="V20" s="91">
        <f>ICGN!V39</f>
        <v>82.329181818181823</v>
      </c>
      <c r="W20" s="91">
        <f>ICGN!W39</f>
        <v>83.548904761904751</v>
      </c>
      <c r="X20" s="91">
        <f>ICGN!X39</f>
        <v>92.343181818181819</v>
      </c>
      <c r="Y20" s="91">
        <f>ICGN!Y39</f>
        <v>90.729428571428556</v>
      </c>
      <c r="Z20" s="91">
        <f>ICGN!Z39</f>
        <v>81.199666666666658</v>
      </c>
      <c r="AA20" s="91">
        <f>ICGN!AA39</f>
        <v>78.244333333333344</v>
      </c>
      <c r="AB20" s="91">
        <f>ICGN!AB39</f>
        <v>78.491318181818173</v>
      </c>
      <c r="AC20" s="91">
        <f>ICGN!AC39</f>
        <v>82.737049999999996</v>
      </c>
      <c r="AD20" s="91">
        <f>ICGN!AD39</f>
        <v>89.094947368421046</v>
      </c>
      <c r="AE20" s="91">
        <f>ICGN!AE39</f>
        <v>92.421782608695651</v>
      </c>
      <c r="AF20" s="91">
        <f>ICGN!AF39</f>
        <v>94.387050000000031</v>
      </c>
      <c r="AG20" s="91">
        <f>ICGN!AG39</f>
        <v>92.384</v>
      </c>
      <c r="AH20" s="91">
        <f>ICGN!AH39</f>
        <v>91.624954545454543</v>
      </c>
      <c r="AI20" s="91">
        <f>ICGN!AI39</f>
        <v>97.304349999999999</v>
      </c>
      <c r="AJ20" s="91">
        <f>ICGN!AJ39</f>
        <v>103.24582608695651</v>
      </c>
      <c r="AK20" s="91">
        <f>ICGN!AK39</f>
        <v>93.024666666666661</v>
      </c>
      <c r="AL20" s="91">
        <f>ICGN!AL39</f>
        <v>96.421523809523819</v>
      </c>
      <c r="AM20" s="91">
        <f>ICGN!AM39</f>
        <v>89.929428571428588</v>
      </c>
      <c r="AN20" s="91">
        <f>ICGN!AN39</f>
        <v>88.122904761904735</v>
      </c>
      <c r="AO20" s="91">
        <f>ICGN!AO39</f>
        <v>84.726600000000005</v>
      </c>
      <c r="AP20" s="91">
        <f>ICGN!AP39</f>
        <v>85.84845</v>
      </c>
      <c r="AQ20" s="91">
        <f>ICGN!AQ39</f>
        <v>82.571181818181799</v>
      </c>
      <c r="AR20" s="91">
        <f>ICGN!AR39</f>
        <v>77.247299999999996</v>
      </c>
      <c r="AS20" s="91">
        <f>ICGN!AS39</f>
        <v>79.009227272727259</v>
      </c>
      <c r="AT20" s="91">
        <f>ICGN!AT39</f>
        <v>90.366238095238117</v>
      </c>
      <c r="AU20" s="91">
        <f>ICGN!AU39</f>
        <v>90.532999999999987</v>
      </c>
      <c r="AV20" s="91">
        <f>ICGN!AV39</f>
        <v>89.04195652173911</v>
      </c>
      <c r="AW20" s="91">
        <f>ICGN!AW39</f>
        <v>78.640684210526331</v>
      </c>
      <c r="AX20" s="91">
        <f>ICGN!AX39</f>
        <v>85.618260869565233</v>
      </c>
      <c r="AY20" s="91">
        <f>ICGN!AY39</f>
        <v>84.591904761904786</v>
      </c>
      <c r="AZ20" s="91">
        <f>ICGN!AZ39</f>
        <v>84.040350000000004</v>
      </c>
      <c r="BA20" s="91">
        <f>ICGN!BA39</f>
        <v>83.314523809523806</v>
      </c>
      <c r="BB20" s="91">
        <f>ICGN!BB39</f>
        <v>82.782947368421048</v>
      </c>
      <c r="BC20" s="91">
        <f>ICGN!BC39</f>
        <v>77.918800000000005</v>
      </c>
      <c r="BD20" s="91">
        <f>ICGN!BD39</f>
        <v>80.013499999999993</v>
      </c>
      <c r="BE20" s="91">
        <f>ICGN!BE39</f>
        <v>87.387909090909091</v>
      </c>
      <c r="BF20" s="91">
        <f>ICGN!BF39</f>
        <v>97.6447</v>
      </c>
      <c r="BG20" s="91">
        <f>ICGN!BG39</f>
        <v>98.619863636363661</v>
      </c>
      <c r="BH20" s="91">
        <f>ICGN!BH39</f>
        <v>98.02118181818183</v>
      </c>
      <c r="BI20" s="91">
        <f>ICGN!BI39</f>
        <v>93.813200000000009</v>
      </c>
      <c r="BJ20" s="91">
        <f>ICGN!BJ39</f>
        <v>93.000000000000014</v>
      </c>
      <c r="BK20" s="91">
        <f>ICGN!BK39</f>
        <v>89.314250000000001</v>
      </c>
      <c r="BL20" s="91">
        <f>ICGN!BL39</f>
        <v>85.699476190476204</v>
      </c>
      <c r="BM20" s="91">
        <f>ICGN!BM39</f>
        <v>83.210599999999999</v>
      </c>
      <c r="BN20" s="91">
        <f>ICGN!BN39</f>
        <v>91.230999999999995</v>
      </c>
      <c r="BO20" s="91">
        <f>ICGN!BO39</f>
        <v>116.68700000000001</v>
      </c>
      <c r="BP20" s="91">
        <f>ICGN!BP39</f>
        <v>119.78599999999999</v>
      </c>
      <c r="BQ20" s="91">
        <f>ICGN!BQ39</f>
        <v>109.574</v>
      </c>
      <c r="BR20" s="91">
        <f>ICGN!BR39</f>
        <v>118.46000000000001</v>
      </c>
      <c r="BS20" s="91">
        <f>ICGN!BS39</f>
        <v>129.44899999999998</v>
      </c>
      <c r="BT20" s="91">
        <f>ICGN!BT39</f>
        <v>115.75599999999999</v>
      </c>
      <c r="BU20" s="91">
        <f>ICGN!BU39</f>
        <v>105.33699999999999</v>
      </c>
      <c r="BV20" s="91">
        <f>ICGN!BV39</f>
        <v>109.22199999999999</v>
      </c>
      <c r="BW20" s="91">
        <f>ICGN!BW39</f>
        <v>91.475999999999999</v>
      </c>
      <c r="BX20" s="91">
        <f>ICGN!BX39</f>
        <v>86.33</v>
      </c>
      <c r="BY20" s="91">
        <f>ICGN!BY39</f>
        <v>80.536000000000001</v>
      </c>
      <c r="BZ20" s="91">
        <f>ICGN!BZ39</f>
        <v>70.75</v>
      </c>
      <c r="CA20" s="91">
        <f>ICGN!CA39</f>
        <v>68.400000000000006</v>
      </c>
      <c r="CB20" s="91">
        <f>ICGN!CB39</f>
        <v>67.23</v>
      </c>
      <c r="CC20" s="91">
        <f>ICGN!CC39</f>
        <v>73.53</v>
      </c>
      <c r="CD20" s="91">
        <f>ICGN!CD39</f>
        <v>83.66</v>
      </c>
      <c r="CE20" s="91">
        <f>ICGN!CE39</f>
        <v>76.27000000000001</v>
      </c>
      <c r="CF20" s="91">
        <f>ICGN!CF39</f>
        <v>87.82</v>
      </c>
      <c r="CG20" s="91">
        <f>ICGN!CG39</f>
        <v>84.25</v>
      </c>
      <c r="CH20" s="91">
        <f>ICGN!CH39</f>
        <v>86.37</v>
      </c>
      <c r="CI20" s="91">
        <f>ICGN!CI39</f>
        <v>74.11</v>
      </c>
      <c r="CJ20" s="91">
        <f>ICGN!CJ39</f>
        <v>71.209999999999994</v>
      </c>
      <c r="CK20" s="91">
        <f>ICGN!CK39</f>
        <v>72.41</v>
      </c>
      <c r="CL20" s="91">
        <f>ICGN!CL39</f>
        <v>74.319999999999993</v>
      </c>
      <c r="CM20" s="91">
        <f>ICGN!CM39</f>
        <v>74.929999999999993</v>
      </c>
      <c r="CN20" s="91">
        <f>ICGN!CN39</f>
        <v>77.69</v>
      </c>
      <c r="CO20" s="91">
        <f>ICGN!CO39</f>
        <v>81.56</v>
      </c>
      <c r="CP20" s="91">
        <f>ICGN!CP39</f>
        <v>86.350000000000009</v>
      </c>
      <c r="CQ20" s="91">
        <f>ICGN!CQ39</f>
        <v>89.5</v>
      </c>
      <c r="CR20" s="91">
        <f>ICGN!CR39</f>
        <v>76.319999999999993</v>
      </c>
      <c r="CS20" s="91">
        <f>ICGN!CS39</f>
        <v>80.31</v>
      </c>
      <c r="CT20" s="91">
        <f>ICGN!CT39</f>
        <v>74.31</v>
      </c>
      <c r="CU20" s="91">
        <f>ICGN!CU39</f>
        <v>73.75</v>
      </c>
      <c r="CV20" s="91">
        <f>ICGN!CV39</f>
        <v>81.17</v>
      </c>
      <c r="CW20" s="91">
        <f>ICGN!CW39</f>
        <v>82.37</v>
      </c>
      <c r="CX20" s="91">
        <f>ICGN!CX39</f>
        <v>80.66</v>
      </c>
      <c r="CY20" s="91">
        <f>ICGN!CY39</f>
        <v>76.929999999999993</v>
      </c>
      <c r="CZ20" s="91">
        <f>ICGN!CZ39</f>
        <v>74.2</v>
      </c>
      <c r="DA20" s="91">
        <f>ICGN!DA39</f>
        <v>89.53</v>
      </c>
      <c r="DB20" s="91">
        <f>ICGN!DB39</f>
        <v>89.98</v>
      </c>
      <c r="DC20" s="91">
        <f>ICGN!DC39</f>
        <v>98.09</v>
      </c>
      <c r="DD20" s="91">
        <f>ICGN!DD39</f>
        <v>84.13000000000001</v>
      </c>
      <c r="DE20" s="91">
        <f>ICGN!DE39</f>
        <v>73.31</v>
      </c>
      <c r="DF20" s="91">
        <f>ICGN!DF39</f>
        <v>76.66</v>
      </c>
      <c r="DG20" s="91">
        <f>ICGN!DG39</f>
        <v>82.17</v>
      </c>
      <c r="DH20" s="91">
        <f>ICGN!DH39</f>
        <v>76.25</v>
      </c>
      <c r="DI20" s="91">
        <f>ICGN!DI39</f>
        <v>82.55</v>
      </c>
      <c r="DJ20" s="91">
        <f>ICGN!DJ39</f>
        <v>78.64</v>
      </c>
      <c r="DK20" s="91">
        <f>ICGN!DK39</f>
        <v>70.94</v>
      </c>
      <c r="DL20" s="91">
        <f>ICGN!DL39</f>
        <v>69.98</v>
      </c>
      <c r="DM20" s="91">
        <f>ICGN!DM39</f>
        <v>75.98</v>
      </c>
      <c r="DN20" s="91">
        <f>ICGN!DN39</f>
        <v>85.960000000000008</v>
      </c>
      <c r="DO20" s="91">
        <f>ICGN!DO39</f>
        <v>85.83</v>
      </c>
      <c r="DP20" s="91">
        <f>ICGN!DP39</f>
        <v>67.010000000000005</v>
      </c>
      <c r="DQ20" s="91">
        <f>ICGN!DQ39</f>
        <v>68.56</v>
      </c>
      <c r="DR20" s="91">
        <f>ICGN!DR39</f>
        <v>77.3</v>
      </c>
      <c r="DS20" s="91">
        <f>ICGN!DS39</f>
        <v>68.33</v>
      </c>
      <c r="DT20" s="91">
        <f>ICGN!DT39</f>
        <v>72.069999999999993</v>
      </c>
      <c r="DU20" s="91">
        <f>ICGN!DU39</f>
        <v>71.789999999999992</v>
      </c>
      <c r="DV20" s="91">
        <f>ICGN!DV39</f>
        <v>64.86</v>
      </c>
      <c r="DW20" s="91">
        <f>ICGN!DW39</f>
        <v>71.7</v>
      </c>
      <c r="DX20" s="91">
        <f>ICGN!DX39</f>
        <v>85.63</v>
      </c>
      <c r="DY20" s="91">
        <f>ICGN!DY39</f>
        <v>86.68</v>
      </c>
      <c r="DZ20" s="91">
        <f>ICGN!DZ39</f>
        <v>83.44</v>
      </c>
      <c r="EA20" s="91">
        <f>ICGN!EA39</f>
        <v>78.16</v>
      </c>
      <c r="EB20" s="91">
        <f>ICGN!EB39</f>
        <v>85.13</v>
      </c>
      <c r="EC20" s="91">
        <f>ICGN!EC39</f>
        <v>72.45</v>
      </c>
      <c r="ED20" s="91">
        <f>ICGN!ED39</f>
        <v>77.75</v>
      </c>
      <c r="EE20" s="91">
        <f>ICGN!EE39</f>
        <v>84.91</v>
      </c>
      <c r="EF20" s="91">
        <f>ICGN!EF39</f>
        <v>81</v>
      </c>
      <c r="EG20" s="91">
        <f>ICGN!EG39</f>
        <v>77.039999999999992</v>
      </c>
      <c r="EH20" s="91">
        <f>ICGN!EH39</f>
        <v>67.38</v>
      </c>
      <c r="EI20" s="91">
        <f>ICGN!EI39</f>
        <v>74.25</v>
      </c>
      <c r="EJ20" s="91">
        <f>ICGN!EJ39</f>
        <v>68.37</v>
      </c>
      <c r="EK20" s="91">
        <f>ICGN!EK39</f>
        <v>113.44000000000001</v>
      </c>
      <c r="EL20" s="91">
        <f>ICGN!EL39</f>
        <v>76.349999999999994</v>
      </c>
      <c r="EM20" s="91">
        <f>ICGN!EM39</f>
        <v>71.56</v>
      </c>
      <c r="EN20" s="91">
        <f>ICGN!EN39</f>
        <v>75.8</v>
      </c>
      <c r="EO20" s="91">
        <f>ICGN!EO39</f>
        <v>86.11999999999999</v>
      </c>
      <c r="EP20" s="91">
        <f>ICGN!EP39</f>
        <v>96.63000000000001</v>
      </c>
      <c r="EQ20" s="91">
        <f>ICGN!EQ39</f>
        <v>83.71</v>
      </c>
      <c r="ER20" s="91">
        <f>ICGN!ER39</f>
        <v>77.210000000000008</v>
      </c>
      <c r="ES20" s="91">
        <f>ICGN!ES39</f>
        <v>83.48</v>
      </c>
      <c r="ET20" s="91">
        <f>ICGN!ET39</f>
        <v>89.72</v>
      </c>
      <c r="EU20" s="91">
        <f>ICGN!EU39</f>
        <v>101.92000000000002</v>
      </c>
      <c r="EV20" s="91">
        <f>ICGN!EV39</f>
        <v>111.80000000000001</v>
      </c>
      <c r="EW20" s="91">
        <f>ICGN!EW39</f>
        <v>117.30000000000001</v>
      </c>
      <c r="EX20" s="91">
        <f>ICGN!EX39</f>
        <v>126.29999999999998</v>
      </c>
      <c r="EY20" s="91">
        <f>ICGN!EY39</f>
        <v>119.38</v>
      </c>
      <c r="EZ20" s="91">
        <f>ICGN!EZ39</f>
        <v>123.00999999999999</v>
      </c>
      <c r="FA20" s="91">
        <f>ICGN!FA39</f>
        <v>108.39000000000001</v>
      </c>
      <c r="FB20" s="91">
        <f>ICGN!FB39</f>
        <v>106.57000000000001</v>
      </c>
      <c r="FC20" s="91">
        <f>ICGN!FC39</f>
        <v>95.06</v>
      </c>
      <c r="FD20" s="91">
        <f>ICGN!FD39</f>
        <v>88.990000000000009</v>
      </c>
    </row>
    <row r="21" spans="1:160" s="16" customFormat="1" x14ac:dyDescent="0.3">
      <c r="A21" s="14" t="s">
        <v>93</v>
      </c>
      <c r="B21" s="285"/>
      <c r="C21" s="14" t="s">
        <v>94</v>
      </c>
      <c r="D21" s="22" t="s">
        <v>47</v>
      </c>
      <c r="E21" s="91">
        <f>ICGN!E40</f>
        <v>5239</v>
      </c>
      <c r="F21" s="91">
        <f>ICGN!F40</f>
        <v>4980.75</v>
      </c>
      <c r="G21" s="91">
        <f>ICGN!G40</f>
        <v>4652</v>
      </c>
      <c r="H21" s="91">
        <f>ICGN!H40</f>
        <v>4211.6000000000004</v>
      </c>
      <c r="I21" s="91">
        <f>ICGN!I40</f>
        <v>3427.5</v>
      </c>
      <c r="J21" s="91">
        <f>ICGN!J40</f>
        <v>3293</v>
      </c>
      <c r="K21" s="91">
        <f>ICGN!K40</f>
        <v>3820.8</v>
      </c>
      <c r="L21" s="91">
        <f>ICGN!L40</f>
        <v>4177.25</v>
      </c>
      <c r="M21" s="91">
        <f>ICGN!M40</f>
        <v>4145.5</v>
      </c>
      <c r="N21" s="91">
        <f>ICGN!N40</f>
        <v>4192.3999999999996</v>
      </c>
      <c r="O21" s="91">
        <f>ICGN!O40</f>
        <v>4339.25</v>
      </c>
      <c r="P21" s="91">
        <f>ICGN!P40</f>
        <v>4707.25</v>
      </c>
      <c r="Q21" s="91">
        <f>ICGN!Q40</f>
        <v>4872.6000000000004</v>
      </c>
      <c r="R21" s="91">
        <f>ICGN!R40</f>
        <v>4762.5</v>
      </c>
      <c r="S21" s="91">
        <f>ICGN!S40</f>
        <v>4638.5</v>
      </c>
      <c r="T21" s="91">
        <f>ICGN!T40</f>
        <v>4324.8</v>
      </c>
      <c r="U21" s="91">
        <f>ICGN!U40</f>
        <v>3957.5</v>
      </c>
      <c r="V21" s="91">
        <f>ICGN!V40</f>
        <v>3789</v>
      </c>
      <c r="W21" s="91">
        <f>ICGN!W40</f>
        <v>3342.6019999999999</v>
      </c>
      <c r="X21" s="91">
        <f>ICGN!X40</f>
        <v>4296.25</v>
      </c>
      <c r="Y21" s="91">
        <f>ICGN!Y40</f>
        <v>4183.25</v>
      </c>
      <c r="Z21" s="91">
        <f>ICGN!Z40</f>
        <v>4209.6000000000004</v>
      </c>
      <c r="AA21" s="91">
        <f>ICGN!AA40</f>
        <v>4306.75</v>
      </c>
      <c r="AB21" s="91">
        <f>ICGN!AB40</f>
        <v>4830.5</v>
      </c>
      <c r="AC21" s="91">
        <f>ICGN!AC40</f>
        <v>4833.3999999999996</v>
      </c>
      <c r="AD21" s="91">
        <f>ICGN!AD40</f>
        <v>4550</v>
      </c>
      <c r="AE21" s="91">
        <f>ICGN!AE40</f>
        <v>4351.5</v>
      </c>
      <c r="AF21" s="91">
        <f>ICGN!AF40</f>
        <v>4189.3999999999996</v>
      </c>
      <c r="AG21" s="91">
        <f>ICGN!AG40</f>
        <v>4096.25</v>
      </c>
      <c r="AH21" s="91">
        <f>ICGN!AH40</f>
        <v>3973.5</v>
      </c>
      <c r="AI21" s="91">
        <f>ICGN!AI40</f>
        <v>4087.2</v>
      </c>
      <c r="AJ21" s="91">
        <f>ICGN!AJ40</f>
        <v>4404.5</v>
      </c>
      <c r="AK21" s="91">
        <f>ICGN!AK40</f>
        <v>4446</v>
      </c>
      <c r="AL21" s="91">
        <f>ICGN!AL40</f>
        <v>4461.6000000000004</v>
      </c>
      <c r="AM21" s="91">
        <f>ICGN!AM40</f>
        <v>4696</v>
      </c>
      <c r="AN21" s="91">
        <f>ICGN!AN40</f>
        <v>4900.5</v>
      </c>
      <c r="AO21" s="91">
        <f>ICGN!AO40</f>
        <v>4650.8</v>
      </c>
      <c r="AP21" s="91">
        <f>ICGN!AP40</f>
        <v>4207.75</v>
      </c>
      <c r="AQ21" s="91">
        <f>ICGN!AQ40</f>
        <v>3925.25</v>
      </c>
      <c r="AR21" s="91">
        <f>ICGN!AR40</f>
        <v>3865</v>
      </c>
      <c r="AS21" s="91">
        <f>ICGN!AS40</f>
        <v>3866.75</v>
      </c>
      <c r="AT21" s="91">
        <f>ICGN!AT40</f>
        <v>3939</v>
      </c>
      <c r="AU21" s="91">
        <f>ICGN!AU40</f>
        <v>4244</v>
      </c>
      <c r="AV21" s="91">
        <f>ICGN!AV40</f>
        <v>4391.75</v>
      </c>
      <c r="AW21" s="91">
        <f>ICGN!AW40</f>
        <v>4417.25</v>
      </c>
      <c r="AX21" s="91">
        <f>ICGN!AX40</f>
        <v>4445.2</v>
      </c>
      <c r="AY21" s="91">
        <f>ICGN!AY40</f>
        <v>4482.75</v>
      </c>
      <c r="AZ21" s="91">
        <f>ICGN!AZ40</f>
        <v>4561.25</v>
      </c>
      <c r="BA21" s="91">
        <f>ICGN!BA40</f>
        <v>4503</v>
      </c>
      <c r="BB21" s="91">
        <f>ICGN!BB40</f>
        <v>4391.75</v>
      </c>
      <c r="BC21" s="91">
        <f>ICGN!BC40</f>
        <v>4473.25</v>
      </c>
      <c r="BD21" s="91">
        <f>ICGN!BD40</f>
        <v>4471.8</v>
      </c>
      <c r="BE21" s="91">
        <f>ICGN!BE40</f>
        <v>4462</v>
      </c>
      <c r="BF21" s="91">
        <f>ICGN!BF40</f>
        <v>4529.75</v>
      </c>
      <c r="BG21" s="91">
        <f>ICGN!BG40</f>
        <v>4675.3999999999996</v>
      </c>
      <c r="BH21" s="91">
        <f>ICGN!BH40</f>
        <v>4657.5</v>
      </c>
      <c r="BI21" s="91">
        <f>ICGN!BI40</f>
        <v>4815.5</v>
      </c>
      <c r="BJ21" s="91">
        <f>ICGN!BJ40</f>
        <v>4890.3999999999996</v>
      </c>
      <c r="BK21" s="91">
        <f>ICGN!BK40</f>
        <v>4899</v>
      </c>
      <c r="BL21" s="91">
        <f>ICGN!BL40</f>
        <v>5027</v>
      </c>
      <c r="BM21" s="91">
        <f>ICGN!BM40</f>
        <v>5110</v>
      </c>
      <c r="BN21" s="91">
        <f>ICGN!BN40</f>
        <v>5077</v>
      </c>
      <c r="BO21" s="91">
        <f>ICGN!BO40</f>
        <v>5119</v>
      </c>
      <c r="BP21" s="91">
        <f>ICGN!BP40</f>
        <v>5128</v>
      </c>
      <c r="BQ21" s="91">
        <f>ICGN!BQ40</f>
        <v>5148</v>
      </c>
      <c r="BR21" s="91">
        <f>ICGN!BR40</f>
        <v>5159</v>
      </c>
      <c r="BS21" s="91">
        <f>ICGN!BS40</f>
        <v>5150</v>
      </c>
      <c r="BT21" s="91">
        <f>ICGN!BT40</f>
        <v>5156</v>
      </c>
      <c r="BU21" s="91">
        <f>ICGN!BU40</f>
        <v>5098</v>
      </c>
      <c r="BV21" s="91">
        <f>ICGN!BV40</f>
        <v>5020</v>
      </c>
      <c r="BW21" s="91">
        <f>ICGN!BW40</f>
        <v>4994</v>
      </c>
      <c r="BX21" s="91">
        <f>ICGN!BX40</f>
        <v>4990</v>
      </c>
      <c r="BY21" s="91">
        <f>ICGN!BY40</f>
        <v>5110</v>
      </c>
      <c r="BZ21" s="91">
        <f>ICGN!BZ40</f>
        <v>5081</v>
      </c>
      <c r="CA21" s="91">
        <f>ICGN!CA40</f>
        <v>4992</v>
      </c>
      <c r="CB21" s="91">
        <f>ICGN!CB40</f>
        <v>4738</v>
      </c>
      <c r="CC21" s="91">
        <f>ICGN!CC40</f>
        <v>4467</v>
      </c>
      <c r="CD21" s="91">
        <f>ICGN!CD40</f>
        <v>4131</v>
      </c>
      <c r="CE21" s="91">
        <f>ICGN!CE40</f>
        <v>4000</v>
      </c>
      <c r="CF21" s="91">
        <f>ICGN!CF40</f>
        <v>4012</v>
      </c>
      <c r="CG21" s="91">
        <f>ICGN!CG40</f>
        <v>4087</v>
      </c>
      <c r="CH21" s="91">
        <f>ICGN!CH40</f>
        <v>4235</v>
      </c>
      <c r="CI21" s="91">
        <f>ICGN!CI40</f>
        <v>4403</v>
      </c>
      <c r="CJ21" s="91">
        <f>ICGN!CJ40</f>
        <v>4631</v>
      </c>
      <c r="CK21" s="91">
        <f>ICGN!CK40</f>
        <v>4679</v>
      </c>
      <c r="CL21" s="91">
        <f>ICGN!CL40</f>
        <v>4589</v>
      </c>
      <c r="CM21" s="91">
        <f>ICGN!CM40</f>
        <v>4515</v>
      </c>
      <c r="CN21" s="91">
        <f>ICGN!CN40</f>
        <v>4401</v>
      </c>
      <c r="CO21" s="91">
        <f>ICGN!CO40</f>
        <v>4214</v>
      </c>
      <c r="CP21" s="91">
        <f>ICGN!CP40</f>
        <v>4167</v>
      </c>
      <c r="CQ21" s="91">
        <f>ICGN!CQ40</f>
        <v>4341</v>
      </c>
      <c r="CR21" s="91">
        <f>ICGN!CR40</f>
        <v>4682</v>
      </c>
      <c r="CS21" s="91">
        <f>ICGN!CS40</f>
        <v>5206</v>
      </c>
      <c r="CT21" s="91">
        <f>ICGN!CT40</f>
        <v>5563</v>
      </c>
      <c r="CU21" s="91">
        <f>ICGN!CU40</f>
        <v>5711</v>
      </c>
      <c r="CV21" s="91">
        <f>ICGN!CV40</f>
        <v>5997</v>
      </c>
      <c r="CW21" s="91">
        <f>ICGN!CW40</f>
        <v>6017</v>
      </c>
      <c r="CX21" s="91">
        <f>ICGN!CX40</f>
        <v>5854</v>
      </c>
      <c r="CY21" s="91">
        <f>ICGN!CY40</f>
        <v>5695</v>
      </c>
      <c r="CZ21" s="91">
        <f>ICGN!CZ40</f>
        <v>5476</v>
      </c>
      <c r="DA21" s="91">
        <f>ICGN!DA40</f>
        <v>5097</v>
      </c>
      <c r="DB21" s="91">
        <f>ICGN!DB40</f>
        <v>4906</v>
      </c>
      <c r="DC21" s="91">
        <f>ICGN!DC40</f>
        <v>4871</v>
      </c>
      <c r="DD21" s="91">
        <f>ICGN!DD40</f>
        <v>5090</v>
      </c>
      <c r="DE21" s="91">
        <f>ICGN!DE40</f>
        <v>5295</v>
      </c>
      <c r="DF21" s="91">
        <f>ICGN!DF40</f>
        <v>5427</v>
      </c>
      <c r="DG21" s="91">
        <f>ICGN!DG40</f>
        <v>5530</v>
      </c>
      <c r="DH21" s="91">
        <f>ICGN!DH40</f>
        <v>5718</v>
      </c>
      <c r="DI21" s="91">
        <f>ICGN!DI40</f>
        <v>5735</v>
      </c>
      <c r="DJ21" s="91">
        <f>ICGN!DJ40</f>
        <v>5461</v>
      </c>
      <c r="DK21" s="91">
        <f>ICGN!DK40</f>
        <v>5300</v>
      </c>
      <c r="DL21" s="91">
        <f>ICGN!DL40</f>
        <v>5157</v>
      </c>
      <c r="DM21" s="91">
        <f>ICGN!DM40</f>
        <v>4941</v>
      </c>
      <c r="DN21" s="91">
        <f>ICGN!DN40</f>
        <v>4636</v>
      </c>
      <c r="DO21" s="91">
        <f>ICGN!DO40</f>
        <v>4465</v>
      </c>
      <c r="DP21" s="91">
        <f>ICGN!DP40</f>
        <v>4545</v>
      </c>
      <c r="DQ21" s="91">
        <f>ICGN!DQ40</f>
        <v>4501</v>
      </c>
      <c r="DR21" s="91">
        <f>ICGN!DR40</f>
        <v>4636</v>
      </c>
      <c r="DS21" s="91">
        <f>ICGN!DS40</f>
        <v>4834</v>
      </c>
      <c r="DT21" s="91">
        <f>ICGN!DT40</f>
        <v>5294</v>
      </c>
      <c r="DU21" s="91">
        <f>ICGN!DU40</f>
        <v>5432</v>
      </c>
      <c r="DV21" s="91">
        <f>ICGN!DV40</f>
        <v>5260</v>
      </c>
      <c r="DW21" s="91">
        <f>ICGN!DW40</f>
        <v>5226</v>
      </c>
      <c r="DX21" s="91">
        <f>ICGN!DX40</f>
        <v>5194</v>
      </c>
      <c r="DY21" s="91">
        <f>ICGN!DY40</f>
        <v>5111</v>
      </c>
      <c r="DZ21" s="91">
        <f>ICGN!DZ40</f>
        <v>4829</v>
      </c>
      <c r="EA21" s="91">
        <f>ICGN!EA40</f>
        <v>4778</v>
      </c>
      <c r="EB21" s="91">
        <f>ICGN!EB40</f>
        <v>4847</v>
      </c>
      <c r="EC21" s="91">
        <f>ICGN!EC40</f>
        <v>4927</v>
      </c>
      <c r="ED21" s="91">
        <f>ICGN!ED40</f>
        <v>5083</v>
      </c>
      <c r="EE21" s="91">
        <f>ICGN!EE40</f>
        <v>5481</v>
      </c>
      <c r="EF21" s="91">
        <f>ICGN!EF40</f>
        <v>5799</v>
      </c>
      <c r="EG21" s="91">
        <f>ICGN!EG40</f>
        <v>5770</v>
      </c>
      <c r="EH21" s="91">
        <f>ICGN!EH40</f>
        <v>5567</v>
      </c>
      <c r="EI21" s="91">
        <f>ICGN!EI40</f>
        <v>5370</v>
      </c>
      <c r="EJ21" s="91">
        <f>ICGN!EJ40</f>
        <v>4632</v>
      </c>
      <c r="EK21" s="91">
        <f>ICGN!EK40</f>
        <v>4071</v>
      </c>
      <c r="EL21" s="91">
        <f>ICGN!EL40</f>
        <v>4373</v>
      </c>
      <c r="EM21" s="91">
        <f>ICGN!EM40</f>
        <v>5249</v>
      </c>
      <c r="EN21" s="91">
        <f>ICGN!EN40</f>
        <v>5489</v>
      </c>
      <c r="EO21" s="91">
        <f>ICGN!EO40</f>
        <v>5657</v>
      </c>
      <c r="EP21" s="91">
        <f>ICGN!EP40</f>
        <v>6044</v>
      </c>
      <c r="EQ21" s="91">
        <f>ICGN!EQ40</f>
        <v>6490</v>
      </c>
      <c r="ER21" s="91">
        <f>ICGN!ER40</f>
        <v>7183</v>
      </c>
      <c r="ES21" s="91">
        <f>ICGN!ES40</f>
        <v>7329</v>
      </c>
      <c r="ET21" s="91">
        <f>ICGN!ET40</f>
        <v>6866</v>
      </c>
      <c r="EU21" s="91">
        <f>ICGN!EU40</f>
        <v>6750</v>
      </c>
      <c r="EV21" s="91">
        <f>ICGN!EV40</f>
        <v>6874</v>
      </c>
      <c r="EW21" s="91">
        <f>ICGN!EW40</f>
        <v>6967</v>
      </c>
      <c r="EX21" s="91">
        <f>ICGN!EX40</f>
        <v>7146</v>
      </c>
      <c r="EY21" s="91">
        <f>ICGN!EY40</f>
        <v>7460</v>
      </c>
      <c r="EZ21" s="91">
        <f>ICGN!EZ40</f>
        <v>7892</v>
      </c>
      <c r="FA21" s="91">
        <f>ICGN!FA40</f>
        <v>8255.4500000000007</v>
      </c>
      <c r="FB21" s="91">
        <f>ICGN!FB40</f>
        <v>8401.16</v>
      </c>
      <c r="FC21" s="91">
        <f>ICGN!FC40</f>
        <v>8454</v>
      </c>
      <c r="FD21" s="91">
        <f>ICGN!FD40</f>
        <v>8531</v>
      </c>
    </row>
    <row r="22" spans="1:160" s="82" customFormat="1" x14ac:dyDescent="0.3">
      <c r="A22" s="80" t="s">
        <v>53</v>
      </c>
      <c r="B22" s="165"/>
      <c r="C22" s="80" t="s">
        <v>95</v>
      </c>
      <c r="D22" s="153" t="s">
        <v>12</v>
      </c>
      <c r="E22" s="252">
        <f>ICGN!E41</f>
        <v>27.700000000000003</v>
      </c>
      <c r="F22" s="252">
        <f>ICGN!F41</f>
        <v>29.99</v>
      </c>
      <c r="G22" s="252">
        <f>ICGN!G41</f>
        <v>30.220000000000002</v>
      </c>
      <c r="H22" s="252">
        <f>ICGN!H41</f>
        <v>30.37</v>
      </c>
      <c r="I22" s="252">
        <f>ICGN!I41</f>
        <v>30.520000000000003</v>
      </c>
      <c r="J22" s="252">
        <f>ICGN!J41</f>
        <v>29.18</v>
      </c>
      <c r="K22" s="252">
        <f>ICGN!K41</f>
        <v>25.740000000000002</v>
      </c>
      <c r="L22" s="252">
        <f>ICGN!L41</f>
        <v>20.52</v>
      </c>
      <c r="M22" s="252">
        <f>ICGN!M41</f>
        <v>18.88</v>
      </c>
      <c r="N22" s="252">
        <f>ICGN!N41</f>
        <v>18.84</v>
      </c>
      <c r="O22" s="252">
        <f>ICGN!O41</f>
        <v>19.66</v>
      </c>
      <c r="P22" s="252">
        <f>ICGN!P41</f>
        <v>19.88</v>
      </c>
      <c r="Q22" s="252">
        <f>ICGN!Q41</f>
        <v>20.96</v>
      </c>
      <c r="R22" s="252">
        <f>ICGN!R41</f>
        <v>22.720000000000002</v>
      </c>
      <c r="S22" s="252">
        <f>ICGN!S41</f>
        <v>24.69</v>
      </c>
      <c r="T22" s="252">
        <f>ICGN!T41</f>
        <v>28.52</v>
      </c>
      <c r="U22" s="252">
        <f>ICGN!U41</f>
        <v>30.130000000000003</v>
      </c>
      <c r="V22" s="252">
        <f>ICGN!V41</f>
        <v>27.46</v>
      </c>
      <c r="W22" s="252">
        <f>ICGN!W41</f>
        <v>25.03</v>
      </c>
      <c r="X22" s="252">
        <f>ICGN!X41</f>
        <v>22.52</v>
      </c>
      <c r="Y22" s="252">
        <f>ICGN!Y41</f>
        <v>20.54</v>
      </c>
      <c r="Z22" s="252">
        <f>ICGN!Z41</f>
        <v>20.080000000000002</v>
      </c>
      <c r="AA22" s="252">
        <f>ICGN!AA41</f>
        <v>19.82</v>
      </c>
      <c r="AB22" s="252">
        <f>ICGN!AB41</f>
        <v>20.64</v>
      </c>
      <c r="AC22" s="252">
        <f>ICGN!AC41</f>
        <v>21.349999999999998</v>
      </c>
      <c r="AD22" s="252">
        <f>ICGN!AD41</f>
        <v>22.42</v>
      </c>
      <c r="AE22" s="252">
        <f>ICGN!AE41</f>
        <v>23.630000000000003</v>
      </c>
      <c r="AF22" s="252">
        <f>ICGN!AF41</f>
        <v>25.202000000000002</v>
      </c>
      <c r="AG22" s="252">
        <f>ICGN!AG41</f>
        <v>26.119999999999997</v>
      </c>
      <c r="AH22" s="252">
        <f>ICGN!AH41</f>
        <v>26.58</v>
      </c>
      <c r="AI22" s="252">
        <f>ICGN!AI41</f>
        <v>26.36</v>
      </c>
      <c r="AJ22" s="252">
        <f>ICGN!AJ41</f>
        <v>26.86</v>
      </c>
      <c r="AK22" s="252">
        <f>ICGN!AK41</f>
        <v>30.9</v>
      </c>
      <c r="AL22" s="252">
        <f>ICGN!AL41</f>
        <v>34.54</v>
      </c>
      <c r="AM22" s="252">
        <f>ICGN!AM41</f>
        <v>36.39</v>
      </c>
      <c r="AN22" s="252">
        <f>ICGN!AN41</f>
        <v>36.57</v>
      </c>
      <c r="AO22" s="252">
        <f>ICGN!AO41</f>
        <v>37.19</v>
      </c>
      <c r="AP22" s="252">
        <f>ICGN!AP41</f>
        <v>35.69</v>
      </c>
      <c r="AQ22" s="252">
        <f>ICGN!AQ41</f>
        <v>35.15</v>
      </c>
      <c r="AR22" s="252">
        <f>ICGN!AR41</f>
        <v>33.989999999999995</v>
      </c>
      <c r="AS22" s="252">
        <f>ICGN!AS41</f>
        <v>33.64</v>
      </c>
      <c r="AT22" s="252">
        <f>ICGN!AT41</f>
        <v>31.71</v>
      </c>
      <c r="AU22" s="252">
        <f>ICGN!AU41</f>
        <v>29.82</v>
      </c>
      <c r="AV22" s="252">
        <f>ICGN!AV41</f>
        <v>27.250000000000004</v>
      </c>
      <c r="AW22" s="252">
        <f>ICGN!AW41</f>
        <v>28.48</v>
      </c>
      <c r="AX22" s="252">
        <f>ICGN!AX41</f>
        <v>28.49</v>
      </c>
      <c r="AY22" s="252">
        <f>ICGN!AY41</f>
        <v>29.49</v>
      </c>
      <c r="AZ22" s="252">
        <f>ICGN!AZ41</f>
        <v>30.2</v>
      </c>
      <c r="BA22" s="252">
        <f>ICGN!BA41</f>
        <v>30.55</v>
      </c>
      <c r="BB22" s="252">
        <f>ICGN!BB41</f>
        <v>32.019999999999996</v>
      </c>
      <c r="BC22" s="252">
        <f>ICGN!BC41</f>
        <v>33.25</v>
      </c>
      <c r="BD22" s="252">
        <f>ICGN!BD41</f>
        <v>34.29</v>
      </c>
      <c r="BE22" s="252">
        <f>ICGN!BE41</f>
        <v>34.99</v>
      </c>
      <c r="BF22" s="252">
        <f>ICGN!BF41</f>
        <v>35.120000000000005</v>
      </c>
      <c r="BG22" s="252">
        <f>ICGN!BG41</f>
        <v>34.9</v>
      </c>
      <c r="BH22" s="252">
        <f>ICGN!BH41</f>
        <v>33.53</v>
      </c>
      <c r="BI22" s="252">
        <f>ICGN!BI41</f>
        <v>31.86</v>
      </c>
      <c r="BJ22" s="252">
        <f>ICGN!BJ41</f>
        <v>29.89</v>
      </c>
      <c r="BK22" s="252">
        <f>ICGN!BK41</f>
        <v>27.310000000000002</v>
      </c>
      <c r="BL22" s="252">
        <f>ICGN!BL41</f>
        <v>28.910000000000004</v>
      </c>
      <c r="BM22" s="252">
        <f>ICGN!BM41</f>
        <v>28.613181818181822</v>
      </c>
      <c r="BN22" s="252">
        <f>ICGN!BN41</f>
        <v>28.171500000000005</v>
      </c>
      <c r="BO22" s="252">
        <f>ICGN!BO41</f>
        <v>29.194761904761897</v>
      </c>
      <c r="BP22" s="252">
        <f>ICGN!BP41</f>
        <v>30.877142857142864</v>
      </c>
      <c r="BQ22" s="252">
        <f>ICGN!BQ41</f>
        <v>33.187619047619044</v>
      </c>
      <c r="BR22" s="252">
        <f>ICGN!BR41</f>
        <v>35.36</v>
      </c>
      <c r="BS22" s="252">
        <f>ICGN!BS41</f>
        <v>36.380000000000003</v>
      </c>
      <c r="BT22" s="252">
        <f>ICGN!BT41</f>
        <v>36.799999999999997</v>
      </c>
      <c r="BU22" s="252">
        <f>ICGN!BU41</f>
        <v>32.1</v>
      </c>
      <c r="BV22" s="252">
        <f>ICGN!BV41</f>
        <v>28.9</v>
      </c>
      <c r="BW22" s="252">
        <f>ICGN!BW41</f>
        <v>28.000000000000004</v>
      </c>
      <c r="BX22" s="252">
        <f>ICGN!BX41</f>
        <v>27.3</v>
      </c>
      <c r="BY22" s="252">
        <f>ICGN!BY41</f>
        <v>27.700000000000003</v>
      </c>
      <c r="BZ22" s="252">
        <f>ICGN!BZ41</f>
        <v>28.4</v>
      </c>
      <c r="CA22" s="252">
        <f>ICGN!CA41</f>
        <v>30</v>
      </c>
      <c r="CB22" s="252">
        <f>ICGN!CB41</f>
        <v>30.599999999999998</v>
      </c>
      <c r="CC22" s="252">
        <f>ICGN!CC41</f>
        <v>30.8</v>
      </c>
      <c r="CD22" s="252">
        <f>ICGN!CD41</f>
        <v>31</v>
      </c>
      <c r="CE22" s="252">
        <f>ICGN!CE41</f>
        <v>30.099999999999998</v>
      </c>
      <c r="CF22" s="252">
        <f>ICGN!CF41</f>
        <v>28.7</v>
      </c>
      <c r="CG22" s="252">
        <f>ICGN!CG41</f>
        <v>27.267499999999998</v>
      </c>
      <c r="CH22" s="252">
        <f>ICGN!CH41</f>
        <v>24.087500000000002</v>
      </c>
      <c r="CI22" s="252">
        <f>ICGN!CI41</f>
        <v>24.157499999999999</v>
      </c>
      <c r="CJ22" s="252">
        <f>ICGN!CJ41</f>
        <v>25.529999999999998</v>
      </c>
      <c r="CK22" s="252">
        <f>ICGN!CK41</f>
        <v>25.567500000000003</v>
      </c>
      <c r="CL22" s="252">
        <f>ICGN!CL41</f>
        <v>25.332500000000003</v>
      </c>
      <c r="CM22" s="252">
        <f>ICGN!CM41</f>
        <v>25.894999999999996</v>
      </c>
      <c r="CN22" s="252">
        <f>ICGN!CN41</f>
        <v>25.88</v>
      </c>
      <c r="CO22" s="252">
        <f>ICGN!CO41</f>
        <v>25.779999999999998</v>
      </c>
      <c r="CP22" s="252">
        <f>ICGN!CP41</f>
        <v>25.52</v>
      </c>
      <c r="CQ22" s="252">
        <f>ICGN!CQ41</f>
        <v>25.862500000000001</v>
      </c>
      <c r="CR22" s="252">
        <f>ICGN!CR41</f>
        <v>24.154999999999998</v>
      </c>
      <c r="CS22" s="252">
        <f>ICGN!CS41</f>
        <v>23.434999999999999</v>
      </c>
      <c r="CT22" s="252">
        <f>ICGN!CT41</f>
        <v>23.395</v>
      </c>
      <c r="CU22" s="252">
        <f>ICGN!CU41</f>
        <v>23.565000000000001</v>
      </c>
      <c r="CV22" s="252">
        <f>ICGN!CV41</f>
        <v>22.942499999999999</v>
      </c>
      <c r="CW22" s="252">
        <f>ICGN!CW41</f>
        <v>22.854999999999997</v>
      </c>
      <c r="CX22" s="252">
        <f>ICGN!CX41</f>
        <v>22.517499999999998</v>
      </c>
      <c r="CY22" s="252">
        <f>ICGN!CY41</f>
        <v>26.942500000000003</v>
      </c>
      <c r="CZ22" s="252">
        <f>ICGN!CZ41</f>
        <v>30.985000000000003</v>
      </c>
      <c r="DA22" s="252">
        <f>ICGN!DA41</f>
        <v>32.912500000000001</v>
      </c>
      <c r="DB22" s="252">
        <f>ICGN!DB41</f>
        <v>33.93</v>
      </c>
      <c r="DC22" s="252">
        <f>ICGN!DC41</f>
        <v>34.1175</v>
      </c>
      <c r="DD22" s="252">
        <f>ICGN!DD41</f>
        <v>33.832500000000003</v>
      </c>
      <c r="DE22" s="252">
        <f>ICGN!DE41</f>
        <v>33.935000000000002</v>
      </c>
      <c r="DF22" s="252">
        <f>ICGN!DF41</f>
        <v>32.695</v>
      </c>
      <c r="DG22" s="252">
        <f>ICGN!DG41</f>
        <v>32.202500000000001</v>
      </c>
      <c r="DH22" s="252">
        <f>ICGN!DH41</f>
        <v>31.06</v>
      </c>
      <c r="DI22" s="252">
        <f>ICGN!DI41</f>
        <v>31.03</v>
      </c>
      <c r="DJ22" s="252">
        <f>ICGN!DJ41</f>
        <v>31.364999999999998</v>
      </c>
      <c r="DK22" s="252">
        <f>ICGN!DK41</f>
        <v>31.297499999999999</v>
      </c>
      <c r="DL22" s="252">
        <f>ICGN!DL41</f>
        <v>31.752500000000001</v>
      </c>
      <c r="DM22" s="252">
        <f>ICGN!DM41</f>
        <v>33.297499999999999</v>
      </c>
      <c r="DN22" s="252">
        <f>ICGN!DN41</f>
        <v>34.077500000000008</v>
      </c>
      <c r="DO22" s="252">
        <f>ICGN!DO41</f>
        <v>32.887500000000003</v>
      </c>
      <c r="DP22" s="252">
        <f>ICGN!DP41</f>
        <v>28.937500000000004</v>
      </c>
      <c r="DQ22" s="252">
        <f>ICGN!DQ41</f>
        <v>26.7775</v>
      </c>
      <c r="DR22" s="252">
        <f>ICGN!DR41</f>
        <v>25.937500000000004</v>
      </c>
      <c r="DS22" s="252">
        <f>ICGN!DS41</f>
        <v>25.072499999999998</v>
      </c>
      <c r="DT22" s="252">
        <f>ICGN!DT41</f>
        <v>24.715</v>
      </c>
      <c r="DU22" s="252">
        <f>ICGN!DU41</f>
        <v>24.459999999999997</v>
      </c>
      <c r="DV22" s="252">
        <f>ICGN!DV41</f>
        <v>25.612500000000001</v>
      </c>
      <c r="DW22" s="252">
        <f>ICGN!DW41</f>
        <v>26.927500000000006</v>
      </c>
      <c r="DX22" s="252">
        <f>ICGN!DX41</f>
        <v>27.180000000000003</v>
      </c>
      <c r="DY22" s="252">
        <f>ICGN!DY41</f>
        <v>27.662500000000001</v>
      </c>
      <c r="DZ22" s="252">
        <f>ICGN!DZ41</f>
        <v>27.584999999999997</v>
      </c>
      <c r="EA22" s="252">
        <f>ICGN!EA41</f>
        <v>27.647499999999997</v>
      </c>
      <c r="EB22" s="252">
        <f>ICGN!EB41</f>
        <v>27.200000000000003</v>
      </c>
      <c r="EC22" s="252">
        <f>ICGN!EC41</f>
        <v>26.854999999999997</v>
      </c>
      <c r="ED22" s="252">
        <f>ICGN!ED41</f>
        <v>26.555</v>
      </c>
      <c r="EE22" s="252">
        <f>ICGN!EE41</f>
        <v>26.400000000000002</v>
      </c>
      <c r="EF22" s="252">
        <f>ICGN!EF41</f>
        <v>25.900000000000002</v>
      </c>
      <c r="EG22" s="252">
        <f>ICGN!EG41</f>
        <v>26.5</v>
      </c>
      <c r="EH22" s="252">
        <f>ICGN!EH41</f>
        <v>26.400000000000002</v>
      </c>
      <c r="EI22" s="252">
        <f>ICGN!EI41</f>
        <v>26.700000000000003</v>
      </c>
      <c r="EJ22" s="252">
        <f>ICGN!EJ41</f>
        <v>26.900000000000002</v>
      </c>
      <c r="EK22" s="252">
        <f>ICGN!EK41</f>
        <v>27.700000000000003</v>
      </c>
      <c r="EL22" s="252">
        <f>ICGN!EL41</f>
        <v>28.9</v>
      </c>
      <c r="EM22" s="252">
        <f>ICGN!EM41</f>
        <v>30.3</v>
      </c>
      <c r="EN22" s="252">
        <f>ICGN!EN41</f>
        <v>30.599999999999998</v>
      </c>
      <c r="EO22" s="252">
        <f>ICGN!EO41</f>
        <v>30.3</v>
      </c>
      <c r="EP22" s="252">
        <f>ICGN!EP41</f>
        <v>29.799999999999997</v>
      </c>
      <c r="EQ22" s="252">
        <f>ICGN!EQ41</f>
        <v>30.599999999999998</v>
      </c>
      <c r="ER22" s="252">
        <f>ICGN!ER41</f>
        <v>31.1</v>
      </c>
      <c r="ES22" s="252">
        <f>ICGN!ES41</f>
        <v>31.6</v>
      </c>
      <c r="ET22" s="252">
        <f>ICGN!ET41</f>
        <v>32.800000000000004</v>
      </c>
      <c r="EU22" s="252">
        <f>ICGN!EU41</f>
        <v>36.4</v>
      </c>
      <c r="EV22" s="252">
        <f>ICGN!EV41</f>
        <v>47.599999999999994</v>
      </c>
      <c r="EW22" s="252">
        <f>ICGN!EW41</f>
        <v>56.999999999999993</v>
      </c>
      <c r="EX22" s="252">
        <f>ICGN!EX41</f>
        <v>58.599999999999994</v>
      </c>
      <c r="EY22" s="252">
        <f>ICGN!EY41</f>
        <v>57.4</v>
      </c>
      <c r="EZ22" s="252">
        <f>ICGN!EZ41</f>
        <v>54.6</v>
      </c>
      <c r="FA22" s="252">
        <f>ICGN!FA41</f>
        <v>52.400000000000006</v>
      </c>
      <c r="FB22" s="252">
        <f>ICGN!FB41</f>
        <v>51.554999999999993</v>
      </c>
      <c r="FC22" s="252">
        <f>ICGN!FC41</f>
        <v>46.400000000000006</v>
      </c>
      <c r="FD22" s="252">
        <f>ICGN!FD41</f>
        <v>45.158000000000001</v>
      </c>
    </row>
    <row r="23" spans="1:160" s="9" customFormat="1" x14ac:dyDescent="0.3">
      <c r="A23" s="14" t="s">
        <v>168</v>
      </c>
      <c r="B23" s="90" t="s">
        <v>4</v>
      </c>
      <c r="C23" s="90" t="s">
        <v>20</v>
      </c>
      <c r="D23" s="22" t="s">
        <v>36</v>
      </c>
      <c r="E23" s="91">
        <f>ICGN!E42</f>
        <v>307.08000000000004</v>
      </c>
      <c r="F23" s="91">
        <f>ICGN!F42</f>
        <v>291.99473684210523</v>
      </c>
      <c r="G23" s="91">
        <f>ICGN!G42</f>
        <v>285.31363636363636</v>
      </c>
      <c r="H23" s="91">
        <f>ICGN!H42</f>
        <v>317.12380952380948</v>
      </c>
      <c r="I23" s="91">
        <f>ICGN!I42</f>
        <v>370.28</v>
      </c>
      <c r="J23" s="91">
        <f>ICGN!J42</f>
        <v>400.71818181818179</v>
      </c>
      <c r="K23" s="91">
        <f>ICGN!K42</f>
        <v>350.04090909090905</v>
      </c>
      <c r="L23" s="91">
        <f>ICGN!L42</f>
        <v>360.4238095238095</v>
      </c>
      <c r="M23" s="91">
        <f>ICGN!M42</f>
        <v>310.4238095238095</v>
      </c>
      <c r="N23" s="91">
        <f>ICGN!N42</f>
        <v>298.04545454545462</v>
      </c>
      <c r="O23" s="91">
        <f>ICGN!O42</f>
        <v>306.29499999999996</v>
      </c>
      <c r="P23" s="91">
        <f>ICGN!P42</f>
        <v>313.50909090909084</v>
      </c>
      <c r="Q23" s="91">
        <f>ICGN!Q42</f>
        <v>295.60526315789474</v>
      </c>
      <c r="R23" s="91">
        <f>ICGN!R42</f>
        <v>275.47894736842107</v>
      </c>
      <c r="S23" s="91">
        <f>ICGN!S42</f>
        <v>265.44347826086948</v>
      </c>
      <c r="T23" s="91">
        <f>ICGN!T42</f>
        <v>279.45714285714291</v>
      </c>
      <c r="U23" s="91">
        <f>ICGN!U42</f>
        <v>277.36</v>
      </c>
      <c r="V23" s="91">
        <f>ICGN!V42</f>
        <v>285.14545454545458</v>
      </c>
      <c r="W23" s="91">
        <f>ICGN!W42</f>
        <v>303.9904761904761</v>
      </c>
      <c r="X23" s="91">
        <f>ICGN!X42</f>
        <v>307.65909090909093</v>
      </c>
      <c r="Y23" s="91">
        <f>ICGN!Y42</f>
        <v>303.05238095238093</v>
      </c>
      <c r="Z23" s="91">
        <f>ICGN!Z42</f>
        <v>320.91428571428565</v>
      </c>
      <c r="AA23" s="91">
        <f>ICGN!AA42</f>
        <v>341.13809523809527</v>
      </c>
      <c r="AB23" s="91">
        <f>ICGN!AB42</f>
        <v>351.54090909090911</v>
      </c>
      <c r="AC23" s="91">
        <f>ICGN!AC42</f>
        <v>373.82499999999999</v>
      </c>
      <c r="AD23" s="91">
        <f>ICGN!AD42</f>
        <v>372.08947368421047</v>
      </c>
      <c r="AE23" s="91">
        <f>ICGN!AE42</f>
        <v>357.36521739130433</v>
      </c>
      <c r="AF23" s="91">
        <f>ICGN!AF42</f>
        <v>352.18999999999994</v>
      </c>
      <c r="AG23" s="91">
        <f>ICGN!AG42</f>
        <v>352.21904761904761</v>
      </c>
      <c r="AH23" s="91">
        <f>ICGN!AH42</f>
        <v>355.19545454545454</v>
      </c>
      <c r="AI23" s="91">
        <f>ICGN!AI42</f>
        <v>353.15500000000003</v>
      </c>
      <c r="AJ23" s="91">
        <f>ICGN!AJ42</f>
        <v>357.24782608695654</v>
      </c>
      <c r="AK23" s="91">
        <f>ICGN!AK42</f>
        <v>346.40476190476181</v>
      </c>
      <c r="AL23" s="91">
        <f>ICGN!AL42</f>
        <v>315.20476190476194</v>
      </c>
      <c r="AM23" s="91">
        <f>ICGN!AM42</f>
        <v>298.54761904761904</v>
      </c>
      <c r="AN23" s="91">
        <f>ICGN!AN42</f>
        <v>290.9190476190476</v>
      </c>
      <c r="AO23" s="91">
        <f>ICGN!AO42</f>
        <v>315.34000000000003</v>
      </c>
      <c r="AP23" s="91">
        <f>ICGN!AP42</f>
        <v>330.65999999999997</v>
      </c>
      <c r="AQ23" s="91">
        <f>ICGN!AQ42</f>
        <v>367.62272727272727</v>
      </c>
      <c r="AR23" s="91">
        <f>ICGN!AR42</f>
        <v>399.72</v>
      </c>
      <c r="AS23" s="91">
        <f>ICGN!AS42</f>
        <v>416.77727272727276</v>
      </c>
      <c r="AT23" s="91">
        <f>ICGN!AT42</f>
        <v>420.94761904761901</v>
      </c>
      <c r="AU23" s="91">
        <f>ICGN!AU42</f>
        <v>501.25238095238092</v>
      </c>
      <c r="AV23" s="91">
        <f>ICGN!AV42</f>
        <v>531.38695652173919</v>
      </c>
      <c r="AW23" s="91">
        <f>ICGN!AW42</f>
        <v>507.621052631579</v>
      </c>
      <c r="AX23" s="91">
        <f>ICGN!AX42</f>
        <v>471.6521739130435</v>
      </c>
      <c r="AY23" s="91">
        <f>ICGN!AY42</f>
        <v>445.06190476190483</v>
      </c>
      <c r="AZ23" s="91">
        <f>ICGN!AZ42</f>
        <v>444.23500000000001</v>
      </c>
      <c r="BA23" s="91">
        <f>ICGN!BA42</f>
        <v>414.41428571428565</v>
      </c>
      <c r="BB23" s="91">
        <f>ICGN!BB42</f>
        <v>425.61052631578951</v>
      </c>
      <c r="BC23" s="91">
        <f>ICGN!BC42</f>
        <v>424.5200000000001</v>
      </c>
      <c r="BD23" s="91">
        <f>ICGN!BD42</f>
        <v>404.93181818181807</v>
      </c>
      <c r="BE23" s="91">
        <f>ICGN!BE42</f>
        <v>432.49545454545455</v>
      </c>
      <c r="BF23" s="91">
        <f>ICGN!BF42</f>
        <v>456.8250000000001</v>
      </c>
      <c r="BG23" s="91">
        <f>ICGN!BG42</f>
        <v>479.29999999999995</v>
      </c>
      <c r="BH23" s="91">
        <f>ICGN!BH42</f>
        <v>427.27272727272725</v>
      </c>
      <c r="BI23" s="91">
        <f>ICGN!BI42</f>
        <v>444.69500000000005</v>
      </c>
      <c r="BJ23" s="91">
        <f>ICGN!BJ42</f>
        <v>418.0565217391304</v>
      </c>
      <c r="BK23" s="91">
        <f>ICGN!BK42</f>
        <v>418.80499999999995</v>
      </c>
      <c r="BL23" s="91">
        <f>ICGN!BL42</f>
        <v>449.05714285714288</v>
      </c>
      <c r="BM23" s="91">
        <f>ICGN!BM42</f>
        <v>429.77619047619044</v>
      </c>
      <c r="BN23" s="91">
        <f>ICGN!BN42</f>
        <v>453.01052631578943</v>
      </c>
      <c r="BO23" s="91">
        <f>ICGN!BO42</f>
        <v>459.66190476190474</v>
      </c>
      <c r="BP23" s="91">
        <f>ICGN!BP42</f>
        <v>484.10476190476186</v>
      </c>
      <c r="BQ23" s="91">
        <f>ICGN!BQ42</f>
        <v>492.4</v>
      </c>
      <c r="BR23" s="91">
        <f>ICGN!BR42</f>
        <v>471.07619047619033</v>
      </c>
      <c r="BS23" s="91">
        <f>ICGN!BS42</f>
        <v>409.15909090909093</v>
      </c>
      <c r="BT23" s="91">
        <f>ICGN!BT42</f>
        <v>406.25714285714292</v>
      </c>
      <c r="BU23" s="91">
        <f>ICGN!BU42</f>
        <v>371.13333333333333</v>
      </c>
      <c r="BV23" s="91">
        <f>ICGN!BV42</f>
        <v>343.66086956521741</v>
      </c>
      <c r="BW23" s="91">
        <f>ICGN!BW42</f>
        <v>383.96842105263158</v>
      </c>
      <c r="BX23" s="91">
        <f>ICGN!BX42</f>
        <v>379.28181818181815</v>
      </c>
      <c r="BY23" s="91">
        <f>ICGN!BY42</f>
        <v>343.85999999999996</v>
      </c>
      <c r="BZ23" s="91">
        <f>ICGN!BZ42</f>
        <v>339.51578947368421</v>
      </c>
      <c r="CA23" s="91">
        <f>ICGN!CA42</f>
        <v>330.99545454545455</v>
      </c>
      <c r="CB23" s="91">
        <f>ICGN!CB42</f>
        <v>317.25238095238097</v>
      </c>
      <c r="CC23" s="91">
        <f>ICGN!CC42</f>
        <v>308.87</v>
      </c>
      <c r="CD23" s="91">
        <f>ICGN!CD42</f>
        <v>321.05454545454546</v>
      </c>
      <c r="CE23" s="91">
        <f>ICGN!CE42</f>
        <v>358.01363636363635</v>
      </c>
      <c r="CF23" s="91">
        <f>ICGN!CF42</f>
        <v>336.0285714285713</v>
      </c>
      <c r="CG23" s="91">
        <f>ICGN!CG42</f>
        <v>311.12380952380948</v>
      </c>
      <c r="CH23" s="91">
        <f>ICGN!CH42</f>
        <v>306.82272727272726</v>
      </c>
      <c r="CI23" s="91">
        <f>ICGN!CI42</f>
        <v>290.61</v>
      </c>
      <c r="CJ23" s="91">
        <f>ICGN!CJ42</f>
        <v>275.65909090909093</v>
      </c>
      <c r="CK23" s="91">
        <f>ICGN!CK42</f>
        <v>269.59473684210525</v>
      </c>
      <c r="CL23" s="91">
        <f>ICGN!CL42</f>
        <v>264.32499999999999</v>
      </c>
      <c r="CM23" s="91">
        <f>ICGN!CM42</f>
        <v>268.69090909090909</v>
      </c>
      <c r="CN23" s="91">
        <f>ICGN!CN42</f>
        <v>297.28571428571428</v>
      </c>
      <c r="CO23" s="91">
        <f>ICGN!CO42</f>
        <v>369.67619047619053</v>
      </c>
      <c r="CP23" s="91">
        <f>ICGN!CP42</f>
        <v>402.25909090909084</v>
      </c>
      <c r="CQ23" s="91">
        <f>ICGN!CQ42</f>
        <v>365.84999999999997</v>
      </c>
      <c r="CR23" s="91">
        <f>ICGN!CR42</f>
        <v>330.65217391304338</v>
      </c>
      <c r="CS23" s="91">
        <f>ICGN!CS42</f>
        <v>310.48095238095237</v>
      </c>
      <c r="CT23" s="91">
        <f>ICGN!CT42</f>
        <v>305.83333333333343</v>
      </c>
      <c r="CU23" s="91">
        <f>ICGN!CU42</f>
        <v>313.61428571428564</v>
      </c>
      <c r="CV23" s="91">
        <f>ICGN!CV42</f>
        <v>313.73809523809524</v>
      </c>
      <c r="CW23" s="91">
        <f>ICGN!CW42</f>
        <v>330.85499999999996</v>
      </c>
      <c r="CX23" s="91">
        <f>ICGN!CX42</f>
        <v>336.90526315789475</v>
      </c>
      <c r="CY23" s="91">
        <f>ICGN!CY42</f>
        <v>323.76086956521738</v>
      </c>
      <c r="CZ23" s="91">
        <f>ICGN!CZ42</f>
        <v>310.83157894736843</v>
      </c>
      <c r="DA23" s="91">
        <f>ICGN!DA42</f>
        <v>309.38181818181823</v>
      </c>
      <c r="DB23" s="91">
        <f>ICGN!DB42</f>
        <v>299.71818181818185</v>
      </c>
      <c r="DC23" s="91">
        <f>ICGN!DC42</f>
        <v>324.08000000000004</v>
      </c>
      <c r="DD23" s="91">
        <f>ICGN!DD42</f>
        <v>299.00000000000006</v>
      </c>
      <c r="DE23" s="91">
        <f>ICGN!DE42</f>
        <v>305.21000000000009</v>
      </c>
      <c r="DF23" s="91">
        <f>ICGN!DF42</f>
        <v>315.17272727272723</v>
      </c>
      <c r="DG23" s="91">
        <f>ICGN!DG42</f>
        <v>317.42857142857144</v>
      </c>
      <c r="DH23" s="91">
        <f>ICGN!DH42</f>
        <v>322.73999999999995</v>
      </c>
      <c r="DI23" s="91">
        <f>ICGN!DI42</f>
        <v>325.95238095238102</v>
      </c>
      <c r="DJ23" s="91">
        <f>ICGN!DJ42</f>
        <v>360.51052631578943</v>
      </c>
      <c r="DK23" s="91">
        <f>ICGN!DK42</f>
        <v>375.15238095238095</v>
      </c>
      <c r="DL23" s="91">
        <f>ICGN!DL42</f>
        <v>380.78095238095244</v>
      </c>
      <c r="DM23" s="91">
        <f>ICGN!DM42</f>
        <v>384.50454545454545</v>
      </c>
      <c r="DN23" s="91">
        <f>ICGN!DN42</f>
        <v>345.94761904761901</v>
      </c>
      <c r="DO23" s="91">
        <f>ICGN!DO42</f>
        <v>331.24285714285708</v>
      </c>
      <c r="DP23" s="91">
        <f>ICGN!DP42</f>
        <v>323.08260869565214</v>
      </c>
      <c r="DQ23" s="91">
        <f>ICGN!DQ42</f>
        <v>308.59999999999997</v>
      </c>
      <c r="DR23" s="91">
        <f>ICGN!DR42</f>
        <v>312.2347826086957</v>
      </c>
      <c r="DS23" s="91">
        <f>ICGN!DS42</f>
        <v>307.31428571428569</v>
      </c>
      <c r="DT23" s="91">
        <f>ICGN!DT42</f>
        <v>308.52999999999997</v>
      </c>
      <c r="DU23" s="91">
        <f>ICGN!DU42</f>
        <v>312.73333333333329</v>
      </c>
      <c r="DV23" s="91">
        <f>ICGN!DV42</f>
        <v>306.66842105263157</v>
      </c>
      <c r="DW23" s="91">
        <f>ICGN!DW42</f>
        <v>306.28095238095239</v>
      </c>
      <c r="DX23" s="91">
        <f>ICGN!DX42</f>
        <v>305.80952380952374</v>
      </c>
      <c r="DY23" s="91">
        <f>ICGN!DY42</f>
        <v>298.33636363636367</v>
      </c>
      <c r="DZ23" s="91">
        <f>ICGN!DZ42</f>
        <v>317.685</v>
      </c>
      <c r="EA23" s="91">
        <f>ICGN!EA42</f>
        <v>306.39545454545447</v>
      </c>
      <c r="EB23" s="91">
        <f>ICGN!EB42</f>
        <v>293.34545454545452</v>
      </c>
      <c r="EC23" s="91">
        <f>ICGN!EC42</f>
        <v>292.26499999999987</v>
      </c>
      <c r="ED23" s="91">
        <f>ICGN!ED42</f>
        <v>304.21304347826089</v>
      </c>
      <c r="EE23" s="91">
        <f>ICGN!EE42</f>
        <v>300.81499999999994</v>
      </c>
      <c r="EF23" s="91">
        <f>ICGN!EF42</f>
        <v>297.55238095238093</v>
      </c>
      <c r="EG23" s="91">
        <f>ICGN!EG42</f>
        <v>297.53809523809525</v>
      </c>
      <c r="EH23" s="91">
        <f>ICGN!EH42</f>
        <v>290.88421052631583</v>
      </c>
      <c r="EI23" s="91">
        <f>ICGN!EI42</f>
        <v>309.76363636363641</v>
      </c>
      <c r="EJ23" s="91">
        <f>ICGN!EJ42</f>
        <v>291.94761904761907</v>
      </c>
      <c r="EK23" s="91">
        <f>ICGN!EK42</f>
        <v>284.84499999999997</v>
      </c>
      <c r="EL23" s="91">
        <f>ICGN!EL42</f>
        <v>286.76363636363641</v>
      </c>
      <c r="EM23" s="91">
        <f>ICGN!EM42</f>
        <v>289.45</v>
      </c>
      <c r="EN23" s="91">
        <f>ICGN!EN42</f>
        <v>289.88095238095241</v>
      </c>
      <c r="EO23" s="91">
        <f>ICGN!EO42</f>
        <v>322.37619047619052</v>
      </c>
      <c r="EP23" s="91">
        <f>ICGN!EP42</f>
        <v>367.60454545454536</v>
      </c>
      <c r="EQ23" s="91">
        <f>ICGN!EQ42</f>
        <v>390.30499999999995</v>
      </c>
      <c r="ER23" s="91">
        <f>ICGN!ER42</f>
        <v>401.07272727272726</v>
      </c>
      <c r="ES23" s="91">
        <f>ICGN!ES42</f>
        <v>442.93157894736845</v>
      </c>
      <c r="ET23" s="91">
        <f>ICGN!ET42</f>
        <v>428.77894736842109</v>
      </c>
      <c r="EU23" s="91">
        <f>ICGN!EU42</f>
        <v>408.55217391304353</v>
      </c>
      <c r="EV23" s="91">
        <f>ICGN!EV42</f>
        <v>411.28181818181815</v>
      </c>
      <c r="EW23" s="91">
        <f>ICGN!EW42</f>
        <v>415.55</v>
      </c>
      <c r="EX23" s="91">
        <f>ICGN!EX42</f>
        <v>374</v>
      </c>
      <c r="EY23" s="91">
        <f>ICGN!EY42</f>
        <v>360.65238095238101</v>
      </c>
      <c r="EZ23" s="91">
        <f>ICGN!EZ42</f>
        <v>354.68181818181824</v>
      </c>
      <c r="FA23" s="91">
        <f>ICGN!FA42</f>
        <v>338.07142857142856</v>
      </c>
      <c r="FB23" s="91">
        <f>ICGN!FB42</f>
        <v>322.39047619047614</v>
      </c>
      <c r="FC23" s="91">
        <f>ICGN!FC42</f>
        <v>352.2619047619047</v>
      </c>
      <c r="FD23" s="91">
        <f>ICGN!FD42</f>
        <v>385.7318181818182</v>
      </c>
    </row>
    <row r="24" spans="1:160" s="9" customFormat="1" x14ac:dyDescent="0.3">
      <c r="A24" s="14" t="s">
        <v>159</v>
      </c>
      <c r="B24" s="90" t="s">
        <v>17</v>
      </c>
      <c r="C24" s="90" t="s">
        <v>21</v>
      </c>
      <c r="D24" s="22" t="s">
        <v>10</v>
      </c>
      <c r="E24" s="91">
        <f>ICGN!E43</f>
        <v>3.9096249999999997</v>
      </c>
      <c r="F24" s="91">
        <f>ICGN!F43</f>
        <v>3.618815789473683</v>
      </c>
      <c r="G24" s="91">
        <f>ICGN!G43</f>
        <v>3.7650000000000001</v>
      </c>
      <c r="H24" s="91">
        <f>ICGN!H43</f>
        <v>3.8722619047619053</v>
      </c>
      <c r="I24" s="91">
        <f>ICGN!I43</f>
        <v>4.1797500000000003</v>
      </c>
      <c r="J24" s="91">
        <f>ICGN!J43</f>
        <v>4.1245454545454558</v>
      </c>
      <c r="K24" s="91">
        <f>ICGN!K43</f>
        <v>3.3196590909090911</v>
      </c>
      <c r="L24" s="91">
        <f>ICGN!L43</f>
        <v>3.2714285714285722</v>
      </c>
      <c r="M24" s="91">
        <f>ICGN!M43</f>
        <v>3.2239285714285715</v>
      </c>
      <c r="N24" s="91">
        <f>ICGN!N43</f>
        <v>3.7201136363636351</v>
      </c>
      <c r="O24" s="91">
        <f>ICGN!O43</f>
        <v>3.8993750000000005</v>
      </c>
      <c r="P24" s="91">
        <f>ICGN!P43</f>
        <v>3.9549999999999996</v>
      </c>
      <c r="Q24" s="91">
        <f>ICGN!Q43</f>
        <v>3.8586842105263166</v>
      </c>
      <c r="R24" s="91">
        <f>ICGN!R43</f>
        <v>3.6277631578947371</v>
      </c>
      <c r="S24" s="91">
        <f>ICGN!S43</f>
        <v>3.6359782608695652</v>
      </c>
      <c r="T24" s="91">
        <f>ICGN!T43</f>
        <v>3.5402380952380952</v>
      </c>
      <c r="U24" s="91">
        <f>ICGN!U43</f>
        <v>3.6445000000000007</v>
      </c>
      <c r="V24" s="91">
        <f>ICGN!V43</f>
        <v>3.4678409090909095</v>
      </c>
      <c r="W24" s="91">
        <f>ICGN!W43</f>
        <v>3.7483333333333326</v>
      </c>
      <c r="X24" s="91">
        <f>ICGN!X43</f>
        <v>4.0861363636363635</v>
      </c>
      <c r="Y24" s="91">
        <f>ICGN!Y43</f>
        <v>4.8280952380952371</v>
      </c>
      <c r="Z24" s="91">
        <f>ICGN!Z43</f>
        <v>5.4554761904761886</v>
      </c>
      <c r="AA24" s="91">
        <f>ICGN!AA43</f>
        <v>5.5225000000000009</v>
      </c>
      <c r="AB24" s="91">
        <f>ICGN!AB43</f>
        <v>5.8557954545454542</v>
      </c>
      <c r="AC24" s="91">
        <f>ICGN!AC43</f>
        <v>6.3523749999999994</v>
      </c>
      <c r="AD24" s="91">
        <f>ICGN!AD43</f>
        <v>6.9044736842105268</v>
      </c>
      <c r="AE24" s="91">
        <f>ICGN!AE43</f>
        <v>6.8367391304347844</v>
      </c>
      <c r="AF24" s="91">
        <f>ICGN!AF43</f>
        <v>7.5310000000000006</v>
      </c>
      <c r="AG24" s="91">
        <f>ICGN!AG43</f>
        <v>7.2189285714285729</v>
      </c>
      <c r="AH24" s="91">
        <f>ICGN!AH43</f>
        <v>7.1712499999999979</v>
      </c>
      <c r="AI24" s="91">
        <f>ICGN!AI43</f>
        <v>6.6816249999999995</v>
      </c>
      <c r="AJ24" s="91">
        <f>ICGN!AJ43</f>
        <v>7.1339130434782589</v>
      </c>
      <c r="AK24" s="91">
        <f>ICGN!AK43</f>
        <v>6.8966666666666674</v>
      </c>
      <c r="AL24" s="91">
        <f>ICGN!AL43</f>
        <v>6.321190476190476</v>
      </c>
      <c r="AM24" s="91">
        <f>ICGN!AM43</f>
        <v>6.2703571428571436</v>
      </c>
      <c r="AN24" s="91">
        <f>ICGN!AN43</f>
        <v>6.0201190476190467</v>
      </c>
      <c r="AO24" s="91">
        <f>ICGN!AO43</f>
        <v>6.3086249999999993</v>
      </c>
      <c r="AP24" s="91">
        <f>ICGN!AP43</f>
        <v>6.4038749999999993</v>
      </c>
      <c r="AQ24" s="91">
        <f>ICGN!AQ43</f>
        <v>6.5079545454545444</v>
      </c>
      <c r="AR24" s="91">
        <f>ICGN!AR43</f>
        <v>6.3395000000000001</v>
      </c>
      <c r="AS24" s="91">
        <f>ICGN!AS43</f>
        <v>6.1701136363636371</v>
      </c>
      <c r="AT24" s="91">
        <f>ICGN!AT43</f>
        <v>6.0319047619047623</v>
      </c>
      <c r="AU24" s="91">
        <f>ICGN!AU43</f>
        <v>7.7735714285714286</v>
      </c>
      <c r="AV24" s="91">
        <f>ICGN!AV43</f>
        <v>8.0354347826086965</v>
      </c>
      <c r="AW24" s="91">
        <f>ICGN!AW43</f>
        <v>7.6326315789473691</v>
      </c>
      <c r="AX24" s="91">
        <f>ICGN!AX43</f>
        <v>7.5011956521739123</v>
      </c>
      <c r="AY24" s="91">
        <f>ICGN!AY43</f>
        <v>7.4010714285714281</v>
      </c>
      <c r="AZ24" s="91">
        <f>ICGN!AZ43</f>
        <v>7.1794999999999991</v>
      </c>
      <c r="BA24" s="91">
        <f>ICGN!BA43</f>
        <v>7.1465476190476185</v>
      </c>
      <c r="BB24" s="91">
        <f>ICGN!BB43</f>
        <v>7.0701315789473691</v>
      </c>
      <c r="BC24" s="91">
        <f>ICGN!BC43</f>
        <v>7.2623749999999987</v>
      </c>
      <c r="BD24" s="91">
        <f>ICGN!BD43</f>
        <v>6.4850000000000021</v>
      </c>
      <c r="BE24" s="91">
        <f>ICGN!BE43</f>
        <v>6.7163636363636376</v>
      </c>
      <c r="BF24" s="91">
        <f>ICGN!BF43</f>
        <v>6.6226249999999993</v>
      </c>
      <c r="BG24" s="91">
        <f>ICGN!BG43</f>
        <v>5.8923863636363629</v>
      </c>
      <c r="BH24" s="91">
        <f>ICGN!BH43</f>
        <v>4.8317045454545458</v>
      </c>
      <c r="BI24" s="91">
        <f>ICGN!BI43</f>
        <v>4.66</v>
      </c>
      <c r="BJ24" s="91">
        <f>ICGN!BJ43</f>
        <v>4.3916304347826092</v>
      </c>
      <c r="BK24" s="91">
        <f>ICGN!BK43</f>
        <v>4.2300000000000004</v>
      </c>
      <c r="BL24" s="91">
        <f>ICGN!BL43</f>
        <v>4.2635714285714288</v>
      </c>
      <c r="BM24" s="91">
        <f>ICGN!BM43</f>
        <v>4.2722619047619057</v>
      </c>
      <c r="BN24" s="91">
        <f>ICGN!BN43</f>
        <v>4.4728947368421057</v>
      </c>
      <c r="BO24" s="91">
        <f>ICGN!BO43</f>
        <v>4.8242857142857147</v>
      </c>
      <c r="BP24" s="91">
        <f>ICGN!BP43</f>
        <v>5.0220238095238097</v>
      </c>
      <c r="BQ24" s="91">
        <f>ICGN!BQ43</f>
        <v>4.887023809523809</v>
      </c>
      <c r="BR24" s="91">
        <f>ICGN!BR43</f>
        <v>4.4666666666666659</v>
      </c>
      <c r="BS24" s="91">
        <f>ICGN!BS43</f>
        <v>3.8329545454545451</v>
      </c>
      <c r="BT24" s="91">
        <f>ICGN!BT43</f>
        <v>3.5934523809523817</v>
      </c>
      <c r="BU24" s="91">
        <f>ICGN!BU43</f>
        <v>3.3539285714285709</v>
      </c>
      <c r="BV24" s="91">
        <f>ICGN!BV43</f>
        <v>3.4941304347826079</v>
      </c>
      <c r="BW24" s="91">
        <f>ICGN!BW43</f>
        <v>3.7317105263157888</v>
      </c>
      <c r="BX24" s="91">
        <f>ICGN!BX43</f>
        <v>3.9579545454545451</v>
      </c>
      <c r="BY24" s="91">
        <f>ICGN!BY43</f>
        <v>3.8810000000000002</v>
      </c>
      <c r="BZ24" s="91">
        <f>ICGN!BZ43</f>
        <v>3.8368421052631576</v>
      </c>
      <c r="CA24" s="91">
        <f>ICGN!CA43</f>
        <v>3.8294318181818183</v>
      </c>
      <c r="CB24" s="91">
        <f>ICGN!CB43</f>
        <v>3.7396428571428579</v>
      </c>
      <c r="CC24" s="91">
        <f>ICGN!CC43</f>
        <v>3.5923749999999997</v>
      </c>
      <c r="CD24" s="91">
        <f>ICGN!CD43</f>
        <v>3.6439772727272723</v>
      </c>
      <c r="CE24" s="91">
        <f>ICGN!CE43</f>
        <v>4.0635227272727263</v>
      </c>
      <c r="CF24" s="91">
        <f>ICGN!CF43</f>
        <v>3.6771428571428579</v>
      </c>
      <c r="CG24" s="91">
        <f>ICGN!CG43</f>
        <v>3.7379761904761906</v>
      </c>
      <c r="CH24" s="91">
        <f>ICGN!CH43</f>
        <v>3.8305681818181823</v>
      </c>
      <c r="CI24" s="91">
        <f>ICGN!CI43</f>
        <v>3.663125</v>
      </c>
      <c r="CJ24" s="91">
        <f>ICGN!CJ43</f>
        <v>3.6931818181818188</v>
      </c>
      <c r="CK24" s="91">
        <f>ICGN!CK43</f>
        <v>3.6184210526315788</v>
      </c>
      <c r="CL24" s="91">
        <f>ICGN!CL43</f>
        <v>3.6327500000000001</v>
      </c>
      <c r="CM24" s="91">
        <f>ICGN!CM43</f>
        <v>3.6348863636363635</v>
      </c>
      <c r="CN24" s="91">
        <f>ICGN!CN43</f>
        <v>3.726785714285715</v>
      </c>
      <c r="CO24" s="91">
        <f>ICGN!CO43</f>
        <v>3.8941666666666657</v>
      </c>
      <c r="CP24" s="91">
        <f>ICGN!CP43</f>
        <v>4.1026136363636372</v>
      </c>
      <c r="CQ24" s="91">
        <f>ICGN!CQ43</f>
        <v>3.4329999999999998</v>
      </c>
      <c r="CR24" s="91">
        <f>ICGN!CR43</f>
        <v>3.2304347826086968</v>
      </c>
      <c r="CS24" s="91">
        <f>ICGN!CS43</f>
        <v>3.2890476190476194</v>
      </c>
      <c r="CT24" s="91">
        <f>ICGN!CT43</f>
        <v>3.4948809523809521</v>
      </c>
      <c r="CU24" s="91">
        <f>ICGN!CU43</f>
        <v>3.449761904761905</v>
      </c>
      <c r="CV24" s="91">
        <f>ICGN!CV43</f>
        <v>3.4967857142857133</v>
      </c>
      <c r="CW24" s="91">
        <f>ICGN!CW43</f>
        <v>3.618125</v>
      </c>
      <c r="CX24" s="91">
        <f>ICGN!CX43</f>
        <v>3.6921052631578952</v>
      </c>
      <c r="CY24" s="91">
        <f>ICGN!CY43</f>
        <v>3.6278260869565218</v>
      </c>
      <c r="CZ24" s="91">
        <f>ICGN!CZ43</f>
        <v>3.6301315789473683</v>
      </c>
      <c r="DA24" s="91">
        <f>ICGN!DA43</f>
        <v>3.6661363636363635</v>
      </c>
      <c r="DB24" s="91">
        <f>ICGN!DB43</f>
        <v>3.7228409090909094</v>
      </c>
      <c r="DC24" s="91">
        <f>ICGN!DC43</f>
        <v>3.7760000000000007</v>
      </c>
      <c r="DD24" s="91">
        <f>ICGN!DD43</f>
        <v>3.531195652173913</v>
      </c>
      <c r="DE24" s="91">
        <f>ICGN!DE43</f>
        <v>3.4794999999999994</v>
      </c>
      <c r="DF24" s="91">
        <f>ICGN!DF43</f>
        <v>3.4938636363636362</v>
      </c>
      <c r="DG24" s="91">
        <f>ICGN!DG43</f>
        <v>3.4317857142857147</v>
      </c>
      <c r="DH24" s="91">
        <f>ICGN!DH43</f>
        <v>3.4455</v>
      </c>
      <c r="DI24" s="91">
        <f>ICGN!DI43</f>
        <v>3.5272619047619043</v>
      </c>
      <c r="DJ24" s="91">
        <f>ICGN!DJ43</f>
        <v>3.6592105263157899</v>
      </c>
      <c r="DK24" s="91">
        <f>ICGN!DK43</f>
        <v>3.7960714285714272</v>
      </c>
      <c r="DL24" s="91">
        <f>ICGN!DL43</f>
        <v>3.8548809523809515</v>
      </c>
      <c r="DM24" s="91">
        <f>ICGN!DM43</f>
        <v>3.9822727272727274</v>
      </c>
      <c r="DN24" s="91">
        <f>ICGN!DN43</f>
        <v>3.6486904761904762</v>
      </c>
      <c r="DO24" s="91">
        <f>ICGN!DO43</f>
        <v>3.4915476190476191</v>
      </c>
      <c r="DP24" s="91">
        <f>ICGN!DP43</f>
        <v>3.5833695652173914</v>
      </c>
      <c r="DQ24" s="91">
        <f>ICGN!DQ43</f>
        <v>3.5234210526315786</v>
      </c>
      <c r="DR24" s="91">
        <f>ICGN!DR43</f>
        <v>3.6815217391304342</v>
      </c>
      <c r="DS24" s="91">
        <f>ICGN!DS43</f>
        <v>3.6579761904761909</v>
      </c>
      <c r="DT24" s="91">
        <f>ICGN!DT43</f>
        <v>3.7662500000000003</v>
      </c>
      <c r="DU24" s="91">
        <f>ICGN!DU43</f>
        <v>3.7869047619047613</v>
      </c>
      <c r="DV24" s="91">
        <f>ICGN!DV43</f>
        <v>3.7378947368421058</v>
      </c>
      <c r="DW24" s="91">
        <f>ICGN!DW43</f>
        <v>3.6663095238095229</v>
      </c>
      <c r="DX24" s="91">
        <f>ICGN!DX43</f>
        <v>3.5770238095238094</v>
      </c>
      <c r="DY24" s="91">
        <f>ICGN!DY43</f>
        <v>3.797613636363637</v>
      </c>
      <c r="DZ24" s="91">
        <f>ICGN!DZ43</f>
        <v>4.3522500000000006</v>
      </c>
      <c r="EA24" s="91">
        <f>ICGN!EA43</f>
        <v>4.2704545454545446</v>
      </c>
      <c r="EB24" s="91">
        <f>ICGN!EB43</f>
        <v>3.7623863636363635</v>
      </c>
      <c r="EC24" s="91">
        <f>ICGN!EC43</f>
        <v>3.6216250000000003</v>
      </c>
      <c r="ED24" s="91">
        <f>ICGN!ED43</f>
        <v>3.8977173913043486</v>
      </c>
      <c r="EE24" s="91">
        <f>ICGN!EE43</f>
        <v>3.7362500000000005</v>
      </c>
      <c r="EF24" s="91">
        <f>ICGN!EF43</f>
        <v>3.7791666666666663</v>
      </c>
      <c r="EG24" s="91">
        <f>ICGN!EG43</f>
        <v>3.8573809523809528</v>
      </c>
      <c r="EH24" s="91">
        <f>ICGN!EH43</f>
        <v>3.7744736842105273</v>
      </c>
      <c r="EI24" s="91">
        <f>ICGN!EI43</f>
        <v>3.5993181818181812</v>
      </c>
      <c r="EJ24" s="91">
        <f>ICGN!EJ43</f>
        <v>3.2090476190476189</v>
      </c>
      <c r="EK24" s="91">
        <f>ICGN!EK43</f>
        <v>3.1870000000000003</v>
      </c>
      <c r="EL24" s="91">
        <f>ICGN!EL43</f>
        <v>3.2761363636363638</v>
      </c>
      <c r="EM24" s="91">
        <f>ICGN!EM43</f>
        <v>3.3206818181818178</v>
      </c>
      <c r="EN24" s="91">
        <f>ICGN!EN43</f>
        <v>3.2515476190476198</v>
      </c>
      <c r="EO24" s="91">
        <f>ICGN!EO43</f>
        <v>3.6238095238095234</v>
      </c>
      <c r="EP24" s="91">
        <f>ICGN!EP43</f>
        <v>3.988977272727273</v>
      </c>
      <c r="EQ24" s="91">
        <f>ICGN!EQ43</f>
        <v>4.155875</v>
      </c>
      <c r="ER24" s="91">
        <f>ICGN!ER43</f>
        <v>4.3546590909090916</v>
      </c>
      <c r="ES24" s="91">
        <f>ICGN!ES43</f>
        <v>5.1539473684210515</v>
      </c>
      <c r="ET24" s="91">
        <f>ICGN!ET43</f>
        <v>5.4997368421052615</v>
      </c>
      <c r="EU24" s="91">
        <f>ICGN!EU43</f>
        <v>5.5280434782608694</v>
      </c>
      <c r="EV24" s="91">
        <f>ICGN!EV43</f>
        <v>6.1351136363636352</v>
      </c>
      <c r="EW24" s="91">
        <f>ICGN!EW43</f>
        <v>6.9738749999999996</v>
      </c>
      <c r="EX24" s="91">
        <f>ICGN!EX43</f>
        <v>6.7240909090909069</v>
      </c>
      <c r="EY24" s="91">
        <f>ICGN!EY43</f>
        <v>6.0508333333333342</v>
      </c>
      <c r="EZ24" s="91">
        <f>ICGN!EZ43</f>
        <v>5.5222727272727274</v>
      </c>
      <c r="FA24" s="91">
        <f>ICGN!FA43</f>
        <v>5.1859523809523811</v>
      </c>
      <c r="FB24" s="91">
        <f>ICGN!FB43</f>
        <v>5.366190476190476</v>
      </c>
      <c r="FC24" s="91">
        <f>ICGN!FC43</f>
        <v>5.7089285714285714</v>
      </c>
      <c r="FD24" s="91">
        <f>ICGN!FD43</f>
        <v>5.9188636363636355</v>
      </c>
    </row>
    <row r="25" spans="1:160" s="16" customFormat="1" x14ac:dyDescent="0.3">
      <c r="A25" s="14"/>
      <c r="B25" s="14"/>
      <c r="C25" s="14"/>
      <c r="D25" s="22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</row>
    <row r="26" spans="1:160" s="16" customFormat="1" x14ac:dyDescent="0.3">
      <c r="A26" s="16" t="s">
        <v>37</v>
      </c>
      <c r="D26" s="22"/>
      <c r="E26" s="253">
        <f>ICGN!E54</f>
        <v>2252.9815000000003</v>
      </c>
      <c r="F26" s="253">
        <f>ICGN!F54</f>
        <v>2513.7445000000007</v>
      </c>
      <c r="G26" s="253">
        <f>ICGN!G54</f>
        <v>2477.2114285714283</v>
      </c>
      <c r="H26" s="253">
        <f>ICGN!H54</f>
        <v>2379.3645000000001</v>
      </c>
      <c r="I26" s="253">
        <f>ICGN!I54</f>
        <v>2229.9499999999998</v>
      </c>
      <c r="J26" s="253">
        <f>ICGN!J54</f>
        <v>2090.0421052631582</v>
      </c>
      <c r="K26" s="253">
        <f>ICGN!K54</f>
        <v>2052.6840909090906</v>
      </c>
      <c r="L26" s="253">
        <f>ICGN!L54</f>
        <v>2018.9652631578945</v>
      </c>
      <c r="M26" s="253">
        <f>ICGN!M54</f>
        <v>1978.0329999999994</v>
      </c>
      <c r="N26" s="253">
        <f>ICGN!N54</f>
        <v>1901.4003225806453</v>
      </c>
      <c r="O26" s="253">
        <f>ICGN!O54</f>
        <v>1976.8793333333335</v>
      </c>
      <c r="P26" s="253">
        <f>ICGN!P54</f>
        <v>2018.0125806451613</v>
      </c>
      <c r="Q26" s="253">
        <f>ICGN!Q54</f>
        <v>1983.4267</v>
      </c>
      <c r="R26" s="253">
        <f>ICGN!R54</f>
        <v>1951.7239285714293</v>
      </c>
      <c r="S26" s="253">
        <f>ICGN!S54</f>
        <v>1908.991935483871</v>
      </c>
      <c r="T26" s="253">
        <f>ICGN!T54</f>
        <v>1937.4490000000003</v>
      </c>
      <c r="U26" s="253">
        <f>ICGN!U54</f>
        <v>1983.5932258064518</v>
      </c>
      <c r="V26" s="253">
        <f>ICGN!V54</f>
        <v>1926.8460000000002</v>
      </c>
      <c r="W26" s="253">
        <f>ICGN!W54</f>
        <v>1874.4112903225807</v>
      </c>
      <c r="X26" s="253">
        <f>ICGN!X54</f>
        <v>1821.2006451612901</v>
      </c>
      <c r="Y26" s="253">
        <f>ICGN!Y54</f>
        <v>1805.7723000000001</v>
      </c>
      <c r="Z26" s="253">
        <f>ICGN!Z54</f>
        <v>1808.6070999999999</v>
      </c>
      <c r="AA26" s="253">
        <f>ICGN!AA54</f>
        <v>1862.9940000000001</v>
      </c>
      <c r="AB26" s="253">
        <f>ICGN!AB54</f>
        <v>1922.3312903225806</v>
      </c>
      <c r="AC26" s="253">
        <f>ICGN!AC54</f>
        <v>1867.0767741935488</v>
      </c>
      <c r="AD26" s="253">
        <f>ICGN!AD54</f>
        <v>1882.3714285714284</v>
      </c>
      <c r="AE26" s="253">
        <f>ICGN!AE54</f>
        <v>1881.8148387096778</v>
      </c>
      <c r="AF26" s="253">
        <f>ICGN!AF54</f>
        <v>1809.8339999999994</v>
      </c>
      <c r="AG26" s="253">
        <f>ICGN!AG54</f>
        <v>1800.5087096774189</v>
      </c>
      <c r="AH26" s="253">
        <f>ICGN!AH54</f>
        <v>1783.159333333334</v>
      </c>
      <c r="AI26" s="253">
        <f>ICGN!AI54</f>
        <v>1761.5938709677416</v>
      </c>
      <c r="AJ26" s="253">
        <f>ICGN!AJ54</f>
        <v>1785.56</v>
      </c>
      <c r="AK26" s="253">
        <f>ICGN!AK54</f>
        <v>1833.3196666666665</v>
      </c>
      <c r="AL26" s="253">
        <f>ICGN!AL54</f>
        <v>1907.609032258064</v>
      </c>
      <c r="AM26" s="253">
        <f>ICGN!AM54</f>
        <v>1919.4749999999999</v>
      </c>
      <c r="AN26" s="253">
        <f>ICGN!AN54</f>
        <v>1933.31064516129</v>
      </c>
      <c r="AO26" s="253">
        <f>ICGN!AO54</f>
        <v>1853.2822580645166</v>
      </c>
      <c r="AP26" s="253">
        <f>ICGN!AP54</f>
        <v>1782.7548275862066</v>
      </c>
      <c r="AQ26" s="253">
        <f>ICGN!AQ54</f>
        <v>1766.3316129032257</v>
      </c>
      <c r="AR26" s="253">
        <f>ICGN!AR54</f>
        <v>1774.2469999999992</v>
      </c>
      <c r="AS26" s="253">
        <f>ICGN!AS54</f>
        <v>1793.2767741935484</v>
      </c>
      <c r="AT26" s="253">
        <f>ICGN!AT54</f>
        <v>1792.5466666666664</v>
      </c>
      <c r="AU26" s="253">
        <f>ICGN!AU54</f>
        <v>1783.8203225806458</v>
      </c>
      <c r="AV26" s="253">
        <f>ICGN!AV54</f>
        <v>1805.5232258064516</v>
      </c>
      <c r="AW26" s="253">
        <f>ICGN!AW54</f>
        <v>1802.7463333333337</v>
      </c>
      <c r="AX26" s="253">
        <f>ICGN!AX54</f>
        <v>1804.4009677419353</v>
      </c>
      <c r="AY26" s="253">
        <f>ICGN!AY54</f>
        <v>1821.0136666666672</v>
      </c>
      <c r="AZ26" s="253">
        <f>ICGN!AZ54</f>
        <v>1792.6996774193553</v>
      </c>
      <c r="BA26" s="253">
        <f>ICGN!BA54</f>
        <v>1769.6725806451611</v>
      </c>
      <c r="BB26" s="253">
        <f>ICGN!BB54</f>
        <v>1790.5478571428569</v>
      </c>
      <c r="BC26" s="253">
        <f>ICGN!BC54</f>
        <v>1813.7487096774191</v>
      </c>
      <c r="BD26" s="253">
        <f>ICGN!BD54</f>
        <v>1830.2313333333329</v>
      </c>
      <c r="BE26" s="253">
        <f>ICGN!BE54</f>
        <v>1847.9212903225805</v>
      </c>
      <c r="BF26" s="253">
        <f>ICGN!BF54</f>
        <v>1909.8493333333331</v>
      </c>
      <c r="BG26" s="253">
        <f>ICGN!BG54</f>
        <v>1901.5425806451615</v>
      </c>
      <c r="BH26" s="253">
        <f>ICGN!BH54</f>
        <v>1902.1041935483875</v>
      </c>
      <c r="BI26" s="253">
        <f>ICGN!BI54</f>
        <v>1919.5123333333338</v>
      </c>
      <c r="BJ26" s="253">
        <f>ICGN!BJ54</f>
        <v>1885.1312903225801</v>
      </c>
      <c r="BK26" s="253">
        <f>ICGN!BK54</f>
        <v>1921.7529999999997</v>
      </c>
      <c r="BL26" s="253">
        <f>ICGN!BL54</f>
        <v>1932.9561290322579</v>
      </c>
      <c r="BM26" s="253">
        <f>ICGN!BM54</f>
        <v>1957.2870967741942</v>
      </c>
      <c r="BN26" s="253">
        <f>ICGN!BN54</f>
        <v>2038.4925000000001</v>
      </c>
      <c r="BO26" s="253">
        <f>ICGN!BO54</f>
        <v>2022.19</v>
      </c>
      <c r="BP26" s="253">
        <f>ICGN!BP54</f>
        <v>1939.27</v>
      </c>
      <c r="BQ26" s="253">
        <f>ICGN!BQ54</f>
        <v>1915.46</v>
      </c>
      <c r="BR26" s="253">
        <f>ICGN!BR54</f>
        <v>1888.1</v>
      </c>
      <c r="BS26" s="253">
        <f>ICGN!BS54</f>
        <v>1858.4</v>
      </c>
      <c r="BT26" s="253">
        <f>ICGN!BT54</f>
        <v>1899.07</v>
      </c>
      <c r="BU26" s="253">
        <f>ICGN!BU54</f>
        <v>1971.34</v>
      </c>
      <c r="BV26" s="253">
        <f>ICGN!BV54</f>
        <v>2047.03</v>
      </c>
      <c r="BW26" s="253">
        <f>ICGN!BW54</f>
        <v>2127.2456000000002</v>
      </c>
      <c r="BX26" s="253">
        <f>ICGN!BX54</f>
        <v>2344.23</v>
      </c>
      <c r="BY26" s="253">
        <f>ICGN!BY54</f>
        <v>2397.69</v>
      </c>
      <c r="BZ26" s="253">
        <f>ICGN!BZ54</f>
        <v>2420.38</v>
      </c>
      <c r="CA26" s="253">
        <f>ICGN!CA54</f>
        <v>2586.58</v>
      </c>
      <c r="CB26" s="253">
        <f>ICGN!CB54</f>
        <v>2495.36</v>
      </c>
      <c r="CC26" s="253">
        <f>ICGN!CC54</f>
        <v>2439.0863157894701</v>
      </c>
      <c r="CD26" s="253">
        <f>ICGN!CD54</f>
        <v>2554.94</v>
      </c>
      <c r="CE26" s="253">
        <f>ICGN!CE54</f>
        <v>2731.9</v>
      </c>
      <c r="CF26" s="253">
        <f>ICGN!CF54</f>
        <v>3023.29</v>
      </c>
      <c r="CG26" s="253">
        <f>ICGN!CG54</f>
        <v>3073.1154545454542</v>
      </c>
      <c r="CH26" s="253">
        <f>ICGN!CH54</f>
        <v>2937.85</v>
      </c>
      <c r="CI26" s="253">
        <f>ICGN!CI54</f>
        <v>2996.67</v>
      </c>
      <c r="CJ26" s="253">
        <f>ICGN!CJ54</f>
        <v>3244.51</v>
      </c>
      <c r="CK26" s="253">
        <f>ICGN!CK54</f>
        <v>3284.03</v>
      </c>
      <c r="CL26" s="253">
        <f>ICGN!CL54</f>
        <v>3357.5</v>
      </c>
      <c r="CM26" s="253">
        <f>ICGN!CM54</f>
        <v>3145.26</v>
      </c>
      <c r="CN26" s="253">
        <f>ICGN!CN54</f>
        <v>2998.71</v>
      </c>
      <c r="CO26" s="253">
        <f>ICGN!CO54</f>
        <v>2988.38</v>
      </c>
      <c r="CP26" s="253">
        <f>ICGN!CP54</f>
        <v>2991.68</v>
      </c>
      <c r="CQ26" s="253">
        <f>ICGN!CQ54</f>
        <v>2963.99</v>
      </c>
      <c r="CR26" s="253">
        <f>ICGN!CR54</f>
        <v>2963.82</v>
      </c>
      <c r="CS26" s="253">
        <f>ICGN!CS54</f>
        <v>2921.15</v>
      </c>
      <c r="CT26" s="253">
        <f>ICGN!CT54</f>
        <v>2932.61</v>
      </c>
      <c r="CU26" s="253">
        <f>ICGN!CU54</f>
        <v>3106.4</v>
      </c>
      <c r="CV26" s="253">
        <f>ICGN!CV54</f>
        <v>3009.53</v>
      </c>
      <c r="CW26" s="253">
        <f>ICGN!CW54</f>
        <v>2944.65</v>
      </c>
      <c r="CX26" s="253">
        <f>ICGN!CX54</f>
        <v>2881.68</v>
      </c>
      <c r="CY26" s="253">
        <f>ICGN!CY54</f>
        <v>2943.4945454545455</v>
      </c>
      <c r="CZ26" s="253">
        <f>ICGN!CZ54</f>
        <v>2873.5461111111113</v>
      </c>
      <c r="DA26" s="253">
        <f>ICGN!DA54</f>
        <v>2924</v>
      </c>
      <c r="DB26" s="253">
        <f>ICGN!DB54</f>
        <v>2958.36</v>
      </c>
      <c r="DC26" s="253">
        <f>ICGN!DC54</f>
        <v>3038.76</v>
      </c>
      <c r="DD26" s="253">
        <f>ICGN!DD54</f>
        <v>2972.62</v>
      </c>
      <c r="DE26" s="253">
        <f>ICGN!DE54</f>
        <v>2918.49</v>
      </c>
      <c r="DF26" s="253">
        <f>ICGN!DF54</f>
        <v>2955.06</v>
      </c>
      <c r="DG26" s="253">
        <f>ICGN!DG54</f>
        <v>3013.17</v>
      </c>
      <c r="DH26" s="253">
        <f>ICGN!DH54</f>
        <v>2991.42</v>
      </c>
      <c r="DI26" s="253">
        <f>ICGN!DI54</f>
        <v>2867.68</v>
      </c>
      <c r="DJ26" s="253">
        <f>ICGN!DJ54</f>
        <v>2859.9960000000001</v>
      </c>
      <c r="DK26" s="253">
        <f>ICGN!DK54</f>
        <v>2852.46</v>
      </c>
      <c r="DL26" s="253">
        <f>ICGN!DL54</f>
        <v>2765.96</v>
      </c>
      <c r="DM26" s="253">
        <f>ICGN!DM54</f>
        <v>2862.95</v>
      </c>
      <c r="DN26" s="253">
        <f>ICGN!DN54</f>
        <v>2893.22</v>
      </c>
      <c r="DO26" s="253">
        <f>ICGN!DO54</f>
        <v>2885.55</v>
      </c>
      <c r="DP26" s="253">
        <f>ICGN!DP54</f>
        <v>2959.57</v>
      </c>
      <c r="DQ26" s="253">
        <f>ICGN!DQ54</f>
        <v>3037.8</v>
      </c>
      <c r="DR26" s="253">
        <f>ICGN!DR54</f>
        <v>3080.48</v>
      </c>
      <c r="DS26" s="253">
        <f>ICGN!DS54</f>
        <v>3198.13</v>
      </c>
      <c r="DT26" s="253">
        <f>ICGN!DT54</f>
        <v>3212.48</v>
      </c>
      <c r="DU26" s="253">
        <f>ICGN!DU54</f>
        <v>3161.9114285714286</v>
      </c>
      <c r="DV26" s="253">
        <f>ICGN!DV54</f>
        <v>3115.15</v>
      </c>
      <c r="DW26" s="253">
        <f>ICGN!DW54</f>
        <v>3125.34</v>
      </c>
      <c r="DX26" s="253">
        <f>ICGN!DX54</f>
        <v>3155.22</v>
      </c>
      <c r="DY26" s="253">
        <f>ICGN!DY54</f>
        <v>3310.49</v>
      </c>
      <c r="DZ26" s="253">
        <f>ICGN!DZ54</f>
        <v>3256.0188888888897</v>
      </c>
      <c r="EA26" s="253">
        <f>ICGN!EA54</f>
        <v>3208.1081818181829</v>
      </c>
      <c r="EB26" s="253">
        <f>ICGN!EB54</f>
        <v>3412.6474999999991</v>
      </c>
      <c r="EC26" s="253">
        <f>ICGN!EC54</f>
        <v>3399.6219047619038</v>
      </c>
      <c r="ED26" s="253">
        <f>ICGN!ED54</f>
        <v>3437.7254545454548</v>
      </c>
      <c r="EE26" s="253">
        <f>ICGN!EE54</f>
        <v>3411.4236842105256</v>
      </c>
      <c r="EF26" s="253">
        <f>ICGN!EF54</f>
        <v>3383.0004761904761</v>
      </c>
      <c r="EG26" s="253">
        <f>ICGN!EG54</f>
        <v>3317.3704761904755</v>
      </c>
      <c r="EH26" s="253">
        <f>ICGN!EH54</f>
        <v>3408.2404999999999</v>
      </c>
      <c r="EI26" s="253">
        <f>ICGN!EI54</f>
        <v>3870.0076190476193</v>
      </c>
      <c r="EJ26" s="253">
        <f>ICGN!EJ54</f>
        <v>3986.5610000000001</v>
      </c>
      <c r="EK26" s="253">
        <f>ICGN!EK54</f>
        <v>3863.3421052631579</v>
      </c>
      <c r="EL26" s="253">
        <f>ICGN!EL54</f>
        <v>3693.0010526315782</v>
      </c>
      <c r="EM26" s="253">
        <f>ICGN!EM54</f>
        <v>3660.599090909091</v>
      </c>
      <c r="EN26" s="253">
        <f>ICGN!EN54</f>
        <v>3788.0989473684212</v>
      </c>
      <c r="EO26" s="253">
        <f>ICGN!EO54</f>
        <v>3749.8572727272726</v>
      </c>
      <c r="EP26" s="253">
        <f>ICGN!EP54</f>
        <v>3833.0595238095243</v>
      </c>
      <c r="EQ26" s="253">
        <f>ICGN!EQ54</f>
        <v>3680.6721052631583</v>
      </c>
      <c r="ER26" s="253">
        <f>ICGN!ER54</f>
        <v>3468.5038095238101</v>
      </c>
      <c r="ES26" s="253">
        <f>ICGN!ES54</f>
        <v>3494.532631578948</v>
      </c>
      <c r="ET26" s="253">
        <f>ICGN!ET54</f>
        <v>3552.4340000000002</v>
      </c>
      <c r="EU26" s="253">
        <f>ICGN!EU54</f>
        <v>3616.9990909090916</v>
      </c>
      <c r="EV26" s="253">
        <f>ICGN!EV54</f>
        <v>3651.8530000000005</v>
      </c>
      <c r="EW26" s="253">
        <f>ICGN!EW54</f>
        <v>3741.96</v>
      </c>
      <c r="EX26" s="253">
        <f>ICGN!EX54</f>
        <v>3693</v>
      </c>
      <c r="EY26" s="253">
        <f>ICGN!EY54</f>
        <v>3832.2439999999997</v>
      </c>
      <c r="EZ26" s="253">
        <f>ICGN!EZ54</f>
        <v>3887.6780952380955</v>
      </c>
      <c r="FA26" s="253">
        <f>ICGN!FA54</f>
        <v>3820.28</v>
      </c>
      <c r="FB26" s="253">
        <f>ICGN!FB54</f>
        <v>3771.68</v>
      </c>
      <c r="FC26" s="253">
        <f>ICGN!FC54</f>
        <v>3900.51</v>
      </c>
      <c r="FD26" s="253">
        <f>ICGN!FD54</f>
        <v>3967.77</v>
      </c>
    </row>
    <row r="27" spans="1:160" s="16" customFormat="1" x14ac:dyDescent="0.3">
      <c r="D27" s="22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</row>
    <row r="28" spans="1:160" x14ac:dyDescent="0.3">
      <c r="A28" s="18" t="s">
        <v>39</v>
      </c>
      <c r="B28" s="18" t="s">
        <v>13</v>
      </c>
      <c r="C28" s="18" t="s">
        <v>169</v>
      </c>
      <c r="D28" s="21" t="s">
        <v>35</v>
      </c>
      <c r="E28" s="19">
        <v>39814</v>
      </c>
      <c r="F28" s="19">
        <v>39845</v>
      </c>
      <c r="G28" s="19">
        <v>39873</v>
      </c>
      <c r="H28" s="19">
        <v>39904</v>
      </c>
      <c r="I28" s="19">
        <v>39934</v>
      </c>
      <c r="J28" s="19">
        <v>39965</v>
      </c>
      <c r="K28" s="19">
        <v>39995</v>
      </c>
      <c r="L28" s="19">
        <v>40026</v>
      </c>
      <c r="M28" s="19">
        <v>40057</v>
      </c>
      <c r="N28" s="19">
        <v>40087</v>
      </c>
      <c r="O28" s="19">
        <v>40118</v>
      </c>
      <c r="P28" s="19">
        <v>40148</v>
      </c>
      <c r="Q28" s="19">
        <v>40179</v>
      </c>
      <c r="R28" s="19">
        <v>40210</v>
      </c>
      <c r="S28" s="19">
        <v>40238</v>
      </c>
      <c r="T28" s="19">
        <v>40269</v>
      </c>
      <c r="U28" s="19">
        <v>40299</v>
      </c>
      <c r="V28" s="19">
        <v>40330</v>
      </c>
      <c r="W28" s="19">
        <v>40360</v>
      </c>
      <c r="X28" s="19">
        <v>40391</v>
      </c>
      <c r="Y28" s="19">
        <v>40422</v>
      </c>
      <c r="Z28" s="19">
        <v>40452</v>
      </c>
      <c r="AA28" s="19">
        <v>40483</v>
      </c>
      <c r="AB28" s="19">
        <v>40513</v>
      </c>
      <c r="AC28" s="19">
        <v>40544</v>
      </c>
      <c r="AD28" s="19">
        <v>40575</v>
      </c>
      <c r="AE28" s="19">
        <v>40603</v>
      </c>
      <c r="AF28" s="19">
        <v>40634</v>
      </c>
      <c r="AG28" s="19">
        <v>40664</v>
      </c>
      <c r="AH28" s="19">
        <v>40695</v>
      </c>
      <c r="AI28" s="19">
        <v>40725</v>
      </c>
      <c r="AJ28" s="19">
        <v>40756</v>
      </c>
      <c r="AK28" s="19">
        <v>40787</v>
      </c>
      <c r="AL28" s="19">
        <v>40817</v>
      </c>
      <c r="AM28" s="19">
        <v>40848</v>
      </c>
      <c r="AN28" s="19">
        <v>40878</v>
      </c>
      <c r="AO28" s="19">
        <v>40909</v>
      </c>
      <c r="AP28" s="19">
        <v>40940</v>
      </c>
      <c r="AQ28" s="19">
        <v>40969</v>
      </c>
      <c r="AR28" s="19">
        <v>41000</v>
      </c>
      <c r="AS28" s="19">
        <v>41030</v>
      </c>
      <c r="AT28" s="19">
        <v>41061</v>
      </c>
      <c r="AU28" s="19">
        <v>41091</v>
      </c>
      <c r="AV28" s="19">
        <v>41122</v>
      </c>
      <c r="AW28" s="19">
        <v>41153</v>
      </c>
      <c r="AX28" s="19">
        <v>41183</v>
      </c>
      <c r="AY28" s="19">
        <v>41214</v>
      </c>
      <c r="AZ28" s="19">
        <v>41244</v>
      </c>
      <c r="BA28" s="19">
        <v>41275</v>
      </c>
      <c r="BB28" s="19">
        <v>41306</v>
      </c>
      <c r="BC28" s="19">
        <f t="shared" ref="BC28:BL28" si="0">+BC2</f>
        <v>41334</v>
      </c>
      <c r="BD28" s="19">
        <f t="shared" si="0"/>
        <v>41365</v>
      </c>
      <c r="BE28" s="19">
        <f t="shared" si="0"/>
        <v>41395</v>
      </c>
      <c r="BF28" s="19">
        <f t="shared" si="0"/>
        <v>41426</v>
      </c>
      <c r="BG28" s="19">
        <f t="shared" si="0"/>
        <v>41456</v>
      </c>
      <c r="BH28" s="19">
        <f t="shared" si="0"/>
        <v>41487</v>
      </c>
      <c r="BI28" s="19">
        <f t="shared" si="0"/>
        <v>41518</v>
      </c>
      <c r="BJ28" s="19">
        <f t="shared" si="0"/>
        <v>41548</v>
      </c>
      <c r="BK28" s="19">
        <f t="shared" si="0"/>
        <v>41579</v>
      </c>
      <c r="BL28" s="19">
        <f t="shared" si="0"/>
        <v>41609</v>
      </c>
      <c r="BM28" s="19">
        <v>41640</v>
      </c>
      <c r="BN28" s="19">
        <v>41671</v>
      </c>
      <c r="BO28" s="19">
        <v>41699</v>
      </c>
      <c r="BP28" s="19">
        <v>41730</v>
      </c>
      <c r="BQ28" s="19">
        <v>41760</v>
      </c>
      <c r="BR28" s="19">
        <v>41791</v>
      </c>
      <c r="BS28" s="19">
        <v>41821</v>
      </c>
      <c r="BT28" s="19">
        <v>41852</v>
      </c>
      <c r="BU28" s="19">
        <v>41883</v>
      </c>
      <c r="BV28" s="19">
        <v>41913</v>
      </c>
      <c r="BW28" s="19">
        <v>41944</v>
      </c>
      <c r="BX28" s="19">
        <v>41974</v>
      </c>
      <c r="BY28" s="19">
        <v>42005</v>
      </c>
      <c r="BZ28" s="19">
        <v>42036</v>
      </c>
      <c r="CA28" s="19">
        <v>42064</v>
      </c>
      <c r="CB28" s="19">
        <v>42095</v>
      </c>
      <c r="CC28" s="19">
        <v>42125</v>
      </c>
      <c r="CD28" s="19">
        <v>42156</v>
      </c>
      <c r="CE28" s="19">
        <v>42186</v>
      </c>
      <c r="CF28" s="19">
        <v>42217</v>
      </c>
      <c r="CG28" s="19">
        <v>42248</v>
      </c>
      <c r="CH28" s="19">
        <v>42278</v>
      </c>
      <c r="CI28" s="19">
        <v>42309</v>
      </c>
      <c r="CJ28" s="19">
        <v>42339</v>
      </c>
      <c r="CK28" s="19">
        <v>42370</v>
      </c>
      <c r="CL28" s="19">
        <v>42401</v>
      </c>
      <c r="CM28" s="19">
        <v>42430</v>
      </c>
      <c r="CN28" s="19">
        <v>42461</v>
      </c>
      <c r="CO28" s="19">
        <v>42491</v>
      </c>
      <c r="CP28" s="19">
        <v>42522</v>
      </c>
      <c r="CQ28" s="19">
        <v>42552</v>
      </c>
      <c r="CR28" s="19">
        <v>42583</v>
      </c>
      <c r="CS28" s="19">
        <v>42614</v>
      </c>
      <c r="CT28" s="19">
        <v>42644</v>
      </c>
      <c r="CU28" s="19">
        <v>42675</v>
      </c>
      <c r="CV28" s="19">
        <v>42705</v>
      </c>
      <c r="CW28" s="19">
        <v>42736</v>
      </c>
      <c r="CX28" s="19">
        <v>42767</v>
      </c>
      <c r="CY28" s="19">
        <v>42795</v>
      </c>
      <c r="CZ28" s="19">
        <v>42826</v>
      </c>
      <c r="DA28" s="19">
        <v>42856</v>
      </c>
      <c r="DB28" s="19">
        <v>42887</v>
      </c>
      <c r="DC28" s="19">
        <v>42917</v>
      </c>
      <c r="DD28" s="19">
        <v>42948</v>
      </c>
      <c r="DE28" s="19">
        <v>42979</v>
      </c>
      <c r="DF28" s="19">
        <v>43009</v>
      </c>
      <c r="DG28" s="19">
        <v>43040</v>
      </c>
      <c r="DH28" s="19">
        <v>43070</v>
      </c>
      <c r="DI28" s="19">
        <v>43101</v>
      </c>
      <c r="DJ28" s="19">
        <v>43132</v>
      </c>
      <c r="DK28" s="19">
        <v>43160</v>
      </c>
      <c r="DL28" s="19">
        <v>43191</v>
      </c>
      <c r="DM28" s="19">
        <v>43221</v>
      </c>
      <c r="DN28" s="19">
        <v>43252</v>
      </c>
      <c r="DO28" s="19">
        <v>43282</v>
      </c>
      <c r="DP28" s="19">
        <v>43313</v>
      </c>
      <c r="DQ28" s="19">
        <v>43344</v>
      </c>
      <c r="DR28" s="19">
        <v>43374</v>
      </c>
      <c r="DS28" s="19">
        <v>43405</v>
      </c>
      <c r="DT28" s="19">
        <v>43435</v>
      </c>
      <c r="DU28" s="19">
        <v>43466</v>
      </c>
      <c r="DV28" s="19">
        <v>43497</v>
      </c>
      <c r="DW28" s="19">
        <v>43525</v>
      </c>
      <c r="DX28" s="19">
        <v>43556</v>
      </c>
      <c r="DY28" s="19">
        <v>43586</v>
      </c>
      <c r="DZ28" s="19">
        <v>43617</v>
      </c>
      <c r="EA28" s="19">
        <v>43647</v>
      </c>
      <c r="EB28" s="19">
        <v>43678</v>
      </c>
      <c r="EC28" s="19">
        <v>43709</v>
      </c>
      <c r="ED28" s="19">
        <v>43739</v>
      </c>
      <c r="EE28" s="19">
        <v>43770</v>
      </c>
      <c r="EF28" s="19">
        <v>43800</v>
      </c>
      <c r="EG28" s="19">
        <v>43831</v>
      </c>
      <c r="EH28" s="19">
        <v>43862</v>
      </c>
      <c r="EI28" s="19">
        <v>43891</v>
      </c>
      <c r="EJ28" s="19">
        <v>43922</v>
      </c>
      <c r="EK28" s="19">
        <v>43952</v>
      </c>
      <c r="EL28" s="19">
        <v>43983</v>
      </c>
      <c r="EM28" s="19">
        <v>44013</v>
      </c>
      <c r="EN28" s="19">
        <v>44044</v>
      </c>
      <c r="EO28" s="19">
        <v>44075</v>
      </c>
      <c r="EP28" s="19">
        <v>44105</v>
      </c>
      <c r="EQ28" s="19">
        <v>44136</v>
      </c>
      <c r="ER28" s="19">
        <v>44166</v>
      </c>
      <c r="ES28" s="19">
        <v>44197</v>
      </c>
      <c r="ET28" s="359">
        <v>44228</v>
      </c>
      <c r="EU28" s="359">
        <v>44256</v>
      </c>
      <c r="EV28" s="359">
        <v>44287</v>
      </c>
      <c r="EW28" s="359">
        <v>44317</v>
      </c>
      <c r="EX28" s="359">
        <v>44348</v>
      </c>
      <c r="EY28" s="359">
        <v>44378</v>
      </c>
      <c r="EZ28" s="359">
        <v>44409</v>
      </c>
      <c r="FA28" s="359">
        <v>44440</v>
      </c>
      <c r="FB28" s="359">
        <v>44470</v>
      </c>
      <c r="FC28" s="359">
        <v>44501</v>
      </c>
      <c r="FD28" s="359">
        <v>44531</v>
      </c>
    </row>
    <row r="29" spans="1:160" x14ac:dyDescent="0.3">
      <c r="A29" s="83"/>
      <c r="B29" s="83"/>
      <c r="C29" s="83"/>
      <c r="D29" s="84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</row>
    <row r="30" spans="1:160" x14ac:dyDescent="0.3">
      <c r="A30" s="18" t="s">
        <v>103</v>
      </c>
      <c r="D30" s="25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</row>
    <row r="31" spans="1:160" s="154" customFormat="1" x14ac:dyDescent="0.3">
      <c r="A31" s="154" t="s">
        <v>46</v>
      </c>
      <c r="C31" s="155" t="s">
        <v>285</v>
      </c>
      <c r="D31" s="161"/>
      <c r="E31" s="157">
        <f t="shared" ref="E31:X31" si="1">+E5/E26*1000</f>
        <v>1708.8466993626</v>
      </c>
      <c r="F31" s="157">
        <f t="shared" si="1"/>
        <v>1551.4703264393015</v>
      </c>
      <c r="G31" s="157">
        <f t="shared" si="1"/>
        <v>1542.0565059329385</v>
      </c>
      <c r="H31" s="157">
        <f t="shared" si="1"/>
        <v>1639.0931275977262</v>
      </c>
      <c r="I31" s="157">
        <f t="shared" si="1"/>
        <v>1757.8869481378508</v>
      </c>
      <c r="J31" s="157">
        <f t="shared" si="1"/>
        <v>1803.7914119080954</v>
      </c>
      <c r="K31" s="157">
        <f t="shared" si="1"/>
        <v>1729.4429355799116</v>
      </c>
      <c r="L31" s="157">
        <f t="shared" si="1"/>
        <v>1738.5143093100846</v>
      </c>
      <c r="M31" s="157">
        <f t="shared" si="1"/>
        <v>1693.6016739862282</v>
      </c>
      <c r="N31" s="157">
        <f t="shared" si="1"/>
        <v>1656.6737486005645</v>
      </c>
      <c r="O31" s="157">
        <f t="shared" si="1"/>
        <v>1517.5433064705683</v>
      </c>
      <c r="P31" s="157">
        <f t="shared" si="1"/>
        <v>1585.7185582940995</v>
      </c>
      <c r="Q31" s="157">
        <f t="shared" si="1"/>
        <v>1588.1605304597342</v>
      </c>
      <c r="R31" s="157">
        <f t="shared" si="1"/>
        <v>1588.3393929945078</v>
      </c>
      <c r="S31" s="157">
        <f t="shared" si="1"/>
        <v>1964.3875546543313</v>
      </c>
      <c r="T31" s="157">
        <f t="shared" si="1"/>
        <v>1909.7276883159245</v>
      </c>
      <c r="U31" s="157">
        <f t="shared" si="1"/>
        <v>1764.4746687300449</v>
      </c>
      <c r="V31" s="157">
        <f t="shared" si="1"/>
        <v>1764.5416395498132</v>
      </c>
      <c r="W31" s="157">
        <f t="shared" si="1"/>
        <v>1819.237868233897</v>
      </c>
      <c r="X31" s="157">
        <f t="shared" si="1"/>
        <v>1866.9002830815973</v>
      </c>
      <c r="Y31" s="157">
        <f t="shared" ref="Y31:BD31" si="2">+Y5/Y26*1000</f>
        <v>1838.5485257471278</v>
      </c>
      <c r="Z31" s="157">
        <f t="shared" si="2"/>
        <v>1824.6085620254394</v>
      </c>
      <c r="AA31" s="157">
        <f t="shared" si="2"/>
        <v>1782.0776663800311</v>
      </c>
      <c r="AB31" s="157">
        <f t="shared" si="2"/>
        <v>1836.3119914713773</v>
      </c>
      <c r="AC31" s="157">
        <f t="shared" si="2"/>
        <v>1928.147813608231</v>
      </c>
      <c r="AD31" s="157">
        <f t="shared" si="2"/>
        <v>1965.6056949440676</v>
      </c>
      <c r="AE31" s="157">
        <f t="shared" si="2"/>
        <v>1859.9066858245624</v>
      </c>
      <c r="AF31" s="157">
        <f t="shared" si="2"/>
        <v>1906.2521756138967</v>
      </c>
      <c r="AG31" s="157">
        <f t="shared" si="2"/>
        <v>1893.909194480342</v>
      </c>
      <c r="AH31" s="157">
        <f t="shared" si="2"/>
        <v>1962.8083338224769</v>
      </c>
      <c r="AI31" s="157">
        <f t="shared" si="2"/>
        <v>1941.4236484151727</v>
      </c>
      <c r="AJ31" s="157">
        <f t="shared" si="2"/>
        <v>1960.169358632586</v>
      </c>
      <c r="AK31" s="157">
        <f t="shared" si="2"/>
        <v>1865.4684516739126</v>
      </c>
      <c r="AL31" s="157">
        <f t="shared" si="2"/>
        <v>1808.5466894210424</v>
      </c>
      <c r="AM31" s="157">
        <f t="shared" si="2"/>
        <v>1823.4152567759413</v>
      </c>
      <c r="AN31" s="157">
        <f t="shared" si="2"/>
        <v>1887.9531901069586</v>
      </c>
      <c r="AO31" s="157">
        <f t="shared" si="2"/>
        <v>1915.5204149568981</v>
      </c>
      <c r="AP31" s="157">
        <f t="shared" si="2"/>
        <v>1963.2536935765243</v>
      </c>
      <c r="AQ31" s="157">
        <f t="shared" si="2"/>
        <v>2083.4139937921277</v>
      </c>
      <c r="AR31" s="157">
        <f t="shared" si="2"/>
        <v>2141.7536566216554</v>
      </c>
      <c r="AS31" s="157">
        <f t="shared" si="2"/>
        <v>2230.5536198107698</v>
      </c>
      <c r="AT31" s="157">
        <f t="shared" si="2"/>
        <v>2175.6755751593637</v>
      </c>
      <c r="AU31" s="157">
        <f t="shared" si="2"/>
        <v>2186.318852090375</v>
      </c>
      <c r="AV31" s="157">
        <f t="shared" si="2"/>
        <v>2104.6530699170034</v>
      </c>
      <c r="AW31" s="157">
        <f t="shared" si="2"/>
        <v>2080.1595491619355</v>
      </c>
      <c r="AX31" s="157">
        <f t="shared" si="2"/>
        <v>2094.8780606842447</v>
      </c>
      <c r="AY31" s="157">
        <f t="shared" si="2"/>
        <v>2031.8353825277895</v>
      </c>
      <c r="AZ31" s="157">
        <f t="shared" si="2"/>
        <v>2036.0353973256044</v>
      </c>
      <c r="BA31" s="157">
        <f t="shared" si="2"/>
        <v>2065.3538061077456</v>
      </c>
      <c r="BB31" s="157">
        <f t="shared" si="2"/>
        <v>2049.6520019610921</v>
      </c>
      <c r="BC31" s="157">
        <f t="shared" si="2"/>
        <v>2051.0007699256275</v>
      </c>
      <c r="BD31" s="157">
        <f t="shared" si="2"/>
        <v>2122.6824878603693</v>
      </c>
      <c r="BE31" s="157">
        <f t="shared" ref="BE31:BL31" si="3">+BE5/BE26*1000</f>
        <v>2108.3149051872756</v>
      </c>
      <c r="BF31" s="157">
        <f t="shared" si="3"/>
        <v>2070.8439828063229</v>
      </c>
      <c r="BG31" s="157">
        <f t="shared" si="3"/>
        <v>2050.9664309893055</v>
      </c>
      <c r="BH31" s="157">
        <f t="shared" si="3"/>
        <v>1875.8173248879041</v>
      </c>
      <c r="BI31" s="157">
        <f t="shared" si="3"/>
        <v>1861.0195610447579</v>
      </c>
      <c r="BJ31" s="157">
        <f t="shared" si="3"/>
        <v>1887.6669324135382</v>
      </c>
      <c r="BK31" s="157">
        <f t="shared" si="3"/>
        <v>1874.8507222312132</v>
      </c>
      <c r="BL31" s="157">
        <f t="shared" si="3"/>
        <v>1828.6757505301928</v>
      </c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  <c r="ER31" s="157"/>
      <c r="ES31" s="157"/>
      <c r="ET31" s="157"/>
      <c r="EU31" s="157"/>
      <c r="EV31" s="157"/>
      <c r="EW31" s="157"/>
      <c r="EX31" s="157"/>
      <c r="EY31" s="157"/>
      <c r="EZ31" s="157"/>
      <c r="FA31" s="157"/>
      <c r="FB31" s="157"/>
      <c r="FC31" s="157"/>
      <c r="FD31" s="157"/>
    </row>
    <row r="32" spans="1:160" s="154" customFormat="1" x14ac:dyDescent="0.3">
      <c r="A32" s="155" t="s">
        <v>157</v>
      </c>
      <c r="B32" s="154" t="s">
        <v>18</v>
      </c>
      <c r="C32" s="155" t="s">
        <v>87</v>
      </c>
      <c r="D32" s="162">
        <f>2204.622/100</f>
        <v>22.046219999999998</v>
      </c>
      <c r="E32" s="157">
        <f t="shared" ref="E32:X32" si="4">+$D$32*E6</f>
        <v>1328.477659425</v>
      </c>
      <c r="F32" s="157">
        <f t="shared" si="4"/>
        <v>1286.7450352105266</v>
      </c>
      <c r="G32" s="157">
        <f t="shared" si="4"/>
        <v>1356.0178976590905</v>
      </c>
      <c r="H32" s="157">
        <f t="shared" si="4"/>
        <v>1397.7303479999996</v>
      </c>
      <c r="I32" s="157">
        <f t="shared" si="4"/>
        <v>1381.4161452000001</v>
      </c>
      <c r="J32" s="157">
        <f t="shared" si="4"/>
        <v>1289.3030296363638</v>
      </c>
      <c r="K32" s="157">
        <f t="shared" si="4"/>
        <v>1321.3452062045453</v>
      </c>
      <c r="L32" s="157">
        <f t="shared" si="4"/>
        <v>1071.183837</v>
      </c>
      <c r="M32" s="157">
        <f t="shared" si="4"/>
        <v>1120.2366764999997</v>
      </c>
      <c r="N32" s="157">
        <f t="shared" si="4"/>
        <v>1159.35559425</v>
      </c>
      <c r="O32" s="157">
        <f t="shared" si="4"/>
        <v>1253.5480691999999</v>
      </c>
      <c r="P32" s="157">
        <f t="shared" si="4"/>
        <v>1407.4507268181817</v>
      </c>
      <c r="Q32" s="157">
        <f t="shared" si="4"/>
        <v>1499.1429600000001</v>
      </c>
      <c r="R32" s="157">
        <f t="shared" si="4"/>
        <v>1507.5553334210522</v>
      </c>
      <c r="S32" s="157">
        <f t="shared" si="4"/>
        <v>1594.3490818043474</v>
      </c>
      <c r="T32" s="157">
        <f t="shared" si="4"/>
        <v>1814.5351334999998</v>
      </c>
      <c r="U32" s="157">
        <f t="shared" si="4"/>
        <v>1876.7395930500002</v>
      </c>
      <c r="V32" s="157">
        <f t="shared" si="4"/>
        <v>1757.6849945454546</v>
      </c>
      <c r="W32" s="157">
        <f t="shared" si="4"/>
        <v>1777.8176789999995</v>
      </c>
      <c r="X32" s="157">
        <f t="shared" si="4"/>
        <v>1756.3822633636362</v>
      </c>
      <c r="Y32" s="157">
        <f t="shared" ref="Y32:BD32" si="5">+$D$32*Y6</f>
        <v>1713.2012580000003</v>
      </c>
      <c r="Z32" s="157">
        <f t="shared" si="5"/>
        <v>1572.0792045000001</v>
      </c>
      <c r="AA32" s="157">
        <f t="shared" si="5"/>
        <v>1507.698993</v>
      </c>
      <c r="AB32" s="157">
        <f t="shared" si="5"/>
        <v>1623.7041029999996</v>
      </c>
      <c r="AC32" s="157">
        <f t="shared" si="5"/>
        <v>1782.05107815</v>
      </c>
      <c r="AD32" s="157">
        <f t="shared" si="5"/>
        <v>1939.3131472105263</v>
      </c>
      <c r="AE32" s="157">
        <f t="shared" si="5"/>
        <v>1968.7753725652174</v>
      </c>
      <c r="AF32" s="157">
        <f t="shared" si="5"/>
        <v>2137.0227779249999</v>
      </c>
      <c r="AG32" s="157">
        <f t="shared" si="5"/>
        <v>2016.1005734999997</v>
      </c>
      <c r="AH32" s="157">
        <f t="shared" si="5"/>
        <v>2060.2693640454545</v>
      </c>
      <c r="AI32" s="157">
        <f t="shared" si="5"/>
        <v>2161.5216398999996</v>
      </c>
      <c r="AJ32" s="157">
        <f t="shared" si="5"/>
        <v>2100.5734269130435</v>
      </c>
      <c r="AK32" s="157">
        <f t="shared" si="5"/>
        <v>1936.4979720000001</v>
      </c>
      <c r="AL32" s="157">
        <f t="shared" si="5"/>
        <v>2004.4475714999996</v>
      </c>
      <c r="AM32" s="157">
        <f t="shared" si="5"/>
        <v>1916.3676734999997</v>
      </c>
      <c r="AN32" s="157">
        <f t="shared" si="5"/>
        <v>1878.6528899999994</v>
      </c>
      <c r="AO32" s="157">
        <f t="shared" si="5"/>
        <v>1881.727550325</v>
      </c>
      <c r="AP32" s="157">
        <f t="shared" si="5"/>
        <v>1946.2403015999998</v>
      </c>
      <c r="AQ32" s="157">
        <f t="shared" si="5"/>
        <v>1905.1691958409094</v>
      </c>
      <c r="AR32" s="157">
        <f t="shared" si="5"/>
        <v>1882.5542835749995</v>
      </c>
      <c r="AS32" s="157">
        <f t="shared" si="5"/>
        <v>1845.7195594090906</v>
      </c>
      <c r="AT32" s="157">
        <f t="shared" si="5"/>
        <v>2069.6413934999996</v>
      </c>
      <c r="AU32" s="157">
        <f t="shared" si="5"/>
        <v>2093.6822714999998</v>
      </c>
      <c r="AV32" s="157">
        <f t="shared" si="5"/>
        <v>1799.9780098695655</v>
      </c>
      <c r="AW32" s="157">
        <f t="shared" si="5"/>
        <v>1640.8769480526314</v>
      </c>
      <c r="AX32" s="157">
        <f t="shared" si="5"/>
        <v>1755.9814229999999</v>
      </c>
      <c r="AY32" s="157">
        <f t="shared" si="5"/>
        <v>1780.7834204999999</v>
      </c>
      <c r="AZ32" s="157">
        <f t="shared" si="5"/>
        <v>1866.9290251499999</v>
      </c>
      <c r="BA32" s="157">
        <f t="shared" si="5"/>
        <v>1895.8699379999996</v>
      </c>
      <c r="BB32" s="157">
        <f t="shared" si="5"/>
        <v>1872.1011843947372</v>
      </c>
      <c r="BC32" s="157">
        <f t="shared" si="5"/>
        <v>1761.6032090999995</v>
      </c>
      <c r="BD32" s="157">
        <f t="shared" si="5"/>
        <v>1873.978805045454</v>
      </c>
      <c r="BE32" s="157">
        <f t="shared" ref="BE32:BL32" si="6">+$D$32*BE6</f>
        <v>2045.3130079772729</v>
      </c>
      <c r="BF32" s="157">
        <f t="shared" si="6"/>
        <v>2198.2175730899999</v>
      </c>
      <c r="BG32" s="157">
        <f t="shared" si="6"/>
        <v>2196.1692788318182</v>
      </c>
      <c r="BH32" s="157">
        <f t="shared" si="6"/>
        <v>2061.4067485772725</v>
      </c>
      <c r="BI32" s="157">
        <f t="shared" si="6"/>
        <v>2006.7020599499997</v>
      </c>
      <c r="BJ32" s="157">
        <f t="shared" si="6"/>
        <v>1986.4075559086957</v>
      </c>
      <c r="BK32" s="157">
        <f t="shared" si="6"/>
        <v>1910.2222896749995</v>
      </c>
      <c r="BL32" s="157">
        <f t="shared" si="6"/>
        <v>1857.2365619999996</v>
      </c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  <c r="ER32" s="157"/>
      <c r="ES32" s="157"/>
      <c r="ET32" s="157"/>
      <c r="EU32" s="157"/>
      <c r="EV32" s="157"/>
      <c r="EW32" s="157"/>
      <c r="EX32" s="157"/>
      <c r="EY32" s="157"/>
      <c r="EZ32" s="157"/>
      <c r="FA32" s="157"/>
      <c r="FB32" s="157"/>
      <c r="FC32" s="157"/>
      <c r="FD32" s="157"/>
    </row>
    <row r="33" spans="1:160" s="154" customFormat="1" x14ac:dyDescent="0.3">
      <c r="A33" s="155" t="s">
        <v>168</v>
      </c>
      <c r="B33" s="154" t="s">
        <v>4</v>
      </c>
      <c r="C33" s="155" t="s">
        <v>20</v>
      </c>
      <c r="D33" s="162">
        <v>1.102311</v>
      </c>
      <c r="E33" s="157">
        <f t="shared" ref="E33:X33" si="7">+E7*$D$33</f>
        <v>338.49766188000007</v>
      </c>
      <c r="F33" s="157">
        <f t="shared" si="7"/>
        <v>321.86901036315788</v>
      </c>
      <c r="G33" s="157">
        <f t="shared" si="7"/>
        <v>314.50435981363637</v>
      </c>
      <c r="H33" s="157">
        <f t="shared" si="7"/>
        <v>349.56906359999999</v>
      </c>
      <c r="I33" s="157">
        <f t="shared" si="7"/>
        <v>408.16371707999997</v>
      </c>
      <c r="J33" s="157">
        <f t="shared" si="7"/>
        <v>441.71605971818178</v>
      </c>
      <c r="K33" s="157">
        <f t="shared" si="7"/>
        <v>385.85394454090908</v>
      </c>
      <c r="L33" s="157">
        <f t="shared" si="7"/>
        <v>397.29912989999997</v>
      </c>
      <c r="M33" s="157">
        <f t="shared" si="7"/>
        <v>342.18357989999998</v>
      </c>
      <c r="N33" s="157">
        <f t="shared" si="7"/>
        <v>328.53878304545464</v>
      </c>
      <c r="O33" s="157">
        <f t="shared" si="7"/>
        <v>337.63234774499995</v>
      </c>
      <c r="P33" s="157">
        <f t="shared" si="7"/>
        <v>345.58451950909085</v>
      </c>
      <c r="Q33" s="157">
        <f t="shared" si="7"/>
        <v>325.84893323684213</v>
      </c>
      <c r="R33" s="157">
        <f t="shared" si="7"/>
        <v>303.66347395263159</v>
      </c>
      <c r="S33" s="157">
        <f t="shared" si="7"/>
        <v>292.60126596521729</v>
      </c>
      <c r="T33" s="157">
        <f t="shared" si="7"/>
        <v>308.04868260000006</v>
      </c>
      <c r="U33" s="157">
        <f t="shared" si="7"/>
        <v>305.73697896000004</v>
      </c>
      <c r="V33" s="157">
        <f t="shared" si="7"/>
        <v>314.31897114545461</v>
      </c>
      <c r="W33" s="157">
        <f t="shared" si="7"/>
        <v>335.09204579999994</v>
      </c>
      <c r="X33" s="157">
        <f t="shared" si="7"/>
        <v>339.13600015909094</v>
      </c>
      <c r="Y33" s="157">
        <f t="shared" ref="Y33:BD33" si="8">+Y7*$D$33</f>
        <v>334.05797309999997</v>
      </c>
      <c r="Z33" s="157">
        <f t="shared" si="8"/>
        <v>353.74734719999992</v>
      </c>
      <c r="AA33" s="157">
        <f t="shared" si="8"/>
        <v>376.04027490000004</v>
      </c>
      <c r="AB33" s="157">
        <f t="shared" si="8"/>
        <v>387.50741104090912</v>
      </c>
      <c r="AC33" s="157">
        <f t="shared" si="8"/>
        <v>412.07140957500002</v>
      </c>
      <c r="AD33" s="157">
        <f t="shared" si="8"/>
        <v>410.15831982631573</v>
      </c>
      <c r="AE33" s="157">
        <f t="shared" si="8"/>
        <v>393.9276101478261</v>
      </c>
      <c r="AF33" s="157">
        <f t="shared" si="8"/>
        <v>388.22291108999997</v>
      </c>
      <c r="AG33" s="157">
        <f t="shared" si="8"/>
        <v>388.25493060000002</v>
      </c>
      <c r="AH33" s="157">
        <f t="shared" si="8"/>
        <v>391.53585669545453</v>
      </c>
      <c r="AI33" s="157">
        <f t="shared" si="8"/>
        <v>389.28664120500002</v>
      </c>
      <c r="AJ33" s="157">
        <f t="shared" si="8"/>
        <v>393.79820842173916</v>
      </c>
      <c r="AK33" s="157">
        <f t="shared" si="8"/>
        <v>381.84577949999994</v>
      </c>
      <c r="AL33" s="157">
        <f t="shared" si="8"/>
        <v>347.45367630000004</v>
      </c>
      <c r="AM33" s="157">
        <f t="shared" si="8"/>
        <v>329.09232450000002</v>
      </c>
      <c r="AN33" s="157">
        <f t="shared" si="8"/>
        <v>320.68326630000001</v>
      </c>
      <c r="AO33" s="157">
        <f t="shared" si="8"/>
        <v>347.60275074000003</v>
      </c>
      <c r="AP33" s="157">
        <f t="shared" si="8"/>
        <v>364.49015525999999</v>
      </c>
      <c r="AQ33" s="157">
        <f t="shared" si="8"/>
        <v>405.23457612272728</v>
      </c>
      <c r="AR33" s="157">
        <f t="shared" si="8"/>
        <v>440.61575292000003</v>
      </c>
      <c r="AS33" s="157">
        <f t="shared" si="8"/>
        <v>459.41817227727279</v>
      </c>
      <c r="AT33" s="157">
        <f t="shared" si="8"/>
        <v>464.01519089999999</v>
      </c>
      <c r="AU33" s="157">
        <f t="shared" si="8"/>
        <v>552.53601330000004</v>
      </c>
      <c r="AV33" s="157">
        <f t="shared" si="8"/>
        <v>585.75368743043487</v>
      </c>
      <c r="AW33" s="157">
        <f t="shared" si="8"/>
        <v>559.55627014736854</v>
      </c>
      <c r="AX33" s="157">
        <f t="shared" si="8"/>
        <v>519.90737947826096</v>
      </c>
      <c r="AY33" s="157">
        <f t="shared" si="8"/>
        <v>490.59663330000006</v>
      </c>
      <c r="AZ33" s="157">
        <f t="shared" si="8"/>
        <v>489.68512708500003</v>
      </c>
      <c r="BA33" s="157">
        <f t="shared" si="8"/>
        <v>456.81342569999993</v>
      </c>
      <c r="BB33" s="157">
        <f t="shared" si="8"/>
        <v>469.15516487368427</v>
      </c>
      <c r="BC33" s="157">
        <f t="shared" si="8"/>
        <v>467.9530657200001</v>
      </c>
      <c r="BD33" s="157">
        <f t="shared" si="8"/>
        <v>446.36079743181807</v>
      </c>
      <c r="BE33" s="157">
        <f t="shared" ref="BE33:BL33" si="9">+BE7*$D$33</f>
        <v>476.74449699545454</v>
      </c>
      <c r="BF33" s="157">
        <f t="shared" si="9"/>
        <v>503.56322257500011</v>
      </c>
      <c r="BG33" s="157">
        <f t="shared" si="9"/>
        <v>528.33766229999992</v>
      </c>
      <c r="BH33" s="157">
        <f t="shared" si="9"/>
        <v>470.98742727272725</v>
      </c>
      <c r="BI33" s="157">
        <f t="shared" si="9"/>
        <v>490.1921901450001</v>
      </c>
      <c r="BJ33" s="157">
        <f t="shared" si="9"/>
        <v>460.82830253478261</v>
      </c>
      <c r="BK33" s="157">
        <f t="shared" si="9"/>
        <v>461.65335835499997</v>
      </c>
      <c r="BL33" s="157">
        <f t="shared" si="9"/>
        <v>495.00062820000005</v>
      </c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  <c r="ES33" s="157"/>
      <c r="ET33" s="157"/>
      <c r="EU33" s="157"/>
      <c r="EV33" s="157"/>
      <c r="EW33" s="157"/>
      <c r="EX33" s="157"/>
      <c r="EY33" s="157"/>
      <c r="EZ33" s="157"/>
      <c r="FA33" s="157"/>
      <c r="FB33" s="157"/>
      <c r="FC33" s="157"/>
      <c r="FD33" s="157"/>
    </row>
    <row r="34" spans="1:160" s="154" customFormat="1" x14ac:dyDescent="0.3">
      <c r="A34" s="155" t="s">
        <v>159</v>
      </c>
      <c r="B34" s="154" t="s">
        <v>17</v>
      </c>
      <c r="C34" s="155" t="s">
        <v>21</v>
      </c>
      <c r="D34" s="162">
        <v>39.368250000000003</v>
      </c>
      <c r="E34" s="157">
        <f t="shared" ref="E34:X34" si="10">+$D$34*E8</f>
        <v>153.91509440625001</v>
      </c>
      <c r="F34" s="157">
        <f t="shared" si="10"/>
        <v>142.46644470394733</v>
      </c>
      <c r="G34" s="157">
        <f t="shared" si="10"/>
        <v>148.22146125</v>
      </c>
      <c r="H34" s="157">
        <f t="shared" si="10"/>
        <v>152.4441747321429</v>
      </c>
      <c r="I34" s="157">
        <f t="shared" si="10"/>
        <v>164.54944293750003</v>
      </c>
      <c r="J34" s="157">
        <f t="shared" si="10"/>
        <v>162.37613659090917</v>
      </c>
      <c r="K34" s="157">
        <f t="shared" si="10"/>
        <v>130.68916900568183</v>
      </c>
      <c r="L34" s="157">
        <f t="shared" si="10"/>
        <v>128.7904178571429</v>
      </c>
      <c r="M34" s="157">
        <f t="shared" si="10"/>
        <v>126.92042598214287</v>
      </c>
      <c r="N34" s="157">
        <f t="shared" si="10"/>
        <v>146.4543636647727</v>
      </c>
      <c r="O34" s="157">
        <f t="shared" si="10"/>
        <v>153.51156984375004</v>
      </c>
      <c r="P34" s="157">
        <f t="shared" si="10"/>
        <v>155.70142874999999</v>
      </c>
      <c r="Q34" s="157">
        <f t="shared" si="10"/>
        <v>151.90964467105269</v>
      </c>
      <c r="R34" s="157">
        <f t="shared" si="10"/>
        <v>142.81868694078949</v>
      </c>
      <c r="S34" s="157">
        <f t="shared" si="10"/>
        <v>143.14210116847826</v>
      </c>
      <c r="T34" s="157">
        <f t="shared" si="10"/>
        <v>139.37297839285716</v>
      </c>
      <c r="U34" s="157">
        <f t="shared" si="10"/>
        <v>143.47758712500004</v>
      </c>
      <c r="V34" s="157">
        <f t="shared" si="10"/>
        <v>136.52282786931821</v>
      </c>
      <c r="W34" s="157">
        <f t="shared" si="10"/>
        <v>147.56532374999998</v>
      </c>
      <c r="X34" s="157">
        <f t="shared" si="10"/>
        <v>160.86403789772729</v>
      </c>
      <c r="Y34" s="157">
        <f t="shared" ref="Y34:BD34" si="11">+$D$34*Y8</f>
        <v>190.07366035714284</v>
      </c>
      <c r="Z34" s="157">
        <f t="shared" si="11"/>
        <v>214.77255053571423</v>
      </c>
      <c r="AA34" s="157">
        <f t="shared" si="11"/>
        <v>217.41116062500006</v>
      </c>
      <c r="AB34" s="157">
        <f t="shared" si="11"/>
        <v>230.53241940340911</v>
      </c>
      <c r="AC34" s="157">
        <f t="shared" si="11"/>
        <v>250.08188709375</v>
      </c>
      <c r="AD34" s="157">
        <f t="shared" si="11"/>
        <v>271.8170461184211</v>
      </c>
      <c r="AE34" s="157">
        <f t="shared" si="11"/>
        <v>269.15045527173925</v>
      </c>
      <c r="AF34" s="157">
        <f t="shared" si="11"/>
        <v>296.48229075000006</v>
      </c>
      <c r="AG34" s="157">
        <f t="shared" si="11"/>
        <v>284.19658473214292</v>
      </c>
      <c r="AH34" s="157">
        <f t="shared" si="11"/>
        <v>282.31956281249995</v>
      </c>
      <c r="AI34" s="157">
        <f t="shared" si="11"/>
        <v>263.04388340625002</v>
      </c>
      <c r="AJ34" s="157">
        <f t="shared" si="11"/>
        <v>280.84967217391301</v>
      </c>
      <c r="AK34" s="157">
        <f t="shared" si="11"/>
        <v>271.50969750000007</v>
      </c>
      <c r="AL34" s="157">
        <f t="shared" si="11"/>
        <v>248.85420696428574</v>
      </c>
      <c r="AM34" s="157">
        <f t="shared" si="11"/>
        <v>246.85298758928576</v>
      </c>
      <c r="AN34" s="157">
        <f t="shared" si="11"/>
        <v>237.00155169642855</v>
      </c>
      <c r="AO34" s="157">
        <f t="shared" si="11"/>
        <v>248.35952615624998</v>
      </c>
      <c r="AP34" s="157">
        <f t="shared" si="11"/>
        <v>252.10935196874999</v>
      </c>
      <c r="AQ34" s="157">
        <f t="shared" si="11"/>
        <v>256.20678153409091</v>
      </c>
      <c r="AR34" s="157">
        <f t="shared" si="11"/>
        <v>249.57502087500004</v>
      </c>
      <c r="AS34" s="157">
        <f t="shared" si="11"/>
        <v>242.90657616477279</v>
      </c>
      <c r="AT34" s="157">
        <f t="shared" si="11"/>
        <v>237.46553464285719</v>
      </c>
      <c r="AU34" s="157">
        <f t="shared" si="11"/>
        <v>306.03190339285715</v>
      </c>
      <c r="AV34" s="157">
        <f t="shared" si="11"/>
        <v>316.34100538043486</v>
      </c>
      <c r="AW34" s="157">
        <f t="shared" si="11"/>
        <v>300.4833481578948</v>
      </c>
      <c r="AX34" s="157">
        <f t="shared" si="11"/>
        <v>295.30894573369562</v>
      </c>
      <c r="AY34" s="157">
        <f t="shared" si="11"/>
        <v>291.36723026785717</v>
      </c>
      <c r="AZ34" s="157">
        <f t="shared" si="11"/>
        <v>282.64435087499999</v>
      </c>
      <c r="BA34" s="157">
        <f t="shared" si="11"/>
        <v>281.34707330357145</v>
      </c>
      <c r="BB34" s="157">
        <f t="shared" si="11"/>
        <v>278.33870753289477</v>
      </c>
      <c r="BC34" s="157">
        <f t="shared" si="11"/>
        <v>285.90699459374997</v>
      </c>
      <c r="BD34" s="157">
        <f t="shared" si="11"/>
        <v>255.30310125000011</v>
      </c>
      <c r="BE34" s="157">
        <f t="shared" ref="BE34:BL34" si="12">+$D$34*BE8</f>
        <v>264.41148272727281</v>
      </c>
      <c r="BF34" s="157">
        <f t="shared" si="12"/>
        <v>260.72115665625</v>
      </c>
      <c r="BG34" s="157">
        <f t="shared" si="12"/>
        <v>231.97293946022725</v>
      </c>
      <c r="BH34" s="157">
        <f t="shared" si="12"/>
        <v>190.21575247159095</v>
      </c>
      <c r="BI34" s="157">
        <f t="shared" si="12"/>
        <v>183.45604500000002</v>
      </c>
      <c r="BJ34" s="157">
        <f t="shared" si="12"/>
        <v>172.89080486413047</v>
      </c>
      <c r="BK34" s="157">
        <f t="shared" si="12"/>
        <v>166.52769750000004</v>
      </c>
      <c r="BL34" s="157">
        <f t="shared" si="12"/>
        <v>167.84934589285717</v>
      </c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  <c r="EG34" s="157"/>
      <c r="EH34" s="157"/>
      <c r="EI34" s="157"/>
      <c r="EJ34" s="157"/>
      <c r="EK34" s="157"/>
      <c r="EL34" s="157"/>
      <c r="EM34" s="157"/>
      <c r="EN34" s="157"/>
      <c r="EO34" s="157"/>
      <c r="EP34" s="157"/>
      <c r="EQ34" s="157"/>
      <c r="ER34" s="157"/>
      <c r="ES34" s="157"/>
      <c r="ET34" s="157"/>
      <c r="EU34" s="157"/>
      <c r="EV34" s="157"/>
      <c r="EW34" s="157"/>
      <c r="EX34" s="157"/>
      <c r="EY34" s="157"/>
      <c r="EZ34" s="157"/>
      <c r="FA34" s="157"/>
      <c r="FB34" s="157"/>
      <c r="FC34" s="157"/>
      <c r="FD34" s="157"/>
    </row>
    <row r="35" spans="1:160" x14ac:dyDescent="0.3">
      <c r="A35" s="14"/>
      <c r="C35" s="14"/>
      <c r="D35" s="2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160" s="16" customFormat="1" x14ac:dyDescent="0.3">
      <c r="A36" s="18" t="s">
        <v>104</v>
      </c>
      <c r="B36" s="14"/>
      <c r="C36" s="14"/>
      <c r="D36" s="22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160" s="275" customFormat="1" x14ac:dyDescent="0.3">
      <c r="A37" s="275" t="s">
        <v>90</v>
      </c>
      <c r="C37" s="275" t="s">
        <v>285</v>
      </c>
      <c r="D37" s="277"/>
      <c r="E37" s="278">
        <f t="shared" ref="E37:X37" si="13">+E11/E26*1000</f>
        <v>1464.7257423107999</v>
      </c>
      <c r="F37" s="278">
        <f t="shared" si="13"/>
        <v>1332.6732291209385</v>
      </c>
      <c r="G37" s="278">
        <f t="shared" si="13"/>
        <v>1372.5110262230344</v>
      </c>
      <c r="H37" s="278">
        <f t="shared" si="13"/>
        <v>1449.9669974902963</v>
      </c>
      <c r="I37" s="278">
        <f t="shared" si="13"/>
        <v>1547.1198905805063</v>
      </c>
      <c r="J37" s="278">
        <f t="shared" si="13"/>
        <v>1626.7614855404572</v>
      </c>
      <c r="K37" s="278">
        <f t="shared" si="13"/>
        <v>1607.6511795531574</v>
      </c>
      <c r="L37" s="278">
        <f t="shared" si="13"/>
        <v>1634.5006326846949</v>
      </c>
      <c r="M37" s="278">
        <f t="shared" si="13"/>
        <v>1501.4916333549545</v>
      </c>
      <c r="N37" s="278">
        <f t="shared" si="13"/>
        <v>1367.4132528131645</v>
      </c>
      <c r="O37" s="278">
        <f t="shared" si="13"/>
        <v>1406.2567973293933</v>
      </c>
      <c r="P37" s="278">
        <f t="shared" si="13"/>
        <v>1347.8607745499844</v>
      </c>
      <c r="Q37" s="278">
        <f t="shared" si="13"/>
        <v>1462.6202218614885</v>
      </c>
      <c r="R37" s="278">
        <f t="shared" si="13"/>
        <v>1418.7457352263846</v>
      </c>
      <c r="S37" s="278">
        <f t="shared" si="13"/>
        <v>1689.3732970027249</v>
      </c>
      <c r="T37" s="278">
        <f t="shared" si="13"/>
        <v>1647.0110955178689</v>
      </c>
      <c r="U37" s="278">
        <f t="shared" si="13"/>
        <v>1604.6636773050664</v>
      </c>
      <c r="V37" s="278">
        <f t="shared" si="13"/>
        <v>1585.4925614190233</v>
      </c>
      <c r="W37" s="278">
        <f t="shared" si="13"/>
        <v>1667.1901285134686</v>
      </c>
      <c r="X37" s="278">
        <f t="shared" si="13"/>
        <v>1727.9809384875841</v>
      </c>
      <c r="Y37" s="278">
        <f t="shared" ref="Y37:BD37" si="14">+Y11/Y26*1000</f>
        <v>1661.3390292895731</v>
      </c>
      <c r="Z37" s="278">
        <f t="shared" si="14"/>
        <v>1631.0894721136503</v>
      </c>
      <c r="AA37" s="278">
        <f t="shared" si="14"/>
        <v>1610.3111443193052</v>
      </c>
      <c r="AB37" s="278">
        <f t="shared" si="14"/>
        <v>1693.256524713692</v>
      </c>
      <c r="AC37" s="278">
        <f t="shared" si="14"/>
        <v>1740.6889983963197</v>
      </c>
      <c r="AD37" s="278">
        <f t="shared" si="14"/>
        <v>1673.4210646145443</v>
      </c>
      <c r="AE37" s="278">
        <f t="shared" si="14"/>
        <v>1647.3459217303266</v>
      </c>
      <c r="AF37" s="278">
        <f t="shared" si="14"/>
        <v>1723.9150109899588</v>
      </c>
      <c r="AG37" s="278">
        <f t="shared" si="14"/>
        <v>1666.1957722700956</v>
      </c>
      <c r="AH37" s="278">
        <f t="shared" si="14"/>
        <v>1738.4873813856225</v>
      </c>
      <c r="AI37" s="278">
        <f t="shared" si="14"/>
        <v>1703.0032003641866</v>
      </c>
      <c r="AJ37" s="278">
        <f t="shared" si="14"/>
        <v>1680.1451645422164</v>
      </c>
      <c r="AK37" s="278">
        <f t="shared" si="14"/>
        <v>1636.3758348016777</v>
      </c>
      <c r="AL37" s="278">
        <f t="shared" si="14"/>
        <v>1577.891459465895</v>
      </c>
      <c r="AM37" s="278">
        <f t="shared" si="14"/>
        <v>1588.9761523333204</v>
      </c>
      <c r="AN37" s="278">
        <f t="shared" si="14"/>
        <v>1577.6047205003354</v>
      </c>
      <c r="AO37" s="278">
        <f t="shared" si="14"/>
        <v>1672.7079679905307</v>
      </c>
      <c r="AP37" s="278">
        <f t="shared" si="14"/>
        <v>1694.0074727431725</v>
      </c>
      <c r="AQ37" s="278">
        <f t="shared" si="14"/>
        <v>1845.6330488484609</v>
      </c>
      <c r="AR37" s="278">
        <f t="shared" si="14"/>
        <v>1775.4010574626877</v>
      </c>
      <c r="AS37" s="278">
        <f t="shared" si="14"/>
        <v>1923.8524970867891</v>
      </c>
      <c r="AT37" s="278">
        <f t="shared" si="14"/>
        <v>1729.3831494856481</v>
      </c>
      <c r="AU37" s="278">
        <f t="shared" si="14"/>
        <v>1906.0215633608398</v>
      </c>
      <c r="AV37" s="278">
        <f t="shared" si="14"/>
        <v>1772.3394272985295</v>
      </c>
      <c r="AW37" s="278">
        <f t="shared" si="14"/>
        <v>1802.8049426070111</v>
      </c>
      <c r="AX37" s="278">
        <f t="shared" si="14"/>
        <v>1856.5718262677831</v>
      </c>
      <c r="AY37" s="278">
        <f t="shared" si="14"/>
        <v>1823.1603972952055</v>
      </c>
      <c r="AZ37" s="278">
        <f t="shared" si="14"/>
        <v>1868.6900222029519</v>
      </c>
      <c r="BA37" s="278">
        <f t="shared" si="14"/>
        <v>1599.7309507772989</v>
      </c>
      <c r="BB37" s="278">
        <f t="shared" si="14"/>
        <v>1577.9388351609866</v>
      </c>
      <c r="BC37" s="278">
        <f t="shared" si="14"/>
        <v>1639.6427929252216</v>
      </c>
      <c r="BD37" s="278">
        <f t="shared" si="14"/>
        <v>1621.9807550739492</v>
      </c>
      <c r="BE37" s="278">
        <f t="shared" ref="BE37:CJ37" si="15">+BE11/BE26*1000</f>
        <v>1665.2332629723792</v>
      </c>
      <c r="BF37" s="278">
        <f t="shared" si="15"/>
        <v>1624.6962238557041</v>
      </c>
      <c r="BG37" s="278">
        <f t="shared" si="15"/>
        <v>1677.4801850178683</v>
      </c>
      <c r="BH37" s="278">
        <f t="shared" si="15"/>
        <v>1601.0479396077992</v>
      </c>
      <c r="BI37" s="278">
        <f t="shared" si="15"/>
        <v>1630.309920731602</v>
      </c>
      <c r="BJ37" s="278">
        <f t="shared" si="15"/>
        <v>1673.623485110219</v>
      </c>
      <c r="BK37" s="278">
        <f t="shared" si="15"/>
        <v>1653.0011921407174</v>
      </c>
      <c r="BL37" s="278">
        <f t="shared" si="15"/>
        <v>1586.5595467680794</v>
      </c>
      <c r="BM37" s="278">
        <f t="shared" si="15"/>
        <v>1589.751449916688</v>
      </c>
      <c r="BN37" s="278">
        <f t="shared" si="15"/>
        <v>1551.1462514578786</v>
      </c>
      <c r="BO37" s="278">
        <f t="shared" si="15"/>
        <v>1581.2065137301638</v>
      </c>
      <c r="BP37" s="278">
        <f t="shared" si="15"/>
        <v>1647.9396886457275</v>
      </c>
      <c r="BQ37" s="278">
        <f t="shared" si="15"/>
        <v>1687.8452173368278</v>
      </c>
      <c r="BR37" s="278">
        <f t="shared" si="15"/>
        <v>1720.2478682273186</v>
      </c>
      <c r="BS37" s="278">
        <f t="shared" si="15"/>
        <v>1757.4257425742574</v>
      </c>
      <c r="BT37" s="278">
        <f t="shared" si="15"/>
        <v>1679.7695714218012</v>
      </c>
      <c r="BU37" s="278">
        <f t="shared" si="15"/>
        <v>1584.7088782249639</v>
      </c>
      <c r="BV37" s="278">
        <f t="shared" si="15"/>
        <v>1541.257333795792</v>
      </c>
      <c r="BW37" s="278">
        <f t="shared" si="15"/>
        <v>1500.531955501518</v>
      </c>
      <c r="BX37" s="278">
        <f t="shared" si="15"/>
        <v>1332.2071639728183</v>
      </c>
      <c r="BY37" s="278">
        <f t="shared" si="15"/>
        <v>1322.5229283185065</v>
      </c>
      <c r="BZ37" s="278">
        <f t="shared" si="15"/>
        <v>1301.0353746105982</v>
      </c>
      <c r="CA37" s="278">
        <f t="shared" si="15"/>
        <v>1244.5004600669611</v>
      </c>
      <c r="CB37" s="278">
        <f t="shared" si="15"/>
        <v>1269.5562964862786</v>
      </c>
      <c r="CC37" s="278">
        <f t="shared" si="15"/>
        <v>1357.0655448200641</v>
      </c>
      <c r="CD37" s="278">
        <f t="shared" si="15"/>
        <v>1309.6197953767994</v>
      </c>
      <c r="CE37" s="278">
        <f t="shared" si="15"/>
        <v>1207.2184194150591</v>
      </c>
      <c r="CF37" s="278">
        <f t="shared" si="15"/>
        <v>1095.8260702744362</v>
      </c>
      <c r="CG37" s="278">
        <f t="shared" si="15"/>
        <v>1093.6784021663536</v>
      </c>
      <c r="CH37" s="278">
        <f t="shared" si="15"/>
        <v>1144.3742873189578</v>
      </c>
      <c r="CI37" s="278">
        <f t="shared" si="15"/>
        <v>1141.6005098993217</v>
      </c>
      <c r="CJ37" s="278">
        <f t="shared" si="15"/>
        <v>1061.7936144440916</v>
      </c>
      <c r="CK37" s="278">
        <f t="shared" ref="CK37:CV37" si="16">+CK11/CK26*1000</f>
        <v>1077.6393638304155</v>
      </c>
      <c r="CL37" s="278">
        <f t="shared" si="16"/>
        <v>1043.9314966492925</v>
      </c>
      <c r="CM37" s="278">
        <f t="shared" si="16"/>
        <v>1116.600853347577</v>
      </c>
      <c r="CN37" s="278">
        <f t="shared" si="16"/>
        <v>1242.2008130162635</v>
      </c>
      <c r="CO37" s="278">
        <f t="shared" si="16"/>
        <v>1300.7047296528553</v>
      </c>
      <c r="CP37" s="278">
        <f t="shared" si="16"/>
        <v>1407.5703283773666</v>
      </c>
      <c r="CQ37" s="278">
        <f t="shared" si="16"/>
        <v>1595.8218482518498</v>
      </c>
      <c r="CR37" s="278">
        <f t="shared" si="16"/>
        <v>1511.5627804657502</v>
      </c>
      <c r="CS37" s="278">
        <f t="shared" si="16"/>
        <v>1531.9309176180614</v>
      </c>
      <c r="CT37" s="278">
        <f t="shared" si="16"/>
        <v>1591.7561489594591</v>
      </c>
      <c r="CU37" s="278">
        <f t="shared" si="16"/>
        <v>1444.7592067988669</v>
      </c>
      <c r="CV37" s="278">
        <f t="shared" si="16"/>
        <v>1494.5855332892511</v>
      </c>
      <c r="CW37" s="278"/>
      <c r="CX37" s="278"/>
      <c r="CY37" s="278"/>
      <c r="CZ37" s="278"/>
      <c r="DA37" s="278"/>
      <c r="DB37" s="278"/>
      <c r="DC37" s="278"/>
      <c r="DD37" s="278"/>
      <c r="DE37" s="278"/>
      <c r="DF37" s="278"/>
      <c r="DG37" s="278"/>
      <c r="DH37" s="278"/>
      <c r="DI37" s="278"/>
      <c r="DJ37" s="278"/>
      <c r="DK37" s="278"/>
      <c r="DL37" s="278"/>
      <c r="DM37" s="278"/>
      <c r="DN37" s="278"/>
      <c r="DO37" s="278"/>
      <c r="DP37" s="278"/>
      <c r="DQ37" s="278"/>
      <c r="DR37" s="278"/>
      <c r="DS37" s="278"/>
      <c r="DT37" s="278"/>
      <c r="DU37" s="278"/>
      <c r="DV37" s="278"/>
      <c r="DW37" s="278"/>
      <c r="DX37" s="278"/>
      <c r="DY37" s="278"/>
      <c r="DZ37" s="278"/>
      <c r="EA37" s="278"/>
      <c r="EB37" s="278"/>
      <c r="EC37" s="278"/>
      <c r="ED37" s="278"/>
      <c r="EE37" s="278"/>
      <c r="EF37" s="278"/>
      <c r="EG37" s="278"/>
      <c r="EH37" s="278"/>
      <c r="EI37" s="278"/>
      <c r="EJ37" s="278"/>
      <c r="EK37" s="278"/>
      <c r="EL37" s="278"/>
      <c r="EM37" s="278"/>
      <c r="EN37" s="278"/>
      <c r="EO37" s="278"/>
      <c r="EP37" s="278"/>
      <c r="EQ37" s="278"/>
      <c r="ER37" s="278"/>
      <c r="ES37" s="278"/>
      <c r="ET37" s="278"/>
      <c r="EU37" s="278"/>
      <c r="EV37" s="278"/>
      <c r="EW37" s="278"/>
      <c r="EX37" s="278"/>
      <c r="EY37" s="278"/>
      <c r="EZ37" s="278"/>
      <c r="FA37" s="278"/>
      <c r="FB37" s="278"/>
      <c r="FC37" s="278"/>
      <c r="FD37" s="278"/>
    </row>
    <row r="38" spans="1:160" s="275" customFormat="1" x14ac:dyDescent="0.3">
      <c r="A38" s="275" t="s">
        <v>91</v>
      </c>
      <c r="B38" s="288"/>
      <c r="C38" s="275" t="s">
        <v>92</v>
      </c>
      <c r="D38" s="277">
        <v>22.046219999999998</v>
      </c>
      <c r="E38" s="278">
        <f t="shared" ref="E38:X38" si="17">+E12*$D$38</f>
        <v>1284.3345131189999</v>
      </c>
      <c r="F38" s="278">
        <f t="shared" si="17"/>
        <v>1278.419686342105</v>
      </c>
      <c r="G38" s="278">
        <f t="shared" si="17"/>
        <v>1307.1544552309094</v>
      </c>
      <c r="H38" s="278">
        <f t="shared" si="17"/>
        <v>1324.21040358</v>
      </c>
      <c r="I38" s="278">
        <f t="shared" si="17"/>
        <v>1335.9910112009998</v>
      </c>
      <c r="J38" s="278">
        <f t="shared" si="17"/>
        <v>1274.6132324099997</v>
      </c>
      <c r="K38" s="278">
        <f t="shared" si="17"/>
        <v>1356.7875111572725</v>
      </c>
      <c r="L38" s="278">
        <f t="shared" si="17"/>
        <v>1244.4839233199998</v>
      </c>
      <c r="M38" s="278">
        <f t="shared" si="17"/>
        <v>1247.4790597799995</v>
      </c>
      <c r="N38" s="278">
        <f t="shared" si="17"/>
        <v>1252.4627939154548</v>
      </c>
      <c r="O38" s="278">
        <f t="shared" si="17"/>
        <v>1314.4253987970001</v>
      </c>
      <c r="P38" s="278">
        <f t="shared" si="17"/>
        <v>1495.1275416572723</v>
      </c>
      <c r="Q38" s="278">
        <f t="shared" si="17"/>
        <v>1602.9864578368422</v>
      </c>
      <c r="R38" s="278">
        <f t="shared" si="17"/>
        <v>1553.7792947968419</v>
      </c>
      <c r="S38" s="278">
        <f t="shared" si="17"/>
        <v>1614.4945342278259</v>
      </c>
      <c r="T38" s="278">
        <f t="shared" si="17"/>
        <v>1798.6639547399998</v>
      </c>
      <c r="U38" s="278">
        <f t="shared" si="17"/>
        <v>1946.0540110410006</v>
      </c>
      <c r="V38" s="278">
        <f t="shared" si="17"/>
        <v>1815.0472547836364</v>
      </c>
      <c r="W38" s="278">
        <f t="shared" si="17"/>
        <v>1841.9375351399997</v>
      </c>
      <c r="X38" s="278">
        <f t="shared" si="17"/>
        <v>2035.8181018636362</v>
      </c>
      <c r="Y38" s="278">
        <f t="shared" ref="Y38:BD38" si="18">+Y12*$D$38</f>
        <v>2000.2409427599996</v>
      </c>
      <c r="Z38" s="278">
        <f t="shared" si="18"/>
        <v>1790.1457152599996</v>
      </c>
      <c r="AA38" s="278">
        <f t="shared" si="18"/>
        <v>1724.9917864200002</v>
      </c>
      <c r="AB38" s="278">
        <f t="shared" si="18"/>
        <v>1730.4368687263634</v>
      </c>
      <c r="AC38" s="278">
        <f t="shared" si="18"/>
        <v>1824.0392064509997</v>
      </c>
      <c r="AD38" s="278">
        <f t="shared" si="18"/>
        <v>1964.2068105726312</v>
      </c>
      <c r="AE38" s="278">
        <f t="shared" si="18"/>
        <v>2037.5509521834781</v>
      </c>
      <c r="AF38" s="278">
        <f t="shared" si="18"/>
        <v>2080.8776694510007</v>
      </c>
      <c r="AG38" s="278">
        <f t="shared" si="18"/>
        <v>2036.7179884799998</v>
      </c>
      <c r="AH38" s="278">
        <f t="shared" si="18"/>
        <v>2019.9839053990906</v>
      </c>
      <c r="AI38" s="278">
        <f t="shared" si="18"/>
        <v>2145.1931070569999</v>
      </c>
      <c r="AJ38" s="278">
        <f t="shared" si="18"/>
        <v>2276.180195994782</v>
      </c>
      <c r="AK38" s="278">
        <f t="shared" si="18"/>
        <v>2050.8422667599998</v>
      </c>
      <c r="AL38" s="278">
        <f t="shared" si="18"/>
        <v>2125.73012664</v>
      </c>
      <c r="AM38" s="278">
        <f t="shared" si="18"/>
        <v>1982.6039667600003</v>
      </c>
      <c r="AN38" s="278">
        <f t="shared" si="18"/>
        <v>1942.7769454199993</v>
      </c>
      <c r="AO38" s="278">
        <f t="shared" si="18"/>
        <v>1867.901263452</v>
      </c>
      <c r="AP38" s="278">
        <f t="shared" si="18"/>
        <v>1892.6338153589998</v>
      </c>
      <c r="AQ38" s="278">
        <f t="shared" si="18"/>
        <v>1820.3824400236358</v>
      </c>
      <c r="AR38" s="278">
        <f t="shared" si="18"/>
        <v>1703.0109702059997</v>
      </c>
      <c r="AS38" s="278">
        <f t="shared" si="18"/>
        <v>1741.854806484545</v>
      </c>
      <c r="AT38" s="278">
        <f t="shared" si="18"/>
        <v>1992.2339656200004</v>
      </c>
      <c r="AU38" s="278">
        <f t="shared" si="18"/>
        <v>1995.9104352599995</v>
      </c>
      <c r="AV38" s="278">
        <f t="shared" si="18"/>
        <v>1963.0385627086951</v>
      </c>
      <c r="AW38" s="278">
        <f t="shared" si="18"/>
        <v>1733.7298250557897</v>
      </c>
      <c r="AX38" s="278">
        <f t="shared" si="18"/>
        <v>1887.5590151478264</v>
      </c>
      <c r="AY38" s="278">
        <f t="shared" si="18"/>
        <v>1864.9317426000005</v>
      </c>
      <c r="AZ38" s="278">
        <f t="shared" si="18"/>
        <v>1852.772044977</v>
      </c>
      <c r="BA38" s="278">
        <f t="shared" si="18"/>
        <v>1836.7703210999998</v>
      </c>
      <c r="BB38" s="278">
        <f t="shared" si="18"/>
        <v>1825.0510699326314</v>
      </c>
      <c r="BC38" s="278">
        <f t="shared" si="18"/>
        <v>1717.8150069359999</v>
      </c>
      <c r="BD38" s="278">
        <f t="shared" si="18"/>
        <v>1763.9952239699996</v>
      </c>
      <c r="BE38" s="278">
        <f t="shared" ref="BE38:CJ38" si="19">+BE12*$D$38</f>
        <v>1926.5730691581816</v>
      </c>
      <c r="BF38" s="278">
        <f t="shared" si="19"/>
        <v>2152.6965380339998</v>
      </c>
      <c r="BG38" s="278">
        <f t="shared" si="19"/>
        <v>2174.195210097273</v>
      </c>
      <c r="BH38" s="278">
        <f t="shared" si="19"/>
        <v>2160.9965390236366</v>
      </c>
      <c r="BI38" s="278">
        <f t="shared" si="19"/>
        <v>2068.2264461039999</v>
      </c>
      <c r="BJ38" s="278">
        <f t="shared" si="19"/>
        <v>2050.29846</v>
      </c>
      <c r="BK38" s="278">
        <f t="shared" si="19"/>
        <v>1969.0416046349999</v>
      </c>
      <c r="BL38" s="278">
        <f t="shared" si="19"/>
        <v>1889.3495059800002</v>
      </c>
      <c r="BM38" s="278">
        <f t="shared" si="19"/>
        <v>1834.4791939319998</v>
      </c>
      <c r="BN38" s="278">
        <f t="shared" si="19"/>
        <v>2011.2986968199998</v>
      </c>
      <c r="BO38" s="278">
        <f t="shared" si="19"/>
        <v>2572.5072731400001</v>
      </c>
      <c r="BP38" s="278">
        <f t="shared" si="19"/>
        <v>2640.8285089199994</v>
      </c>
      <c r="BQ38" s="278">
        <f t="shared" si="19"/>
        <v>2415.6925102799996</v>
      </c>
      <c r="BR38" s="278">
        <f t="shared" si="19"/>
        <v>2611.5952211999997</v>
      </c>
      <c r="BS38" s="278">
        <f t="shared" si="19"/>
        <v>2853.8611327799995</v>
      </c>
      <c r="BT38" s="278">
        <f t="shared" si="19"/>
        <v>2551.9822423199994</v>
      </c>
      <c r="BU38" s="278">
        <f t="shared" si="19"/>
        <v>2322.2826761399997</v>
      </c>
      <c r="BV38" s="278">
        <f t="shared" si="19"/>
        <v>2407.9322408399998</v>
      </c>
      <c r="BW38" s="278">
        <f t="shared" si="19"/>
        <v>2016.7000207199999</v>
      </c>
      <c r="BX38" s="278">
        <f t="shared" si="19"/>
        <v>1903.2501725999998</v>
      </c>
      <c r="BY38" s="278">
        <f t="shared" si="19"/>
        <v>1775.5143739199998</v>
      </c>
      <c r="BZ38" s="278">
        <f t="shared" si="19"/>
        <v>1559.7700649999999</v>
      </c>
      <c r="CA38" s="278">
        <f t="shared" si="19"/>
        <v>1507.961448</v>
      </c>
      <c r="CB38" s="278">
        <f t="shared" si="19"/>
        <v>1482.1673705999999</v>
      </c>
      <c r="CC38" s="278">
        <f t="shared" si="19"/>
        <v>1621.0585566</v>
      </c>
      <c r="CD38" s="278">
        <f t="shared" si="19"/>
        <v>1844.3867651999997</v>
      </c>
      <c r="CE38" s="278">
        <f t="shared" si="19"/>
        <v>1681.4651994000001</v>
      </c>
      <c r="CF38" s="278">
        <f t="shared" si="19"/>
        <v>1936.0990403999997</v>
      </c>
      <c r="CG38" s="278">
        <f t="shared" si="19"/>
        <v>1857.3940349999998</v>
      </c>
      <c r="CH38" s="278">
        <f t="shared" si="19"/>
        <v>1904.1320214</v>
      </c>
      <c r="CI38" s="278">
        <f t="shared" si="19"/>
        <v>1633.8453641999999</v>
      </c>
      <c r="CJ38" s="278">
        <f t="shared" si="19"/>
        <v>1569.9113261999996</v>
      </c>
      <c r="CK38" s="278">
        <f t="shared" ref="CK38:CV38" si="20">+CK12*$D$38</f>
        <v>1596.3667901999997</v>
      </c>
      <c r="CL38" s="278">
        <f t="shared" si="20"/>
        <v>1638.4750703999998</v>
      </c>
      <c r="CM38" s="278">
        <f t="shared" si="20"/>
        <v>1651.9232645999998</v>
      </c>
      <c r="CN38" s="278">
        <f t="shared" si="20"/>
        <v>1712.7708317999998</v>
      </c>
      <c r="CO38" s="278">
        <f t="shared" si="20"/>
        <v>1798.0897031999998</v>
      </c>
      <c r="CP38" s="278">
        <f t="shared" si="20"/>
        <v>1903.6910970000001</v>
      </c>
      <c r="CQ38" s="278">
        <f t="shared" si="20"/>
        <v>1973.1366899999998</v>
      </c>
      <c r="CR38" s="278">
        <f t="shared" si="20"/>
        <v>1682.5675103999997</v>
      </c>
      <c r="CS38" s="278">
        <f t="shared" si="20"/>
        <v>1770.5319281999998</v>
      </c>
      <c r="CT38" s="278">
        <f t="shared" si="20"/>
        <v>1638.2546081999999</v>
      </c>
      <c r="CU38" s="278">
        <f t="shared" si="20"/>
        <v>1625.9087249999998</v>
      </c>
      <c r="CV38" s="278">
        <f t="shared" si="20"/>
        <v>1789.4916773999998</v>
      </c>
      <c r="CW38" s="278"/>
      <c r="CX38" s="278"/>
      <c r="CY38" s="278"/>
      <c r="CZ38" s="278"/>
      <c r="DA38" s="278"/>
      <c r="DB38" s="278"/>
      <c r="DC38" s="278"/>
      <c r="DD38" s="278"/>
      <c r="DE38" s="278"/>
      <c r="DF38" s="278"/>
      <c r="DG38" s="278"/>
      <c r="DH38" s="278"/>
      <c r="DI38" s="278"/>
      <c r="DJ38" s="278"/>
      <c r="DK38" s="278"/>
      <c r="DL38" s="278"/>
      <c r="DM38" s="278"/>
      <c r="DN38" s="278"/>
      <c r="DO38" s="278"/>
      <c r="DP38" s="278"/>
      <c r="DQ38" s="278"/>
      <c r="DR38" s="278"/>
      <c r="DS38" s="278"/>
      <c r="DT38" s="278"/>
      <c r="DU38" s="278"/>
      <c r="DV38" s="278"/>
      <c r="DW38" s="278"/>
      <c r="DX38" s="278"/>
      <c r="DY38" s="278"/>
      <c r="DZ38" s="278"/>
      <c r="EA38" s="278"/>
      <c r="EB38" s="278"/>
      <c r="EC38" s="278"/>
      <c r="ED38" s="278"/>
      <c r="EE38" s="278"/>
      <c r="EF38" s="278"/>
      <c r="EG38" s="278"/>
      <c r="EH38" s="278"/>
      <c r="EI38" s="278"/>
      <c r="EJ38" s="278"/>
      <c r="EK38" s="278"/>
      <c r="EL38" s="278"/>
      <c r="EM38" s="278"/>
      <c r="EN38" s="278"/>
      <c r="EO38" s="278"/>
      <c r="EP38" s="278"/>
      <c r="EQ38" s="278"/>
      <c r="ER38" s="278"/>
      <c r="ES38" s="278"/>
      <c r="ET38" s="278"/>
      <c r="EU38" s="278"/>
      <c r="EV38" s="278"/>
      <c r="EW38" s="278"/>
      <c r="EX38" s="278"/>
      <c r="EY38" s="278"/>
      <c r="EZ38" s="278"/>
      <c r="FA38" s="278"/>
      <c r="FB38" s="278"/>
      <c r="FC38" s="278"/>
      <c r="FD38" s="278"/>
    </row>
    <row r="39" spans="1:160" s="275" customFormat="1" x14ac:dyDescent="0.3">
      <c r="A39" s="275" t="s">
        <v>93</v>
      </c>
      <c r="B39" s="288"/>
      <c r="C39" s="275" t="s">
        <v>94</v>
      </c>
      <c r="D39" s="277"/>
      <c r="E39" s="278">
        <f t="shared" ref="E39:X39" si="21">+E13/E26*1000</f>
        <v>2325.3630799897824</v>
      </c>
      <c r="F39" s="278">
        <f t="shared" si="21"/>
        <v>1981.4066226698849</v>
      </c>
      <c r="G39" s="278">
        <f t="shared" si="21"/>
        <v>1877.918027643987</v>
      </c>
      <c r="H39" s="278">
        <f t="shared" si="21"/>
        <v>1770.0524656898933</v>
      </c>
      <c r="I39" s="278">
        <f t="shared" si="21"/>
        <v>1537.0299782506336</v>
      </c>
      <c r="J39" s="278">
        <f t="shared" si="21"/>
        <v>1575.5663446719782</v>
      </c>
      <c r="K39" s="278">
        <f t="shared" si="21"/>
        <v>1861.3677657080921</v>
      </c>
      <c r="L39" s="278">
        <f t="shared" si="21"/>
        <v>2069.0053842067096</v>
      </c>
      <c r="M39" s="278">
        <f t="shared" si="21"/>
        <v>2095.7688774656444</v>
      </c>
      <c r="N39" s="278">
        <f t="shared" si="21"/>
        <v>2204.9012773438117</v>
      </c>
      <c r="O39" s="278">
        <f t="shared" si="21"/>
        <v>2194.9999308674714</v>
      </c>
      <c r="P39" s="278">
        <f t="shared" si="21"/>
        <v>2332.6167761030938</v>
      </c>
      <c r="Q39" s="278">
        <f t="shared" si="21"/>
        <v>2456.6574605454289</v>
      </c>
      <c r="R39" s="278">
        <f t="shared" si="21"/>
        <v>2440.1504384310788</v>
      </c>
      <c r="S39" s="278">
        <f t="shared" si="21"/>
        <v>2429.8164459370973</v>
      </c>
      <c r="T39" s="278">
        <f t="shared" si="21"/>
        <v>2232.2135963320839</v>
      </c>
      <c r="U39" s="278">
        <f t="shared" si="21"/>
        <v>1995.1167147140436</v>
      </c>
      <c r="V39" s="278">
        <f t="shared" si="21"/>
        <v>1966.4259624277186</v>
      </c>
      <c r="W39" s="278">
        <f t="shared" si="21"/>
        <v>1783.2809785438005</v>
      </c>
      <c r="X39" s="278">
        <f t="shared" si="21"/>
        <v>2359.0206885850916</v>
      </c>
      <c r="Y39" s="278">
        <f t="shared" ref="Y39:BD39" si="22">+Y13/Y26*1000</f>
        <v>2316.5988314252022</v>
      </c>
      <c r="Z39" s="278">
        <f t="shared" si="22"/>
        <v>2327.5370311219062</v>
      </c>
      <c r="AA39" s="278">
        <f t="shared" si="22"/>
        <v>2311.7358402657223</v>
      </c>
      <c r="AB39" s="278">
        <f t="shared" si="22"/>
        <v>2512.834298810903</v>
      </c>
      <c r="AC39" s="278">
        <f t="shared" si="22"/>
        <v>2588.7526784150064</v>
      </c>
      <c r="AD39" s="278">
        <f t="shared" si="22"/>
        <v>2417.1637599987862</v>
      </c>
      <c r="AE39" s="278">
        <f t="shared" si="22"/>
        <v>2312.3954123901663</v>
      </c>
      <c r="AF39" s="278">
        <f t="shared" si="22"/>
        <v>2314.7979317440172</v>
      </c>
      <c r="AG39" s="278">
        <f t="shared" si="22"/>
        <v>2275.0514773871264</v>
      </c>
      <c r="AH39" s="278">
        <f t="shared" si="22"/>
        <v>2228.3482612696034</v>
      </c>
      <c r="AI39" s="278">
        <f t="shared" si="22"/>
        <v>2320.171560176168</v>
      </c>
      <c r="AJ39" s="278">
        <f t="shared" si="22"/>
        <v>2466.7331257420642</v>
      </c>
      <c r="AK39" s="278">
        <f t="shared" si="22"/>
        <v>2425.1089871760864</v>
      </c>
      <c r="AL39" s="278">
        <f t="shared" si="22"/>
        <v>2338.8440317451955</v>
      </c>
      <c r="AM39" s="278">
        <f t="shared" si="22"/>
        <v>2446.502298805663</v>
      </c>
      <c r="AN39" s="278">
        <f t="shared" si="22"/>
        <v>2534.7711255120962</v>
      </c>
      <c r="AO39" s="278">
        <f t="shared" si="22"/>
        <v>2509.493618558181</v>
      </c>
      <c r="AP39" s="278">
        <f t="shared" si="22"/>
        <v>2360.2516368990341</v>
      </c>
      <c r="AQ39" s="278">
        <f t="shared" si="22"/>
        <v>2222.2610812860189</v>
      </c>
      <c r="AR39" s="278">
        <f t="shared" si="22"/>
        <v>2178.3889165375522</v>
      </c>
      <c r="AS39" s="278">
        <f t="shared" si="22"/>
        <v>2156.2483023508235</v>
      </c>
      <c r="AT39" s="278">
        <f t="shared" si="22"/>
        <v>2197.4323309109573</v>
      </c>
      <c r="AU39" s="278">
        <f t="shared" si="22"/>
        <v>2379.1633867362953</v>
      </c>
      <c r="AV39" s="278">
        <f t="shared" si="22"/>
        <v>2432.3973999494738</v>
      </c>
      <c r="AW39" s="278">
        <f t="shared" si="22"/>
        <v>2450.2892716094825</v>
      </c>
      <c r="AX39" s="278">
        <f t="shared" si="22"/>
        <v>2463.5322633210594</v>
      </c>
      <c r="AY39" s="278">
        <f t="shared" si="22"/>
        <v>2461.6783948720131</v>
      </c>
      <c r="AZ39" s="278">
        <f t="shared" si="22"/>
        <v>2544.3469742606612</v>
      </c>
      <c r="BA39" s="278">
        <f t="shared" si="22"/>
        <v>2544.5384921759724</v>
      </c>
      <c r="BB39" s="278">
        <f t="shared" si="22"/>
        <v>2452.7409208753752</v>
      </c>
      <c r="BC39" s="278">
        <f t="shared" si="22"/>
        <v>2466.3008586209176</v>
      </c>
      <c r="BD39" s="278">
        <f t="shared" si="22"/>
        <v>2443.2976960653796</v>
      </c>
      <c r="BE39" s="278">
        <f t="shared" ref="BE39:CJ39" si="23">+BE13/BE26*1000</f>
        <v>2414.6050069162284</v>
      </c>
      <c r="BF39" s="278">
        <f t="shared" si="23"/>
        <v>2371.7839522419572</v>
      </c>
      <c r="BG39" s="278">
        <f t="shared" si="23"/>
        <v>2458.7406285762559</v>
      </c>
      <c r="BH39" s="278">
        <f t="shared" si="23"/>
        <v>2448.6040332582434</v>
      </c>
      <c r="BI39" s="278">
        <f t="shared" si="23"/>
        <v>2508.7101116134177</v>
      </c>
      <c r="BJ39" s="278">
        <f t="shared" si="23"/>
        <v>2594.1959719755982</v>
      </c>
      <c r="BK39" s="278">
        <f t="shared" si="23"/>
        <v>2549.2349953401922</v>
      </c>
      <c r="BL39" s="278">
        <f t="shared" si="23"/>
        <v>2600.6798211797945</v>
      </c>
      <c r="BM39" s="278">
        <f t="shared" si="23"/>
        <v>2610.7564947532701</v>
      </c>
      <c r="BN39" s="278">
        <f t="shared" si="23"/>
        <v>2490.5659451776251</v>
      </c>
      <c r="BO39" s="278">
        <f t="shared" si="23"/>
        <v>2531.4139620906049</v>
      </c>
      <c r="BP39" s="278">
        <f t="shared" si="23"/>
        <v>2644.2939869126012</v>
      </c>
      <c r="BQ39" s="278">
        <f t="shared" si="23"/>
        <v>2687.6050661459908</v>
      </c>
      <c r="BR39" s="278">
        <f t="shared" si="23"/>
        <v>2732.3764631110639</v>
      </c>
      <c r="BS39" s="278">
        <f t="shared" si="23"/>
        <v>2771.2010331467927</v>
      </c>
      <c r="BT39" s="278">
        <f t="shared" si="23"/>
        <v>2715.0131380096573</v>
      </c>
      <c r="BU39" s="278">
        <f t="shared" si="23"/>
        <v>2586.0582142096241</v>
      </c>
      <c r="BV39" s="278">
        <f t="shared" si="23"/>
        <v>2452.3333805562206</v>
      </c>
      <c r="BW39" s="278">
        <f t="shared" si="23"/>
        <v>2347.6367749920364</v>
      </c>
      <c r="BX39" s="278">
        <f t="shared" si="23"/>
        <v>2128.6307230945768</v>
      </c>
      <c r="BY39" s="278">
        <f t="shared" si="23"/>
        <v>2131.2179639569749</v>
      </c>
      <c r="BZ39" s="278">
        <f t="shared" si="23"/>
        <v>2099.2571414406002</v>
      </c>
      <c r="CA39" s="278">
        <f t="shared" si="23"/>
        <v>1929.9615708773747</v>
      </c>
      <c r="CB39" s="278">
        <f t="shared" si="23"/>
        <v>1898.7240318030263</v>
      </c>
      <c r="CC39" s="278">
        <f t="shared" si="23"/>
        <v>1831.4235011212163</v>
      </c>
      <c r="CD39" s="278">
        <f t="shared" si="23"/>
        <v>1616.8677150931137</v>
      </c>
      <c r="CE39" s="278">
        <f t="shared" si="23"/>
        <v>1464.1824371316666</v>
      </c>
      <c r="CF39" s="278">
        <f t="shared" si="23"/>
        <v>1327.0311481862473</v>
      </c>
      <c r="CG39" s="278">
        <f t="shared" si="23"/>
        <v>1329.9207466985681</v>
      </c>
      <c r="CH39" s="278">
        <f t="shared" si="23"/>
        <v>1441.5303708494307</v>
      </c>
      <c r="CI39" s="278">
        <f t="shared" si="23"/>
        <v>1469.2975869882237</v>
      </c>
      <c r="CJ39" s="278">
        <f t="shared" si="23"/>
        <v>1427.3341737273115</v>
      </c>
      <c r="CK39" s="278">
        <f t="shared" ref="CK39:CV39" si="24">+CK13/CK26*1000</f>
        <v>1424.7738297153192</v>
      </c>
      <c r="CL39" s="278">
        <f t="shared" si="24"/>
        <v>1366.7907669396873</v>
      </c>
      <c r="CM39" s="278">
        <f t="shared" si="24"/>
        <v>1435.4934091299288</v>
      </c>
      <c r="CN39" s="278">
        <f t="shared" si="24"/>
        <v>1467.6310813649868</v>
      </c>
      <c r="CO39" s="278">
        <f t="shared" si="24"/>
        <v>1410.1285646403737</v>
      </c>
      <c r="CP39" s="278">
        <f t="shared" si="24"/>
        <v>1392.8628730345492</v>
      </c>
      <c r="CQ39" s="278">
        <f t="shared" si="24"/>
        <v>1464.5798400129556</v>
      </c>
      <c r="CR39" s="278">
        <f t="shared" si="24"/>
        <v>1579.7180665492506</v>
      </c>
      <c r="CS39" s="278">
        <f t="shared" si="24"/>
        <v>1782.1748284066205</v>
      </c>
      <c r="CT39" s="278">
        <f t="shared" si="24"/>
        <v>1896.945042129707</v>
      </c>
      <c r="CU39" s="278">
        <f t="shared" si="24"/>
        <v>1838.4625289724438</v>
      </c>
      <c r="CV39" s="278">
        <f t="shared" si="24"/>
        <v>1992.6699517864913</v>
      </c>
      <c r="CW39" s="278"/>
      <c r="CX39" s="278"/>
      <c r="CY39" s="278"/>
      <c r="CZ39" s="278"/>
      <c r="DA39" s="278"/>
      <c r="DB39" s="278"/>
      <c r="DC39" s="278"/>
      <c r="DD39" s="278"/>
      <c r="DE39" s="278"/>
      <c r="DF39" s="278"/>
      <c r="DG39" s="278"/>
      <c r="DH39" s="278"/>
      <c r="DI39" s="278"/>
      <c r="DJ39" s="278"/>
      <c r="DK39" s="278"/>
      <c r="DL39" s="278"/>
      <c r="DM39" s="278"/>
      <c r="DN39" s="278"/>
      <c r="DO39" s="278"/>
      <c r="DP39" s="278"/>
      <c r="DQ39" s="278"/>
      <c r="DR39" s="278"/>
      <c r="DS39" s="278"/>
      <c r="DT39" s="278"/>
      <c r="DU39" s="278"/>
      <c r="DV39" s="278"/>
      <c r="DW39" s="278"/>
      <c r="DX39" s="278"/>
      <c r="DY39" s="278"/>
      <c r="DZ39" s="278"/>
      <c r="EA39" s="278"/>
      <c r="EB39" s="278"/>
      <c r="EC39" s="278"/>
      <c r="ED39" s="278"/>
      <c r="EE39" s="278"/>
      <c r="EF39" s="278"/>
      <c r="EG39" s="278"/>
      <c r="EH39" s="278"/>
      <c r="EI39" s="278"/>
      <c r="EJ39" s="278"/>
      <c r="EK39" s="278"/>
      <c r="EL39" s="278"/>
      <c r="EM39" s="278"/>
      <c r="EN39" s="278"/>
      <c r="EO39" s="278"/>
      <c r="EP39" s="278"/>
      <c r="EQ39" s="278"/>
      <c r="ER39" s="278"/>
      <c r="ES39" s="278"/>
      <c r="ET39" s="278"/>
      <c r="EU39" s="278"/>
      <c r="EV39" s="278"/>
      <c r="EW39" s="278"/>
      <c r="EX39" s="278"/>
      <c r="EY39" s="278"/>
      <c r="EZ39" s="278"/>
      <c r="FA39" s="278"/>
      <c r="FB39" s="278"/>
      <c r="FC39" s="278"/>
      <c r="FD39" s="278"/>
    </row>
    <row r="40" spans="1:160" s="275" customFormat="1" x14ac:dyDescent="0.3">
      <c r="A40" s="275" t="s">
        <v>53</v>
      </c>
      <c r="C40" s="275" t="s">
        <v>95</v>
      </c>
      <c r="D40" s="277">
        <v>22.046219999999998</v>
      </c>
      <c r="E40" s="278">
        <f t="shared" ref="E40:X40" si="25">+E14*$D$40</f>
        <v>610.680294</v>
      </c>
      <c r="F40" s="278">
        <f t="shared" si="25"/>
        <v>661.16613779999989</v>
      </c>
      <c r="G40" s="278">
        <f t="shared" si="25"/>
        <v>666.23676839999996</v>
      </c>
      <c r="H40" s="278">
        <f t="shared" si="25"/>
        <v>669.54370139999992</v>
      </c>
      <c r="I40" s="278">
        <f t="shared" si="25"/>
        <v>672.85063439999999</v>
      </c>
      <c r="J40" s="278">
        <f t="shared" si="25"/>
        <v>643.30869959999995</v>
      </c>
      <c r="K40" s="278">
        <f t="shared" si="25"/>
        <v>567.46970280000005</v>
      </c>
      <c r="L40" s="278">
        <f t="shared" si="25"/>
        <v>452.38843439999994</v>
      </c>
      <c r="M40" s="278">
        <f t="shared" si="25"/>
        <v>416.23263359999993</v>
      </c>
      <c r="N40" s="278">
        <f t="shared" si="25"/>
        <v>415.35078479999999</v>
      </c>
      <c r="O40" s="278">
        <f t="shared" si="25"/>
        <v>433.42868519999996</v>
      </c>
      <c r="P40" s="278">
        <f t="shared" si="25"/>
        <v>438.27885359999993</v>
      </c>
      <c r="Q40" s="278">
        <f t="shared" si="25"/>
        <v>462.0887712</v>
      </c>
      <c r="R40" s="278">
        <f t="shared" si="25"/>
        <v>500.89011840000001</v>
      </c>
      <c r="S40" s="278">
        <f t="shared" si="25"/>
        <v>544.3211718</v>
      </c>
      <c r="T40" s="278">
        <f t="shared" si="25"/>
        <v>628.75819439999998</v>
      </c>
      <c r="U40" s="278">
        <f t="shared" si="25"/>
        <v>664.25260860000003</v>
      </c>
      <c r="V40" s="278">
        <f t="shared" si="25"/>
        <v>605.3892012</v>
      </c>
      <c r="W40" s="278">
        <f t="shared" si="25"/>
        <v>551.81688659999998</v>
      </c>
      <c r="X40" s="278">
        <f t="shared" si="25"/>
        <v>496.48087439999995</v>
      </c>
      <c r="Y40" s="278">
        <f t="shared" ref="Y40:BD40" si="26">+Y14*$D$40</f>
        <v>452.82935879999997</v>
      </c>
      <c r="Z40" s="278">
        <f t="shared" si="26"/>
        <v>442.68809759999999</v>
      </c>
      <c r="AA40" s="278">
        <f t="shared" si="26"/>
        <v>436.95608039999996</v>
      </c>
      <c r="AB40" s="278">
        <f t="shared" si="26"/>
        <v>455.03398079999999</v>
      </c>
      <c r="AC40" s="278">
        <f t="shared" si="26"/>
        <v>470.6867969999999</v>
      </c>
      <c r="AD40" s="278">
        <f t="shared" si="26"/>
        <v>494.27625239999998</v>
      </c>
      <c r="AE40" s="278">
        <f t="shared" si="26"/>
        <v>520.95217860000002</v>
      </c>
      <c r="AF40" s="278">
        <f t="shared" si="26"/>
        <v>555.60883644</v>
      </c>
      <c r="AG40" s="278">
        <f t="shared" si="26"/>
        <v>575.84726639999985</v>
      </c>
      <c r="AH40" s="278">
        <f t="shared" si="26"/>
        <v>585.98852759999988</v>
      </c>
      <c r="AI40" s="278">
        <f t="shared" si="26"/>
        <v>581.13835919999997</v>
      </c>
      <c r="AJ40" s="278">
        <f t="shared" si="26"/>
        <v>592.16146919999994</v>
      </c>
      <c r="AK40" s="278">
        <f t="shared" si="26"/>
        <v>681.22819799999991</v>
      </c>
      <c r="AL40" s="278">
        <f t="shared" si="26"/>
        <v>761.47643879999987</v>
      </c>
      <c r="AM40" s="278">
        <f t="shared" si="26"/>
        <v>802.26194579999992</v>
      </c>
      <c r="AN40" s="278">
        <f t="shared" si="26"/>
        <v>806.23026539999989</v>
      </c>
      <c r="AO40" s="278">
        <f t="shared" si="26"/>
        <v>819.89892179999993</v>
      </c>
      <c r="AP40" s="278">
        <f t="shared" si="26"/>
        <v>786.82959179999989</v>
      </c>
      <c r="AQ40" s="278">
        <f t="shared" si="26"/>
        <v>774.92463299999986</v>
      </c>
      <c r="AR40" s="278">
        <f t="shared" si="26"/>
        <v>749.35101779999979</v>
      </c>
      <c r="AS40" s="278">
        <f t="shared" si="26"/>
        <v>741.63484080000001</v>
      </c>
      <c r="AT40" s="278">
        <f t="shared" si="26"/>
        <v>699.08563619999995</v>
      </c>
      <c r="AU40" s="278">
        <f t="shared" si="26"/>
        <v>657.41828039999996</v>
      </c>
      <c r="AV40" s="278">
        <f t="shared" si="26"/>
        <v>600.75949500000002</v>
      </c>
      <c r="AW40" s="278">
        <f t="shared" si="26"/>
        <v>627.87634559999992</v>
      </c>
      <c r="AX40" s="278">
        <f t="shared" si="26"/>
        <v>628.09680779999997</v>
      </c>
      <c r="AY40" s="278">
        <f t="shared" si="26"/>
        <v>650.14302779999991</v>
      </c>
      <c r="AZ40" s="278">
        <f t="shared" si="26"/>
        <v>665.79584399999987</v>
      </c>
      <c r="BA40" s="278">
        <f t="shared" si="26"/>
        <v>673.512021</v>
      </c>
      <c r="BB40" s="278">
        <f t="shared" si="26"/>
        <v>705.9199643999998</v>
      </c>
      <c r="BC40" s="278">
        <f t="shared" si="26"/>
        <v>733.03681499999993</v>
      </c>
      <c r="BD40" s="278">
        <f t="shared" si="26"/>
        <v>755.96488379999994</v>
      </c>
      <c r="BE40" s="278">
        <f t="shared" ref="BE40:CJ40" si="27">+BE14*$D$40</f>
        <v>771.39723779999997</v>
      </c>
      <c r="BF40" s="278">
        <f t="shared" si="27"/>
        <v>774.26324640000007</v>
      </c>
      <c r="BG40" s="278">
        <f t="shared" si="27"/>
        <v>769.41307799999993</v>
      </c>
      <c r="BH40" s="278">
        <f t="shared" si="27"/>
        <v>739.20975659999999</v>
      </c>
      <c r="BI40" s="278">
        <f t="shared" si="27"/>
        <v>702.39256919999991</v>
      </c>
      <c r="BJ40" s="278">
        <f t="shared" si="27"/>
        <v>658.96151579999992</v>
      </c>
      <c r="BK40" s="278">
        <f t="shared" si="27"/>
        <v>602.08226820000004</v>
      </c>
      <c r="BL40" s="278">
        <f t="shared" si="27"/>
        <v>637.35622020000005</v>
      </c>
      <c r="BM40" s="278">
        <f t="shared" si="27"/>
        <v>630.81250126363636</v>
      </c>
      <c r="BN40" s="278">
        <f t="shared" si="27"/>
        <v>621.07508673000007</v>
      </c>
      <c r="BO40" s="278">
        <f t="shared" si="27"/>
        <v>643.63414379999983</v>
      </c>
      <c r="BP40" s="278">
        <f t="shared" si="27"/>
        <v>680.7242844000001</v>
      </c>
      <c r="BQ40" s="278">
        <f t="shared" si="27"/>
        <v>731.66155079999987</v>
      </c>
      <c r="BR40" s="278">
        <f t="shared" si="27"/>
        <v>779.55433919999996</v>
      </c>
      <c r="BS40" s="278">
        <f t="shared" si="27"/>
        <v>802.04148359999999</v>
      </c>
      <c r="BT40" s="278">
        <f t="shared" si="27"/>
        <v>811.30089599999985</v>
      </c>
      <c r="BU40" s="278">
        <f t="shared" si="27"/>
        <v>707.68366200000003</v>
      </c>
      <c r="BV40" s="278">
        <f t="shared" si="27"/>
        <v>637.1357579999999</v>
      </c>
      <c r="BW40" s="278">
        <f t="shared" si="27"/>
        <v>617.29416000000003</v>
      </c>
      <c r="BX40" s="278">
        <f t="shared" si="27"/>
        <v>601.861806</v>
      </c>
      <c r="BY40" s="278">
        <f t="shared" si="27"/>
        <v>610.680294</v>
      </c>
      <c r="BZ40" s="278">
        <f t="shared" si="27"/>
        <v>626.11264799999992</v>
      </c>
      <c r="CA40" s="278">
        <f t="shared" si="27"/>
        <v>661.38659999999993</v>
      </c>
      <c r="CB40" s="278">
        <f t="shared" si="27"/>
        <v>674.61433199999988</v>
      </c>
      <c r="CC40" s="278">
        <f t="shared" si="27"/>
        <v>679.02357599999993</v>
      </c>
      <c r="CD40" s="278">
        <f t="shared" si="27"/>
        <v>683.43281999999999</v>
      </c>
      <c r="CE40" s="278">
        <f t="shared" si="27"/>
        <v>663.5912219999999</v>
      </c>
      <c r="CF40" s="278">
        <f t="shared" si="27"/>
        <v>632.72651399999995</v>
      </c>
      <c r="CG40" s="278">
        <f t="shared" si="27"/>
        <v>601.14530384999989</v>
      </c>
      <c r="CH40" s="278">
        <f t="shared" si="27"/>
        <v>531.03832424999996</v>
      </c>
      <c r="CI40" s="278">
        <f t="shared" si="27"/>
        <v>532.58155964999992</v>
      </c>
      <c r="CJ40" s="278">
        <f t="shared" si="27"/>
        <v>562.83999659999995</v>
      </c>
      <c r="CK40" s="278">
        <f t="shared" ref="CK40:CV40" si="28">+CK14*$D$40</f>
        <v>563.66672985000002</v>
      </c>
      <c r="CL40" s="278">
        <f t="shared" si="28"/>
        <v>558.48586814999999</v>
      </c>
      <c r="CM40" s="278">
        <f t="shared" si="28"/>
        <v>570.88686689999986</v>
      </c>
      <c r="CN40" s="278">
        <f t="shared" si="28"/>
        <v>570.55617359999997</v>
      </c>
      <c r="CO40" s="278">
        <f t="shared" si="28"/>
        <v>568.35155159999988</v>
      </c>
      <c r="CP40" s="278">
        <f t="shared" si="28"/>
        <v>562.61953439999991</v>
      </c>
      <c r="CQ40" s="278">
        <f t="shared" si="28"/>
        <v>570.17036474999998</v>
      </c>
      <c r="CR40" s="278">
        <f t="shared" si="28"/>
        <v>532.52644409999994</v>
      </c>
      <c r="CS40" s="278">
        <f t="shared" si="28"/>
        <v>516.65316569999993</v>
      </c>
      <c r="CT40" s="278">
        <f t="shared" si="28"/>
        <v>515.77131689999999</v>
      </c>
      <c r="CU40" s="278">
        <f t="shared" si="28"/>
        <v>519.51917430000003</v>
      </c>
      <c r="CV40" s="278">
        <f t="shared" si="28"/>
        <v>505.79540234999996</v>
      </c>
      <c r="CW40" s="278"/>
      <c r="CX40" s="278"/>
      <c r="CY40" s="278"/>
      <c r="CZ40" s="278"/>
      <c r="DA40" s="278"/>
      <c r="DB40" s="278"/>
      <c r="DC40" s="278"/>
      <c r="DD40" s="278"/>
      <c r="DE40" s="278"/>
      <c r="DF40" s="278"/>
      <c r="DG40" s="278"/>
      <c r="DH40" s="278"/>
      <c r="DI40" s="278"/>
      <c r="DJ40" s="278"/>
      <c r="DK40" s="278"/>
      <c r="DL40" s="278"/>
      <c r="DM40" s="278"/>
      <c r="DN40" s="278"/>
      <c r="DO40" s="278"/>
      <c r="DP40" s="278"/>
      <c r="DQ40" s="278"/>
      <c r="DR40" s="278"/>
      <c r="DS40" s="278"/>
      <c r="DT40" s="278"/>
      <c r="DU40" s="278"/>
      <c r="DV40" s="278"/>
      <c r="DW40" s="278"/>
      <c r="DX40" s="278"/>
      <c r="DY40" s="278"/>
      <c r="DZ40" s="278"/>
      <c r="EA40" s="278"/>
      <c r="EB40" s="278"/>
      <c r="EC40" s="278"/>
      <c r="ED40" s="278"/>
      <c r="EE40" s="278"/>
      <c r="EF40" s="278"/>
      <c r="EG40" s="278"/>
      <c r="EH40" s="278"/>
      <c r="EI40" s="278"/>
      <c r="EJ40" s="278"/>
      <c r="EK40" s="278"/>
      <c r="EL40" s="278"/>
      <c r="EM40" s="278"/>
      <c r="EN40" s="278"/>
      <c r="EO40" s="278"/>
      <c r="EP40" s="278"/>
      <c r="EQ40" s="278"/>
      <c r="ER40" s="278"/>
      <c r="ES40" s="278"/>
      <c r="ET40" s="278"/>
      <c r="EU40" s="278"/>
      <c r="EV40" s="278"/>
      <c r="EW40" s="278"/>
      <c r="EX40" s="278"/>
      <c r="EY40" s="278"/>
      <c r="EZ40" s="278"/>
      <c r="FA40" s="278"/>
      <c r="FB40" s="278"/>
      <c r="FC40" s="278"/>
      <c r="FD40" s="278"/>
    </row>
    <row r="41" spans="1:160" s="155" customFormat="1" x14ac:dyDescent="0.3">
      <c r="A41" s="155" t="s">
        <v>168</v>
      </c>
      <c r="B41" s="155" t="s">
        <v>4</v>
      </c>
      <c r="C41" s="279" t="s">
        <v>20</v>
      </c>
      <c r="D41" s="294">
        <v>1.102311</v>
      </c>
      <c r="E41" s="157">
        <f t="shared" ref="E41:X41" si="29">+E15*$D$41</f>
        <v>338.49766188000007</v>
      </c>
      <c r="F41" s="157">
        <f t="shared" si="29"/>
        <v>321.86901036315788</v>
      </c>
      <c r="G41" s="157">
        <f t="shared" si="29"/>
        <v>314.50435981363637</v>
      </c>
      <c r="H41" s="157">
        <f t="shared" si="29"/>
        <v>349.56906359999999</v>
      </c>
      <c r="I41" s="157">
        <f t="shared" si="29"/>
        <v>408.16371707999997</v>
      </c>
      <c r="J41" s="157">
        <f t="shared" si="29"/>
        <v>441.71605971818178</v>
      </c>
      <c r="K41" s="157">
        <f t="shared" si="29"/>
        <v>385.85394454090908</v>
      </c>
      <c r="L41" s="157">
        <f t="shared" si="29"/>
        <v>397.29912989999997</v>
      </c>
      <c r="M41" s="157">
        <f t="shared" si="29"/>
        <v>342.18357989999998</v>
      </c>
      <c r="N41" s="157">
        <f t="shared" si="29"/>
        <v>328.53878304545464</v>
      </c>
      <c r="O41" s="157">
        <f t="shared" si="29"/>
        <v>337.63234774499995</v>
      </c>
      <c r="P41" s="157">
        <f t="shared" si="29"/>
        <v>345.58451950909085</v>
      </c>
      <c r="Q41" s="157">
        <f t="shared" si="29"/>
        <v>325.84893323684213</v>
      </c>
      <c r="R41" s="157">
        <f t="shared" si="29"/>
        <v>303.66347395263159</v>
      </c>
      <c r="S41" s="157">
        <f t="shared" si="29"/>
        <v>292.60126596521729</v>
      </c>
      <c r="T41" s="157">
        <f t="shared" si="29"/>
        <v>308.04868260000006</v>
      </c>
      <c r="U41" s="157">
        <f t="shared" si="29"/>
        <v>305.73697896000004</v>
      </c>
      <c r="V41" s="157">
        <f t="shared" si="29"/>
        <v>314.31897114545461</v>
      </c>
      <c r="W41" s="157">
        <f t="shared" si="29"/>
        <v>335.09204579999994</v>
      </c>
      <c r="X41" s="157">
        <f t="shared" si="29"/>
        <v>339.13600015909094</v>
      </c>
      <c r="Y41" s="157">
        <f t="shared" ref="Y41:BD41" si="30">+Y15*$D$41</f>
        <v>334.05797309999997</v>
      </c>
      <c r="Z41" s="157">
        <f t="shared" si="30"/>
        <v>353.74734719999992</v>
      </c>
      <c r="AA41" s="157">
        <f t="shared" si="30"/>
        <v>376.04027490000004</v>
      </c>
      <c r="AB41" s="157">
        <f t="shared" si="30"/>
        <v>387.50741104090912</v>
      </c>
      <c r="AC41" s="157">
        <f t="shared" si="30"/>
        <v>412.07140957500002</v>
      </c>
      <c r="AD41" s="157">
        <f t="shared" si="30"/>
        <v>410.15831982631573</v>
      </c>
      <c r="AE41" s="157">
        <f t="shared" si="30"/>
        <v>393.9276101478261</v>
      </c>
      <c r="AF41" s="157">
        <f t="shared" si="30"/>
        <v>388.22291108999997</v>
      </c>
      <c r="AG41" s="157">
        <f t="shared" si="30"/>
        <v>388.25493060000002</v>
      </c>
      <c r="AH41" s="157">
        <f t="shared" si="30"/>
        <v>391.53585669545453</v>
      </c>
      <c r="AI41" s="157">
        <f t="shared" si="30"/>
        <v>389.28664120500002</v>
      </c>
      <c r="AJ41" s="157">
        <f t="shared" si="30"/>
        <v>393.79820842173916</v>
      </c>
      <c r="AK41" s="157">
        <f t="shared" si="30"/>
        <v>381.84577949999994</v>
      </c>
      <c r="AL41" s="157">
        <f t="shared" si="30"/>
        <v>347.45367630000004</v>
      </c>
      <c r="AM41" s="157">
        <f t="shared" si="30"/>
        <v>329.09232450000002</v>
      </c>
      <c r="AN41" s="157">
        <f t="shared" si="30"/>
        <v>320.68326630000001</v>
      </c>
      <c r="AO41" s="157">
        <f t="shared" si="30"/>
        <v>347.60275074000003</v>
      </c>
      <c r="AP41" s="157">
        <f t="shared" si="30"/>
        <v>364.49015525999999</v>
      </c>
      <c r="AQ41" s="157">
        <f t="shared" si="30"/>
        <v>405.23457612272728</v>
      </c>
      <c r="AR41" s="157">
        <f t="shared" si="30"/>
        <v>440.61575292000003</v>
      </c>
      <c r="AS41" s="157">
        <f t="shared" si="30"/>
        <v>459.41817227727279</v>
      </c>
      <c r="AT41" s="157">
        <f t="shared" si="30"/>
        <v>464.01519089999999</v>
      </c>
      <c r="AU41" s="157">
        <f t="shared" si="30"/>
        <v>552.53601330000004</v>
      </c>
      <c r="AV41" s="157">
        <f t="shared" si="30"/>
        <v>585.75368743043487</v>
      </c>
      <c r="AW41" s="157">
        <f t="shared" si="30"/>
        <v>559.55627014736854</v>
      </c>
      <c r="AX41" s="157">
        <f t="shared" si="30"/>
        <v>519.90737947826096</v>
      </c>
      <c r="AY41" s="157">
        <f t="shared" si="30"/>
        <v>490.59663330000006</v>
      </c>
      <c r="AZ41" s="157">
        <f t="shared" si="30"/>
        <v>489.68512708500003</v>
      </c>
      <c r="BA41" s="157">
        <f t="shared" si="30"/>
        <v>456.81342569999993</v>
      </c>
      <c r="BB41" s="157">
        <f t="shared" si="30"/>
        <v>469.15516487368427</v>
      </c>
      <c r="BC41" s="157">
        <f t="shared" si="30"/>
        <v>467.9530657200001</v>
      </c>
      <c r="BD41" s="157">
        <f t="shared" si="30"/>
        <v>446.36079743181807</v>
      </c>
      <c r="BE41" s="157">
        <f t="shared" ref="BE41:CJ41" si="31">+BE15*$D$41</f>
        <v>476.74449699545454</v>
      </c>
      <c r="BF41" s="157">
        <f t="shared" si="31"/>
        <v>503.56322257500011</v>
      </c>
      <c r="BG41" s="157">
        <f t="shared" si="31"/>
        <v>528.33766229999992</v>
      </c>
      <c r="BH41" s="157">
        <f t="shared" si="31"/>
        <v>470.98742727272725</v>
      </c>
      <c r="BI41" s="157">
        <f t="shared" si="31"/>
        <v>490.1921901450001</v>
      </c>
      <c r="BJ41" s="157">
        <f t="shared" si="31"/>
        <v>460.82830253478261</v>
      </c>
      <c r="BK41" s="157">
        <f t="shared" si="31"/>
        <v>461.65335835499997</v>
      </c>
      <c r="BL41" s="157">
        <f t="shared" si="31"/>
        <v>495.00062820000005</v>
      </c>
      <c r="BM41" s="157">
        <f t="shared" si="31"/>
        <v>473.74702229999997</v>
      </c>
      <c r="BN41" s="157">
        <f t="shared" si="31"/>
        <v>499.35848627368421</v>
      </c>
      <c r="BO41" s="157">
        <f t="shared" si="31"/>
        <v>506.6903739</v>
      </c>
      <c r="BP41" s="157">
        <f t="shared" si="31"/>
        <v>533.63400419999994</v>
      </c>
      <c r="BQ41" s="157">
        <f t="shared" si="31"/>
        <v>542.77793640000004</v>
      </c>
      <c r="BR41" s="157">
        <f t="shared" si="31"/>
        <v>519.27246659999992</v>
      </c>
      <c r="BS41" s="157">
        <f t="shared" si="31"/>
        <v>451.02056665909095</v>
      </c>
      <c r="BT41" s="157">
        <f t="shared" si="31"/>
        <v>447.82171740000007</v>
      </c>
      <c r="BU41" s="157">
        <f t="shared" si="31"/>
        <v>409.10435580000001</v>
      </c>
      <c r="BV41" s="157">
        <f t="shared" si="31"/>
        <v>378.82115679130436</v>
      </c>
      <c r="BW41" s="157">
        <f t="shared" si="31"/>
        <v>423.2526141789474</v>
      </c>
      <c r="BX41" s="157">
        <f t="shared" si="31"/>
        <v>418.08652028181814</v>
      </c>
      <c r="BY41" s="157">
        <f t="shared" si="31"/>
        <v>379.04066045999997</v>
      </c>
      <c r="BZ41" s="157">
        <f t="shared" si="31"/>
        <v>374.25198941052633</v>
      </c>
      <c r="CA41" s="157">
        <f t="shared" si="31"/>
        <v>364.85993049545459</v>
      </c>
      <c r="CB41" s="157">
        <f t="shared" si="31"/>
        <v>349.71078930000004</v>
      </c>
      <c r="CC41" s="157">
        <f t="shared" si="31"/>
        <v>340.47079857</v>
      </c>
      <c r="CD41" s="157">
        <f t="shared" si="31"/>
        <v>353.90195705454545</v>
      </c>
      <c r="CE41" s="157">
        <f t="shared" si="31"/>
        <v>394.64236951363637</v>
      </c>
      <c r="CF41" s="157">
        <f t="shared" si="31"/>
        <v>370.40799059999989</v>
      </c>
      <c r="CG41" s="157">
        <f t="shared" si="31"/>
        <v>342.95519759999996</v>
      </c>
      <c r="CH41" s="157">
        <f t="shared" si="31"/>
        <v>338.21406732272726</v>
      </c>
      <c r="CI41" s="157">
        <f t="shared" si="31"/>
        <v>320.34259971</v>
      </c>
      <c r="CJ41" s="157">
        <f t="shared" si="31"/>
        <v>303.86204815909093</v>
      </c>
      <c r="CK41" s="157">
        <f t="shared" ref="CK41:CV41" si="32">+CK15*$D$41</f>
        <v>297.17724396315788</v>
      </c>
      <c r="CL41" s="157">
        <f t="shared" si="32"/>
        <v>291.36835507500001</v>
      </c>
      <c r="CM41" s="157">
        <f t="shared" si="32"/>
        <v>296.18094469090909</v>
      </c>
      <c r="CN41" s="157">
        <f t="shared" si="32"/>
        <v>327.70131300000003</v>
      </c>
      <c r="CO41" s="157">
        <f t="shared" si="32"/>
        <v>407.49813120000005</v>
      </c>
      <c r="CP41" s="157">
        <f t="shared" si="32"/>
        <v>443.41462075909084</v>
      </c>
      <c r="CQ41" s="157">
        <f t="shared" si="32"/>
        <v>403.28047934999995</v>
      </c>
      <c r="CR41" s="157">
        <f t="shared" si="32"/>
        <v>364.48152847826077</v>
      </c>
      <c r="CS41" s="157">
        <f t="shared" si="32"/>
        <v>342.24656909999999</v>
      </c>
      <c r="CT41" s="157">
        <f t="shared" si="32"/>
        <v>337.12344750000011</v>
      </c>
      <c r="CU41" s="157">
        <f t="shared" si="32"/>
        <v>345.70047689999996</v>
      </c>
      <c r="CV41" s="157">
        <f t="shared" si="32"/>
        <v>345.83695349999999</v>
      </c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  <c r="DZ41" s="157"/>
      <c r="EA41" s="157"/>
      <c r="EB41" s="157"/>
      <c r="EC41" s="157"/>
      <c r="ED41" s="157"/>
      <c r="EE41" s="157"/>
      <c r="EF41" s="157"/>
      <c r="EG41" s="157"/>
      <c r="EH41" s="157"/>
      <c r="EI41" s="157"/>
      <c r="EJ41" s="157"/>
      <c r="EK41" s="157"/>
      <c r="EL41" s="157"/>
      <c r="EM41" s="157"/>
      <c r="EN41" s="157"/>
      <c r="EO41" s="157"/>
      <c r="EP41" s="157"/>
      <c r="EQ41" s="157"/>
      <c r="ER41" s="157"/>
      <c r="ES41" s="157"/>
      <c r="ET41" s="157"/>
      <c r="EU41" s="157"/>
      <c r="EV41" s="157"/>
      <c r="EW41" s="157"/>
      <c r="EX41" s="157"/>
      <c r="EY41" s="157"/>
      <c r="EZ41" s="157"/>
      <c r="FA41" s="157"/>
      <c r="FB41" s="157"/>
      <c r="FC41" s="157"/>
      <c r="FD41" s="157"/>
    </row>
    <row r="42" spans="1:160" s="155" customFormat="1" x14ac:dyDescent="0.3">
      <c r="A42" s="155" t="s">
        <v>159</v>
      </c>
      <c r="B42" s="155" t="s">
        <v>17</v>
      </c>
      <c r="C42" s="279" t="s">
        <v>21</v>
      </c>
      <c r="D42" s="156">
        <v>39.368250000000003</v>
      </c>
      <c r="E42" s="157">
        <f t="shared" ref="E42:X42" si="33">+E16*$D$42</f>
        <v>153.91509440625001</v>
      </c>
      <c r="F42" s="157">
        <f t="shared" si="33"/>
        <v>142.46644470394733</v>
      </c>
      <c r="G42" s="157">
        <f t="shared" si="33"/>
        <v>148.22146125</v>
      </c>
      <c r="H42" s="157">
        <f t="shared" si="33"/>
        <v>152.4441747321429</v>
      </c>
      <c r="I42" s="157">
        <f t="shared" si="33"/>
        <v>164.54944293750003</v>
      </c>
      <c r="J42" s="157">
        <f t="shared" si="33"/>
        <v>162.37613659090917</v>
      </c>
      <c r="K42" s="157">
        <f t="shared" si="33"/>
        <v>130.68916900568183</v>
      </c>
      <c r="L42" s="157">
        <f t="shared" si="33"/>
        <v>128.7904178571429</v>
      </c>
      <c r="M42" s="157">
        <f t="shared" si="33"/>
        <v>126.92042598214287</v>
      </c>
      <c r="N42" s="157">
        <f t="shared" si="33"/>
        <v>146.4543636647727</v>
      </c>
      <c r="O42" s="157">
        <f t="shared" si="33"/>
        <v>153.51156984375004</v>
      </c>
      <c r="P42" s="157">
        <f t="shared" si="33"/>
        <v>155.70142874999999</v>
      </c>
      <c r="Q42" s="157">
        <f t="shared" si="33"/>
        <v>151.90964467105269</v>
      </c>
      <c r="R42" s="157">
        <f t="shared" si="33"/>
        <v>142.81868694078949</v>
      </c>
      <c r="S42" s="157">
        <f t="shared" si="33"/>
        <v>143.14210116847826</v>
      </c>
      <c r="T42" s="157">
        <f t="shared" si="33"/>
        <v>139.37297839285716</v>
      </c>
      <c r="U42" s="157">
        <f t="shared" si="33"/>
        <v>143.47758712500004</v>
      </c>
      <c r="V42" s="157">
        <f t="shared" si="33"/>
        <v>136.52282786931821</v>
      </c>
      <c r="W42" s="157">
        <f t="shared" si="33"/>
        <v>147.56532374999998</v>
      </c>
      <c r="X42" s="157">
        <f t="shared" si="33"/>
        <v>160.86403789772729</v>
      </c>
      <c r="Y42" s="157">
        <f t="shared" ref="Y42:BD42" si="34">+Y16*$D$42</f>
        <v>190.07366035714284</v>
      </c>
      <c r="Z42" s="157">
        <f t="shared" si="34"/>
        <v>214.77255053571423</v>
      </c>
      <c r="AA42" s="157">
        <f t="shared" si="34"/>
        <v>217.41116062500006</v>
      </c>
      <c r="AB42" s="157">
        <f t="shared" si="34"/>
        <v>230.53241940340911</v>
      </c>
      <c r="AC42" s="157">
        <f t="shared" si="34"/>
        <v>250.08188709375</v>
      </c>
      <c r="AD42" s="157">
        <f t="shared" si="34"/>
        <v>271.8170461184211</v>
      </c>
      <c r="AE42" s="157">
        <f t="shared" si="34"/>
        <v>269.15045527173925</v>
      </c>
      <c r="AF42" s="157">
        <f t="shared" si="34"/>
        <v>296.48229075000006</v>
      </c>
      <c r="AG42" s="157">
        <f t="shared" si="34"/>
        <v>284.19658473214292</v>
      </c>
      <c r="AH42" s="157">
        <f t="shared" si="34"/>
        <v>282.31956281249995</v>
      </c>
      <c r="AI42" s="157">
        <f t="shared" si="34"/>
        <v>263.04388340625002</v>
      </c>
      <c r="AJ42" s="157">
        <f t="shared" si="34"/>
        <v>280.84967217391301</v>
      </c>
      <c r="AK42" s="157">
        <f t="shared" si="34"/>
        <v>271.50969750000007</v>
      </c>
      <c r="AL42" s="157">
        <f t="shared" si="34"/>
        <v>248.85420696428574</v>
      </c>
      <c r="AM42" s="157">
        <f t="shared" si="34"/>
        <v>246.85298758928576</v>
      </c>
      <c r="AN42" s="157">
        <f t="shared" si="34"/>
        <v>237.00155169642855</v>
      </c>
      <c r="AO42" s="157">
        <f t="shared" si="34"/>
        <v>248.35952615624998</v>
      </c>
      <c r="AP42" s="157">
        <f t="shared" si="34"/>
        <v>252.10935196874999</v>
      </c>
      <c r="AQ42" s="157">
        <f t="shared" si="34"/>
        <v>256.20678153409091</v>
      </c>
      <c r="AR42" s="157">
        <f t="shared" si="34"/>
        <v>249.57502087500004</v>
      </c>
      <c r="AS42" s="157">
        <f t="shared" si="34"/>
        <v>242.90657616477279</v>
      </c>
      <c r="AT42" s="157">
        <f t="shared" si="34"/>
        <v>237.46553464285719</v>
      </c>
      <c r="AU42" s="157">
        <f t="shared" si="34"/>
        <v>306.03190339285715</v>
      </c>
      <c r="AV42" s="157">
        <f t="shared" si="34"/>
        <v>316.34100538043486</v>
      </c>
      <c r="AW42" s="157">
        <f t="shared" si="34"/>
        <v>300.4833481578948</v>
      </c>
      <c r="AX42" s="157">
        <f t="shared" si="34"/>
        <v>295.30894573369562</v>
      </c>
      <c r="AY42" s="157">
        <f t="shared" si="34"/>
        <v>291.36723026785717</v>
      </c>
      <c r="AZ42" s="157">
        <f t="shared" si="34"/>
        <v>282.64435087499999</v>
      </c>
      <c r="BA42" s="157">
        <f t="shared" si="34"/>
        <v>281.34707330357145</v>
      </c>
      <c r="BB42" s="157">
        <f t="shared" si="34"/>
        <v>278.33870753289477</v>
      </c>
      <c r="BC42" s="157">
        <f t="shared" si="34"/>
        <v>285.90699459374997</v>
      </c>
      <c r="BD42" s="157">
        <f t="shared" si="34"/>
        <v>255.30310125000011</v>
      </c>
      <c r="BE42" s="157">
        <f t="shared" ref="BE42:CJ42" si="35">+BE16*$D$42</f>
        <v>264.41148272727281</v>
      </c>
      <c r="BF42" s="157">
        <f t="shared" si="35"/>
        <v>260.72115665625</v>
      </c>
      <c r="BG42" s="157">
        <f t="shared" si="35"/>
        <v>231.97293946022725</v>
      </c>
      <c r="BH42" s="157">
        <f t="shared" si="35"/>
        <v>190.21575247159095</v>
      </c>
      <c r="BI42" s="157">
        <f t="shared" si="35"/>
        <v>183.45604500000002</v>
      </c>
      <c r="BJ42" s="157">
        <f t="shared" si="35"/>
        <v>172.89080486413047</v>
      </c>
      <c r="BK42" s="157">
        <f t="shared" si="35"/>
        <v>166.52769750000004</v>
      </c>
      <c r="BL42" s="157">
        <f t="shared" si="35"/>
        <v>167.84934589285717</v>
      </c>
      <c r="BM42" s="157">
        <f t="shared" si="35"/>
        <v>168.19147473214292</v>
      </c>
      <c r="BN42" s="157">
        <f t="shared" si="35"/>
        <v>176.09003822368425</v>
      </c>
      <c r="BO42" s="157">
        <f t="shared" si="35"/>
        <v>189.92368607142859</v>
      </c>
      <c r="BP42" s="157">
        <f t="shared" si="35"/>
        <v>197.70828883928573</v>
      </c>
      <c r="BQ42" s="157">
        <f t="shared" si="35"/>
        <v>192.39357508928572</v>
      </c>
      <c r="BR42" s="157">
        <f t="shared" si="35"/>
        <v>175.84484999999998</v>
      </c>
      <c r="BS42" s="157">
        <f t="shared" si="35"/>
        <v>150.89671278409091</v>
      </c>
      <c r="BT42" s="157">
        <f t="shared" si="35"/>
        <v>141.46793169642862</v>
      </c>
      <c r="BU42" s="157">
        <f t="shared" si="35"/>
        <v>132.03829848214284</v>
      </c>
      <c r="BV42" s="157">
        <f t="shared" si="35"/>
        <v>137.55780048913041</v>
      </c>
      <c r="BW42" s="157">
        <f t="shared" si="35"/>
        <v>146.91091292763156</v>
      </c>
      <c r="BX42" s="157">
        <f t="shared" si="35"/>
        <v>155.81774403409091</v>
      </c>
      <c r="BY42" s="157">
        <f t="shared" si="35"/>
        <v>152.78817825000002</v>
      </c>
      <c r="BZ42" s="157">
        <f t="shared" si="35"/>
        <v>151.0497592105263</v>
      </c>
      <c r="CA42" s="157">
        <f t="shared" si="35"/>
        <v>150.75802917613638</v>
      </c>
      <c r="CB42" s="157">
        <f t="shared" si="35"/>
        <v>147.22319491071434</v>
      </c>
      <c r="CC42" s="157">
        <f t="shared" si="35"/>
        <v>141.42551709374999</v>
      </c>
      <c r="CD42" s="157">
        <f t="shared" si="35"/>
        <v>143.45700826704544</v>
      </c>
      <c r="CE42" s="157">
        <f t="shared" si="35"/>
        <v>159.97377860795453</v>
      </c>
      <c r="CF42" s="157">
        <f t="shared" si="35"/>
        <v>144.76267928571434</v>
      </c>
      <c r="CG42" s="157">
        <f t="shared" si="35"/>
        <v>147.1575811607143</v>
      </c>
      <c r="CH42" s="157">
        <f t="shared" si="35"/>
        <v>150.80276582386367</v>
      </c>
      <c r="CI42" s="157">
        <f t="shared" si="35"/>
        <v>144.21082078125002</v>
      </c>
      <c r="CJ42" s="157">
        <f t="shared" si="35"/>
        <v>145.39410511363641</v>
      </c>
      <c r="CK42" s="157">
        <f t="shared" ref="CK42:CV42" si="36">+CK16*$D$42</f>
        <v>142.45090460526316</v>
      </c>
      <c r="CL42" s="157">
        <f t="shared" si="36"/>
        <v>143.01501018750002</v>
      </c>
      <c r="CM42" s="157">
        <f t="shared" si="36"/>
        <v>143.09911508522728</v>
      </c>
      <c r="CN42" s="157">
        <f t="shared" si="36"/>
        <v>146.71703169642862</v>
      </c>
      <c r="CO42" s="157">
        <f t="shared" si="36"/>
        <v>153.30652687499997</v>
      </c>
      <c r="CP42" s="157">
        <f t="shared" si="36"/>
        <v>161.51271928977278</v>
      </c>
      <c r="CQ42" s="157">
        <f t="shared" si="36"/>
        <v>135.15120225000001</v>
      </c>
      <c r="CR42" s="157">
        <f t="shared" si="36"/>
        <v>127.17656413043484</v>
      </c>
      <c r="CS42" s="157">
        <f t="shared" si="36"/>
        <v>129.48404892857147</v>
      </c>
      <c r="CT42" s="157">
        <f t="shared" si="36"/>
        <v>137.58734705357142</v>
      </c>
      <c r="CU42" s="157">
        <f t="shared" si="36"/>
        <v>135.81108910714289</v>
      </c>
      <c r="CV42" s="157">
        <f t="shared" si="36"/>
        <v>137.66233419642853</v>
      </c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  <c r="DZ42" s="157"/>
      <c r="EA42" s="157"/>
      <c r="EB42" s="157"/>
      <c r="EC42" s="157"/>
      <c r="ED42" s="157"/>
      <c r="EE42" s="157"/>
      <c r="EF42" s="157"/>
      <c r="EG42" s="157"/>
      <c r="EH42" s="157"/>
      <c r="EI42" s="157"/>
      <c r="EJ42" s="157"/>
      <c r="EK42" s="157"/>
      <c r="EL42" s="157"/>
      <c r="EM42" s="157"/>
      <c r="EN42" s="157"/>
      <c r="EO42" s="157"/>
      <c r="EP42" s="157"/>
      <c r="EQ42" s="157"/>
      <c r="ER42" s="157"/>
      <c r="ES42" s="157"/>
      <c r="ET42" s="157"/>
      <c r="EU42" s="157"/>
      <c r="EV42" s="157"/>
      <c r="EW42" s="157"/>
      <c r="EX42" s="157"/>
      <c r="EY42" s="157"/>
      <c r="EZ42" s="157"/>
      <c r="FA42" s="157"/>
      <c r="FB42" s="157"/>
      <c r="FC42" s="157"/>
      <c r="FD42" s="157"/>
    </row>
    <row r="43" spans="1:160" x14ac:dyDescent="0.3">
      <c r="A43" s="14"/>
      <c r="C43" s="14"/>
      <c r="D43" s="2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160" s="16" customFormat="1" x14ac:dyDescent="0.3">
      <c r="A44" s="18" t="s">
        <v>282</v>
      </c>
      <c r="B44" s="14"/>
      <c r="C44" s="14"/>
      <c r="D44" s="22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160" s="82" customFormat="1" x14ac:dyDescent="0.3">
      <c r="A45" s="80" t="s">
        <v>283</v>
      </c>
      <c r="B45" s="80"/>
      <c r="C45" s="80" t="s">
        <v>285</v>
      </c>
      <c r="D45" s="153"/>
      <c r="E45" s="252">
        <f>ICGN!E94</f>
        <v>1708.8466993626</v>
      </c>
      <c r="F45" s="252">
        <f>ICGN!F94</f>
        <v>1551.4703264393015</v>
      </c>
      <c r="G45" s="252">
        <f>ICGN!G94</f>
        <v>1542.0565059329385</v>
      </c>
      <c r="H45" s="252">
        <f>ICGN!H94</f>
        <v>1639.0931275977262</v>
      </c>
      <c r="I45" s="252">
        <f>ICGN!I94</f>
        <v>1757.8869481378508</v>
      </c>
      <c r="J45" s="252">
        <f>ICGN!J94</f>
        <v>1803.7914119080954</v>
      </c>
      <c r="K45" s="252">
        <f>ICGN!K94</f>
        <v>1729.4429355799116</v>
      </c>
      <c r="L45" s="252">
        <f>ICGN!L94</f>
        <v>1738.5143093100846</v>
      </c>
      <c r="M45" s="252">
        <f>ICGN!M94</f>
        <v>1693.6016739862282</v>
      </c>
      <c r="N45" s="252">
        <f>ICGN!N94</f>
        <v>1656.6737486005645</v>
      </c>
      <c r="O45" s="252">
        <f>ICGN!O94</f>
        <v>1517.5433064705683</v>
      </c>
      <c r="P45" s="252">
        <f>ICGN!P94</f>
        <v>1585.7185582940995</v>
      </c>
      <c r="Q45" s="252">
        <f>ICGN!Q94</f>
        <v>1588.1605304597342</v>
      </c>
      <c r="R45" s="252">
        <f>ICGN!R94</f>
        <v>1588.3393929945078</v>
      </c>
      <c r="S45" s="252">
        <f>ICGN!S94</f>
        <v>1964.3875546543313</v>
      </c>
      <c r="T45" s="252">
        <f>ICGN!T94</f>
        <v>1909.7276883159245</v>
      </c>
      <c r="U45" s="252">
        <f>ICGN!U94</f>
        <v>1764.4746687300449</v>
      </c>
      <c r="V45" s="252">
        <f>ICGN!V94</f>
        <v>1764.5416395498132</v>
      </c>
      <c r="W45" s="252">
        <f>ICGN!W94</f>
        <v>1819.237868233897</v>
      </c>
      <c r="X45" s="252">
        <f>ICGN!X94</f>
        <v>1866.9002830815973</v>
      </c>
      <c r="Y45" s="252">
        <f>ICGN!Y94</f>
        <v>1838.5485257471278</v>
      </c>
      <c r="Z45" s="252">
        <f>ICGN!Z94</f>
        <v>1824.6085620254394</v>
      </c>
      <c r="AA45" s="252">
        <f>ICGN!AA94</f>
        <v>1782.0776663800311</v>
      </c>
      <c r="AB45" s="252">
        <f>ICGN!AB94</f>
        <v>1836.3119914713773</v>
      </c>
      <c r="AC45" s="252">
        <f>ICGN!AC94</f>
        <v>1928.147813608231</v>
      </c>
      <c r="AD45" s="252">
        <f>ICGN!AD94</f>
        <v>1965.6056949440676</v>
      </c>
      <c r="AE45" s="252">
        <f>ICGN!AE94</f>
        <v>1859.9066858245624</v>
      </c>
      <c r="AF45" s="252">
        <f>ICGN!AF94</f>
        <v>1906.2521756138967</v>
      </c>
      <c r="AG45" s="252">
        <f>ICGN!AG94</f>
        <v>1893.909194480342</v>
      </c>
      <c r="AH45" s="252">
        <f>ICGN!AH94</f>
        <v>1962.8083338224769</v>
      </c>
      <c r="AI45" s="252">
        <f>ICGN!AI94</f>
        <v>1941.4236484151727</v>
      </c>
      <c r="AJ45" s="252">
        <f>ICGN!AJ94</f>
        <v>1960.169358632586</v>
      </c>
      <c r="AK45" s="252">
        <f>ICGN!AK94</f>
        <v>1865.4684516739126</v>
      </c>
      <c r="AL45" s="252">
        <f>ICGN!AL94</f>
        <v>1808.5466894210424</v>
      </c>
      <c r="AM45" s="252">
        <f>ICGN!AM94</f>
        <v>1823.4152567759413</v>
      </c>
      <c r="AN45" s="252">
        <f>ICGN!AN94</f>
        <v>1887.9531901069586</v>
      </c>
      <c r="AO45" s="252">
        <f>ICGN!AO94</f>
        <v>1915.5204149568981</v>
      </c>
      <c r="AP45" s="252">
        <f>ICGN!AP94</f>
        <v>1963.2536935765243</v>
      </c>
      <c r="AQ45" s="252">
        <f>ICGN!AQ94</f>
        <v>2083.4139937921277</v>
      </c>
      <c r="AR45" s="252">
        <f>ICGN!AR94</f>
        <v>2141.7536566216554</v>
      </c>
      <c r="AS45" s="252">
        <f>ICGN!AS94</f>
        <v>2230.5536198107698</v>
      </c>
      <c r="AT45" s="252">
        <f>ICGN!AT94</f>
        <v>2175.6755751593637</v>
      </c>
      <c r="AU45" s="252">
        <f>ICGN!AU94</f>
        <v>2186.318852090375</v>
      </c>
      <c r="AV45" s="252">
        <f>ICGN!AV94</f>
        <v>2104.6530699170034</v>
      </c>
      <c r="AW45" s="252">
        <f>ICGN!AW94</f>
        <v>2080.1595491619355</v>
      </c>
      <c r="AX45" s="252">
        <f>ICGN!AX94</f>
        <v>2094.8780606842447</v>
      </c>
      <c r="AY45" s="252">
        <f>ICGN!AY94</f>
        <v>2031.8353825277895</v>
      </c>
      <c r="AZ45" s="252">
        <f>ICGN!AZ94</f>
        <v>2036.0353973256044</v>
      </c>
      <c r="BA45" s="252">
        <f>ICGN!BA94</f>
        <v>2065.3538061077456</v>
      </c>
      <c r="BB45" s="252">
        <f>ICGN!BB94</f>
        <v>2049.6520019610921</v>
      </c>
      <c r="BC45" s="252">
        <f>ICGN!BC94</f>
        <v>2051.0007699256275</v>
      </c>
      <c r="BD45" s="252">
        <f>ICGN!BD94</f>
        <v>2122.6824878603693</v>
      </c>
      <c r="BE45" s="252">
        <f>ICGN!BE94</f>
        <v>2108.3149051872756</v>
      </c>
      <c r="BF45" s="252">
        <f>ICGN!BF94</f>
        <v>2070.8439828063229</v>
      </c>
      <c r="BG45" s="252">
        <f>ICGN!BG94</f>
        <v>2050.9664309893055</v>
      </c>
      <c r="BH45" s="252">
        <f>ICGN!BH94</f>
        <v>1875.8173248879041</v>
      </c>
      <c r="BI45" s="252">
        <f>ICGN!BI94</f>
        <v>1861.0195610447579</v>
      </c>
      <c r="BJ45" s="252">
        <f>ICGN!BJ94</f>
        <v>1887.6669324135382</v>
      </c>
      <c r="BK45" s="252">
        <f>ICGN!BK94</f>
        <v>1874.8507222312132</v>
      </c>
      <c r="BL45" s="252">
        <f>ICGN!BL94</f>
        <v>1828.6757505301928</v>
      </c>
      <c r="BM45" s="252">
        <f>ICGN!BM94</f>
        <v>1827.0186350758697</v>
      </c>
      <c r="BN45" s="252">
        <f>ICGN!BN94</f>
        <v>1746.8791275906092</v>
      </c>
      <c r="BO45" s="252">
        <f>ICGN!BO94</f>
        <v>1773.8194729476456</v>
      </c>
      <c r="BP45" s="252">
        <f>ICGN!BP94</f>
        <v>1910.5127187034298</v>
      </c>
      <c r="BQ45" s="252">
        <f>ICGN!BQ94</f>
        <v>1948.87912042016</v>
      </c>
      <c r="BR45" s="252">
        <f>ICGN!BR94</f>
        <v>2032.2016842328264</v>
      </c>
      <c r="BS45" s="252">
        <f>ICGN!BS94</f>
        <v>2006.5647869134739</v>
      </c>
      <c r="BT45" s="252">
        <f>ICGN!BT94</f>
        <v>1921.9933967678917</v>
      </c>
      <c r="BU45" s="252">
        <f>ICGN!BU94</f>
        <v>1803.8491584404517</v>
      </c>
      <c r="BV45" s="252">
        <f>ICGN!BV94</f>
        <v>1764.9961163246264</v>
      </c>
      <c r="BW45" s="252">
        <f>ICGN!BW94</f>
        <v>1703.6114682761595</v>
      </c>
      <c r="BX45" s="252">
        <f>ICGN!BX94</f>
        <v>1538.2449674306702</v>
      </c>
      <c r="BY45" s="252">
        <f>ICGN!BY94</f>
        <v>1494.7720514328373</v>
      </c>
      <c r="BZ45" s="252">
        <f>ICGN!BZ94</f>
        <v>1513.3987225146464</v>
      </c>
      <c r="CA45" s="252">
        <f>ICGN!CA94</f>
        <v>1464.0954464969186</v>
      </c>
      <c r="CB45" s="252">
        <f>ICGN!CB94</f>
        <v>1497.980251346499</v>
      </c>
      <c r="CC45" s="252">
        <f>ICGN!CC94</f>
        <v>1566.5702256064849</v>
      </c>
      <c r="CD45" s="252">
        <f>ICGN!CD94</f>
        <v>1501.0137224357518</v>
      </c>
      <c r="CE45" s="252">
        <f>ICGN!CE94</f>
        <v>1404.8830484278342</v>
      </c>
      <c r="CF45" s="252">
        <f>ICGN!CF94</f>
        <v>1278.7393865623212</v>
      </c>
      <c r="CG45" s="252">
        <f>ICGN!CG94</f>
        <v>1256.0543386974487</v>
      </c>
      <c r="CH45" s="252">
        <f>ICGN!CH94</f>
        <v>1334.3091035961675</v>
      </c>
      <c r="CI45" s="252">
        <f>ICGN!CI94</f>
        <v>1307.1175671662211</v>
      </c>
      <c r="CJ45" s="252">
        <f>ICGN!CJ94</f>
        <v>1224.8382652542293</v>
      </c>
      <c r="CK45" s="252">
        <f>ICGN!CK94</f>
        <v>1216.4931501843769</v>
      </c>
      <c r="CL45" s="252">
        <f>ICGN!CL94</f>
        <v>1189.5755770662695</v>
      </c>
      <c r="CM45" s="252">
        <f>ICGN!CM94</f>
        <v>1290.8312826284632</v>
      </c>
      <c r="CN45" s="252">
        <f>ICGN!CN94</f>
        <v>1449.9568147636817</v>
      </c>
      <c r="CO45" s="252">
        <f>ICGN!CO94</f>
        <v>1587.147551516206</v>
      </c>
      <c r="CP45" s="252">
        <f>ICGN!CP94</f>
        <v>1619.4913894534175</v>
      </c>
      <c r="CQ45" s="252">
        <f>ICGN!CQ94</f>
        <v>1855.6068002928484</v>
      </c>
      <c r="CR45" s="252">
        <f>ICGN!CR94</f>
        <v>1747.7444649135236</v>
      </c>
      <c r="CS45" s="252">
        <f>ICGN!CS94</f>
        <v>1729.1135340533694</v>
      </c>
      <c r="CT45" s="252">
        <f>ICGN!CT94</f>
        <v>1734.9732831846034</v>
      </c>
      <c r="CU45" s="252">
        <f>ICGN!CU94</f>
        <v>1623.4226113829513</v>
      </c>
      <c r="CV45" s="252">
        <f>ICGN!CV94</f>
        <v>1684.6484334763234</v>
      </c>
      <c r="CW45" s="252">
        <f>ICGN!CW94</f>
        <v>1733.6525563309731</v>
      </c>
      <c r="CX45" s="252">
        <f>ICGN!CX94</f>
        <v>1743.7744648954779</v>
      </c>
      <c r="CY45" s="252">
        <f>ICGN!CY94</f>
        <v>1741.1277380874435</v>
      </c>
      <c r="CZ45" s="252">
        <f>ICGN!CZ94</f>
        <v>1845.8029886804593</v>
      </c>
      <c r="DA45" s="252">
        <f>ICGN!DA94</f>
        <v>1808.4815321477427</v>
      </c>
      <c r="DB45" s="252">
        <f>ICGN!DB94</f>
        <v>1796.941548695899</v>
      </c>
      <c r="DC45" s="252">
        <f>ICGN!DC94</f>
        <v>1713.8569679737786</v>
      </c>
      <c r="DD45" s="252">
        <f>ICGN!DD94</f>
        <v>1758.0450915354133</v>
      </c>
      <c r="DE45" s="252">
        <f>ICGN!DE94</f>
        <v>1760.4994363523606</v>
      </c>
      <c r="DF45" s="252">
        <f>ICGN!DF94</f>
        <v>1736.005360297253</v>
      </c>
      <c r="DG45" s="252">
        <f>ICGN!DG94</f>
        <v>1704.1852932293896</v>
      </c>
      <c r="DH45" s="252">
        <f>ICGN!DH94</f>
        <v>1719.5846788481724</v>
      </c>
      <c r="DI45" s="252">
        <f>ICGN!DI94</f>
        <v>1823.0764938905318</v>
      </c>
      <c r="DJ45" s="252">
        <f>ICGN!DJ94</f>
        <v>1818.1843610970086</v>
      </c>
      <c r="DK45" s="252">
        <f>ICGN!DK94</f>
        <v>1834.5568386585614</v>
      </c>
      <c r="DL45" s="252">
        <f>ICGN!DL94</f>
        <v>1947.9674326454467</v>
      </c>
      <c r="DM45" s="252">
        <f>ICGN!DM94</f>
        <v>1889.6592675387276</v>
      </c>
      <c r="DN45" s="252">
        <f>ICGN!DN94</f>
        <v>1899.267943675213</v>
      </c>
      <c r="DO45" s="252">
        <f>ICGN!DO94</f>
        <v>1873.1264403666544</v>
      </c>
      <c r="DP45" s="252">
        <f>ICGN!DP94</f>
        <v>1763.7697368198758</v>
      </c>
      <c r="DQ45" s="252">
        <f>ICGN!DQ94</f>
        <v>1703.535453288564</v>
      </c>
      <c r="DR45" s="252">
        <f>ICGN!DR94</f>
        <v>1663.7017607645562</v>
      </c>
      <c r="DS45" s="252">
        <f>ICGN!DS94</f>
        <v>1577.4843424125972</v>
      </c>
      <c r="DT45" s="252">
        <f>ICGN!DT94</f>
        <v>1614.329116445861</v>
      </c>
      <c r="DU45" s="252">
        <f>ICGN!DU94</f>
        <v>1605.3580609920402</v>
      </c>
      <c r="DV45" s="252">
        <f>ICGN!DV94</f>
        <v>1637.1603293581368</v>
      </c>
      <c r="DW45" s="252">
        <f>ICGN!DW94</f>
        <v>1702.2147990298654</v>
      </c>
      <c r="DX45" s="252">
        <f>ICGN!DX94</f>
        <v>1766.9132421827956</v>
      </c>
      <c r="DY45" s="252">
        <f>ICGN!DY94</f>
        <v>1677.6972593181072</v>
      </c>
      <c r="DZ45" s="252">
        <f>ICGN!DZ94</f>
        <v>1753.0610831154743</v>
      </c>
      <c r="EA45" s="252">
        <f>ICGN!EA94</f>
        <v>1765.2147867378078</v>
      </c>
      <c r="EB45" s="252">
        <f>ICGN!EB94</f>
        <v>1605.791398027485</v>
      </c>
      <c r="EC45" s="252">
        <f>ICGN!EC94</f>
        <v>1588.4119326434904</v>
      </c>
      <c r="ED45" s="252">
        <f>ICGN!ED94</f>
        <v>1564.9882665546829</v>
      </c>
      <c r="EE45" s="252">
        <f>ICGN!EE94</f>
        <v>1566.7945393997416</v>
      </c>
      <c r="EF45" s="252">
        <f>ICGN!EF94</f>
        <v>1574.0464825462773</v>
      </c>
      <c r="EG45" s="252">
        <f>ICGN!EG94</f>
        <v>1604.5841241442236</v>
      </c>
      <c r="EH45" s="252">
        <f>ICGN!EH94</f>
        <v>1580.8743543772807</v>
      </c>
      <c r="EI45" s="252">
        <f>ICGN!EI94</f>
        <v>1408.2659613319329</v>
      </c>
      <c r="EJ45" s="252">
        <f>ICGN!EJ94</f>
        <v>1382.8961854590962</v>
      </c>
      <c r="EK45" s="252">
        <f>ICGN!EK94</f>
        <v>1465.0527563399564</v>
      </c>
      <c r="EL45" s="252">
        <f>ICGN!EL94</f>
        <v>1555.645372997172</v>
      </c>
      <c r="EM45" s="252">
        <f>ICGN!EM94</f>
        <v>1548.92679017518</v>
      </c>
      <c r="EN45" s="252">
        <f>ICGN!EN94</f>
        <v>1494.9451106429165</v>
      </c>
      <c r="EO45" s="252">
        <f>ICGN!EO94</f>
        <v>1513.3909339094846</v>
      </c>
      <c r="EP45" s="252">
        <f>ICGN!EP94</f>
        <v>1468.8005665000915</v>
      </c>
      <c r="EQ45" s="252">
        <f>ICGN!EQ94</f>
        <v>1536.4041778982871</v>
      </c>
      <c r="ER45" s="252">
        <f>ICGN!ER94</f>
        <v>1657.7753163227508</v>
      </c>
      <c r="ES45" s="252">
        <f>ICGN!ES94</f>
        <v>1677.7637006499774</v>
      </c>
      <c r="ET45" s="252">
        <f>ICGN!ET94</f>
        <v>1671.5299988683814</v>
      </c>
      <c r="EU45" s="252">
        <f>ICGN!EU94</f>
        <v>1821.9523517612163</v>
      </c>
      <c r="EV45" s="252">
        <f>ICGN!EV94</f>
        <v>1998.9851727328562</v>
      </c>
      <c r="EW45" s="252">
        <f>ICGN!EW94</f>
        <v>2089.8138943227609</v>
      </c>
      <c r="EX45" s="252">
        <f>ICGN!EX94</f>
        <v>2125.6431085838071</v>
      </c>
      <c r="EY45" s="252">
        <f>ICGN!EY94</f>
        <v>2045.276866504325</v>
      </c>
      <c r="EZ45" s="252">
        <f>ICGN!EZ94</f>
        <v>2019.200100341445</v>
      </c>
      <c r="FA45" s="252">
        <f>ICGN!FA94</f>
        <v>2062.676034217387</v>
      </c>
      <c r="FB45" s="252">
        <f>ICGN!FB94</f>
        <v>2147.5841004539093</v>
      </c>
      <c r="FC45" s="252">
        <f>ICGN!FC94</f>
        <v>2118.4409218281712</v>
      </c>
      <c r="FD45" s="252">
        <f>ICGN!FD94</f>
        <v>2119.5785037943228</v>
      </c>
    </row>
    <row r="46" spans="1:160" s="16" customFormat="1" x14ac:dyDescent="0.3">
      <c r="A46" s="14" t="s">
        <v>91</v>
      </c>
      <c r="B46" s="286"/>
      <c r="C46" s="14" t="s">
        <v>92</v>
      </c>
      <c r="D46" s="22">
        <v>22.046219999999998</v>
      </c>
      <c r="E46" s="91">
        <f>ICGN!E95</f>
        <v>1284.3345131189999</v>
      </c>
      <c r="F46" s="91">
        <f>ICGN!F95</f>
        <v>1278.419686342105</v>
      </c>
      <c r="G46" s="91">
        <f>ICGN!G95</f>
        <v>1307.1544552309094</v>
      </c>
      <c r="H46" s="91">
        <f>ICGN!H95</f>
        <v>1324.21040358</v>
      </c>
      <c r="I46" s="91">
        <f>ICGN!I95</f>
        <v>1335.9910112009998</v>
      </c>
      <c r="J46" s="91">
        <f>ICGN!J95</f>
        <v>1274.6132324099997</v>
      </c>
      <c r="K46" s="91">
        <f>ICGN!K95</f>
        <v>1356.7875111572725</v>
      </c>
      <c r="L46" s="91">
        <f>ICGN!L95</f>
        <v>1244.4839233199998</v>
      </c>
      <c r="M46" s="91">
        <f>ICGN!M95</f>
        <v>1247.4790597799995</v>
      </c>
      <c r="N46" s="91">
        <f>ICGN!N95</f>
        <v>1252.4627939154548</v>
      </c>
      <c r="O46" s="91">
        <f>ICGN!O95</f>
        <v>1314.4253987970001</v>
      </c>
      <c r="P46" s="91">
        <f>ICGN!P95</f>
        <v>1495.1275416572723</v>
      </c>
      <c r="Q46" s="91">
        <f>ICGN!Q95</f>
        <v>1602.9864578368422</v>
      </c>
      <c r="R46" s="91">
        <f>ICGN!R95</f>
        <v>1553.7792947968419</v>
      </c>
      <c r="S46" s="91">
        <f>ICGN!S95</f>
        <v>1614.4945342278259</v>
      </c>
      <c r="T46" s="91">
        <f>ICGN!T95</f>
        <v>1798.6639547399998</v>
      </c>
      <c r="U46" s="91">
        <f>ICGN!U95</f>
        <v>1946.0540110410006</v>
      </c>
      <c r="V46" s="91">
        <f>ICGN!V95</f>
        <v>1815.0472547836364</v>
      </c>
      <c r="W46" s="91">
        <f>ICGN!W95</f>
        <v>1841.9375351399997</v>
      </c>
      <c r="X46" s="91">
        <f>ICGN!X95</f>
        <v>2035.8181018636362</v>
      </c>
      <c r="Y46" s="91">
        <f>ICGN!Y95</f>
        <v>2000.2409427599996</v>
      </c>
      <c r="Z46" s="91">
        <f>ICGN!Z95</f>
        <v>1790.1457152599996</v>
      </c>
      <c r="AA46" s="91">
        <f>ICGN!AA95</f>
        <v>1724.9917864200002</v>
      </c>
      <c r="AB46" s="91">
        <f>ICGN!AB95</f>
        <v>1730.4368687263634</v>
      </c>
      <c r="AC46" s="91">
        <f>ICGN!AC95</f>
        <v>1824.0392064509997</v>
      </c>
      <c r="AD46" s="91">
        <f>ICGN!AD95</f>
        <v>1964.2068105726312</v>
      </c>
      <c r="AE46" s="91">
        <f>ICGN!AE95</f>
        <v>2037.5509521834781</v>
      </c>
      <c r="AF46" s="91">
        <f>ICGN!AF95</f>
        <v>2080.8776694510007</v>
      </c>
      <c r="AG46" s="91">
        <f>ICGN!AG95</f>
        <v>2036.7179884799998</v>
      </c>
      <c r="AH46" s="91">
        <f>ICGN!AH95</f>
        <v>2019.9839053990906</v>
      </c>
      <c r="AI46" s="91">
        <f>ICGN!AI95</f>
        <v>2145.1931070569999</v>
      </c>
      <c r="AJ46" s="91">
        <f>ICGN!AJ95</f>
        <v>2276.180195994782</v>
      </c>
      <c r="AK46" s="91">
        <f>ICGN!AK95</f>
        <v>2050.8422667599998</v>
      </c>
      <c r="AL46" s="91">
        <f>ICGN!AL95</f>
        <v>2125.73012664</v>
      </c>
      <c r="AM46" s="91">
        <f>ICGN!AM95</f>
        <v>1982.6039667600003</v>
      </c>
      <c r="AN46" s="91">
        <f>ICGN!AN95</f>
        <v>1942.7769454199993</v>
      </c>
      <c r="AO46" s="91">
        <f>ICGN!AO95</f>
        <v>1867.901263452</v>
      </c>
      <c r="AP46" s="91">
        <f>ICGN!AP95</f>
        <v>1892.6338153589998</v>
      </c>
      <c r="AQ46" s="91">
        <f>ICGN!AQ95</f>
        <v>1820.3824400236358</v>
      </c>
      <c r="AR46" s="91">
        <f>ICGN!AR95</f>
        <v>1703.0109702059997</v>
      </c>
      <c r="AS46" s="91">
        <f>ICGN!AS95</f>
        <v>1741.854806484545</v>
      </c>
      <c r="AT46" s="91">
        <f>ICGN!AT95</f>
        <v>1992.2339656200004</v>
      </c>
      <c r="AU46" s="91">
        <f>ICGN!AU95</f>
        <v>1995.9104352599995</v>
      </c>
      <c r="AV46" s="91">
        <f>ICGN!AV95</f>
        <v>1963.0385627086951</v>
      </c>
      <c r="AW46" s="91">
        <f>ICGN!AW95</f>
        <v>1733.7298250557897</v>
      </c>
      <c r="AX46" s="91">
        <f>ICGN!AX95</f>
        <v>1887.5590151478264</v>
      </c>
      <c r="AY46" s="91">
        <f>ICGN!AY95</f>
        <v>1864.9317426000005</v>
      </c>
      <c r="AZ46" s="91">
        <f>ICGN!AZ95</f>
        <v>1852.772044977</v>
      </c>
      <c r="BA46" s="91">
        <f>ICGN!BA95</f>
        <v>1836.7703210999998</v>
      </c>
      <c r="BB46" s="91">
        <f>ICGN!BB95</f>
        <v>1825.0510699326314</v>
      </c>
      <c r="BC46" s="91">
        <f>ICGN!BC95</f>
        <v>1717.8150069359999</v>
      </c>
      <c r="BD46" s="91">
        <f>ICGN!BD95</f>
        <v>1763.9952239699996</v>
      </c>
      <c r="BE46" s="91">
        <f>ICGN!BE95</f>
        <v>1926.5730691581816</v>
      </c>
      <c r="BF46" s="91">
        <f>ICGN!BF95</f>
        <v>2152.6965380339998</v>
      </c>
      <c r="BG46" s="91">
        <f>ICGN!BG95</f>
        <v>2174.195210097273</v>
      </c>
      <c r="BH46" s="91">
        <f>ICGN!BH95</f>
        <v>2160.9965390236366</v>
      </c>
      <c r="BI46" s="91">
        <f>ICGN!BI95</f>
        <v>2068.2264461039999</v>
      </c>
      <c r="BJ46" s="91">
        <f>ICGN!BJ95</f>
        <v>2050.29846</v>
      </c>
      <c r="BK46" s="91">
        <f>ICGN!BK95</f>
        <v>1969.0416046349999</v>
      </c>
      <c r="BL46" s="91">
        <f>ICGN!BL95</f>
        <v>1889.3495059800002</v>
      </c>
      <c r="BM46" s="91">
        <f>ICGN!BM95</f>
        <v>1834.4791939319998</v>
      </c>
      <c r="BN46" s="91">
        <f>ICGN!BN95</f>
        <v>2011.2986968199998</v>
      </c>
      <c r="BO46" s="91">
        <f>ICGN!BO95</f>
        <v>2572.5072731400001</v>
      </c>
      <c r="BP46" s="91">
        <f>ICGN!BP95</f>
        <v>2640.8285089199994</v>
      </c>
      <c r="BQ46" s="91">
        <f>ICGN!BQ95</f>
        <v>2415.6925102799996</v>
      </c>
      <c r="BR46" s="91">
        <f>ICGN!BR95</f>
        <v>2611.5952211999997</v>
      </c>
      <c r="BS46" s="91">
        <f>ICGN!BS95</f>
        <v>2853.8611327799995</v>
      </c>
      <c r="BT46" s="91">
        <f>ICGN!BT95</f>
        <v>2551.9822423199994</v>
      </c>
      <c r="BU46" s="91">
        <f>ICGN!BU95</f>
        <v>2322.2826761399997</v>
      </c>
      <c r="BV46" s="91">
        <f>ICGN!BV95</f>
        <v>2407.9322408399998</v>
      </c>
      <c r="BW46" s="91">
        <f>ICGN!BW95</f>
        <v>2016.7000207199999</v>
      </c>
      <c r="BX46" s="91">
        <f>ICGN!BX95</f>
        <v>1903.2501725999998</v>
      </c>
      <c r="BY46" s="91">
        <f>ICGN!BY95</f>
        <v>1775.5143739199998</v>
      </c>
      <c r="BZ46" s="91">
        <f>ICGN!BZ95</f>
        <v>1559.7700649999999</v>
      </c>
      <c r="CA46" s="91">
        <f>ICGN!CA95</f>
        <v>1507.961448</v>
      </c>
      <c r="CB46" s="91">
        <f>ICGN!CB95</f>
        <v>1482.1673705999999</v>
      </c>
      <c r="CC46" s="91">
        <f>ICGN!CC95</f>
        <v>1621.0585566</v>
      </c>
      <c r="CD46" s="91">
        <f>ICGN!CD95</f>
        <v>1844.3867651999997</v>
      </c>
      <c r="CE46" s="91">
        <f>ICGN!CE95</f>
        <v>1681.4651994000001</v>
      </c>
      <c r="CF46" s="91">
        <f>ICGN!CF95</f>
        <v>1936.0990403999997</v>
      </c>
      <c r="CG46" s="91">
        <f>ICGN!CG95</f>
        <v>1857.3940349999998</v>
      </c>
      <c r="CH46" s="91">
        <f>ICGN!CH95</f>
        <v>1904.1320214</v>
      </c>
      <c r="CI46" s="91">
        <f>ICGN!CI95</f>
        <v>1633.8453641999999</v>
      </c>
      <c r="CJ46" s="91">
        <f>ICGN!CJ95</f>
        <v>1569.9113261999996</v>
      </c>
      <c r="CK46" s="91">
        <f>ICGN!CK95</f>
        <v>1596.3667901999997</v>
      </c>
      <c r="CL46" s="91">
        <f>ICGN!CL95</f>
        <v>1638.4750703999998</v>
      </c>
      <c r="CM46" s="91">
        <f>ICGN!CM95</f>
        <v>1651.9232645999998</v>
      </c>
      <c r="CN46" s="91">
        <f>ICGN!CN95</f>
        <v>1712.7708317999998</v>
      </c>
      <c r="CO46" s="91">
        <f>ICGN!CO95</f>
        <v>1798.0897031999998</v>
      </c>
      <c r="CP46" s="91">
        <f>ICGN!CP95</f>
        <v>1903.6910970000001</v>
      </c>
      <c r="CQ46" s="91">
        <f>ICGN!CQ95</f>
        <v>1973.1366899999998</v>
      </c>
      <c r="CR46" s="91">
        <f>ICGN!CR95</f>
        <v>1682.5675103999997</v>
      </c>
      <c r="CS46" s="91">
        <f>ICGN!CS95</f>
        <v>1770.5319281999998</v>
      </c>
      <c r="CT46" s="91">
        <f>ICGN!CT95</f>
        <v>1638.2546081999999</v>
      </c>
      <c r="CU46" s="91">
        <f>ICGN!CU95</f>
        <v>1625.9087249999998</v>
      </c>
      <c r="CV46" s="91">
        <f>ICGN!CV95</f>
        <v>1789.4916773999998</v>
      </c>
      <c r="CW46" s="91">
        <f>ICGN!CW95</f>
        <v>1815.9471414</v>
      </c>
      <c r="CX46" s="91">
        <f>ICGN!CX95</f>
        <v>1778.2481051999998</v>
      </c>
      <c r="CY46" s="91">
        <f>ICGN!CY95</f>
        <v>1696.0157045999997</v>
      </c>
      <c r="CZ46" s="91">
        <f>ICGN!CZ95</f>
        <v>1635.829524</v>
      </c>
      <c r="DA46" s="91">
        <f>ICGN!DA95</f>
        <v>1973.7980765999998</v>
      </c>
      <c r="DB46" s="91">
        <f>ICGN!DB95</f>
        <v>1983.7188755999998</v>
      </c>
      <c r="DC46" s="91">
        <f>ICGN!DC95</f>
        <v>2162.5137197999998</v>
      </c>
      <c r="DD46" s="91">
        <f>ICGN!DD95</f>
        <v>1854.7484886</v>
      </c>
      <c r="DE46" s="91">
        <f>ICGN!DE95</f>
        <v>1616.2083881999999</v>
      </c>
      <c r="DF46" s="91">
        <f>ICGN!DF95</f>
        <v>1690.0632251999998</v>
      </c>
      <c r="DG46" s="91">
        <f>ICGN!DG95</f>
        <v>1811.5378973999998</v>
      </c>
      <c r="DH46" s="91">
        <f>ICGN!DH95</f>
        <v>1681.0242749999998</v>
      </c>
      <c r="DI46" s="91">
        <f>ICGN!DI95</f>
        <v>1819.9154609999998</v>
      </c>
      <c r="DJ46" s="91">
        <f>ICGN!DJ95</f>
        <v>1733.7147407999998</v>
      </c>
      <c r="DK46" s="91">
        <f>ICGN!DK95</f>
        <v>1563.9588467999997</v>
      </c>
      <c r="DL46" s="91">
        <f>ICGN!DL95</f>
        <v>1542.7944755999999</v>
      </c>
      <c r="DM46" s="91">
        <f>ICGN!DM95</f>
        <v>1675.0717955999999</v>
      </c>
      <c r="DN46" s="91">
        <f>ICGN!DN95</f>
        <v>1895.0930711999999</v>
      </c>
      <c r="DO46" s="91">
        <f>ICGN!DO95</f>
        <v>1892.2270625999997</v>
      </c>
      <c r="DP46" s="91">
        <f>ICGN!DP95</f>
        <v>1477.3172021999999</v>
      </c>
      <c r="DQ46" s="91">
        <f>ICGN!DQ95</f>
        <v>1511.4888432</v>
      </c>
      <c r="DR46" s="91">
        <f>ICGN!DR95</f>
        <v>1704.1728059999998</v>
      </c>
      <c r="DS46" s="91">
        <f>ICGN!DS95</f>
        <v>1506.4182125999998</v>
      </c>
      <c r="DT46" s="91">
        <f>ICGN!DT95</f>
        <v>1588.8710753999997</v>
      </c>
      <c r="DU46" s="91">
        <f>ICGN!DU95</f>
        <v>1582.6981337999996</v>
      </c>
      <c r="DV46" s="91">
        <f>ICGN!DV95</f>
        <v>1429.9178291999999</v>
      </c>
      <c r="DW46" s="91">
        <f>ICGN!DW95</f>
        <v>1580.713974</v>
      </c>
      <c r="DX46" s="91">
        <f>ICGN!DX95</f>
        <v>1887.8178185999998</v>
      </c>
      <c r="DY46" s="91">
        <f>ICGN!DY95</f>
        <v>1910.9663496000001</v>
      </c>
      <c r="DZ46" s="91">
        <f>ICGN!DZ95</f>
        <v>1839.5365967999999</v>
      </c>
      <c r="EA46" s="91">
        <f>ICGN!EA95</f>
        <v>1723.1325551999998</v>
      </c>
      <c r="EB46" s="91">
        <f>ICGN!EB95</f>
        <v>1876.7947085999997</v>
      </c>
      <c r="EC46" s="91">
        <f>ICGN!EC95</f>
        <v>1597.2486389999999</v>
      </c>
      <c r="ED46" s="91">
        <f>ICGN!ED95</f>
        <v>1714.0936049999998</v>
      </c>
      <c r="EE46" s="91">
        <f>ICGN!EE95</f>
        <v>1871.9445401999997</v>
      </c>
      <c r="EF46" s="91">
        <f>ICGN!EF95</f>
        <v>1785.7438199999999</v>
      </c>
      <c r="EG46" s="91">
        <f>ICGN!EG95</f>
        <v>1698.4407887999996</v>
      </c>
      <c r="EH46" s="91">
        <f>ICGN!EH95</f>
        <v>1485.4743035999998</v>
      </c>
      <c r="EI46" s="91">
        <f>ICGN!EI95</f>
        <v>1636.9318349999999</v>
      </c>
      <c r="EJ46" s="91">
        <f>ICGN!EJ95</f>
        <v>1507.3000614</v>
      </c>
      <c r="EK46" s="91">
        <f>ICGN!EK95</f>
        <v>2500.9231967999999</v>
      </c>
      <c r="EL46" s="91">
        <f>ICGN!EL95</f>
        <v>1683.2288969999997</v>
      </c>
      <c r="EM46" s="91">
        <f>ICGN!EM95</f>
        <v>1577.6275031999999</v>
      </c>
      <c r="EN46" s="91">
        <f>ICGN!EN95</f>
        <v>1671.1034759999998</v>
      </c>
      <c r="EO46" s="91">
        <f>ICGN!EO95</f>
        <v>1898.6204663999997</v>
      </c>
      <c r="EP46" s="91">
        <f>ICGN!EP95</f>
        <v>2130.3262386000001</v>
      </c>
      <c r="EQ46" s="91">
        <f>ICGN!EQ95</f>
        <v>1845.4890761999998</v>
      </c>
      <c r="ER46" s="91">
        <f>ICGN!ER95</f>
        <v>1702.1886462</v>
      </c>
      <c r="ES46" s="91">
        <f>ICGN!ES95</f>
        <v>1840.4184456</v>
      </c>
      <c r="ET46" s="91">
        <f>ICGN!ET95</f>
        <v>1977.9868583999998</v>
      </c>
      <c r="EU46" s="91">
        <f>ICGN!EU95</f>
        <v>2246.9507424000003</v>
      </c>
      <c r="EV46" s="91">
        <f>ICGN!EV95</f>
        <v>2464.7673960000002</v>
      </c>
      <c r="EW46" s="91">
        <f>ICGN!EW95</f>
        <v>2586.0216060000002</v>
      </c>
      <c r="EX46" s="91">
        <f>ICGN!EX95</f>
        <v>2784.4375859999996</v>
      </c>
      <c r="EY46" s="91">
        <f>ICGN!EY95</f>
        <v>2631.8777435999996</v>
      </c>
      <c r="EZ46" s="91">
        <f>ICGN!EZ95</f>
        <v>2711.9055221999997</v>
      </c>
      <c r="FA46" s="91">
        <f>ICGN!FA95</f>
        <v>2389.5897858000003</v>
      </c>
      <c r="FB46" s="91">
        <f>ICGN!FB95</f>
        <v>2349.4656654</v>
      </c>
      <c r="FC46" s="91">
        <f>ICGN!FC95</f>
        <v>2095.7136731999999</v>
      </c>
      <c r="FD46" s="91">
        <f>ICGN!FD95</f>
        <v>1961.8931178</v>
      </c>
    </row>
    <row r="47" spans="1:160" s="16" customFormat="1" x14ac:dyDescent="0.3">
      <c r="A47" s="14" t="s">
        <v>93</v>
      </c>
      <c r="B47" s="286"/>
      <c r="C47" s="14" t="s">
        <v>94</v>
      </c>
      <c r="D47" s="22"/>
      <c r="E47" s="91">
        <f>ICGN!E96</f>
        <v>2325.3630799897824</v>
      </c>
      <c r="F47" s="91">
        <f>ICGN!F96</f>
        <v>1981.4066226698849</v>
      </c>
      <c r="G47" s="91">
        <f>ICGN!G96</f>
        <v>1877.918027643987</v>
      </c>
      <c r="H47" s="91">
        <f>ICGN!H96</f>
        <v>1770.0524656898933</v>
      </c>
      <c r="I47" s="91">
        <f>ICGN!I96</f>
        <v>1537.0299782506336</v>
      </c>
      <c r="J47" s="91">
        <f>ICGN!J96</f>
        <v>1575.5663446719782</v>
      </c>
      <c r="K47" s="91">
        <f>ICGN!K96</f>
        <v>1861.3677657080921</v>
      </c>
      <c r="L47" s="91">
        <f>ICGN!L96</f>
        <v>2069.0053842067096</v>
      </c>
      <c r="M47" s="91">
        <f>ICGN!M96</f>
        <v>2095.7688774656444</v>
      </c>
      <c r="N47" s="91">
        <f>ICGN!N96</f>
        <v>2204.9012773438117</v>
      </c>
      <c r="O47" s="91">
        <f>ICGN!O96</f>
        <v>2194.9999308674714</v>
      </c>
      <c r="P47" s="91">
        <f>ICGN!P96</f>
        <v>2332.6167761030938</v>
      </c>
      <c r="Q47" s="91">
        <f>ICGN!Q96</f>
        <v>2456.6574605454289</v>
      </c>
      <c r="R47" s="91">
        <f>ICGN!R96</f>
        <v>2440.1504384310788</v>
      </c>
      <c r="S47" s="91">
        <f>ICGN!S96</f>
        <v>2429.8164459370973</v>
      </c>
      <c r="T47" s="91">
        <f>ICGN!T96</f>
        <v>2232.2135963320839</v>
      </c>
      <c r="U47" s="91">
        <f>ICGN!U96</f>
        <v>1995.1167147140436</v>
      </c>
      <c r="V47" s="91">
        <f>ICGN!V96</f>
        <v>1966.4259624277186</v>
      </c>
      <c r="W47" s="91">
        <f>ICGN!W96</f>
        <v>1783.2809785438005</v>
      </c>
      <c r="X47" s="91">
        <f>ICGN!X96</f>
        <v>2359.0206885850916</v>
      </c>
      <c r="Y47" s="91">
        <f>ICGN!Y96</f>
        <v>2316.5988314252022</v>
      </c>
      <c r="Z47" s="91">
        <f>ICGN!Z96</f>
        <v>2327.5370311219062</v>
      </c>
      <c r="AA47" s="91">
        <f>ICGN!AA96</f>
        <v>2311.7358402657223</v>
      </c>
      <c r="AB47" s="91">
        <f>ICGN!AB96</f>
        <v>2512.834298810903</v>
      </c>
      <c r="AC47" s="91">
        <f>ICGN!AC96</f>
        <v>2588.7526784150064</v>
      </c>
      <c r="AD47" s="91">
        <f>ICGN!AD96</f>
        <v>2417.1637599987862</v>
      </c>
      <c r="AE47" s="91">
        <f>ICGN!AE96</f>
        <v>2312.3954123901663</v>
      </c>
      <c r="AF47" s="91">
        <f>ICGN!AF96</f>
        <v>2314.7979317440172</v>
      </c>
      <c r="AG47" s="91">
        <f>ICGN!AG96</f>
        <v>2275.0514773871264</v>
      </c>
      <c r="AH47" s="91">
        <f>ICGN!AH96</f>
        <v>2228.3482612696034</v>
      </c>
      <c r="AI47" s="91">
        <f>ICGN!AI96</f>
        <v>2320.171560176168</v>
      </c>
      <c r="AJ47" s="91">
        <f>ICGN!AJ96</f>
        <v>2466.7331257420642</v>
      </c>
      <c r="AK47" s="91">
        <f>ICGN!AK96</f>
        <v>2425.1089871760864</v>
      </c>
      <c r="AL47" s="91">
        <f>ICGN!AL96</f>
        <v>2338.8440317451955</v>
      </c>
      <c r="AM47" s="91">
        <f>ICGN!AM96</f>
        <v>2446.502298805663</v>
      </c>
      <c r="AN47" s="91">
        <f>ICGN!AN96</f>
        <v>2534.7711255120962</v>
      </c>
      <c r="AO47" s="91">
        <f>ICGN!AO96</f>
        <v>2509.493618558181</v>
      </c>
      <c r="AP47" s="91">
        <f>ICGN!AP96</f>
        <v>2360.2516368990341</v>
      </c>
      <c r="AQ47" s="91">
        <f>ICGN!AQ96</f>
        <v>2222.2610812860189</v>
      </c>
      <c r="AR47" s="91">
        <f>ICGN!AR96</f>
        <v>2178.3889165375522</v>
      </c>
      <c r="AS47" s="91">
        <f>ICGN!AS96</f>
        <v>2156.2483023508235</v>
      </c>
      <c r="AT47" s="91">
        <f>ICGN!AT96</f>
        <v>2197.4323309109573</v>
      </c>
      <c r="AU47" s="91">
        <f>ICGN!AU96</f>
        <v>2379.1633867362953</v>
      </c>
      <c r="AV47" s="91">
        <f>ICGN!AV96</f>
        <v>2432.3973999494738</v>
      </c>
      <c r="AW47" s="91">
        <f>ICGN!AW96</f>
        <v>2450.2892716094825</v>
      </c>
      <c r="AX47" s="91">
        <f>ICGN!AX96</f>
        <v>2463.5322633210594</v>
      </c>
      <c r="AY47" s="91">
        <f>ICGN!AY96</f>
        <v>2461.6783948720131</v>
      </c>
      <c r="AZ47" s="91">
        <f>ICGN!AZ96</f>
        <v>2544.3469742606612</v>
      </c>
      <c r="BA47" s="91">
        <f>ICGN!BA96</f>
        <v>2544.5384921759724</v>
      </c>
      <c r="BB47" s="91">
        <f>ICGN!BB96</f>
        <v>2452.7409208753752</v>
      </c>
      <c r="BC47" s="91">
        <f>ICGN!BC96</f>
        <v>2466.3008586209176</v>
      </c>
      <c r="BD47" s="91">
        <f>ICGN!BD96</f>
        <v>2443.2976960653796</v>
      </c>
      <c r="BE47" s="91">
        <f>ICGN!BE96</f>
        <v>2414.6050069162284</v>
      </c>
      <c r="BF47" s="91">
        <f>ICGN!BF96</f>
        <v>2371.7839522419572</v>
      </c>
      <c r="BG47" s="91">
        <f>ICGN!BG96</f>
        <v>2458.7406285762559</v>
      </c>
      <c r="BH47" s="91">
        <f>ICGN!BH96</f>
        <v>2448.6040332582434</v>
      </c>
      <c r="BI47" s="91">
        <f>ICGN!BI96</f>
        <v>2508.7101116134177</v>
      </c>
      <c r="BJ47" s="91">
        <f>ICGN!BJ96</f>
        <v>2594.1959719755982</v>
      </c>
      <c r="BK47" s="91">
        <f>ICGN!BK96</f>
        <v>2549.2349953401922</v>
      </c>
      <c r="BL47" s="91">
        <f>ICGN!BL96</f>
        <v>2600.6798211797945</v>
      </c>
      <c r="BM47" s="91">
        <f>ICGN!BM96</f>
        <v>2610.7564947532701</v>
      </c>
      <c r="BN47" s="91">
        <f>ICGN!BN96</f>
        <v>2490.5659451776251</v>
      </c>
      <c r="BO47" s="91">
        <f>ICGN!BO96</f>
        <v>2531.4139620906049</v>
      </c>
      <c r="BP47" s="91">
        <f>ICGN!BP96</f>
        <v>2644.2939869126012</v>
      </c>
      <c r="BQ47" s="91">
        <f>ICGN!BQ96</f>
        <v>2687.6050661459908</v>
      </c>
      <c r="BR47" s="91">
        <f>ICGN!BR96</f>
        <v>2732.3764631110639</v>
      </c>
      <c r="BS47" s="91">
        <f>ICGN!BS96</f>
        <v>2771.2010331467927</v>
      </c>
      <c r="BT47" s="91">
        <f>ICGN!BT96</f>
        <v>2715.0131380096573</v>
      </c>
      <c r="BU47" s="91">
        <f>ICGN!BU96</f>
        <v>2586.0582142096241</v>
      </c>
      <c r="BV47" s="91">
        <f>ICGN!BV96</f>
        <v>2452.3333805562206</v>
      </c>
      <c r="BW47" s="91">
        <f>ICGN!BW96</f>
        <v>2347.6367749920364</v>
      </c>
      <c r="BX47" s="91">
        <f>ICGN!BX96</f>
        <v>2128.6307230945768</v>
      </c>
      <c r="BY47" s="91">
        <f>ICGN!BY96</f>
        <v>2131.2179639569749</v>
      </c>
      <c r="BZ47" s="91">
        <f>ICGN!BZ96</f>
        <v>2099.2571414406002</v>
      </c>
      <c r="CA47" s="91">
        <f>ICGN!CA96</f>
        <v>1929.9615708773747</v>
      </c>
      <c r="CB47" s="91">
        <f>ICGN!CB96</f>
        <v>1898.7240318030263</v>
      </c>
      <c r="CC47" s="91">
        <f>ICGN!CC96</f>
        <v>1831.4235011212163</v>
      </c>
      <c r="CD47" s="91">
        <f>ICGN!CD96</f>
        <v>1616.8677150931137</v>
      </c>
      <c r="CE47" s="91">
        <f>ICGN!CE96</f>
        <v>1464.1824371316666</v>
      </c>
      <c r="CF47" s="91">
        <f>ICGN!CF96</f>
        <v>1327.0311481862473</v>
      </c>
      <c r="CG47" s="91">
        <f>ICGN!CG96</f>
        <v>1329.9207466985681</v>
      </c>
      <c r="CH47" s="91">
        <f>ICGN!CH96</f>
        <v>1441.5303708494307</v>
      </c>
      <c r="CI47" s="91">
        <f>ICGN!CI96</f>
        <v>1469.2975869882237</v>
      </c>
      <c r="CJ47" s="91">
        <f>ICGN!CJ96</f>
        <v>1427.3341737273115</v>
      </c>
      <c r="CK47" s="91">
        <f>ICGN!CK96</f>
        <v>1424.7738297153192</v>
      </c>
      <c r="CL47" s="91">
        <f>ICGN!CL96</f>
        <v>1366.7907669396873</v>
      </c>
      <c r="CM47" s="91">
        <f>ICGN!CM96</f>
        <v>1435.4934091299288</v>
      </c>
      <c r="CN47" s="91">
        <f>ICGN!CN96</f>
        <v>1467.6310813649868</v>
      </c>
      <c r="CO47" s="91">
        <f>ICGN!CO96</f>
        <v>1410.1285646403737</v>
      </c>
      <c r="CP47" s="91">
        <f>ICGN!CP96</f>
        <v>1392.8628730345492</v>
      </c>
      <c r="CQ47" s="91">
        <f>ICGN!CQ96</f>
        <v>1464.5798400129556</v>
      </c>
      <c r="CR47" s="91">
        <f>ICGN!CR96</f>
        <v>1579.7180665492506</v>
      </c>
      <c r="CS47" s="91">
        <f>ICGN!CS96</f>
        <v>1782.1748284066205</v>
      </c>
      <c r="CT47" s="91">
        <f>ICGN!CT96</f>
        <v>1896.945042129707</v>
      </c>
      <c r="CU47" s="91">
        <f>ICGN!CU96</f>
        <v>1838.4625289724438</v>
      </c>
      <c r="CV47" s="91">
        <f>ICGN!CV96</f>
        <v>1992.6699517864913</v>
      </c>
      <c r="CW47" s="91">
        <f>ICGN!CW96</f>
        <v>2043.3667838282986</v>
      </c>
      <c r="CX47" s="91">
        <f>ICGN!CX96</f>
        <v>2031.4538741289803</v>
      </c>
      <c r="CY47" s="91">
        <f>ICGN!CY96</f>
        <v>1934.7751157869247</v>
      </c>
      <c r="CZ47" s="91">
        <f>ICGN!CZ96</f>
        <v>1905.6593450253006</v>
      </c>
      <c r="DA47" s="91">
        <f>ICGN!DA96</f>
        <v>1743.1600547195624</v>
      </c>
      <c r="DB47" s="91">
        <f>ICGN!DB96</f>
        <v>1658.3512486648006</v>
      </c>
      <c r="DC47" s="91">
        <f>ICGN!DC96</f>
        <v>1602.9564690860745</v>
      </c>
      <c r="DD47" s="91">
        <f>ICGN!DD96</f>
        <v>1712.2942051119887</v>
      </c>
      <c r="DE47" s="91">
        <f>ICGN!DE96</f>
        <v>1814.2943782572495</v>
      </c>
      <c r="DF47" s="91">
        <f>ICGN!DF96</f>
        <v>1836.5109337881465</v>
      </c>
      <c r="DG47" s="91">
        <f>ICGN!DG96</f>
        <v>1835.2764696316503</v>
      </c>
      <c r="DH47" s="91">
        <f>ICGN!DH96</f>
        <v>1911.4667950337966</v>
      </c>
      <c r="DI47" s="91">
        <f>ICGN!DI96</f>
        <v>1999.8744629805278</v>
      </c>
      <c r="DJ47" s="91">
        <f>ICGN!DJ96</f>
        <v>1909.4432299905313</v>
      </c>
      <c r="DK47" s="91">
        <f>ICGN!DK96</f>
        <v>1858.0453363062059</v>
      </c>
      <c r="DL47" s="91">
        <f>ICGN!DL96</f>
        <v>1864.4521251211152</v>
      </c>
      <c r="DM47" s="91">
        <f>ICGN!DM96</f>
        <v>1725.8422256763131</v>
      </c>
      <c r="DN47" s="91">
        <f>ICGN!DN96</f>
        <v>1602.3669129896793</v>
      </c>
      <c r="DO47" s="91">
        <f>ICGN!DO96</f>
        <v>1547.3653203028884</v>
      </c>
      <c r="DP47" s="91">
        <f>ICGN!DP96</f>
        <v>1535.6960639552367</v>
      </c>
      <c r="DQ47" s="91">
        <f>ICGN!DQ96</f>
        <v>1481.6643623675027</v>
      </c>
      <c r="DR47" s="91">
        <f>ICGN!DR96</f>
        <v>1504.9602659325819</v>
      </c>
      <c r="DS47" s="91">
        <f>ICGN!DS96</f>
        <v>1511.5082876555987</v>
      </c>
      <c r="DT47" s="91">
        <f>ICGN!DT96</f>
        <v>1647.9480027891225</v>
      </c>
      <c r="DU47" s="91">
        <f>ICGN!DU96</f>
        <v>1717.9481850490074</v>
      </c>
      <c r="DV47" s="91">
        <f>ICGN!DV96</f>
        <v>1688.5222220438823</v>
      </c>
      <c r="DW47" s="91">
        <f>ICGN!DW96</f>
        <v>1672.138071377834</v>
      </c>
      <c r="DX47" s="91">
        <f>ICGN!DX96</f>
        <v>1646.1609650040252</v>
      </c>
      <c r="DY47" s="91">
        <f>ICGN!DY96</f>
        <v>1543.8802110865763</v>
      </c>
      <c r="DZ47" s="91">
        <f>ICGN!DZ96</f>
        <v>1483.0995042685047</v>
      </c>
      <c r="EA47" s="91">
        <f>ICGN!EA96</f>
        <v>1489.3512715933687</v>
      </c>
      <c r="EB47" s="91">
        <f>ICGN!EB96</f>
        <v>1420.3049098976678</v>
      </c>
      <c r="EC47" s="91">
        <f>ICGN!EC96</f>
        <v>1449.2788133582367</v>
      </c>
      <c r="ED47" s="91">
        <f>ICGN!ED96</f>
        <v>1478.5939328805673</v>
      </c>
      <c r="EE47" s="91">
        <f>ICGN!EE96</f>
        <v>1606.6605931618305</v>
      </c>
      <c r="EF47" s="91">
        <f>ICGN!EF96</f>
        <v>1714.1587891616643</v>
      </c>
      <c r="EG47" s="91">
        <f>ICGN!EG96</f>
        <v>1739.3294000210726</v>
      </c>
      <c r="EH47" s="91">
        <f>ICGN!EH96</f>
        <v>1633.3941222751155</v>
      </c>
      <c r="EI47" s="91">
        <f>ICGN!EI96</f>
        <v>1387.5941674041246</v>
      </c>
      <c r="EJ47" s="91">
        <f>ICGN!EJ96</f>
        <v>1161.9037059761533</v>
      </c>
      <c r="EK47" s="91">
        <f>ICGN!EK96</f>
        <v>1053.7508429434563</v>
      </c>
      <c r="EL47" s="91">
        <f>ICGN!EL96</f>
        <v>1184.1318043719118</v>
      </c>
      <c r="EM47" s="91">
        <f>ICGN!EM96</f>
        <v>1433.9182930563525</v>
      </c>
      <c r="EN47" s="91">
        <f>ICGN!EN96</f>
        <v>1449.0117803847729</v>
      </c>
      <c r="EO47" s="91">
        <f>ICGN!EO96</f>
        <v>1508.5907512116219</v>
      </c>
      <c r="EP47" s="91">
        <f>ICGN!EP96</f>
        <v>1576.8082813368655</v>
      </c>
      <c r="EQ47" s="91">
        <f>ICGN!EQ96</f>
        <v>1763.2649185782286</v>
      </c>
      <c r="ER47" s="91">
        <f>ICGN!ER96</f>
        <v>2070.9217560254465</v>
      </c>
      <c r="ES47" s="91">
        <f>ICGN!ES96</f>
        <v>2097.2761661374184</v>
      </c>
      <c r="ET47" s="91">
        <f>ICGN!ET96</f>
        <v>1932.7593419047332</v>
      </c>
      <c r="EU47" s="91">
        <f>ICGN!EU96</f>
        <v>1866.1879172061012</v>
      </c>
      <c r="EV47" s="91">
        <f>ICGN!EV96</f>
        <v>1882.3320653925553</v>
      </c>
      <c r="EW47" s="91">
        <f>ICGN!EW96</f>
        <v>1861.8584912719539</v>
      </c>
      <c r="EX47" s="91">
        <f>ICGN!EX96</f>
        <v>1935.0121852152722</v>
      </c>
      <c r="EY47" s="91">
        <f>ICGN!EY96</f>
        <v>1946.6401408678573</v>
      </c>
      <c r="EZ47" s="91">
        <f>ICGN!EZ96</f>
        <v>2030.0034639356284</v>
      </c>
      <c r="FA47" s="91">
        <f>ICGN!FA96</f>
        <v>2160.954170898468</v>
      </c>
      <c r="FB47" s="91">
        <f>ICGN!FB96</f>
        <v>2227.4318075764645</v>
      </c>
      <c r="FC47" s="91">
        <f>ICGN!FC96</f>
        <v>2167.4088773006606</v>
      </c>
      <c r="FD47" s="91">
        <f>ICGN!FD96</f>
        <v>2150.0742230522433</v>
      </c>
    </row>
    <row r="48" spans="1:160" s="82" customFormat="1" x14ac:dyDescent="0.3">
      <c r="A48" s="80" t="s">
        <v>53</v>
      </c>
      <c r="B48" s="80"/>
      <c r="C48" s="80" t="s">
        <v>95</v>
      </c>
      <c r="D48" s="153">
        <v>22.046219999999998</v>
      </c>
      <c r="E48" s="252">
        <f>ICGN!E97</f>
        <v>610.680294</v>
      </c>
      <c r="F48" s="252">
        <f>ICGN!F97</f>
        <v>661.16613779999989</v>
      </c>
      <c r="G48" s="252">
        <f>ICGN!G97</f>
        <v>666.23676839999996</v>
      </c>
      <c r="H48" s="252">
        <f>ICGN!H97</f>
        <v>669.54370139999992</v>
      </c>
      <c r="I48" s="252">
        <f>ICGN!I97</f>
        <v>672.85063439999999</v>
      </c>
      <c r="J48" s="252">
        <f>ICGN!J97</f>
        <v>643.30869959999995</v>
      </c>
      <c r="K48" s="252">
        <f>ICGN!K97</f>
        <v>567.46970280000005</v>
      </c>
      <c r="L48" s="252">
        <f>ICGN!L97</f>
        <v>452.38843439999994</v>
      </c>
      <c r="M48" s="252">
        <f>ICGN!M97</f>
        <v>416.23263359999993</v>
      </c>
      <c r="N48" s="252">
        <f>ICGN!N97</f>
        <v>415.35078479999999</v>
      </c>
      <c r="O48" s="252">
        <f>ICGN!O97</f>
        <v>433.42868519999996</v>
      </c>
      <c r="P48" s="252">
        <f>ICGN!P97</f>
        <v>438.27885359999993</v>
      </c>
      <c r="Q48" s="252">
        <f>ICGN!Q97</f>
        <v>462.0887712</v>
      </c>
      <c r="R48" s="252">
        <f>ICGN!R97</f>
        <v>500.89011840000001</v>
      </c>
      <c r="S48" s="252">
        <f>ICGN!S97</f>
        <v>544.3211718</v>
      </c>
      <c r="T48" s="252">
        <f>ICGN!T97</f>
        <v>628.75819439999998</v>
      </c>
      <c r="U48" s="252">
        <f>ICGN!U97</f>
        <v>664.25260860000003</v>
      </c>
      <c r="V48" s="252">
        <f>ICGN!V97</f>
        <v>605.3892012</v>
      </c>
      <c r="W48" s="252">
        <f>ICGN!W97</f>
        <v>551.81688659999998</v>
      </c>
      <c r="X48" s="252">
        <f>ICGN!X97</f>
        <v>496.48087439999995</v>
      </c>
      <c r="Y48" s="252">
        <f>ICGN!Y97</f>
        <v>452.82935879999997</v>
      </c>
      <c r="Z48" s="252">
        <f>ICGN!Z97</f>
        <v>442.68809759999999</v>
      </c>
      <c r="AA48" s="252">
        <f>ICGN!AA97</f>
        <v>436.95608039999996</v>
      </c>
      <c r="AB48" s="252">
        <f>ICGN!AB97</f>
        <v>455.03398079999999</v>
      </c>
      <c r="AC48" s="252">
        <f>ICGN!AC97</f>
        <v>470.6867969999999</v>
      </c>
      <c r="AD48" s="252">
        <f>ICGN!AD97</f>
        <v>494.27625239999998</v>
      </c>
      <c r="AE48" s="252">
        <f>ICGN!AE97</f>
        <v>520.95217860000002</v>
      </c>
      <c r="AF48" s="252">
        <f>ICGN!AF97</f>
        <v>555.60883644</v>
      </c>
      <c r="AG48" s="252">
        <f>ICGN!AG97</f>
        <v>575.84726639999985</v>
      </c>
      <c r="AH48" s="252">
        <f>ICGN!AH97</f>
        <v>585.98852759999988</v>
      </c>
      <c r="AI48" s="252">
        <f>ICGN!AI97</f>
        <v>581.13835919999997</v>
      </c>
      <c r="AJ48" s="252">
        <f>ICGN!AJ97</f>
        <v>592.16146919999994</v>
      </c>
      <c r="AK48" s="252">
        <f>ICGN!AK97</f>
        <v>681.22819799999991</v>
      </c>
      <c r="AL48" s="252">
        <f>ICGN!AL97</f>
        <v>761.47643879999987</v>
      </c>
      <c r="AM48" s="252">
        <f>ICGN!AM97</f>
        <v>802.26194579999992</v>
      </c>
      <c r="AN48" s="252">
        <f>ICGN!AN97</f>
        <v>806.23026539999989</v>
      </c>
      <c r="AO48" s="252">
        <f>ICGN!AO97</f>
        <v>819.89892179999993</v>
      </c>
      <c r="AP48" s="252">
        <f>ICGN!AP97</f>
        <v>786.82959179999989</v>
      </c>
      <c r="AQ48" s="252">
        <f>ICGN!AQ97</f>
        <v>774.92463299999986</v>
      </c>
      <c r="AR48" s="252">
        <f>ICGN!AR97</f>
        <v>749.35101779999979</v>
      </c>
      <c r="AS48" s="252">
        <f>ICGN!AS97</f>
        <v>741.63484080000001</v>
      </c>
      <c r="AT48" s="252">
        <f>ICGN!AT97</f>
        <v>699.08563619999995</v>
      </c>
      <c r="AU48" s="252">
        <f>ICGN!AU97</f>
        <v>657.41828039999996</v>
      </c>
      <c r="AV48" s="252">
        <f>ICGN!AV97</f>
        <v>600.75949500000002</v>
      </c>
      <c r="AW48" s="252">
        <f>ICGN!AW97</f>
        <v>627.87634559999992</v>
      </c>
      <c r="AX48" s="252">
        <f>ICGN!AX97</f>
        <v>628.09680779999997</v>
      </c>
      <c r="AY48" s="252">
        <f>ICGN!AY97</f>
        <v>650.14302779999991</v>
      </c>
      <c r="AZ48" s="252">
        <f>ICGN!AZ97</f>
        <v>665.79584399999987</v>
      </c>
      <c r="BA48" s="252">
        <f>ICGN!BA97</f>
        <v>673.512021</v>
      </c>
      <c r="BB48" s="252">
        <f>ICGN!BB97</f>
        <v>705.9199643999998</v>
      </c>
      <c r="BC48" s="252">
        <f>ICGN!BC97</f>
        <v>733.03681499999993</v>
      </c>
      <c r="BD48" s="252">
        <f>ICGN!BD97</f>
        <v>755.96488379999994</v>
      </c>
      <c r="BE48" s="252">
        <f>ICGN!BE97</f>
        <v>771.39723779999997</v>
      </c>
      <c r="BF48" s="252">
        <f>ICGN!BF97</f>
        <v>774.26324640000007</v>
      </c>
      <c r="BG48" s="252">
        <f>ICGN!BG97</f>
        <v>769.41307799999993</v>
      </c>
      <c r="BH48" s="252">
        <f>ICGN!BH97</f>
        <v>739.20975659999999</v>
      </c>
      <c r="BI48" s="252">
        <f>ICGN!BI97</f>
        <v>702.39256919999991</v>
      </c>
      <c r="BJ48" s="252">
        <f>ICGN!BJ97</f>
        <v>658.96151579999992</v>
      </c>
      <c r="BK48" s="252">
        <f>ICGN!BK97</f>
        <v>602.08226820000004</v>
      </c>
      <c r="BL48" s="252">
        <f>ICGN!BL97</f>
        <v>637.35622020000005</v>
      </c>
      <c r="BM48" s="252">
        <f>ICGN!BM97</f>
        <v>630.81250126363636</v>
      </c>
      <c r="BN48" s="252">
        <f>ICGN!BN97</f>
        <v>621.07508673000007</v>
      </c>
      <c r="BO48" s="252">
        <f>ICGN!BO97</f>
        <v>643.63414379999983</v>
      </c>
      <c r="BP48" s="252">
        <f>ICGN!BP97</f>
        <v>680.7242844000001</v>
      </c>
      <c r="BQ48" s="252">
        <f>ICGN!BQ97</f>
        <v>731.66155079999987</v>
      </c>
      <c r="BR48" s="252">
        <f>ICGN!BR97</f>
        <v>779.55433919999996</v>
      </c>
      <c r="BS48" s="252">
        <f>ICGN!BS97</f>
        <v>802.04148359999999</v>
      </c>
      <c r="BT48" s="252">
        <f>ICGN!BT97</f>
        <v>811.30089599999985</v>
      </c>
      <c r="BU48" s="252">
        <f>ICGN!BU97</f>
        <v>707.68366200000003</v>
      </c>
      <c r="BV48" s="252">
        <f>ICGN!BV97</f>
        <v>637.1357579999999</v>
      </c>
      <c r="BW48" s="252">
        <f>ICGN!BW97</f>
        <v>617.29416000000003</v>
      </c>
      <c r="BX48" s="252">
        <f>ICGN!BX97</f>
        <v>601.861806</v>
      </c>
      <c r="BY48" s="252">
        <f>ICGN!BY97</f>
        <v>610.680294</v>
      </c>
      <c r="BZ48" s="252">
        <f>ICGN!BZ97</f>
        <v>626.11264799999992</v>
      </c>
      <c r="CA48" s="252">
        <f>ICGN!CA97</f>
        <v>661.38659999999993</v>
      </c>
      <c r="CB48" s="252">
        <f>ICGN!CB97</f>
        <v>674.61433199999988</v>
      </c>
      <c r="CC48" s="252">
        <f>ICGN!CC97</f>
        <v>679.02357599999993</v>
      </c>
      <c r="CD48" s="252">
        <f>ICGN!CD97</f>
        <v>683.43281999999999</v>
      </c>
      <c r="CE48" s="252">
        <f>ICGN!CE97</f>
        <v>663.5912219999999</v>
      </c>
      <c r="CF48" s="252">
        <f>ICGN!CF97</f>
        <v>632.72651399999995</v>
      </c>
      <c r="CG48" s="252">
        <f>ICGN!CG97</f>
        <v>601.14530384999989</v>
      </c>
      <c r="CH48" s="252">
        <f>ICGN!CH97</f>
        <v>531.03832424999996</v>
      </c>
      <c r="CI48" s="252">
        <f>ICGN!CI97</f>
        <v>532.58155964999992</v>
      </c>
      <c r="CJ48" s="252">
        <f>ICGN!CJ97</f>
        <v>562.83999659999995</v>
      </c>
      <c r="CK48" s="252">
        <f>ICGN!CK97</f>
        <v>563.66672985000002</v>
      </c>
      <c r="CL48" s="252">
        <f>ICGN!CL97</f>
        <v>558.48586814999999</v>
      </c>
      <c r="CM48" s="252">
        <f>ICGN!CM97</f>
        <v>570.88686689999986</v>
      </c>
      <c r="CN48" s="252">
        <f>ICGN!CN97</f>
        <v>570.55617359999997</v>
      </c>
      <c r="CO48" s="252">
        <f>ICGN!CO97</f>
        <v>568.35155159999988</v>
      </c>
      <c r="CP48" s="252">
        <f>ICGN!CP97</f>
        <v>562.61953439999991</v>
      </c>
      <c r="CQ48" s="252">
        <f>ICGN!CQ97</f>
        <v>570.17036474999998</v>
      </c>
      <c r="CR48" s="252">
        <f>ICGN!CR97</f>
        <v>532.52644409999994</v>
      </c>
      <c r="CS48" s="252">
        <f>ICGN!CS97</f>
        <v>516.65316569999993</v>
      </c>
      <c r="CT48" s="252">
        <f>ICGN!CT97</f>
        <v>515.77131689999999</v>
      </c>
      <c r="CU48" s="252">
        <f>ICGN!CU97</f>
        <v>519.51917430000003</v>
      </c>
      <c r="CV48" s="252">
        <f>ICGN!CV97</f>
        <v>505.79540234999996</v>
      </c>
      <c r="CW48" s="252">
        <f>ICGN!CW97</f>
        <v>503.8663580999999</v>
      </c>
      <c r="CX48" s="252">
        <f>ICGN!CX97</f>
        <v>496.42575884999991</v>
      </c>
      <c r="CY48" s="252">
        <f>ICGN!CY97</f>
        <v>593.98028235000004</v>
      </c>
      <c r="CZ48" s="252">
        <f>ICGN!CZ97</f>
        <v>683.10212669999999</v>
      </c>
      <c r="DA48" s="252">
        <f>ICGN!DA97</f>
        <v>725.59621574999994</v>
      </c>
      <c r="DB48" s="252">
        <f>ICGN!DB97</f>
        <v>748.02824459999988</v>
      </c>
      <c r="DC48" s="252">
        <f>ICGN!DC97</f>
        <v>752.16191084999991</v>
      </c>
      <c r="DD48" s="252">
        <f>ICGN!DD97</f>
        <v>745.87873815</v>
      </c>
      <c r="DE48" s="252">
        <f>ICGN!DE97</f>
        <v>748.13847569999996</v>
      </c>
      <c r="DF48" s="252">
        <f>ICGN!DF97</f>
        <v>720.80116289999989</v>
      </c>
      <c r="DG48" s="252">
        <f>ICGN!DG97</f>
        <v>709.94339954999998</v>
      </c>
      <c r="DH48" s="252">
        <f>ICGN!DH97</f>
        <v>684.75559319999991</v>
      </c>
      <c r="DI48" s="252">
        <f>ICGN!DI97</f>
        <v>684.09420660000001</v>
      </c>
      <c r="DJ48" s="252">
        <f>ICGN!DJ97</f>
        <v>691.4796902999999</v>
      </c>
      <c r="DK48" s="252">
        <f>ICGN!DK97</f>
        <v>689.99157044999993</v>
      </c>
      <c r="DL48" s="252">
        <f>ICGN!DL97</f>
        <v>700.02260054999999</v>
      </c>
      <c r="DM48" s="252">
        <f>ICGN!DM97</f>
        <v>734.08401044999994</v>
      </c>
      <c r="DN48" s="252">
        <f>ICGN!DN97</f>
        <v>751.28006205000008</v>
      </c>
      <c r="DO48" s="252">
        <f>ICGN!DO97</f>
        <v>725.04506025000001</v>
      </c>
      <c r="DP48" s="252">
        <f>ICGN!DP97</f>
        <v>637.96249124999997</v>
      </c>
      <c r="DQ48" s="252">
        <f>ICGN!DQ97</f>
        <v>590.34265604999996</v>
      </c>
      <c r="DR48" s="252">
        <f>ICGN!DR97</f>
        <v>571.82383125000001</v>
      </c>
      <c r="DS48" s="252">
        <f>ICGN!DS97</f>
        <v>552.7538509499999</v>
      </c>
      <c r="DT48" s="252">
        <f>ICGN!DT97</f>
        <v>544.87232729999994</v>
      </c>
      <c r="DU48" s="252">
        <f>ICGN!DU97</f>
        <v>539.25054119999993</v>
      </c>
      <c r="DV48" s="252">
        <f>ICGN!DV97</f>
        <v>564.65880974999993</v>
      </c>
      <c r="DW48" s="252">
        <f>ICGN!DW97</f>
        <v>593.64958905000003</v>
      </c>
      <c r="DX48" s="252">
        <f>ICGN!DX97</f>
        <v>599.21625960000006</v>
      </c>
      <c r="DY48" s="252">
        <f>ICGN!DY97</f>
        <v>609.85356074999993</v>
      </c>
      <c r="DZ48" s="252">
        <f>ICGN!DZ97</f>
        <v>608.14497869999991</v>
      </c>
      <c r="EA48" s="252">
        <f>ICGN!EA97</f>
        <v>609.52286744999992</v>
      </c>
      <c r="EB48" s="252">
        <f>ICGN!EB97</f>
        <v>599.65718400000003</v>
      </c>
      <c r="EC48" s="252">
        <f>ICGN!EC97</f>
        <v>592.05123809999986</v>
      </c>
      <c r="ED48" s="252">
        <f>ICGN!ED97</f>
        <v>585.43737209999995</v>
      </c>
      <c r="EE48" s="252">
        <f>ICGN!EE97</f>
        <v>582.02020800000003</v>
      </c>
      <c r="EF48" s="252">
        <f>ICGN!EF97</f>
        <v>570.99709800000005</v>
      </c>
      <c r="EG48" s="252">
        <f>ICGN!EG97</f>
        <v>584.22483</v>
      </c>
      <c r="EH48" s="252">
        <f>ICGN!EH97</f>
        <v>582.02020800000003</v>
      </c>
      <c r="EI48" s="252">
        <f>ICGN!EI97</f>
        <v>588.63407400000006</v>
      </c>
      <c r="EJ48" s="252">
        <f>ICGN!EJ97</f>
        <v>593.043318</v>
      </c>
      <c r="EK48" s="252">
        <f>ICGN!EK97</f>
        <v>610.680294</v>
      </c>
      <c r="EL48" s="252">
        <f>ICGN!EL97</f>
        <v>637.1357579999999</v>
      </c>
      <c r="EM48" s="252">
        <f>ICGN!EM97</f>
        <v>668.00046599999996</v>
      </c>
      <c r="EN48" s="252">
        <f>ICGN!EN97</f>
        <v>674.61433199999988</v>
      </c>
      <c r="EO48" s="252">
        <f>ICGN!EO97</f>
        <v>668.00046599999996</v>
      </c>
      <c r="EP48" s="252">
        <f>ICGN!EP97</f>
        <v>656.97735599999987</v>
      </c>
      <c r="EQ48" s="252">
        <f>ICGN!EQ97</f>
        <v>674.61433199999988</v>
      </c>
      <c r="ER48" s="252">
        <f>ICGN!ER97</f>
        <v>685.63744199999996</v>
      </c>
      <c r="ES48" s="252">
        <f>ICGN!ES97</f>
        <v>696.66055199999994</v>
      </c>
      <c r="ET48" s="252">
        <f>ICGN!ET97</f>
        <v>723.11601600000006</v>
      </c>
      <c r="EU48" s="252">
        <f>ICGN!EU97</f>
        <v>802.48240799999985</v>
      </c>
      <c r="EV48" s="252">
        <f>ICGN!EV97</f>
        <v>1049.4000719999997</v>
      </c>
      <c r="EW48" s="252">
        <f>ICGN!EW97</f>
        <v>1256.6345399999998</v>
      </c>
      <c r="EX48" s="252">
        <f>ICGN!EX97</f>
        <v>1291.9084919999998</v>
      </c>
      <c r="EY48" s="252">
        <f>ICGN!EY97</f>
        <v>1265.4530279999999</v>
      </c>
      <c r="EZ48" s="252">
        <f>ICGN!EZ97</f>
        <v>1203.723612</v>
      </c>
      <c r="FA48" s="252">
        <f>ICGN!FA97</f>
        <v>1155.2219279999999</v>
      </c>
      <c r="FB48" s="252">
        <f>ICGN!FB97</f>
        <v>1136.5928720999998</v>
      </c>
      <c r="FC48" s="252">
        <f>ICGN!FC97</f>
        <v>1022.944608</v>
      </c>
      <c r="FD48" s="252">
        <f>ICGN!FD97</f>
        <v>995.56320275999997</v>
      </c>
    </row>
    <row r="49" spans="1:160" s="16" customFormat="1" x14ac:dyDescent="0.3">
      <c r="A49" s="14" t="s">
        <v>168</v>
      </c>
      <c r="B49" s="14" t="s">
        <v>4</v>
      </c>
      <c r="C49" s="90" t="s">
        <v>20</v>
      </c>
      <c r="D49" s="215">
        <v>1.102311</v>
      </c>
      <c r="E49" s="91">
        <f>ICGN!E98</f>
        <v>338.49766188000007</v>
      </c>
      <c r="F49" s="91">
        <f>ICGN!F98</f>
        <v>321.86901036315788</v>
      </c>
      <c r="G49" s="91">
        <f>ICGN!G98</f>
        <v>314.50435981363637</v>
      </c>
      <c r="H49" s="91">
        <f>ICGN!H98</f>
        <v>349.56906359999999</v>
      </c>
      <c r="I49" s="91">
        <f>ICGN!I98</f>
        <v>408.16371707999997</v>
      </c>
      <c r="J49" s="91">
        <f>ICGN!J98</f>
        <v>441.71605971818178</v>
      </c>
      <c r="K49" s="91">
        <f>ICGN!K98</f>
        <v>385.85394454090908</v>
      </c>
      <c r="L49" s="91">
        <f>ICGN!L98</f>
        <v>397.29912989999997</v>
      </c>
      <c r="M49" s="91">
        <f>ICGN!M98</f>
        <v>342.18357989999998</v>
      </c>
      <c r="N49" s="91">
        <f>ICGN!N98</f>
        <v>328.53878304545464</v>
      </c>
      <c r="O49" s="91">
        <f>ICGN!O98</f>
        <v>337.63234774499995</v>
      </c>
      <c r="P49" s="91">
        <f>ICGN!P98</f>
        <v>345.58451950909085</v>
      </c>
      <c r="Q49" s="91">
        <f>ICGN!Q98</f>
        <v>325.84893323684213</v>
      </c>
      <c r="R49" s="91">
        <f>ICGN!R98</f>
        <v>303.66347395263159</v>
      </c>
      <c r="S49" s="91">
        <f>ICGN!S98</f>
        <v>292.60126596521729</v>
      </c>
      <c r="T49" s="91">
        <f>ICGN!T98</f>
        <v>308.04868260000006</v>
      </c>
      <c r="U49" s="91">
        <f>ICGN!U98</f>
        <v>305.73697896000004</v>
      </c>
      <c r="V49" s="91">
        <f>ICGN!V98</f>
        <v>314.31897114545461</v>
      </c>
      <c r="W49" s="91">
        <f>ICGN!W98</f>
        <v>335.09204579999994</v>
      </c>
      <c r="X49" s="91">
        <f>ICGN!X98</f>
        <v>339.13600015909094</v>
      </c>
      <c r="Y49" s="91">
        <f>ICGN!Y98</f>
        <v>334.05797309999997</v>
      </c>
      <c r="Z49" s="91">
        <f>ICGN!Z98</f>
        <v>353.74734719999992</v>
      </c>
      <c r="AA49" s="91">
        <f>ICGN!AA98</f>
        <v>376.04027490000004</v>
      </c>
      <c r="AB49" s="91">
        <f>ICGN!AB98</f>
        <v>387.50741104090912</v>
      </c>
      <c r="AC49" s="91">
        <f>ICGN!AC98</f>
        <v>412.07140957500002</v>
      </c>
      <c r="AD49" s="91">
        <f>ICGN!AD98</f>
        <v>410.15831982631573</v>
      </c>
      <c r="AE49" s="91">
        <f>ICGN!AE98</f>
        <v>393.9276101478261</v>
      </c>
      <c r="AF49" s="91">
        <f>ICGN!AF98</f>
        <v>388.22291108999997</v>
      </c>
      <c r="AG49" s="91">
        <f>ICGN!AG98</f>
        <v>388.25493060000002</v>
      </c>
      <c r="AH49" s="91">
        <f>ICGN!AH98</f>
        <v>391.53585669545453</v>
      </c>
      <c r="AI49" s="91">
        <f>ICGN!AI98</f>
        <v>389.28664120500002</v>
      </c>
      <c r="AJ49" s="91">
        <f>ICGN!AJ98</f>
        <v>393.79820842173916</v>
      </c>
      <c r="AK49" s="91">
        <f>ICGN!AK98</f>
        <v>381.84577949999994</v>
      </c>
      <c r="AL49" s="91">
        <f>ICGN!AL98</f>
        <v>347.45367630000004</v>
      </c>
      <c r="AM49" s="91">
        <f>ICGN!AM98</f>
        <v>329.09232450000002</v>
      </c>
      <c r="AN49" s="91">
        <f>ICGN!AN98</f>
        <v>320.68326630000001</v>
      </c>
      <c r="AO49" s="91">
        <f>ICGN!AO98</f>
        <v>347.60275074000003</v>
      </c>
      <c r="AP49" s="91">
        <f>ICGN!AP98</f>
        <v>364.49015525999999</v>
      </c>
      <c r="AQ49" s="91">
        <f>ICGN!AQ98</f>
        <v>405.23457612272728</v>
      </c>
      <c r="AR49" s="91">
        <f>ICGN!AR98</f>
        <v>440.61575292000003</v>
      </c>
      <c r="AS49" s="91">
        <f>ICGN!AS98</f>
        <v>459.41817227727279</v>
      </c>
      <c r="AT49" s="91">
        <f>ICGN!AT98</f>
        <v>464.01519089999999</v>
      </c>
      <c r="AU49" s="91">
        <f>ICGN!AU98</f>
        <v>552.53601330000004</v>
      </c>
      <c r="AV49" s="91">
        <f>ICGN!AV98</f>
        <v>585.75368743043487</v>
      </c>
      <c r="AW49" s="91">
        <f>ICGN!AW98</f>
        <v>559.55627014736854</v>
      </c>
      <c r="AX49" s="91">
        <f>ICGN!AX98</f>
        <v>519.90737947826096</v>
      </c>
      <c r="AY49" s="91">
        <f>ICGN!AY98</f>
        <v>490.59663330000006</v>
      </c>
      <c r="AZ49" s="91">
        <f>ICGN!AZ98</f>
        <v>489.68512708500003</v>
      </c>
      <c r="BA49" s="91">
        <f>ICGN!BA98</f>
        <v>456.81342569999993</v>
      </c>
      <c r="BB49" s="91">
        <f>ICGN!BB98</f>
        <v>469.15516487368427</v>
      </c>
      <c r="BC49" s="91">
        <f>ICGN!BC98</f>
        <v>467.9530657200001</v>
      </c>
      <c r="BD49" s="91">
        <f>ICGN!BD98</f>
        <v>446.36079743181807</v>
      </c>
      <c r="BE49" s="91">
        <f>ICGN!BE98</f>
        <v>476.74449699545454</v>
      </c>
      <c r="BF49" s="91">
        <f>ICGN!BF98</f>
        <v>503.56322257500011</v>
      </c>
      <c r="BG49" s="91">
        <f>ICGN!BG98</f>
        <v>528.33766229999992</v>
      </c>
      <c r="BH49" s="91">
        <f>ICGN!BH98</f>
        <v>470.98742727272725</v>
      </c>
      <c r="BI49" s="91">
        <f>ICGN!BI98</f>
        <v>490.1921901450001</v>
      </c>
      <c r="BJ49" s="91">
        <f>ICGN!BJ98</f>
        <v>460.82830253478261</v>
      </c>
      <c r="BK49" s="91">
        <f>ICGN!BK98</f>
        <v>461.65335835499997</v>
      </c>
      <c r="BL49" s="91">
        <f>ICGN!BL98</f>
        <v>495.00062820000005</v>
      </c>
      <c r="BM49" s="91">
        <f>ICGN!BM98</f>
        <v>473.74702229999997</v>
      </c>
      <c r="BN49" s="91">
        <f>ICGN!BN98</f>
        <v>499.35848627368421</v>
      </c>
      <c r="BO49" s="91">
        <f>ICGN!BO98</f>
        <v>506.6903739</v>
      </c>
      <c r="BP49" s="91">
        <f>ICGN!BP98</f>
        <v>533.63400419999994</v>
      </c>
      <c r="BQ49" s="91">
        <f>ICGN!BQ98</f>
        <v>542.77793640000004</v>
      </c>
      <c r="BR49" s="91">
        <f>ICGN!BR98</f>
        <v>519.27246659999992</v>
      </c>
      <c r="BS49" s="91">
        <f>ICGN!BS98</f>
        <v>451.02056665909095</v>
      </c>
      <c r="BT49" s="91">
        <f>ICGN!BT98</f>
        <v>447.82171740000007</v>
      </c>
      <c r="BU49" s="91">
        <f>ICGN!BU98</f>
        <v>409.10435580000001</v>
      </c>
      <c r="BV49" s="91">
        <f>ICGN!BV98</f>
        <v>378.82115679130436</v>
      </c>
      <c r="BW49" s="91">
        <f>ICGN!BW98</f>
        <v>423.2526141789474</v>
      </c>
      <c r="BX49" s="91">
        <f>ICGN!BX98</f>
        <v>418.08652028181814</v>
      </c>
      <c r="BY49" s="91">
        <f>ICGN!BY98</f>
        <v>379.04066045999997</v>
      </c>
      <c r="BZ49" s="91">
        <f>ICGN!BZ98</f>
        <v>374.25198941052633</v>
      </c>
      <c r="CA49" s="91">
        <f>ICGN!CA98</f>
        <v>364.85993049545459</v>
      </c>
      <c r="CB49" s="91">
        <f>ICGN!CB98</f>
        <v>349.71078930000004</v>
      </c>
      <c r="CC49" s="91">
        <f>ICGN!CC98</f>
        <v>340.47079857</v>
      </c>
      <c r="CD49" s="91">
        <f>ICGN!CD98</f>
        <v>353.90195705454545</v>
      </c>
      <c r="CE49" s="91">
        <f>ICGN!CE98</f>
        <v>394.64236951363637</v>
      </c>
      <c r="CF49" s="91">
        <f>ICGN!CF98</f>
        <v>370.40799059999989</v>
      </c>
      <c r="CG49" s="91">
        <f>ICGN!CG98</f>
        <v>342.95519759999996</v>
      </c>
      <c r="CH49" s="91">
        <f>ICGN!CH98</f>
        <v>338.21406732272726</v>
      </c>
      <c r="CI49" s="91">
        <f>ICGN!CI98</f>
        <v>320.34259971</v>
      </c>
      <c r="CJ49" s="91">
        <f>ICGN!CJ98</f>
        <v>303.86204815909093</v>
      </c>
      <c r="CK49" s="91">
        <f>ICGN!CK98</f>
        <v>297.17724396315788</v>
      </c>
      <c r="CL49" s="91">
        <f>ICGN!CL98</f>
        <v>291.36835507500001</v>
      </c>
      <c r="CM49" s="91">
        <f>ICGN!CM98</f>
        <v>296.18094469090909</v>
      </c>
      <c r="CN49" s="91">
        <f>ICGN!CN98</f>
        <v>327.70131300000003</v>
      </c>
      <c r="CO49" s="91">
        <f>ICGN!CO98</f>
        <v>407.49813120000005</v>
      </c>
      <c r="CP49" s="91">
        <f>ICGN!CP98</f>
        <v>443.41462075909084</v>
      </c>
      <c r="CQ49" s="91">
        <f>ICGN!CQ98</f>
        <v>403.28047934999995</v>
      </c>
      <c r="CR49" s="91">
        <f>ICGN!CR98</f>
        <v>364.48152847826077</v>
      </c>
      <c r="CS49" s="91">
        <f>ICGN!CS98</f>
        <v>342.24656909999999</v>
      </c>
      <c r="CT49" s="91">
        <f>ICGN!CT98</f>
        <v>337.12344750000011</v>
      </c>
      <c r="CU49" s="91">
        <f>ICGN!CU98</f>
        <v>345.70047689999996</v>
      </c>
      <c r="CV49" s="91">
        <f>ICGN!CV98</f>
        <v>345.83695349999999</v>
      </c>
      <c r="CW49" s="91">
        <f>ICGN!CW98</f>
        <v>364.70510590499998</v>
      </c>
      <c r="CX49" s="91">
        <f>ICGN!CX98</f>
        <v>371.37437753684213</v>
      </c>
      <c r="CY49" s="91">
        <f>ICGN!CY98</f>
        <v>356.88516789130432</v>
      </c>
      <c r="CZ49" s="91">
        <f>ICGN!CZ98</f>
        <v>342.63306862105264</v>
      </c>
      <c r="DA49" s="91">
        <f>ICGN!DA98</f>
        <v>341.03498138181823</v>
      </c>
      <c r="DB49" s="91">
        <f>ICGN!DB98</f>
        <v>330.38264871818188</v>
      </c>
      <c r="DC49" s="91">
        <f>ICGN!DC98</f>
        <v>357.23694888000006</v>
      </c>
      <c r="DD49" s="91">
        <f>ICGN!DD98</f>
        <v>329.59098900000009</v>
      </c>
      <c r="DE49" s="91">
        <f>ICGN!DE98</f>
        <v>336.43634031000011</v>
      </c>
      <c r="DF49" s="91">
        <f>ICGN!DF98</f>
        <v>347.41836417272725</v>
      </c>
      <c r="DG49" s="91">
        <f>ICGN!DG98</f>
        <v>349.90500600000001</v>
      </c>
      <c r="DH49" s="91">
        <f>ICGN!DH98</f>
        <v>355.75985213999996</v>
      </c>
      <c r="DI49" s="91">
        <f>ICGN!DI98</f>
        <v>359.30089500000008</v>
      </c>
      <c r="DJ49" s="91">
        <f>ICGN!DJ98</f>
        <v>397.39471877368419</v>
      </c>
      <c r="DK49" s="91">
        <f>ICGN!DK98</f>
        <v>413.53459620000001</v>
      </c>
      <c r="DL49" s="91">
        <f>ICGN!DL98</f>
        <v>419.7390324000001</v>
      </c>
      <c r="DM49" s="91">
        <f>ICGN!DM98</f>
        <v>423.84359000454549</v>
      </c>
      <c r="DN49" s="91">
        <f>ICGN!DN98</f>
        <v>381.34186589999996</v>
      </c>
      <c r="DO49" s="91">
        <f>ICGN!DO98</f>
        <v>365.13264509999993</v>
      </c>
      <c r="DP49" s="91">
        <f>ICGN!DP98</f>
        <v>356.13751347391303</v>
      </c>
      <c r="DQ49" s="91">
        <f>ICGN!DQ98</f>
        <v>340.17317459999998</v>
      </c>
      <c r="DR49" s="91">
        <f>ICGN!DR98</f>
        <v>344.17983545217396</v>
      </c>
      <c r="DS49" s="91">
        <f>ICGN!DS98</f>
        <v>338.75591759999998</v>
      </c>
      <c r="DT49" s="91">
        <f>ICGN!DT98</f>
        <v>340.09601283000001</v>
      </c>
      <c r="DU49" s="91">
        <f>ICGN!DU98</f>
        <v>344.72939339999999</v>
      </c>
      <c r="DV49" s="91">
        <f>ICGN!DV98</f>
        <v>338.04397387894738</v>
      </c>
      <c r="DW49" s="91">
        <f>ICGN!DW98</f>
        <v>337.6168629</v>
      </c>
      <c r="DX49" s="91">
        <f>ICGN!DX98</f>
        <v>337.09720199999992</v>
      </c>
      <c r="DY49" s="91">
        <f>ICGN!DY98</f>
        <v>328.85945533636368</v>
      </c>
      <c r="DZ49" s="91">
        <f>ICGN!DZ98</f>
        <v>350.187670035</v>
      </c>
      <c r="EA49" s="91">
        <f>ICGN!EA98</f>
        <v>337.74307989545446</v>
      </c>
      <c r="EB49" s="91">
        <f>ICGN!EB98</f>
        <v>323.35792134545454</v>
      </c>
      <c r="EC49" s="91">
        <f>ICGN!EC98</f>
        <v>322.16692441499987</v>
      </c>
      <c r="ED49" s="91">
        <f>ICGN!ED98</f>
        <v>335.33738416956527</v>
      </c>
      <c r="EE49" s="91">
        <f>ICGN!EE98</f>
        <v>331.59168346499996</v>
      </c>
      <c r="EF49" s="91">
        <f>ICGN!EF98</f>
        <v>327.99526259999999</v>
      </c>
      <c r="EG49" s="91">
        <f>ICGN!EG98</f>
        <v>327.9795153</v>
      </c>
      <c r="EH49" s="91">
        <f>ICGN!EH98</f>
        <v>320.64486498947372</v>
      </c>
      <c r="EI49" s="91">
        <f>ICGN!EI98</f>
        <v>341.45586376363644</v>
      </c>
      <c r="EJ49" s="91">
        <f>ICGN!EJ98</f>
        <v>321.81707190000003</v>
      </c>
      <c r="EK49" s="91">
        <f>ICGN!EK98</f>
        <v>313.987776795</v>
      </c>
      <c r="EL49" s="91">
        <f>ICGN!EL98</f>
        <v>316.10271076363642</v>
      </c>
      <c r="EM49" s="91">
        <f>ICGN!EM98</f>
        <v>319.06391895000002</v>
      </c>
      <c r="EN49" s="91">
        <f>ICGN!EN98</f>
        <v>319.53896250000003</v>
      </c>
      <c r="EO49" s="91">
        <f>ICGN!EO98</f>
        <v>355.35882090000007</v>
      </c>
      <c r="EP49" s="91">
        <f>ICGN!EP98</f>
        <v>405.21453410454535</v>
      </c>
      <c r="EQ49" s="91">
        <f>ICGN!EQ98</f>
        <v>430.23749485499997</v>
      </c>
      <c r="ER49" s="91">
        <f>ICGN!ER98</f>
        <v>442.10687907272728</v>
      </c>
      <c r="ES49" s="91">
        <f>ICGN!ES98</f>
        <v>488.2483517210527</v>
      </c>
      <c r="ET49" s="91">
        <f>ICGN!ET98</f>
        <v>472.64775025263162</v>
      </c>
      <c r="EU49" s="91">
        <f>ICGN!EU98</f>
        <v>450.35155537826097</v>
      </c>
      <c r="EV49" s="91">
        <f>ICGN!EV98</f>
        <v>453.36047228181815</v>
      </c>
      <c r="EW49" s="91">
        <f>ICGN!EW98</f>
        <v>458.06533605000004</v>
      </c>
      <c r="EX49" s="91">
        <f>ICGN!EX98</f>
        <v>412.26431400000001</v>
      </c>
      <c r="EY49" s="91">
        <f>ICGN!EY98</f>
        <v>397.5510867000001</v>
      </c>
      <c r="EZ49" s="91">
        <f>ICGN!EZ98</f>
        <v>390.96966968181829</v>
      </c>
      <c r="FA49" s="91">
        <f>ICGN!FA98</f>
        <v>372.65985449999999</v>
      </c>
      <c r="FB49" s="91">
        <f>ICGN!FB98</f>
        <v>355.37456819999994</v>
      </c>
      <c r="FC49" s="91">
        <f>ICGN!FC98</f>
        <v>388.30217249999993</v>
      </c>
      <c r="FD49" s="91">
        <f>ICGN!FD98</f>
        <v>425.19642623181824</v>
      </c>
    </row>
    <row r="50" spans="1:160" s="16" customFormat="1" x14ac:dyDescent="0.3">
      <c r="A50" s="14" t="s">
        <v>159</v>
      </c>
      <c r="B50" s="14" t="s">
        <v>17</v>
      </c>
      <c r="C50" s="90" t="s">
        <v>21</v>
      </c>
      <c r="D50" s="22">
        <v>39.368250000000003</v>
      </c>
      <c r="E50" s="91">
        <f>ICGN!E99</f>
        <v>153.91509440625001</v>
      </c>
      <c r="F50" s="91">
        <f>ICGN!F99</f>
        <v>142.46644470394733</v>
      </c>
      <c r="G50" s="91">
        <f>ICGN!G99</f>
        <v>148.22146125</v>
      </c>
      <c r="H50" s="91">
        <f>ICGN!H99</f>
        <v>152.4441747321429</v>
      </c>
      <c r="I50" s="91">
        <f>ICGN!I99</f>
        <v>164.54944293750003</v>
      </c>
      <c r="J50" s="91">
        <f>ICGN!J99</f>
        <v>162.37613659090917</v>
      </c>
      <c r="K50" s="91">
        <f>ICGN!K99</f>
        <v>130.68916900568183</v>
      </c>
      <c r="L50" s="91">
        <f>ICGN!L99</f>
        <v>128.7904178571429</v>
      </c>
      <c r="M50" s="91">
        <f>ICGN!M99</f>
        <v>126.92042598214287</v>
      </c>
      <c r="N50" s="91">
        <f>ICGN!N99</f>
        <v>146.4543636647727</v>
      </c>
      <c r="O50" s="91">
        <f>ICGN!O99</f>
        <v>153.51156984375004</v>
      </c>
      <c r="P50" s="91">
        <f>ICGN!P99</f>
        <v>155.70142874999999</v>
      </c>
      <c r="Q50" s="91">
        <f>ICGN!Q99</f>
        <v>151.90964467105269</v>
      </c>
      <c r="R50" s="91">
        <f>ICGN!R99</f>
        <v>142.81868694078949</v>
      </c>
      <c r="S50" s="91">
        <f>ICGN!S99</f>
        <v>143.14210116847826</v>
      </c>
      <c r="T50" s="91">
        <f>ICGN!T99</f>
        <v>139.37297839285716</v>
      </c>
      <c r="U50" s="91">
        <f>ICGN!U99</f>
        <v>143.47758712500004</v>
      </c>
      <c r="V50" s="91">
        <f>ICGN!V99</f>
        <v>136.52282786931821</v>
      </c>
      <c r="W50" s="91">
        <f>ICGN!W99</f>
        <v>147.56532374999998</v>
      </c>
      <c r="X50" s="91">
        <f>ICGN!X99</f>
        <v>160.86403789772729</v>
      </c>
      <c r="Y50" s="91">
        <f>ICGN!Y99</f>
        <v>190.07366035714284</v>
      </c>
      <c r="Z50" s="91">
        <f>ICGN!Z99</f>
        <v>214.77255053571423</v>
      </c>
      <c r="AA50" s="91">
        <f>ICGN!AA99</f>
        <v>217.41116062500006</v>
      </c>
      <c r="AB50" s="91">
        <f>ICGN!AB99</f>
        <v>230.53241940340911</v>
      </c>
      <c r="AC50" s="91">
        <f>ICGN!AC99</f>
        <v>250.08188709375</v>
      </c>
      <c r="AD50" s="91">
        <f>ICGN!AD99</f>
        <v>271.8170461184211</v>
      </c>
      <c r="AE50" s="91">
        <f>ICGN!AE99</f>
        <v>269.15045527173925</v>
      </c>
      <c r="AF50" s="91">
        <f>ICGN!AF99</f>
        <v>296.48229075000006</v>
      </c>
      <c r="AG50" s="91">
        <f>ICGN!AG99</f>
        <v>284.19658473214292</v>
      </c>
      <c r="AH50" s="91">
        <f>ICGN!AH99</f>
        <v>282.31956281249995</v>
      </c>
      <c r="AI50" s="91">
        <f>ICGN!AI99</f>
        <v>263.04388340625002</v>
      </c>
      <c r="AJ50" s="91">
        <f>ICGN!AJ99</f>
        <v>280.84967217391301</v>
      </c>
      <c r="AK50" s="91">
        <f>ICGN!AK99</f>
        <v>271.50969750000007</v>
      </c>
      <c r="AL50" s="91">
        <f>ICGN!AL99</f>
        <v>248.85420696428574</v>
      </c>
      <c r="AM50" s="91">
        <f>ICGN!AM99</f>
        <v>246.85298758928576</v>
      </c>
      <c r="AN50" s="91">
        <f>ICGN!AN99</f>
        <v>237.00155169642855</v>
      </c>
      <c r="AO50" s="91">
        <f>ICGN!AO99</f>
        <v>248.35952615624998</v>
      </c>
      <c r="AP50" s="91">
        <f>ICGN!AP99</f>
        <v>252.10935196874999</v>
      </c>
      <c r="AQ50" s="91">
        <f>ICGN!AQ99</f>
        <v>256.20678153409091</v>
      </c>
      <c r="AR50" s="91">
        <f>ICGN!AR99</f>
        <v>249.57502087500004</v>
      </c>
      <c r="AS50" s="91">
        <f>ICGN!AS99</f>
        <v>242.90657616477279</v>
      </c>
      <c r="AT50" s="91">
        <f>ICGN!AT99</f>
        <v>237.46553464285719</v>
      </c>
      <c r="AU50" s="91">
        <f>ICGN!AU99</f>
        <v>306.03190339285715</v>
      </c>
      <c r="AV50" s="91">
        <f>ICGN!AV99</f>
        <v>316.34100538043486</v>
      </c>
      <c r="AW50" s="91">
        <f>ICGN!AW99</f>
        <v>300.4833481578948</v>
      </c>
      <c r="AX50" s="91">
        <f>ICGN!AX99</f>
        <v>295.30894573369562</v>
      </c>
      <c r="AY50" s="91">
        <f>ICGN!AY99</f>
        <v>291.36723026785717</v>
      </c>
      <c r="AZ50" s="91">
        <f>ICGN!AZ99</f>
        <v>282.64435087499999</v>
      </c>
      <c r="BA50" s="91">
        <f>ICGN!BA99</f>
        <v>281.34707330357145</v>
      </c>
      <c r="BB50" s="91">
        <f>ICGN!BB99</f>
        <v>278.33870753289477</v>
      </c>
      <c r="BC50" s="91">
        <f>ICGN!BC99</f>
        <v>285.90699459374997</v>
      </c>
      <c r="BD50" s="91">
        <f>ICGN!BD99</f>
        <v>255.30310125000011</v>
      </c>
      <c r="BE50" s="91">
        <f>ICGN!BE99</f>
        <v>264.41148272727281</v>
      </c>
      <c r="BF50" s="91">
        <f>ICGN!BF99</f>
        <v>260.72115665625</v>
      </c>
      <c r="BG50" s="91">
        <f>ICGN!BG99</f>
        <v>231.97293946022725</v>
      </c>
      <c r="BH50" s="91">
        <f>ICGN!BH99</f>
        <v>190.21575247159095</v>
      </c>
      <c r="BI50" s="91">
        <f>ICGN!BI99</f>
        <v>183.45604500000002</v>
      </c>
      <c r="BJ50" s="91">
        <f>ICGN!BJ99</f>
        <v>172.89080486413047</v>
      </c>
      <c r="BK50" s="91">
        <f>ICGN!BK99</f>
        <v>166.52769750000004</v>
      </c>
      <c r="BL50" s="91">
        <f>ICGN!BL99</f>
        <v>167.84934589285717</v>
      </c>
      <c r="BM50" s="91">
        <f>ICGN!BM99</f>
        <v>168.19147473214292</v>
      </c>
      <c r="BN50" s="91">
        <f>ICGN!BN99</f>
        <v>176.09003822368425</v>
      </c>
      <c r="BO50" s="91">
        <f>ICGN!BO99</f>
        <v>189.92368607142859</v>
      </c>
      <c r="BP50" s="91">
        <f>ICGN!BP99</f>
        <v>197.70828883928573</v>
      </c>
      <c r="BQ50" s="91">
        <f>ICGN!BQ99</f>
        <v>192.39357508928572</v>
      </c>
      <c r="BR50" s="91">
        <f>ICGN!BR99</f>
        <v>175.84484999999998</v>
      </c>
      <c r="BS50" s="91">
        <f>ICGN!BS99</f>
        <v>150.89671278409091</v>
      </c>
      <c r="BT50" s="91">
        <f>ICGN!BT99</f>
        <v>141.46793169642862</v>
      </c>
      <c r="BU50" s="91">
        <f>ICGN!BU99</f>
        <v>132.03829848214284</v>
      </c>
      <c r="BV50" s="91">
        <f>ICGN!BV99</f>
        <v>137.55780048913041</v>
      </c>
      <c r="BW50" s="91">
        <f>ICGN!BW99</f>
        <v>146.91091292763156</v>
      </c>
      <c r="BX50" s="91">
        <f>ICGN!BX99</f>
        <v>155.81774403409091</v>
      </c>
      <c r="BY50" s="91">
        <f>ICGN!BY99</f>
        <v>152.78817825000002</v>
      </c>
      <c r="BZ50" s="91">
        <f>ICGN!BZ99</f>
        <v>151.0497592105263</v>
      </c>
      <c r="CA50" s="91">
        <f>ICGN!CA99</f>
        <v>150.75802917613638</v>
      </c>
      <c r="CB50" s="91">
        <f>ICGN!CB99</f>
        <v>147.22319491071434</v>
      </c>
      <c r="CC50" s="91">
        <f>ICGN!CC99</f>
        <v>141.42551709374999</v>
      </c>
      <c r="CD50" s="91">
        <f>ICGN!CD99</f>
        <v>143.45700826704544</v>
      </c>
      <c r="CE50" s="91">
        <f>ICGN!CE99</f>
        <v>159.97377860795453</v>
      </c>
      <c r="CF50" s="91">
        <f>ICGN!CF99</f>
        <v>144.76267928571434</v>
      </c>
      <c r="CG50" s="91">
        <f>ICGN!CG99</f>
        <v>147.1575811607143</v>
      </c>
      <c r="CH50" s="91">
        <f>ICGN!CH99</f>
        <v>150.80276582386367</v>
      </c>
      <c r="CI50" s="91">
        <f>ICGN!CI99</f>
        <v>144.21082078125002</v>
      </c>
      <c r="CJ50" s="91">
        <f>ICGN!CJ99</f>
        <v>145.39410511363641</v>
      </c>
      <c r="CK50" s="91">
        <f>ICGN!CK99</f>
        <v>142.45090460526316</v>
      </c>
      <c r="CL50" s="91">
        <f>ICGN!CL99</f>
        <v>143.01501018750002</v>
      </c>
      <c r="CM50" s="91">
        <f>ICGN!CM99</f>
        <v>143.09911508522728</v>
      </c>
      <c r="CN50" s="91">
        <f>ICGN!CN99</f>
        <v>146.71703169642862</v>
      </c>
      <c r="CO50" s="91">
        <f>ICGN!CO99</f>
        <v>153.30652687499997</v>
      </c>
      <c r="CP50" s="91">
        <f>ICGN!CP99</f>
        <v>161.51271928977278</v>
      </c>
      <c r="CQ50" s="91">
        <f>ICGN!CQ99</f>
        <v>135.15120225000001</v>
      </c>
      <c r="CR50" s="91">
        <f>ICGN!CR99</f>
        <v>127.17656413043484</v>
      </c>
      <c r="CS50" s="91">
        <f>ICGN!CS99</f>
        <v>129.48404892857147</v>
      </c>
      <c r="CT50" s="91">
        <f>ICGN!CT99</f>
        <v>137.58734705357142</v>
      </c>
      <c r="CU50" s="91">
        <f>ICGN!CU99</f>
        <v>135.81108910714289</v>
      </c>
      <c r="CV50" s="91">
        <f>ICGN!CV99</f>
        <v>137.66233419642853</v>
      </c>
      <c r="CW50" s="91">
        <f>ICGN!CW99</f>
        <v>142.43924953125003</v>
      </c>
      <c r="CX50" s="91">
        <f>ICGN!CX99</f>
        <v>145.35172302631582</v>
      </c>
      <c r="CY50" s="91">
        <f>ICGN!CY99</f>
        <v>142.82116434782611</v>
      </c>
      <c r="CZ50" s="91">
        <f>ICGN!CZ99</f>
        <v>142.91192753289474</v>
      </c>
      <c r="DA50" s="91">
        <f>ICGN!DA99</f>
        <v>144.32937289772727</v>
      </c>
      <c r="DB50" s="91">
        <f>ICGN!DB99</f>
        <v>146.56173161931821</v>
      </c>
      <c r="DC50" s="91">
        <f>ICGN!DC99</f>
        <v>148.65451200000004</v>
      </c>
      <c r="DD50" s="91">
        <f>ICGN!DD99</f>
        <v>139.01699323369567</v>
      </c>
      <c r="DE50" s="91">
        <f>ICGN!DE99</f>
        <v>136.981825875</v>
      </c>
      <c r="DF50" s="91">
        <f>ICGN!DF99</f>
        <v>137.54729710227272</v>
      </c>
      <c r="DG50" s="91">
        <f>ICGN!DG99</f>
        <v>135.1033979464286</v>
      </c>
      <c r="DH50" s="91">
        <f>ICGN!DH99</f>
        <v>135.64330537500001</v>
      </c>
      <c r="DI50" s="91">
        <f>ICGN!DI99</f>
        <v>138.86212848214285</v>
      </c>
      <c r="DJ50" s="91">
        <f>ICGN!DJ99</f>
        <v>144.0567148026316</v>
      </c>
      <c r="DK50" s="91">
        <f>ICGN!DK99</f>
        <v>149.44468901785712</v>
      </c>
      <c r="DL50" s="91">
        <f>ICGN!DL99</f>
        <v>151.7599170535714</v>
      </c>
      <c r="DM50" s="91">
        <f>ICGN!DM99</f>
        <v>156.77510829545457</v>
      </c>
      <c r="DN50" s="91">
        <f>ICGN!DN99</f>
        <v>143.64255883928573</v>
      </c>
      <c r="DO50" s="91">
        <f>ICGN!DO99</f>
        <v>137.45611955357145</v>
      </c>
      <c r="DP50" s="91">
        <f>ICGN!DP99</f>
        <v>141.07098888586958</v>
      </c>
      <c r="DQ50" s="91">
        <f>ICGN!DQ99</f>
        <v>138.71092085526317</v>
      </c>
      <c r="DR50" s="91">
        <f>ICGN!DR99</f>
        <v>144.93506820652172</v>
      </c>
      <c r="DS50" s="91">
        <f>ICGN!DS99</f>
        <v>144.00812116071432</v>
      </c>
      <c r="DT50" s="91">
        <f>ICGN!DT99</f>
        <v>148.27067156250001</v>
      </c>
      <c r="DU50" s="91">
        <f>ICGN!DU99</f>
        <v>149.08381339285714</v>
      </c>
      <c r="DV50" s="91">
        <f>ICGN!DV99</f>
        <v>147.15437447368424</v>
      </c>
      <c r="DW50" s="91">
        <f>ICGN!DW99</f>
        <v>144.33618991071427</v>
      </c>
      <c r="DX50" s="91">
        <f>ICGN!DX99</f>
        <v>140.82116758928572</v>
      </c>
      <c r="DY50" s="91">
        <f>ICGN!DY99</f>
        <v>149.50540303977277</v>
      </c>
      <c r="DZ50" s="91">
        <f>ICGN!DZ99</f>
        <v>171.34046606250004</v>
      </c>
      <c r="EA50" s="91">
        <f>ICGN!EA99</f>
        <v>168.1203221590909</v>
      </c>
      <c r="EB50" s="91">
        <f>ICGN!EB99</f>
        <v>148.11856696022727</v>
      </c>
      <c r="EC50" s="91">
        <f>ICGN!EC99</f>
        <v>142.57703840625001</v>
      </c>
      <c r="ED50" s="91">
        <f>ICGN!ED99</f>
        <v>153.44631269021744</v>
      </c>
      <c r="EE50" s="91">
        <f>ICGN!EE99</f>
        <v>147.08962406250004</v>
      </c>
      <c r="EF50" s="91">
        <f>ICGN!EF99</f>
        <v>148.77917812499999</v>
      </c>
      <c r="EG50" s="91">
        <f>ICGN!EG99</f>
        <v>151.85833767857144</v>
      </c>
      <c r="EH50" s="91">
        <f>ICGN!EH99</f>
        <v>148.5944236184211</v>
      </c>
      <c r="EI50" s="91">
        <f>ICGN!EI99</f>
        <v>141.69885801136363</v>
      </c>
      <c r="EJ50" s="91">
        <f>ICGN!EJ99</f>
        <v>126.33458892857143</v>
      </c>
      <c r="EK50" s="91">
        <f>ICGN!EK99</f>
        <v>125.46661275000002</v>
      </c>
      <c r="EL50" s="91">
        <f>ICGN!EL99</f>
        <v>128.97575539772728</v>
      </c>
      <c r="EM50" s="91">
        <f>ICGN!EM99</f>
        <v>130.72943198863635</v>
      </c>
      <c r="EN50" s="91">
        <f>ICGN!EN99</f>
        <v>128.00773955357147</v>
      </c>
      <c r="EO50" s="91">
        <f>ICGN!EO99</f>
        <v>142.66303928571429</v>
      </c>
      <c r="EP50" s="91">
        <f>ICGN!EP99</f>
        <v>157.03905451704549</v>
      </c>
      <c r="EQ50" s="91">
        <f>ICGN!EQ99</f>
        <v>163.60952596875001</v>
      </c>
      <c r="ER50" s="91">
        <f>ICGN!ER99</f>
        <v>171.43530775568186</v>
      </c>
      <c r="ES50" s="91">
        <f>ICGN!ES99</f>
        <v>202.90188848684207</v>
      </c>
      <c r="ET50" s="91">
        <f>ICGN!ET99</f>
        <v>216.51501493421048</v>
      </c>
      <c r="EU50" s="91">
        <f>ICGN!EU99</f>
        <v>217.62939766304348</v>
      </c>
      <c r="EV50" s="91">
        <f>ICGN!EV99</f>
        <v>241.52868741477269</v>
      </c>
      <c r="EW50" s="91">
        <f>ICGN!EW99</f>
        <v>274.54925446875001</v>
      </c>
      <c r="EX50" s="91">
        <f>ICGN!EX99</f>
        <v>264.71569193181813</v>
      </c>
      <c r="EY50" s="91">
        <f>ICGN!EY99</f>
        <v>238.21071937500005</v>
      </c>
      <c r="EZ50" s="91">
        <f>ICGN!EZ99</f>
        <v>217.40221329545457</v>
      </c>
      <c r="FA50" s="91">
        <f>ICGN!FA99</f>
        <v>204.16186982142858</v>
      </c>
      <c r="FB50" s="91">
        <f>ICGN!FB99</f>
        <v>211.25752821428571</v>
      </c>
      <c r="FC50" s="91">
        <f>ICGN!FC99</f>
        <v>224.75052723214287</v>
      </c>
      <c r="FD50" s="91">
        <f>ICGN!FD99</f>
        <v>233.01530335227272</v>
      </c>
    </row>
    <row r="51" spans="1:160" x14ac:dyDescent="0.3">
      <c r="D51" s="25"/>
    </row>
    <row r="52" spans="1:160" x14ac:dyDescent="0.3">
      <c r="A52" s="18" t="s">
        <v>237</v>
      </c>
      <c r="B52" s="18" t="s">
        <v>13</v>
      </c>
      <c r="C52" s="18" t="s">
        <v>169</v>
      </c>
      <c r="D52" s="21" t="s">
        <v>290</v>
      </c>
      <c r="E52" s="19">
        <v>39814</v>
      </c>
      <c r="F52" s="19">
        <v>39845</v>
      </c>
      <c r="G52" s="19">
        <v>39873</v>
      </c>
      <c r="H52" s="19">
        <v>39904</v>
      </c>
      <c r="I52" s="19">
        <v>39934</v>
      </c>
      <c r="J52" s="19">
        <v>39965</v>
      </c>
      <c r="K52" s="19">
        <v>39995</v>
      </c>
      <c r="L52" s="19">
        <v>40026</v>
      </c>
      <c r="M52" s="19">
        <v>40057</v>
      </c>
      <c r="N52" s="19">
        <v>40087</v>
      </c>
      <c r="O52" s="19">
        <v>40118</v>
      </c>
      <c r="P52" s="19">
        <v>40148</v>
      </c>
      <c r="Q52" s="19">
        <v>40179</v>
      </c>
      <c r="R52" s="19">
        <v>40210</v>
      </c>
      <c r="S52" s="19">
        <v>40238</v>
      </c>
      <c r="T52" s="19">
        <v>40269</v>
      </c>
      <c r="U52" s="19">
        <v>40299</v>
      </c>
      <c r="V52" s="19">
        <v>40330</v>
      </c>
      <c r="W52" s="19">
        <v>40360</v>
      </c>
      <c r="X52" s="19">
        <v>40391</v>
      </c>
      <c r="Y52" s="19">
        <v>40422</v>
      </c>
      <c r="Z52" s="19">
        <v>40452</v>
      </c>
      <c r="AA52" s="19">
        <v>40483</v>
      </c>
      <c r="AB52" s="19">
        <v>40513</v>
      </c>
      <c r="AC52" s="19">
        <v>40544</v>
      </c>
      <c r="AD52" s="19">
        <v>40575</v>
      </c>
      <c r="AE52" s="19">
        <v>40603</v>
      </c>
      <c r="AF52" s="19">
        <v>40634</v>
      </c>
      <c r="AG52" s="19">
        <v>40664</v>
      </c>
      <c r="AH52" s="19">
        <v>40695</v>
      </c>
      <c r="AI52" s="19">
        <v>40725</v>
      </c>
      <c r="AJ52" s="19">
        <v>40756</v>
      </c>
      <c r="AK52" s="19">
        <v>40787</v>
      </c>
      <c r="AL52" s="19">
        <v>40817</v>
      </c>
      <c r="AM52" s="19">
        <v>40848</v>
      </c>
      <c r="AN52" s="19">
        <v>40878</v>
      </c>
      <c r="AO52" s="19">
        <v>40909</v>
      </c>
      <c r="AP52" s="19">
        <v>40940</v>
      </c>
      <c r="AQ52" s="19">
        <v>40969</v>
      </c>
      <c r="AR52" s="19">
        <v>41000</v>
      </c>
      <c r="AS52" s="19">
        <v>41030</v>
      </c>
      <c r="AT52" s="19">
        <v>41061</v>
      </c>
      <c r="AU52" s="19">
        <v>41091</v>
      </c>
      <c r="AV52" s="19">
        <v>41122</v>
      </c>
      <c r="AW52" s="19">
        <v>41153</v>
      </c>
      <c r="AX52" s="19">
        <v>41183</v>
      </c>
      <c r="AY52" s="19">
        <v>41214</v>
      </c>
      <c r="AZ52" s="19">
        <v>41244</v>
      </c>
      <c r="BA52" s="19">
        <v>41275</v>
      </c>
      <c r="BB52" s="19">
        <v>41306</v>
      </c>
      <c r="BC52" s="19">
        <f t="shared" ref="BC52:BL52" si="37">+BC2</f>
        <v>41334</v>
      </c>
      <c r="BD52" s="19">
        <f t="shared" si="37"/>
        <v>41365</v>
      </c>
      <c r="BE52" s="19">
        <f t="shared" si="37"/>
        <v>41395</v>
      </c>
      <c r="BF52" s="19">
        <f t="shared" si="37"/>
        <v>41426</v>
      </c>
      <c r="BG52" s="19">
        <f t="shared" si="37"/>
        <v>41456</v>
      </c>
      <c r="BH52" s="19">
        <f t="shared" si="37"/>
        <v>41487</v>
      </c>
      <c r="BI52" s="19">
        <f t="shared" si="37"/>
        <v>41518</v>
      </c>
      <c r="BJ52" s="19">
        <f t="shared" si="37"/>
        <v>41548</v>
      </c>
      <c r="BK52" s="19">
        <f t="shared" si="37"/>
        <v>41579</v>
      </c>
      <c r="BL52" s="19">
        <f t="shared" si="37"/>
        <v>41609</v>
      </c>
      <c r="BM52" s="19">
        <v>41640</v>
      </c>
      <c r="BN52" s="19">
        <v>41671</v>
      </c>
      <c r="BO52" s="19">
        <v>41699</v>
      </c>
      <c r="BP52" s="19">
        <v>41730</v>
      </c>
      <c r="BQ52" s="19">
        <v>41760</v>
      </c>
      <c r="BR52" s="19">
        <v>41791</v>
      </c>
      <c r="BS52" s="19">
        <v>41821</v>
      </c>
      <c r="BT52" s="19">
        <v>41852</v>
      </c>
      <c r="BU52" s="19">
        <v>41883</v>
      </c>
      <c r="BV52" s="19">
        <v>41913</v>
      </c>
      <c r="BW52" s="19">
        <v>41944</v>
      </c>
      <c r="BX52" s="19">
        <v>41974</v>
      </c>
      <c r="BY52" s="19">
        <v>42005</v>
      </c>
      <c r="BZ52" s="19">
        <v>42036</v>
      </c>
      <c r="CA52" s="19">
        <v>42064</v>
      </c>
      <c r="CB52" s="19">
        <v>42095</v>
      </c>
      <c r="CC52" s="19">
        <v>42125</v>
      </c>
      <c r="CD52" s="19">
        <v>42156</v>
      </c>
      <c r="CE52" s="19">
        <v>42186</v>
      </c>
      <c r="CF52" s="19">
        <v>42217</v>
      </c>
      <c r="CG52" s="19">
        <v>42248</v>
      </c>
      <c r="CH52" s="19">
        <v>42278</v>
      </c>
      <c r="CI52" s="19">
        <v>42309</v>
      </c>
      <c r="CJ52" s="19">
        <v>42339</v>
      </c>
      <c r="CK52" s="19">
        <v>42370</v>
      </c>
      <c r="CL52" s="19">
        <v>42401</v>
      </c>
      <c r="CM52" s="19">
        <v>42430</v>
      </c>
      <c r="CN52" s="19">
        <v>42461</v>
      </c>
      <c r="CO52" s="19">
        <v>42491</v>
      </c>
      <c r="CP52" s="19">
        <v>42522</v>
      </c>
      <c r="CQ52" s="19">
        <v>42552</v>
      </c>
      <c r="CR52" s="19">
        <v>42583</v>
      </c>
      <c r="CS52" s="19">
        <v>42614</v>
      </c>
      <c r="CT52" s="19">
        <v>42644</v>
      </c>
      <c r="CU52" s="19">
        <v>42675</v>
      </c>
      <c r="CV52" s="19">
        <v>42705</v>
      </c>
      <c r="CW52" s="19">
        <v>42736</v>
      </c>
      <c r="CX52" s="19">
        <v>42767</v>
      </c>
      <c r="CY52" s="19">
        <v>42795</v>
      </c>
      <c r="CZ52" s="19">
        <v>42826</v>
      </c>
      <c r="DA52" s="19">
        <v>42856</v>
      </c>
      <c r="DB52" s="19">
        <v>42887</v>
      </c>
      <c r="DC52" s="19">
        <v>42917</v>
      </c>
      <c r="DD52" s="19">
        <v>42948</v>
      </c>
      <c r="DE52" s="19">
        <v>42979</v>
      </c>
      <c r="DF52" s="19">
        <v>43009</v>
      </c>
      <c r="DG52" s="19">
        <v>43040</v>
      </c>
      <c r="DH52" s="19">
        <v>43070</v>
      </c>
      <c r="DI52" s="19">
        <v>43101</v>
      </c>
      <c r="DJ52" s="19">
        <v>43132</v>
      </c>
      <c r="DK52" s="19">
        <v>43160</v>
      </c>
      <c r="DL52" s="19">
        <v>43191</v>
      </c>
      <c r="DM52" s="19">
        <v>43221</v>
      </c>
      <c r="DN52" s="19">
        <v>43252</v>
      </c>
      <c r="DO52" s="19">
        <v>43282</v>
      </c>
      <c r="DP52" s="19">
        <v>43313</v>
      </c>
      <c r="DQ52" s="19">
        <v>43344</v>
      </c>
      <c r="DR52" s="19">
        <v>43374</v>
      </c>
      <c r="DS52" s="19">
        <v>43405</v>
      </c>
      <c r="DT52" s="19">
        <v>43435</v>
      </c>
      <c r="DU52" s="19">
        <v>43466</v>
      </c>
      <c r="DV52" s="19">
        <v>43497</v>
      </c>
      <c r="DW52" s="19">
        <v>43525</v>
      </c>
      <c r="DX52" s="19">
        <v>43556</v>
      </c>
      <c r="DY52" s="19">
        <v>43586</v>
      </c>
      <c r="DZ52" s="19">
        <v>43617</v>
      </c>
      <c r="EA52" s="19">
        <v>43647</v>
      </c>
      <c r="EB52" s="19">
        <v>43678</v>
      </c>
      <c r="EC52" s="19">
        <v>43709</v>
      </c>
      <c r="ED52" s="19">
        <v>43739</v>
      </c>
      <c r="EE52" s="19">
        <v>43770</v>
      </c>
      <c r="EF52" s="19">
        <v>43800</v>
      </c>
      <c r="EG52" s="19">
        <v>43831</v>
      </c>
      <c r="EH52" s="19">
        <v>43862</v>
      </c>
      <c r="EI52" s="19">
        <v>43891</v>
      </c>
      <c r="EJ52" s="19">
        <v>43922</v>
      </c>
      <c r="EK52" s="19">
        <v>43952</v>
      </c>
      <c r="EL52" s="19">
        <v>43983</v>
      </c>
      <c r="EM52" s="19">
        <v>44013</v>
      </c>
      <c r="EN52" s="19">
        <v>44044</v>
      </c>
      <c r="EO52" s="19">
        <v>44075</v>
      </c>
      <c r="EP52" s="19">
        <v>44105</v>
      </c>
      <c r="EQ52" s="19">
        <v>44136</v>
      </c>
      <c r="ER52" s="19">
        <v>44166</v>
      </c>
      <c r="ES52" s="19">
        <v>44197</v>
      </c>
      <c r="ET52" s="359">
        <v>44228</v>
      </c>
      <c r="EU52" s="359">
        <v>44256</v>
      </c>
      <c r="EV52" s="359">
        <v>44287</v>
      </c>
      <c r="EW52" s="359">
        <v>44317</v>
      </c>
      <c r="EX52" s="359">
        <v>44348</v>
      </c>
      <c r="EY52" s="359">
        <v>44378</v>
      </c>
      <c r="EZ52" s="359">
        <v>44409</v>
      </c>
      <c r="FA52" s="359">
        <v>44440</v>
      </c>
      <c r="FB52" s="359">
        <v>44470</v>
      </c>
      <c r="FC52" s="359">
        <v>44501</v>
      </c>
      <c r="FD52" s="359">
        <v>44531</v>
      </c>
    </row>
    <row r="53" spans="1:160" x14ac:dyDescent="0.3">
      <c r="A53" s="83"/>
      <c r="B53" s="83"/>
      <c r="C53" s="83"/>
      <c r="D53" s="84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</row>
    <row r="54" spans="1:160" x14ac:dyDescent="0.3">
      <c r="A54" s="18" t="s">
        <v>103</v>
      </c>
      <c r="B54" s="83"/>
      <c r="C54" s="83"/>
      <c r="D54" s="84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  <c r="AU54" s="85"/>
      <c r="AV54" s="85"/>
      <c r="AW54" s="85"/>
      <c r="AX54" s="85"/>
      <c r="AY54" s="85"/>
      <c r="AZ54" s="85"/>
      <c r="BA54" s="85"/>
      <c r="BB54" s="85"/>
      <c r="BC54" s="85"/>
      <c r="BD54" s="85"/>
      <c r="BE54" s="85"/>
      <c r="BF54" s="85"/>
      <c r="BG54" s="85"/>
      <c r="BH54" s="85"/>
      <c r="BI54" s="85"/>
      <c r="BJ54" s="85"/>
      <c r="BK54" s="85"/>
      <c r="BL54" s="85"/>
    </row>
    <row r="55" spans="1:160" s="154" customFormat="1" x14ac:dyDescent="0.3">
      <c r="A55" s="154" t="s">
        <v>46</v>
      </c>
      <c r="C55" s="155" t="s">
        <v>285</v>
      </c>
      <c r="D55" s="292">
        <v>0.32834999999999998</v>
      </c>
      <c r="E55" s="213">
        <v>0.32834999999999998</v>
      </c>
      <c r="F55" s="213">
        <v>0.32834999999999998</v>
      </c>
      <c r="G55" s="213">
        <v>0.32834999999999998</v>
      </c>
      <c r="H55" s="213">
        <v>0.32834999999999998</v>
      </c>
      <c r="I55" s="213">
        <v>0.32834999999999998</v>
      </c>
      <c r="J55" s="213">
        <v>0.32834999999999998</v>
      </c>
      <c r="K55" s="213">
        <v>0.32834999999999998</v>
      </c>
      <c r="L55" s="213">
        <v>0.32834999999999998</v>
      </c>
      <c r="M55" s="213">
        <v>0.32834999999999998</v>
      </c>
      <c r="N55" s="213">
        <v>0.32834999999999998</v>
      </c>
      <c r="O55" s="213">
        <v>0.32834999999999998</v>
      </c>
      <c r="P55" s="213">
        <v>0.32834999999999998</v>
      </c>
      <c r="Q55" s="213">
        <v>0.32834999999999998</v>
      </c>
      <c r="R55" s="213">
        <v>0.32834999999999998</v>
      </c>
      <c r="S55" s="213">
        <v>0.32834999999999998</v>
      </c>
      <c r="T55" s="213">
        <v>0.32834999999999998</v>
      </c>
      <c r="U55" s="213">
        <v>0.32834999999999998</v>
      </c>
      <c r="V55" s="213">
        <v>0.32834999999999998</v>
      </c>
      <c r="W55" s="213">
        <v>0.32834999999999998</v>
      </c>
      <c r="X55" s="213">
        <v>0.32834999999999998</v>
      </c>
      <c r="Y55" s="213">
        <v>0.32834999999999998</v>
      </c>
      <c r="Z55" s="213">
        <v>0.32834999999999998</v>
      </c>
      <c r="AA55" s="213">
        <v>0.32834999999999998</v>
      </c>
      <c r="AB55" s="213">
        <v>0.32834999999999998</v>
      </c>
      <c r="AC55" s="213">
        <v>0.32834999999999998</v>
      </c>
      <c r="AD55" s="213">
        <v>0.32834999999999998</v>
      </c>
      <c r="AE55" s="213">
        <v>0.32834999999999998</v>
      </c>
      <c r="AF55" s="213">
        <v>0.32834999999999998</v>
      </c>
      <c r="AG55" s="213">
        <v>0.32834999999999998</v>
      </c>
      <c r="AH55" s="213">
        <v>0.32834999999999998</v>
      </c>
      <c r="AI55" s="213">
        <v>0.32834999999999998</v>
      </c>
      <c r="AJ55" s="213">
        <v>0.32834999999999998</v>
      </c>
      <c r="AK55" s="213">
        <v>0.32834999999999998</v>
      </c>
      <c r="AL55" s="213">
        <v>0.32834999999999998</v>
      </c>
      <c r="AM55" s="213">
        <v>0.32834999999999998</v>
      </c>
      <c r="AN55" s="213">
        <v>0.32834999999999998</v>
      </c>
      <c r="AO55" s="213">
        <v>0.32834999999999998</v>
      </c>
      <c r="AP55" s="213">
        <v>0.32834999999999998</v>
      </c>
      <c r="AQ55" s="213">
        <v>0.32834999999999998</v>
      </c>
      <c r="AR55" s="213">
        <v>0.32834999999999998</v>
      </c>
      <c r="AS55" s="213">
        <v>0.32834999999999998</v>
      </c>
      <c r="AT55" s="213">
        <v>0.32834999999999998</v>
      </c>
      <c r="AU55" s="213">
        <v>0.32834999999999998</v>
      </c>
      <c r="AV55" s="213">
        <v>0.32834999999999998</v>
      </c>
      <c r="AW55" s="213">
        <v>0.32834999999999998</v>
      </c>
      <c r="AX55" s="213">
        <v>0.32834999999999998</v>
      </c>
      <c r="AY55" s="213">
        <v>0.32834999999999998</v>
      </c>
      <c r="AZ55" s="213">
        <v>0.32834999999999998</v>
      </c>
      <c r="BA55" s="213">
        <v>0.32834999999999998</v>
      </c>
      <c r="BB55" s="213">
        <v>0.32834999999999998</v>
      </c>
      <c r="BC55" s="213">
        <v>0.32834999999999998</v>
      </c>
      <c r="BD55" s="213">
        <v>0.32834999999999998</v>
      </c>
      <c r="BE55" s="213">
        <v>0.32834999999999998</v>
      </c>
      <c r="BF55" s="213">
        <v>0.32834999999999998</v>
      </c>
      <c r="BG55" s="213">
        <v>0.32834999999999998</v>
      </c>
      <c r="BH55" s="213">
        <v>0.32834999999999998</v>
      </c>
      <c r="BI55" s="213">
        <v>0.32834999999999998</v>
      </c>
      <c r="BJ55" s="213">
        <v>0.32834999999999998</v>
      </c>
      <c r="BK55" s="213">
        <v>0.32834999999999998</v>
      </c>
      <c r="BL55" s="213">
        <v>0.32834999999999998</v>
      </c>
      <c r="BM55" s="164"/>
      <c r="BN55" s="164"/>
      <c r="BO55" s="164"/>
      <c r="BP55" s="164"/>
      <c r="BQ55" s="164"/>
      <c r="BR55" s="164"/>
      <c r="BS55" s="164"/>
      <c r="BT55" s="164"/>
      <c r="BU55" s="164"/>
      <c r="BV55" s="164"/>
      <c r="BW55" s="164"/>
      <c r="BX55" s="164"/>
      <c r="BY55" s="164"/>
      <c r="BZ55" s="164"/>
      <c r="CA55" s="164"/>
      <c r="CB55" s="164"/>
      <c r="CC55" s="164"/>
      <c r="CD55" s="164"/>
      <c r="CE55" s="164"/>
      <c r="CF55" s="164"/>
      <c r="CG55" s="164"/>
      <c r="CH55" s="164"/>
      <c r="CI55" s="164"/>
      <c r="CJ55" s="164"/>
      <c r="CK55" s="164"/>
      <c r="CL55" s="164"/>
      <c r="CM55" s="164"/>
      <c r="CN55" s="164"/>
      <c r="CO55" s="164"/>
      <c r="CP55" s="164"/>
      <c r="CQ55" s="164"/>
      <c r="CR55" s="164"/>
      <c r="CS55" s="164"/>
      <c r="CT55" s="164"/>
      <c r="CU55" s="164"/>
      <c r="CV55" s="164"/>
      <c r="CW55" s="164"/>
      <c r="CX55" s="164"/>
      <c r="CY55" s="164"/>
      <c r="CZ55" s="164"/>
      <c r="DA55" s="164"/>
      <c r="DB55" s="164"/>
      <c r="DC55" s="164"/>
      <c r="DD55" s="164"/>
      <c r="DE55" s="164"/>
      <c r="DF55" s="164"/>
      <c r="DG55" s="164"/>
      <c r="DH55" s="164"/>
      <c r="DI55" s="164"/>
      <c r="DJ55" s="164"/>
      <c r="DK55" s="164"/>
      <c r="DL55" s="164"/>
      <c r="DM55" s="164"/>
      <c r="DN55" s="164"/>
      <c r="DO55" s="164"/>
      <c r="DP55" s="164"/>
      <c r="DQ55" s="164"/>
      <c r="DR55" s="164"/>
      <c r="DS55" s="164"/>
      <c r="DT55" s="164"/>
      <c r="DU55" s="164"/>
      <c r="DV55" s="164"/>
      <c r="DW55" s="164"/>
      <c r="DX55" s="164"/>
      <c r="DY55" s="164"/>
      <c r="DZ55" s="164"/>
      <c r="EA55" s="164"/>
      <c r="EB55" s="164"/>
      <c r="EC55" s="164"/>
      <c r="ED55" s="164"/>
      <c r="EE55" s="164"/>
      <c r="EF55" s="164"/>
      <c r="EG55" s="164"/>
      <c r="EH55" s="164"/>
      <c r="EI55" s="164"/>
      <c r="EJ55" s="164"/>
      <c r="EK55" s="164"/>
      <c r="EL55" s="164"/>
      <c r="EM55" s="164"/>
      <c r="EN55" s="164"/>
      <c r="EO55" s="164"/>
      <c r="EP55" s="164"/>
      <c r="EQ55" s="164"/>
      <c r="ER55" s="164"/>
      <c r="ES55" s="164"/>
      <c r="ET55" s="164"/>
      <c r="EU55" s="164"/>
      <c r="EV55" s="164"/>
      <c r="EW55" s="164"/>
      <c r="EX55" s="164"/>
      <c r="EY55" s="164"/>
      <c r="EZ55" s="164"/>
      <c r="FA55" s="164"/>
      <c r="FB55" s="164"/>
      <c r="FC55" s="164"/>
      <c r="FD55" s="164"/>
    </row>
    <row r="56" spans="1:160" s="154" customFormat="1" x14ac:dyDescent="0.3">
      <c r="A56" s="155" t="s">
        <v>157</v>
      </c>
      <c r="B56" s="154" t="s">
        <v>18</v>
      </c>
      <c r="C56" s="155" t="s">
        <v>87</v>
      </c>
      <c r="D56" s="211">
        <v>0.60502999999999996</v>
      </c>
      <c r="E56" s="212">
        <v>0.60502999999999996</v>
      </c>
      <c r="F56" s="212">
        <v>0.60502999999999996</v>
      </c>
      <c r="G56" s="212">
        <v>0.60502999999999996</v>
      </c>
      <c r="H56" s="212">
        <v>0.60502999999999996</v>
      </c>
      <c r="I56" s="212">
        <v>0.60502999999999996</v>
      </c>
      <c r="J56" s="212">
        <v>0.60502999999999996</v>
      </c>
      <c r="K56" s="212">
        <v>0.60502999999999996</v>
      </c>
      <c r="L56" s="212">
        <v>0.60502999999999996</v>
      </c>
      <c r="M56" s="212">
        <v>0.60502999999999996</v>
      </c>
      <c r="N56" s="212">
        <v>0.60502999999999996</v>
      </c>
      <c r="O56" s="212">
        <v>0.60502999999999996</v>
      </c>
      <c r="P56" s="212">
        <v>0.60502999999999996</v>
      </c>
      <c r="Q56" s="212">
        <v>0.60502999999999996</v>
      </c>
      <c r="R56" s="212">
        <v>0.60502999999999996</v>
      </c>
      <c r="S56" s="212">
        <v>0.60502999999999996</v>
      </c>
      <c r="T56" s="212">
        <v>0.60502999999999996</v>
      </c>
      <c r="U56" s="212">
        <v>0.60502999999999996</v>
      </c>
      <c r="V56" s="212">
        <v>0.60502999999999996</v>
      </c>
      <c r="W56" s="212">
        <v>0.60502999999999996</v>
      </c>
      <c r="X56" s="212">
        <v>0.60502999999999996</v>
      </c>
      <c r="Y56" s="212">
        <v>0.60502999999999996</v>
      </c>
      <c r="Z56" s="212">
        <v>0.60502999999999996</v>
      </c>
      <c r="AA56" s="212">
        <v>0.60502999999999996</v>
      </c>
      <c r="AB56" s="212">
        <v>0.60502999999999996</v>
      </c>
      <c r="AC56" s="212">
        <v>0.60502999999999996</v>
      </c>
      <c r="AD56" s="212">
        <v>0.60502999999999996</v>
      </c>
      <c r="AE56" s="212">
        <v>0.60502999999999996</v>
      </c>
      <c r="AF56" s="212">
        <v>0.60502999999999996</v>
      </c>
      <c r="AG56" s="212">
        <v>0.60502999999999996</v>
      </c>
      <c r="AH56" s="212">
        <v>0.60502999999999996</v>
      </c>
      <c r="AI56" s="212">
        <v>0.60502999999999996</v>
      </c>
      <c r="AJ56" s="212">
        <v>0.60502999999999996</v>
      </c>
      <c r="AK56" s="212">
        <v>0.60502999999999996</v>
      </c>
      <c r="AL56" s="212">
        <v>0.60502999999999996</v>
      </c>
      <c r="AM56" s="212">
        <v>0.60502999999999996</v>
      </c>
      <c r="AN56" s="212">
        <v>0.60502999999999996</v>
      </c>
      <c r="AO56" s="212">
        <v>0.60502999999999996</v>
      </c>
      <c r="AP56" s="212">
        <v>0.60502999999999996</v>
      </c>
      <c r="AQ56" s="212">
        <v>0.60502999999999996</v>
      </c>
      <c r="AR56" s="212">
        <v>0.60502999999999996</v>
      </c>
      <c r="AS56" s="212">
        <v>0.60502999999999996</v>
      </c>
      <c r="AT56" s="212">
        <v>0.60502999999999996</v>
      </c>
      <c r="AU56" s="212">
        <v>0.60502999999999996</v>
      </c>
      <c r="AV56" s="212">
        <v>0.60502999999999996</v>
      </c>
      <c r="AW56" s="212">
        <v>0.60502999999999996</v>
      </c>
      <c r="AX56" s="212">
        <v>0.60502999999999996</v>
      </c>
      <c r="AY56" s="212">
        <v>0.60502999999999996</v>
      </c>
      <c r="AZ56" s="212">
        <v>0.60502999999999996</v>
      </c>
      <c r="BA56" s="212">
        <v>0.60502999999999996</v>
      </c>
      <c r="BB56" s="212">
        <v>0.60502999999999996</v>
      </c>
      <c r="BC56" s="212">
        <v>0.60502999999999996</v>
      </c>
      <c r="BD56" s="212">
        <v>0.60502999999999996</v>
      </c>
      <c r="BE56" s="212">
        <v>0.60502999999999996</v>
      </c>
      <c r="BF56" s="212">
        <v>0.60502999999999996</v>
      </c>
      <c r="BG56" s="212">
        <v>0.60502999999999996</v>
      </c>
      <c r="BH56" s="212">
        <v>0.60502999999999996</v>
      </c>
      <c r="BI56" s="212">
        <v>0.60502999999999996</v>
      </c>
      <c r="BJ56" s="212">
        <v>0.60502999999999996</v>
      </c>
      <c r="BK56" s="213">
        <v>0.60502999999999996</v>
      </c>
      <c r="BL56" s="213">
        <v>0.60502999999999996</v>
      </c>
      <c r="BM56" s="164"/>
      <c r="BN56" s="164"/>
      <c r="BO56" s="164"/>
      <c r="BP56" s="164"/>
      <c r="BQ56" s="164"/>
      <c r="BR56" s="164"/>
      <c r="BS56" s="164"/>
      <c r="BT56" s="164"/>
      <c r="BU56" s="164"/>
      <c r="BV56" s="164"/>
      <c r="BW56" s="164"/>
      <c r="BX56" s="164"/>
      <c r="BY56" s="164"/>
      <c r="BZ56" s="164"/>
      <c r="CA56" s="164"/>
      <c r="CB56" s="164"/>
      <c r="CC56" s="164"/>
      <c r="CD56" s="164"/>
      <c r="CE56" s="164"/>
      <c r="CF56" s="164"/>
      <c r="CG56" s="164"/>
      <c r="CH56" s="164"/>
      <c r="CI56" s="164"/>
      <c r="CJ56" s="164"/>
      <c r="CK56" s="164"/>
      <c r="CL56" s="164"/>
      <c r="CM56" s="164"/>
      <c r="CN56" s="164"/>
      <c r="CO56" s="164"/>
      <c r="CP56" s="164"/>
      <c r="CQ56" s="164"/>
      <c r="CR56" s="164"/>
      <c r="CS56" s="164"/>
      <c r="CT56" s="164"/>
      <c r="CU56" s="164"/>
      <c r="CV56" s="164"/>
      <c r="CW56" s="164"/>
      <c r="CX56" s="164"/>
      <c r="CY56" s="164"/>
      <c r="CZ56" s="164"/>
      <c r="DA56" s="164"/>
      <c r="DB56" s="164"/>
      <c r="DC56" s="164"/>
      <c r="DD56" s="164"/>
      <c r="DE56" s="164"/>
      <c r="DF56" s="164"/>
      <c r="DG56" s="164"/>
      <c r="DH56" s="164"/>
      <c r="DI56" s="164"/>
      <c r="DJ56" s="164"/>
      <c r="DK56" s="164"/>
      <c r="DL56" s="164"/>
      <c r="DM56" s="164"/>
      <c r="DN56" s="164"/>
      <c r="DO56" s="164"/>
      <c r="DP56" s="164"/>
      <c r="DQ56" s="164"/>
      <c r="DR56" s="164"/>
      <c r="DS56" s="164"/>
      <c r="DT56" s="164"/>
      <c r="DU56" s="164"/>
      <c r="DV56" s="164"/>
      <c r="DW56" s="164"/>
      <c r="DX56" s="164"/>
      <c r="DY56" s="164"/>
      <c r="DZ56" s="164"/>
      <c r="EA56" s="164"/>
      <c r="EB56" s="164"/>
      <c r="EC56" s="164"/>
      <c r="ED56" s="164"/>
      <c r="EE56" s="164"/>
      <c r="EF56" s="164"/>
      <c r="EG56" s="164"/>
      <c r="EH56" s="164"/>
      <c r="EI56" s="164"/>
      <c r="EJ56" s="164"/>
      <c r="EK56" s="164"/>
      <c r="EL56" s="164"/>
      <c r="EM56" s="164"/>
      <c r="EN56" s="164"/>
      <c r="EO56" s="164"/>
      <c r="EP56" s="164"/>
      <c r="EQ56" s="164"/>
      <c r="ER56" s="164"/>
      <c r="ES56" s="164"/>
      <c r="ET56" s="164"/>
      <c r="EU56" s="164"/>
      <c r="EV56" s="164"/>
      <c r="EW56" s="164"/>
      <c r="EX56" s="164"/>
      <c r="EY56" s="164"/>
      <c r="EZ56" s="164"/>
      <c r="FA56" s="164"/>
      <c r="FB56" s="164"/>
      <c r="FC56" s="164"/>
      <c r="FD56" s="164"/>
    </row>
    <row r="57" spans="1:160" s="154" customFormat="1" x14ac:dyDescent="0.3">
      <c r="A57" s="155" t="s">
        <v>168</v>
      </c>
      <c r="B57" s="154" t="s">
        <v>4</v>
      </c>
      <c r="C57" s="155" t="s">
        <v>20</v>
      </c>
      <c r="D57" s="211">
        <v>3.3309999999999999E-2</v>
      </c>
      <c r="E57" s="212">
        <v>3.3309999999999999E-2</v>
      </c>
      <c r="F57" s="212">
        <v>3.3309999999999999E-2</v>
      </c>
      <c r="G57" s="212">
        <v>3.3309999999999999E-2</v>
      </c>
      <c r="H57" s="212">
        <v>3.3309999999999999E-2</v>
      </c>
      <c r="I57" s="212">
        <v>3.3309999999999999E-2</v>
      </c>
      <c r="J57" s="212">
        <v>3.3309999999999999E-2</v>
      </c>
      <c r="K57" s="212">
        <v>3.3309999999999999E-2</v>
      </c>
      <c r="L57" s="212">
        <v>3.3309999999999999E-2</v>
      </c>
      <c r="M57" s="212">
        <v>3.3309999999999999E-2</v>
      </c>
      <c r="N57" s="212">
        <v>3.3309999999999999E-2</v>
      </c>
      <c r="O57" s="212">
        <v>3.3309999999999999E-2</v>
      </c>
      <c r="P57" s="212">
        <v>3.3309999999999999E-2</v>
      </c>
      <c r="Q57" s="212">
        <v>3.3309999999999999E-2</v>
      </c>
      <c r="R57" s="212">
        <v>3.3309999999999999E-2</v>
      </c>
      <c r="S57" s="212">
        <v>3.3309999999999999E-2</v>
      </c>
      <c r="T57" s="212">
        <v>3.3309999999999999E-2</v>
      </c>
      <c r="U57" s="212">
        <v>3.3309999999999999E-2</v>
      </c>
      <c r="V57" s="212">
        <v>3.3309999999999999E-2</v>
      </c>
      <c r="W57" s="212">
        <v>3.3309999999999999E-2</v>
      </c>
      <c r="X57" s="212">
        <v>3.3309999999999999E-2</v>
      </c>
      <c r="Y57" s="212">
        <v>3.3309999999999999E-2</v>
      </c>
      <c r="Z57" s="212">
        <v>3.3309999999999999E-2</v>
      </c>
      <c r="AA57" s="212">
        <v>3.3309999999999999E-2</v>
      </c>
      <c r="AB57" s="212">
        <v>3.3309999999999999E-2</v>
      </c>
      <c r="AC57" s="212">
        <v>3.3309999999999999E-2</v>
      </c>
      <c r="AD57" s="212">
        <v>3.3309999999999999E-2</v>
      </c>
      <c r="AE57" s="212">
        <v>3.3309999999999999E-2</v>
      </c>
      <c r="AF57" s="212">
        <v>3.3309999999999999E-2</v>
      </c>
      <c r="AG57" s="212">
        <v>3.3309999999999999E-2</v>
      </c>
      <c r="AH57" s="212">
        <v>3.3309999999999999E-2</v>
      </c>
      <c r="AI57" s="212">
        <v>3.3309999999999999E-2</v>
      </c>
      <c r="AJ57" s="212">
        <v>3.3309999999999999E-2</v>
      </c>
      <c r="AK57" s="212">
        <v>3.3309999999999999E-2</v>
      </c>
      <c r="AL57" s="212">
        <v>3.3309999999999999E-2</v>
      </c>
      <c r="AM57" s="212">
        <v>3.3309999999999999E-2</v>
      </c>
      <c r="AN57" s="212">
        <v>3.3309999999999999E-2</v>
      </c>
      <c r="AO57" s="212">
        <v>3.3309999999999999E-2</v>
      </c>
      <c r="AP57" s="212">
        <v>3.3309999999999999E-2</v>
      </c>
      <c r="AQ57" s="212">
        <v>3.3309999999999999E-2</v>
      </c>
      <c r="AR57" s="212">
        <v>3.3309999999999999E-2</v>
      </c>
      <c r="AS57" s="212">
        <v>3.3309999999999999E-2</v>
      </c>
      <c r="AT57" s="212">
        <v>3.3309999999999999E-2</v>
      </c>
      <c r="AU57" s="212">
        <v>3.3309999999999999E-2</v>
      </c>
      <c r="AV57" s="212">
        <v>3.3309999999999999E-2</v>
      </c>
      <c r="AW57" s="212">
        <v>3.3309999999999999E-2</v>
      </c>
      <c r="AX57" s="212">
        <v>3.3309999999999999E-2</v>
      </c>
      <c r="AY57" s="212">
        <v>3.3309999999999999E-2</v>
      </c>
      <c r="AZ57" s="212">
        <v>3.3309999999999999E-2</v>
      </c>
      <c r="BA57" s="212">
        <v>3.3309999999999999E-2</v>
      </c>
      <c r="BB57" s="212">
        <v>3.3309999999999999E-2</v>
      </c>
      <c r="BC57" s="212">
        <v>3.3309999999999999E-2</v>
      </c>
      <c r="BD57" s="212">
        <v>3.3309999999999999E-2</v>
      </c>
      <c r="BE57" s="212">
        <v>3.3309999999999999E-2</v>
      </c>
      <c r="BF57" s="212">
        <v>3.3309999999999999E-2</v>
      </c>
      <c r="BG57" s="212">
        <v>3.3309999999999999E-2</v>
      </c>
      <c r="BH57" s="212">
        <v>3.3309999999999999E-2</v>
      </c>
      <c r="BI57" s="212">
        <v>3.3309999999999999E-2</v>
      </c>
      <c r="BJ57" s="212">
        <v>3.3309999999999999E-2</v>
      </c>
      <c r="BK57" s="213">
        <v>3.3309999999999999E-2</v>
      </c>
      <c r="BL57" s="213">
        <v>3.3309999999999999E-2</v>
      </c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4"/>
      <c r="BZ57" s="164"/>
      <c r="CA57" s="164"/>
      <c r="CB57" s="164"/>
      <c r="CC57" s="164"/>
      <c r="CD57" s="164"/>
      <c r="CE57" s="164"/>
      <c r="CF57" s="164"/>
      <c r="CG57" s="164"/>
      <c r="CH57" s="164"/>
      <c r="CI57" s="164"/>
      <c r="CJ57" s="164"/>
      <c r="CK57" s="164"/>
      <c r="CL57" s="164"/>
      <c r="CM57" s="164"/>
      <c r="CN57" s="164"/>
      <c r="CO57" s="164"/>
      <c r="CP57" s="164"/>
      <c r="CQ57" s="164"/>
      <c r="CR57" s="164"/>
      <c r="CS57" s="164"/>
      <c r="CT57" s="164"/>
      <c r="CU57" s="164"/>
      <c r="CV57" s="164"/>
      <c r="CW57" s="164"/>
      <c r="CX57" s="164"/>
      <c r="CY57" s="164"/>
      <c r="CZ57" s="164"/>
      <c r="DA57" s="164"/>
      <c r="DB57" s="164"/>
      <c r="DC57" s="164"/>
      <c r="DD57" s="164"/>
      <c r="DE57" s="164"/>
      <c r="DF57" s="164"/>
      <c r="DG57" s="164"/>
      <c r="DH57" s="164"/>
      <c r="DI57" s="164"/>
      <c r="DJ57" s="164"/>
      <c r="DK57" s="164"/>
      <c r="DL57" s="164"/>
      <c r="DM57" s="164"/>
      <c r="DN57" s="164"/>
      <c r="DO57" s="164"/>
      <c r="DP57" s="164"/>
      <c r="DQ57" s="164"/>
      <c r="DR57" s="164"/>
      <c r="DS57" s="164"/>
      <c r="DT57" s="164"/>
      <c r="DU57" s="164"/>
      <c r="DV57" s="164"/>
      <c r="DW57" s="164"/>
      <c r="DX57" s="164"/>
      <c r="DY57" s="164"/>
      <c r="DZ57" s="164"/>
      <c r="EA57" s="164"/>
      <c r="EB57" s="164"/>
      <c r="EC57" s="164"/>
      <c r="ED57" s="164"/>
      <c r="EE57" s="164"/>
      <c r="EF57" s="164"/>
      <c r="EG57" s="164"/>
      <c r="EH57" s="164"/>
      <c r="EI57" s="164"/>
      <c r="EJ57" s="164"/>
      <c r="EK57" s="164"/>
      <c r="EL57" s="164"/>
      <c r="EM57" s="164"/>
      <c r="EN57" s="164"/>
      <c r="EO57" s="164"/>
      <c r="EP57" s="164"/>
      <c r="EQ57" s="164"/>
      <c r="ER57" s="164"/>
      <c r="ES57" s="164"/>
      <c r="ET57" s="164"/>
      <c r="EU57" s="164"/>
      <c r="EV57" s="164"/>
      <c r="EW57" s="164"/>
      <c r="EX57" s="164"/>
      <c r="EY57" s="164"/>
      <c r="EZ57" s="164"/>
      <c r="FA57" s="164"/>
      <c r="FB57" s="164"/>
      <c r="FC57" s="164"/>
      <c r="FD57" s="164"/>
    </row>
    <row r="58" spans="1:160" s="154" customFormat="1" x14ac:dyDescent="0.3">
      <c r="A58" s="155" t="s">
        <v>159</v>
      </c>
      <c r="B58" s="154" t="s">
        <v>17</v>
      </c>
      <c r="C58" s="155" t="s">
        <v>21</v>
      </c>
      <c r="D58" s="211">
        <v>3.3309999999999999E-2</v>
      </c>
      <c r="E58" s="212">
        <v>3.3309999999999999E-2</v>
      </c>
      <c r="F58" s="212">
        <v>3.3309999999999999E-2</v>
      </c>
      <c r="G58" s="212">
        <v>3.3309999999999999E-2</v>
      </c>
      <c r="H58" s="212">
        <v>3.3309999999999999E-2</v>
      </c>
      <c r="I58" s="212">
        <v>3.3309999999999999E-2</v>
      </c>
      <c r="J58" s="212">
        <v>3.3309999999999999E-2</v>
      </c>
      <c r="K58" s="212">
        <v>3.3309999999999999E-2</v>
      </c>
      <c r="L58" s="212">
        <v>3.3309999999999999E-2</v>
      </c>
      <c r="M58" s="212">
        <v>3.3309999999999999E-2</v>
      </c>
      <c r="N58" s="212">
        <v>3.3309999999999999E-2</v>
      </c>
      <c r="O58" s="212">
        <v>3.3309999999999999E-2</v>
      </c>
      <c r="P58" s="212">
        <v>3.3309999999999999E-2</v>
      </c>
      <c r="Q58" s="212">
        <v>3.3309999999999999E-2</v>
      </c>
      <c r="R58" s="212">
        <v>3.3309999999999999E-2</v>
      </c>
      <c r="S58" s="212">
        <v>3.3309999999999999E-2</v>
      </c>
      <c r="T58" s="212">
        <v>3.3309999999999999E-2</v>
      </c>
      <c r="U58" s="212">
        <v>3.3309999999999999E-2</v>
      </c>
      <c r="V58" s="212">
        <v>3.3309999999999999E-2</v>
      </c>
      <c r="W58" s="212">
        <v>3.3309999999999999E-2</v>
      </c>
      <c r="X58" s="212">
        <v>3.3309999999999999E-2</v>
      </c>
      <c r="Y58" s="212">
        <v>3.3309999999999999E-2</v>
      </c>
      <c r="Z58" s="212">
        <v>3.3309999999999999E-2</v>
      </c>
      <c r="AA58" s="212">
        <v>3.3309999999999999E-2</v>
      </c>
      <c r="AB58" s="212">
        <v>3.3309999999999999E-2</v>
      </c>
      <c r="AC58" s="212">
        <v>3.3309999999999999E-2</v>
      </c>
      <c r="AD58" s="212">
        <v>3.3309999999999999E-2</v>
      </c>
      <c r="AE58" s="212">
        <v>3.3309999999999999E-2</v>
      </c>
      <c r="AF58" s="212">
        <v>3.3309999999999999E-2</v>
      </c>
      <c r="AG58" s="212">
        <v>3.3309999999999999E-2</v>
      </c>
      <c r="AH58" s="212">
        <v>3.3309999999999999E-2</v>
      </c>
      <c r="AI58" s="212">
        <v>3.3309999999999999E-2</v>
      </c>
      <c r="AJ58" s="212">
        <v>3.3309999999999999E-2</v>
      </c>
      <c r="AK58" s="212">
        <v>3.3309999999999999E-2</v>
      </c>
      <c r="AL58" s="212">
        <v>3.3309999999999999E-2</v>
      </c>
      <c r="AM58" s="212">
        <v>3.3309999999999999E-2</v>
      </c>
      <c r="AN58" s="212">
        <v>3.3309999999999999E-2</v>
      </c>
      <c r="AO58" s="212">
        <v>3.3309999999999999E-2</v>
      </c>
      <c r="AP58" s="212">
        <v>3.3309999999999999E-2</v>
      </c>
      <c r="AQ58" s="212">
        <v>3.3309999999999999E-2</v>
      </c>
      <c r="AR58" s="212">
        <v>3.3309999999999999E-2</v>
      </c>
      <c r="AS58" s="212">
        <v>3.3309999999999999E-2</v>
      </c>
      <c r="AT58" s="212">
        <v>3.3309999999999999E-2</v>
      </c>
      <c r="AU58" s="212">
        <v>3.3309999999999999E-2</v>
      </c>
      <c r="AV58" s="212">
        <v>3.3309999999999999E-2</v>
      </c>
      <c r="AW58" s="212">
        <v>3.3309999999999999E-2</v>
      </c>
      <c r="AX58" s="212">
        <v>3.3309999999999999E-2</v>
      </c>
      <c r="AY58" s="212">
        <v>3.3309999999999999E-2</v>
      </c>
      <c r="AZ58" s="212">
        <v>3.3309999999999999E-2</v>
      </c>
      <c r="BA58" s="212">
        <v>3.3309999999999999E-2</v>
      </c>
      <c r="BB58" s="212">
        <v>3.3309999999999999E-2</v>
      </c>
      <c r="BC58" s="212">
        <v>3.3309999999999999E-2</v>
      </c>
      <c r="BD58" s="212">
        <v>3.3309999999999999E-2</v>
      </c>
      <c r="BE58" s="212">
        <v>3.3309999999999999E-2</v>
      </c>
      <c r="BF58" s="212">
        <v>3.3309999999999999E-2</v>
      </c>
      <c r="BG58" s="212">
        <v>3.3309999999999999E-2</v>
      </c>
      <c r="BH58" s="212">
        <v>3.3309999999999999E-2</v>
      </c>
      <c r="BI58" s="212">
        <v>3.3309999999999999E-2</v>
      </c>
      <c r="BJ58" s="212">
        <v>3.3309999999999999E-2</v>
      </c>
      <c r="BK58" s="213">
        <v>3.3309999999999999E-2</v>
      </c>
      <c r="BL58" s="213">
        <v>3.3309999999999999E-2</v>
      </c>
      <c r="BM58" s="164"/>
      <c r="BN58" s="164"/>
      <c r="BO58" s="164"/>
      <c r="BP58" s="164"/>
      <c r="BQ58" s="164"/>
      <c r="BR58" s="164"/>
      <c r="BS58" s="164"/>
      <c r="BT58" s="164"/>
      <c r="BU58" s="164"/>
      <c r="BV58" s="164"/>
      <c r="BW58" s="164"/>
      <c r="BX58" s="164"/>
      <c r="BY58" s="164"/>
      <c r="BZ58" s="164"/>
      <c r="CA58" s="164"/>
      <c r="CB58" s="164"/>
      <c r="CC58" s="164"/>
      <c r="CD58" s="164"/>
      <c r="CE58" s="164"/>
      <c r="CF58" s="164"/>
      <c r="CG58" s="164"/>
      <c r="CH58" s="164"/>
      <c r="CI58" s="164"/>
      <c r="CJ58" s="164"/>
      <c r="CK58" s="164"/>
      <c r="CL58" s="164"/>
      <c r="CM58" s="164"/>
      <c r="CN58" s="164"/>
      <c r="CO58" s="164"/>
      <c r="CP58" s="164"/>
      <c r="CQ58" s="164"/>
      <c r="CR58" s="164"/>
      <c r="CS58" s="164"/>
      <c r="CT58" s="164"/>
      <c r="CU58" s="164"/>
      <c r="CV58" s="164"/>
      <c r="CW58" s="164"/>
      <c r="CX58" s="164"/>
      <c r="CY58" s="164"/>
      <c r="CZ58" s="164"/>
      <c r="DA58" s="164"/>
      <c r="DB58" s="164"/>
      <c r="DC58" s="164"/>
      <c r="DD58" s="164"/>
      <c r="DE58" s="164"/>
      <c r="DF58" s="164"/>
      <c r="DG58" s="164"/>
      <c r="DH58" s="164"/>
      <c r="DI58" s="164"/>
      <c r="DJ58" s="164"/>
      <c r="DK58" s="164"/>
      <c r="DL58" s="164"/>
      <c r="DM58" s="164"/>
      <c r="DN58" s="164"/>
      <c r="DO58" s="164"/>
      <c r="DP58" s="164"/>
      <c r="DQ58" s="164"/>
      <c r="DR58" s="164"/>
      <c r="DS58" s="164"/>
      <c r="DT58" s="164"/>
      <c r="DU58" s="164"/>
      <c r="DV58" s="164"/>
      <c r="DW58" s="164"/>
      <c r="DX58" s="164"/>
      <c r="DY58" s="164"/>
      <c r="DZ58" s="164"/>
      <c r="EA58" s="164"/>
      <c r="EB58" s="164"/>
      <c r="EC58" s="164"/>
      <c r="ED58" s="164"/>
      <c r="EE58" s="164"/>
      <c r="EF58" s="164"/>
      <c r="EG58" s="164"/>
      <c r="EH58" s="164"/>
      <c r="EI58" s="164"/>
      <c r="EJ58" s="164"/>
      <c r="EK58" s="164"/>
      <c r="EL58" s="164"/>
      <c r="EM58" s="164"/>
      <c r="EN58" s="164"/>
      <c r="EO58" s="164"/>
      <c r="EP58" s="164"/>
      <c r="EQ58" s="164"/>
      <c r="ER58" s="164"/>
      <c r="ES58" s="164"/>
      <c r="ET58" s="164"/>
      <c r="EU58" s="164"/>
      <c r="EV58" s="164"/>
      <c r="EW58" s="164"/>
      <c r="EX58" s="164"/>
      <c r="EY58" s="164"/>
      <c r="EZ58" s="164"/>
      <c r="FA58" s="164"/>
      <c r="FB58" s="164"/>
      <c r="FC58" s="164"/>
      <c r="FD58" s="164"/>
    </row>
    <row r="59" spans="1:160" x14ac:dyDescent="0.3">
      <c r="A59" s="14"/>
      <c r="C59" s="14"/>
      <c r="D59" s="23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</row>
    <row r="60" spans="1:160" x14ac:dyDescent="0.3">
      <c r="A60" s="18" t="s">
        <v>104</v>
      </c>
      <c r="C60" s="14"/>
      <c r="D60" s="23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</row>
    <row r="61" spans="1:160" s="275" customFormat="1" x14ac:dyDescent="0.3">
      <c r="A61" s="275" t="s">
        <v>90</v>
      </c>
      <c r="C61" s="275" t="s">
        <v>285</v>
      </c>
      <c r="D61" s="289">
        <v>0.2846308066187645</v>
      </c>
      <c r="E61" s="290">
        <v>0.2846308066187645</v>
      </c>
      <c r="F61" s="290">
        <v>0.2846308066187645</v>
      </c>
      <c r="G61" s="290">
        <v>0.2846308066187645</v>
      </c>
      <c r="H61" s="290">
        <v>0.2846308066187645</v>
      </c>
      <c r="I61" s="290">
        <v>0.2846308066187645</v>
      </c>
      <c r="J61" s="290">
        <v>0.2846308066187645</v>
      </c>
      <c r="K61" s="290">
        <v>0.2846308066187645</v>
      </c>
      <c r="L61" s="290">
        <v>0.2846308066187645</v>
      </c>
      <c r="M61" s="290">
        <v>0.2846308066187645</v>
      </c>
      <c r="N61" s="290">
        <v>0.2846308066187645</v>
      </c>
      <c r="O61" s="290">
        <v>0.2846308066187645</v>
      </c>
      <c r="P61" s="290">
        <v>0.2846308066187645</v>
      </c>
      <c r="Q61" s="290">
        <v>0.2846308066187645</v>
      </c>
      <c r="R61" s="290">
        <v>0.2846308066187645</v>
      </c>
      <c r="S61" s="290">
        <v>0.2846308066187645</v>
      </c>
      <c r="T61" s="290">
        <v>0.2846308066187645</v>
      </c>
      <c r="U61" s="290">
        <v>0.2846308066187645</v>
      </c>
      <c r="V61" s="290">
        <v>0.2846308066187645</v>
      </c>
      <c r="W61" s="290">
        <v>0.2846308066187645</v>
      </c>
      <c r="X61" s="290">
        <v>0.2846308066187645</v>
      </c>
      <c r="Y61" s="290">
        <v>0.2846308066187645</v>
      </c>
      <c r="Z61" s="290">
        <v>0.2846308066187645</v>
      </c>
      <c r="AA61" s="290">
        <v>0.2846308066187645</v>
      </c>
      <c r="AB61" s="290">
        <v>0.2846308066187645</v>
      </c>
      <c r="AC61" s="290">
        <v>0.2846308066187645</v>
      </c>
      <c r="AD61" s="290">
        <v>0.2846308066187645</v>
      </c>
      <c r="AE61" s="290">
        <v>0.2846308066187645</v>
      </c>
      <c r="AF61" s="290">
        <v>0.2846308066187645</v>
      </c>
      <c r="AG61" s="290">
        <v>0.2846308066187645</v>
      </c>
      <c r="AH61" s="290">
        <v>0.2846308066187645</v>
      </c>
      <c r="AI61" s="290">
        <v>0.2846308066187645</v>
      </c>
      <c r="AJ61" s="290">
        <v>0.2846308066187645</v>
      </c>
      <c r="AK61" s="290">
        <v>0.2846308066187645</v>
      </c>
      <c r="AL61" s="290">
        <v>0.2846308066187645</v>
      </c>
      <c r="AM61" s="290">
        <v>0.2846308066187645</v>
      </c>
      <c r="AN61" s="290">
        <v>0.2846308066187645</v>
      </c>
      <c r="AO61" s="290">
        <v>0.2846308066187645</v>
      </c>
      <c r="AP61" s="290">
        <v>0.2846308066187645</v>
      </c>
      <c r="AQ61" s="290">
        <v>0.2846308066187645</v>
      </c>
      <c r="AR61" s="290">
        <v>0.2846308066187645</v>
      </c>
      <c r="AS61" s="290">
        <v>0.2846308066187645</v>
      </c>
      <c r="AT61" s="290">
        <v>0.2846308066187645</v>
      </c>
      <c r="AU61" s="290">
        <v>0.2846308066187645</v>
      </c>
      <c r="AV61" s="290">
        <v>0.2846308066187645</v>
      </c>
      <c r="AW61" s="290">
        <v>0.2846308066187645</v>
      </c>
      <c r="AX61" s="290">
        <v>0.2846308066187645</v>
      </c>
      <c r="AY61" s="290">
        <v>0.2846308066187645</v>
      </c>
      <c r="AZ61" s="290">
        <v>0.2846308066187645</v>
      </c>
      <c r="BA61" s="290">
        <v>0.2846308066187645</v>
      </c>
      <c r="BB61" s="290">
        <v>0.2846308066187645</v>
      </c>
      <c r="BC61" s="290">
        <v>0.2846308066187645</v>
      </c>
      <c r="BD61" s="290">
        <v>0.2846308066187645</v>
      </c>
      <c r="BE61" s="290">
        <v>0.2846308066187645</v>
      </c>
      <c r="BF61" s="290">
        <v>0.2846308066187645</v>
      </c>
      <c r="BG61" s="290">
        <v>0.2846308066187645</v>
      </c>
      <c r="BH61" s="290">
        <v>0.2846308066187645</v>
      </c>
      <c r="BI61" s="290">
        <v>0.2846308066187645</v>
      </c>
      <c r="BJ61" s="290">
        <v>0.2846308066187645</v>
      </c>
      <c r="BK61" s="290">
        <v>0.2846308066187645</v>
      </c>
      <c r="BL61" s="290">
        <v>0.2846308066187645</v>
      </c>
      <c r="BM61" s="290">
        <v>0.2846308066187645</v>
      </c>
      <c r="BN61" s="290">
        <v>0.2846308066187645</v>
      </c>
      <c r="BO61" s="290">
        <v>0.2846308066187645</v>
      </c>
      <c r="BP61" s="290">
        <v>0.2846308066187645</v>
      </c>
      <c r="BQ61" s="290">
        <v>0.2846308066187645</v>
      </c>
      <c r="BR61" s="290">
        <v>0.2846308066187645</v>
      </c>
      <c r="BS61" s="290">
        <v>0.2846308066187645</v>
      </c>
      <c r="BT61" s="290">
        <v>0.2846308066187645</v>
      </c>
      <c r="BU61" s="290">
        <v>0.2846308066187645</v>
      </c>
      <c r="BV61" s="290">
        <v>0.2846308066187645</v>
      </c>
      <c r="BW61" s="290">
        <v>0.2846308066187645</v>
      </c>
      <c r="BX61" s="290">
        <v>0.2846308066187645</v>
      </c>
      <c r="BY61" s="290">
        <v>0.2846308066187645</v>
      </c>
      <c r="BZ61" s="290">
        <v>0.2846308066187645</v>
      </c>
      <c r="CA61" s="290">
        <v>0.2846308066187645</v>
      </c>
      <c r="CB61" s="290">
        <v>0.2846308066187645</v>
      </c>
      <c r="CC61" s="290">
        <v>0.2846308066187645</v>
      </c>
      <c r="CD61" s="290">
        <v>0.2846308066187645</v>
      </c>
      <c r="CE61" s="290">
        <v>0.2846308066187645</v>
      </c>
      <c r="CF61" s="290">
        <v>0.2846308066187645</v>
      </c>
      <c r="CG61" s="290">
        <v>0.2846308066187645</v>
      </c>
      <c r="CH61" s="290">
        <v>0.2846308066187645</v>
      </c>
      <c r="CI61" s="290">
        <v>0.2846308066187645</v>
      </c>
      <c r="CJ61" s="290">
        <v>0.2846308066187645</v>
      </c>
      <c r="CK61" s="290">
        <v>0.2846308066187645</v>
      </c>
      <c r="CL61" s="290">
        <v>0.2846308066187645</v>
      </c>
      <c r="CM61" s="290">
        <v>0.2846308066187645</v>
      </c>
      <c r="CN61" s="290">
        <v>0.2846308066187645</v>
      </c>
      <c r="CO61" s="290">
        <v>0.2846308066187645</v>
      </c>
      <c r="CP61" s="290">
        <v>0.2846308066187645</v>
      </c>
      <c r="CQ61" s="290">
        <v>0.2846308066187645</v>
      </c>
      <c r="CR61" s="290">
        <v>0.2846308066187645</v>
      </c>
      <c r="CS61" s="290">
        <v>0.2846308066187645</v>
      </c>
      <c r="CT61" s="290">
        <v>0.284630806618764</v>
      </c>
      <c r="CU61" s="290">
        <v>0.284630806618764</v>
      </c>
      <c r="CV61" s="290">
        <v>0.284630806618764</v>
      </c>
      <c r="CW61" s="290"/>
      <c r="CX61" s="290"/>
      <c r="CY61" s="290"/>
      <c r="CZ61" s="290"/>
      <c r="DA61" s="290"/>
      <c r="DB61" s="290"/>
      <c r="DC61" s="290"/>
      <c r="DD61" s="290"/>
      <c r="DE61" s="290"/>
      <c r="DF61" s="290"/>
      <c r="DG61" s="290"/>
      <c r="DH61" s="290"/>
      <c r="DI61" s="290"/>
      <c r="DJ61" s="290"/>
      <c r="DK61" s="290"/>
      <c r="DL61" s="290"/>
      <c r="DM61" s="290"/>
      <c r="DN61" s="290"/>
      <c r="DO61" s="290"/>
      <c r="DP61" s="290"/>
      <c r="DQ61" s="290"/>
      <c r="DR61" s="290"/>
      <c r="DS61" s="290"/>
      <c r="DT61" s="290"/>
      <c r="DU61" s="290"/>
      <c r="DV61" s="290"/>
      <c r="DW61" s="290"/>
      <c r="DX61" s="290"/>
      <c r="DY61" s="290"/>
      <c r="DZ61" s="290"/>
      <c r="EA61" s="290"/>
      <c r="EB61" s="290"/>
      <c r="EC61" s="290"/>
      <c r="ED61" s="290"/>
      <c r="EE61" s="290"/>
      <c r="EF61" s="290"/>
      <c r="EG61" s="290"/>
      <c r="EH61" s="290"/>
      <c r="EI61" s="290"/>
      <c r="EJ61" s="290"/>
      <c r="EK61" s="290"/>
      <c r="EL61" s="290"/>
      <c r="EM61" s="290"/>
      <c r="EN61" s="290"/>
      <c r="EO61" s="290"/>
      <c r="EP61" s="290"/>
      <c r="EQ61" s="290"/>
      <c r="ER61" s="290"/>
      <c r="ES61" s="290"/>
      <c r="ET61" s="290"/>
      <c r="EU61" s="290"/>
      <c r="EV61" s="290"/>
      <c r="EW61" s="290"/>
      <c r="EX61" s="290"/>
      <c r="EY61" s="290"/>
      <c r="EZ61" s="290"/>
      <c r="FA61" s="290"/>
      <c r="FB61" s="290"/>
      <c r="FC61" s="290"/>
      <c r="FD61" s="290"/>
    </row>
    <row r="62" spans="1:160" s="275" customFormat="1" x14ac:dyDescent="0.3">
      <c r="A62" s="275" t="s">
        <v>91</v>
      </c>
      <c r="C62" s="275" t="s">
        <v>92</v>
      </c>
      <c r="D62" s="289">
        <v>0.18356595786330795</v>
      </c>
      <c r="E62" s="290">
        <v>0.18356595786330795</v>
      </c>
      <c r="F62" s="290">
        <v>0.18356595786330795</v>
      </c>
      <c r="G62" s="290">
        <v>0.18356595786330795</v>
      </c>
      <c r="H62" s="290">
        <v>0.18356595786330795</v>
      </c>
      <c r="I62" s="290">
        <v>0.18356595786330795</v>
      </c>
      <c r="J62" s="290">
        <v>0.18356595786330795</v>
      </c>
      <c r="K62" s="290">
        <v>0.18356595786330795</v>
      </c>
      <c r="L62" s="290">
        <v>0.18356595786330795</v>
      </c>
      <c r="M62" s="290">
        <v>0.18356595786330795</v>
      </c>
      <c r="N62" s="290">
        <v>0.18356595786330795</v>
      </c>
      <c r="O62" s="290">
        <v>0.18356595786330795</v>
      </c>
      <c r="P62" s="290">
        <v>0.18356595786330795</v>
      </c>
      <c r="Q62" s="290">
        <v>0.18356595786330795</v>
      </c>
      <c r="R62" s="290">
        <v>0.18356595786330795</v>
      </c>
      <c r="S62" s="290">
        <v>0.18356595786330795</v>
      </c>
      <c r="T62" s="290">
        <v>0.18356595786330795</v>
      </c>
      <c r="U62" s="290">
        <v>0.18356595786330795</v>
      </c>
      <c r="V62" s="290">
        <v>0.18356595786330795</v>
      </c>
      <c r="W62" s="290">
        <v>0.18356595786330795</v>
      </c>
      <c r="X62" s="290">
        <v>0.18356595786330795</v>
      </c>
      <c r="Y62" s="290">
        <v>0.18356595786330795</v>
      </c>
      <c r="Z62" s="290">
        <v>0.18356595786330795</v>
      </c>
      <c r="AA62" s="290">
        <v>0.18356595786330795</v>
      </c>
      <c r="AB62" s="290">
        <v>0.18356595786330795</v>
      </c>
      <c r="AC62" s="290">
        <v>0.18356595786330795</v>
      </c>
      <c r="AD62" s="290">
        <v>0.18356595786330795</v>
      </c>
      <c r="AE62" s="290">
        <v>0.18356595786330795</v>
      </c>
      <c r="AF62" s="290">
        <v>0.18356595786330795</v>
      </c>
      <c r="AG62" s="290">
        <v>0.18356595786330795</v>
      </c>
      <c r="AH62" s="290">
        <v>0.18356595786330795</v>
      </c>
      <c r="AI62" s="290">
        <v>0.18356595786330795</v>
      </c>
      <c r="AJ62" s="290">
        <v>0.18356595786330795</v>
      </c>
      <c r="AK62" s="290">
        <v>0.18356595786330795</v>
      </c>
      <c r="AL62" s="290">
        <v>0.18356595786330795</v>
      </c>
      <c r="AM62" s="290">
        <v>0.18356595786330795</v>
      </c>
      <c r="AN62" s="290">
        <v>0.18356595786330795</v>
      </c>
      <c r="AO62" s="290">
        <v>0.18356595786330795</v>
      </c>
      <c r="AP62" s="290">
        <v>0.18356595786330795</v>
      </c>
      <c r="AQ62" s="290">
        <v>0.18356595786330795</v>
      </c>
      <c r="AR62" s="290">
        <v>0.18356595786330795</v>
      </c>
      <c r="AS62" s="290">
        <v>0.18356595786330795</v>
      </c>
      <c r="AT62" s="290">
        <v>0.18356595786330795</v>
      </c>
      <c r="AU62" s="290">
        <v>0.18356595786330795</v>
      </c>
      <c r="AV62" s="290">
        <v>0.18356595786330795</v>
      </c>
      <c r="AW62" s="290">
        <v>0.18356595786330795</v>
      </c>
      <c r="AX62" s="290">
        <v>0.18356595786330795</v>
      </c>
      <c r="AY62" s="290">
        <v>0.18356595786330795</v>
      </c>
      <c r="AZ62" s="290">
        <v>0.18356595786330795</v>
      </c>
      <c r="BA62" s="290">
        <v>0.18356595786330795</v>
      </c>
      <c r="BB62" s="290">
        <v>0.18356595786330795</v>
      </c>
      <c r="BC62" s="290">
        <v>0.18356595786330795</v>
      </c>
      <c r="BD62" s="290">
        <v>0.18356595786330795</v>
      </c>
      <c r="BE62" s="290">
        <v>0.18356595786330795</v>
      </c>
      <c r="BF62" s="290">
        <v>0.18356595786330795</v>
      </c>
      <c r="BG62" s="290">
        <v>0.18356595786330795</v>
      </c>
      <c r="BH62" s="290">
        <v>0.18356595786330795</v>
      </c>
      <c r="BI62" s="290">
        <v>0.18356595786330795</v>
      </c>
      <c r="BJ62" s="290">
        <v>0.18356595786330795</v>
      </c>
      <c r="BK62" s="290">
        <v>0.18356595786330795</v>
      </c>
      <c r="BL62" s="290">
        <v>0.18356595786330795</v>
      </c>
      <c r="BM62" s="290">
        <v>0.18356595786330795</v>
      </c>
      <c r="BN62" s="290">
        <v>0.18356595786330795</v>
      </c>
      <c r="BO62" s="290">
        <v>0.18356595786330795</v>
      </c>
      <c r="BP62" s="290">
        <v>0.18356595786330795</v>
      </c>
      <c r="BQ62" s="290">
        <v>0.18356595786330795</v>
      </c>
      <c r="BR62" s="290">
        <v>0.18356595786330795</v>
      </c>
      <c r="BS62" s="290">
        <v>0.18356595786330795</v>
      </c>
      <c r="BT62" s="290">
        <v>0.18356595786330795</v>
      </c>
      <c r="BU62" s="290">
        <v>0.18356595786330795</v>
      </c>
      <c r="BV62" s="290">
        <v>0.18356595786330795</v>
      </c>
      <c r="BW62" s="290">
        <v>0.18356595786330795</v>
      </c>
      <c r="BX62" s="290">
        <v>0.18356595786330795</v>
      </c>
      <c r="BY62" s="290">
        <v>0.18356595786330795</v>
      </c>
      <c r="BZ62" s="290">
        <v>0.18356595786330795</v>
      </c>
      <c r="CA62" s="290">
        <v>0.18356595786330795</v>
      </c>
      <c r="CB62" s="290">
        <v>0.18356595786330795</v>
      </c>
      <c r="CC62" s="290">
        <v>0.18356595786330795</v>
      </c>
      <c r="CD62" s="290">
        <v>0.18356595786330795</v>
      </c>
      <c r="CE62" s="290">
        <v>0.18356595786330795</v>
      </c>
      <c r="CF62" s="290">
        <v>0.18356595786330795</v>
      </c>
      <c r="CG62" s="290">
        <v>0.18356595786330795</v>
      </c>
      <c r="CH62" s="290">
        <v>0.18356595786330795</v>
      </c>
      <c r="CI62" s="290">
        <v>0.18356595786330795</v>
      </c>
      <c r="CJ62" s="290">
        <v>0.18356595786330795</v>
      </c>
      <c r="CK62" s="290">
        <v>0.18356595786330795</v>
      </c>
      <c r="CL62" s="290">
        <v>0.18356595786330795</v>
      </c>
      <c r="CM62" s="290">
        <v>0.18356595786330795</v>
      </c>
      <c r="CN62" s="290">
        <v>0.18356595786330795</v>
      </c>
      <c r="CO62" s="290">
        <v>0.18356595786330795</v>
      </c>
      <c r="CP62" s="290">
        <v>0.18356595786330795</v>
      </c>
      <c r="CQ62" s="290">
        <v>0.18356595786330795</v>
      </c>
      <c r="CR62" s="290">
        <v>0.18356595786330795</v>
      </c>
      <c r="CS62" s="290">
        <v>0.18356595786330795</v>
      </c>
      <c r="CT62" s="290">
        <v>0.18356595786330801</v>
      </c>
      <c r="CU62" s="290">
        <v>0.18356595786330801</v>
      </c>
      <c r="CV62" s="290">
        <v>0.18356595786330801</v>
      </c>
      <c r="CW62" s="290"/>
      <c r="CX62" s="290"/>
      <c r="CY62" s="290"/>
      <c r="CZ62" s="290"/>
      <c r="DA62" s="290"/>
      <c r="DB62" s="290"/>
      <c r="DC62" s="290"/>
      <c r="DD62" s="290"/>
      <c r="DE62" s="290"/>
      <c r="DF62" s="290"/>
      <c r="DG62" s="290"/>
      <c r="DH62" s="290"/>
      <c r="DI62" s="290"/>
      <c r="DJ62" s="290"/>
      <c r="DK62" s="290"/>
      <c r="DL62" s="290"/>
      <c r="DM62" s="290"/>
      <c r="DN62" s="290"/>
      <c r="DO62" s="290"/>
      <c r="DP62" s="290"/>
      <c r="DQ62" s="290"/>
      <c r="DR62" s="290"/>
      <c r="DS62" s="290"/>
      <c r="DT62" s="290"/>
      <c r="DU62" s="290"/>
      <c r="DV62" s="290"/>
      <c r="DW62" s="290"/>
      <c r="DX62" s="290"/>
      <c r="DY62" s="290"/>
      <c r="DZ62" s="290"/>
      <c r="EA62" s="290"/>
      <c r="EB62" s="290"/>
      <c r="EC62" s="290"/>
      <c r="ED62" s="290"/>
      <c r="EE62" s="290"/>
      <c r="EF62" s="290"/>
      <c r="EG62" s="290"/>
      <c r="EH62" s="290"/>
      <c r="EI62" s="290"/>
      <c r="EJ62" s="290"/>
      <c r="EK62" s="290"/>
      <c r="EL62" s="290"/>
      <c r="EM62" s="290"/>
      <c r="EN62" s="290"/>
      <c r="EO62" s="290"/>
      <c r="EP62" s="290"/>
      <c r="EQ62" s="290"/>
      <c r="ER62" s="290"/>
      <c r="ES62" s="290"/>
      <c r="ET62" s="290"/>
      <c r="EU62" s="290"/>
      <c r="EV62" s="290"/>
      <c r="EW62" s="290"/>
      <c r="EX62" s="290"/>
      <c r="EY62" s="290"/>
      <c r="EZ62" s="290"/>
      <c r="FA62" s="290"/>
      <c r="FB62" s="290"/>
      <c r="FC62" s="290"/>
      <c r="FD62" s="290"/>
    </row>
    <row r="63" spans="1:160" s="275" customFormat="1" x14ac:dyDescent="0.3">
      <c r="A63" s="275" t="s">
        <v>93</v>
      </c>
      <c r="C63" s="275" t="s">
        <v>94</v>
      </c>
      <c r="D63" s="289">
        <v>0.3409082074604291</v>
      </c>
      <c r="E63" s="290">
        <v>0.3409082074604291</v>
      </c>
      <c r="F63" s="290">
        <v>0.3409082074604291</v>
      </c>
      <c r="G63" s="290">
        <v>0.3409082074604291</v>
      </c>
      <c r="H63" s="290">
        <v>0.3409082074604291</v>
      </c>
      <c r="I63" s="290">
        <v>0.3409082074604291</v>
      </c>
      <c r="J63" s="290">
        <v>0.3409082074604291</v>
      </c>
      <c r="K63" s="290">
        <v>0.3409082074604291</v>
      </c>
      <c r="L63" s="290">
        <v>0.3409082074604291</v>
      </c>
      <c r="M63" s="290">
        <v>0.3409082074604291</v>
      </c>
      <c r="N63" s="290">
        <v>0.3409082074604291</v>
      </c>
      <c r="O63" s="290">
        <v>0.3409082074604291</v>
      </c>
      <c r="P63" s="290">
        <v>0.3409082074604291</v>
      </c>
      <c r="Q63" s="290">
        <v>0.3409082074604291</v>
      </c>
      <c r="R63" s="290">
        <v>0.3409082074604291</v>
      </c>
      <c r="S63" s="290">
        <v>0.3409082074604291</v>
      </c>
      <c r="T63" s="290">
        <v>0.3409082074604291</v>
      </c>
      <c r="U63" s="290">
        <v>0.3409082074604291</v>
      </c>
      <c r="V63" s="290">
        <v>0.3409082074604291</v>
      </c>
      <c r="W63" s="290">
        <v>0.3409082074604291</v>
      </c>
      <c r="X63" s="290">
        <v>0.3409082074604291</v>
      </c>
      <c r="Y63" s="290">
        <v>0.3409082074604291</v>
      </c>
      <c r="Z63" s="290">
        <v>0.3409082074604291</v>
      </c>
      <c r="AA63" s="290">
        <v>0.3409082074604291</v>
      </c>
      <c r="AB63" s="290">
        <v>0.3409082074604291</v>
      </c>
      <c r="AC63" s="290">
        <v>0.3409082074604291</v>
      </c>
      <c r="AD63" s="290">
        <v>0.3409082074604291</v>
      </c>
      <c r="AE63" s="290">
        <v>0.3409082074604291</v>
      </c>
      <c r="AF63" s="290">
        <v>0.3409082074604291</v>
      </c>
      <c r="AG63" s="290">
        <v>0.3409082074604291</v>
      </c>
      <c r="AH63" s="290">
        <v>0.3409082074604291</v>
      </c>
      <c r="AI63" s="290">
        <v>0.3409082074604291</v>
      </c>
      <c r="AJ63" s="290">
        <v>0.3409082074604291</v>
      </c>
      <c r="AK63" s="290">
        <v>0.3409082074604291</v>
      </c>
      <c r="AL63" s="290">
        <v>0.3409082074604291</v>
      </c>
      <c r="AM63" s="290">
        <v>0.3409082074604291</v>
      </c>
      <c r="AN63" s="290">
        <v>0.3409082074604291</v>
      </c>
      <c r="AO63" s="290">
        <v>0.3409082074604291</v>
      </c>
      <c r="AP63" s="290">
        <v>0.3409082074604291</v>
      </c>
      <c r="AQ63" s="290">
        <v>0.3409082074604291</v>
      </c>
      <c r="AR63" s="290">
        <v>0.3409082074604291</v>
      </c>
      <c r="AS63" s="290">
        <v>0.3409082074604291</v>
      </c>
      <c r="AT63" s="290">
        <v>0.3409082074604291</v>
      </c>
      <c r="AU63" s="290">
        <v>0.3409082074604291</v>
      </c>
      <c r="AV63" s="290">
        <v>0.3409082074604291</v>
      </c>
      <c r="AW63" s="290">
        <v>0.3409082074604291</v>
      </c>
      <c r="AX63" s="290">
        <v>0.3409082074604291</v>
      </c>
      <c r="AY63" s="290">
        <v>0.3409082074604291</v>
      </c>
      <c r="AZ63" s="290">
        <v>0.3409082074604291</v>
      </c>
      <c r="BA63" s="290">
        <v>0.3409082074604291</v>
      </c>
      <c r="BB63" s="290">
        <v>0.3409082074604291</v>
      </c>
      <c r="BC63" s="290">
        <v>0.3409082074604291</v>
      </c>
      <c r="BD63" s="290">
        <v>0.3409082074604291</v>
      </c>
      <c r="BE63" s="290">
        <v>0.3409082074604291</v>
      </c>
      <c r="BF63" s="290">
        <v>0.3409082074604291</v>
      </c>
      <c r="BG63" s="290">
        <v>0.3409082074604291</v>
      </c>
      <c r="BH63" s="290">
        <v>0.3409082074604291</v>
      </c>
      <c r="BI63" s="290">
        <v>0.3409082074604291</v>
      </c>
      <c r="BJ63" s="290">
        <v>0.3409082074604291</v>
      </c>
      <c r="BK63" s="290">
        <v>0.3409082074604291</v>
      </c>
      <c r="BL63" s="290">
        <v>0.3409082074604291</v>
      </c>
      <c r="BM63" s="290">
        <v>0.3409082074604291</v>
      </c>
      <c r="BN63" s="290">
        <v>0.3409082074604291</v>
      </c>
      <c r="BO63" s="290">
        <v>0.3409082074604291</v>
      </c>
      <c r="BP63" s="290">
        <v>0.3409082074604291</v>
      </c>
      <c r="BQ63" s="290">
        <v>0.3409082074604291</v>
      </c>
      <c r="BR63" s="290">
        <v>0.3409082074604291</v>
      </c>
      <c r="BS63" s="290">
        <v>0.3409082074604291</v>
      </c>
      <c r="BT63" s="290">
        <v>0.3409082074604291</v>
      </c>
      <c r="BU63" s="290">
        <v>0.3409082074604291</v>
      </c>
      <c r="BV63" s="290">
        <v>0.3409082074604291</v>
      </c>
      <c r="BW63" s="290">
        <v>0.3409082074604291</v>
      </c>
      <c r="BX63" s="290">
        <v>0.3409082074604291</v>
      </c>
      <c r="BY63" s="290">
        <v>0.3409082074604291</v>
      </c>
      <c r="BZ63" s="290">
        <v>0.3409082074604291</v>
      </c>
      <c r="CA63" s="290">
        <v>0.3409082074604291</v>
      </c>
      <c r="CB63" s="290">
        <v>0.3409082074604291</v>
      </c>
      <c r="CC63" s="290">
        <v>0.3409082074604291</v>
      </c>
      <c r="CD63" s="290">
        <v>0.3409082074604291</v>
      </c>
      <c r="CE63" s="290">
        <v>0.3409082074604291</v>
      </c>
      <c r="CF63" s="290">
        <v>0.3409082074604291</v>
      </c>
      <c r="CG63" s="290">
        <v>0.3409082074604291</v>
      </c>
      <c r="CH63" s="290">
        <v>0.3409082074604291</v>
      </c>
      <c r="CI63" s="290">
        <v>0.3409082074604291</v>
      </c>
      <c r="CJ63" s="290">
        <v>0.3409082074604291</v>
      </c>
      <c r="CK63" s="290">
        <v>0.3409082074604291</v>
      </c>
      <c r="CL63" s="290">
        <v>0.3409082074604291</v>
      </c>
      <c r="CM63" s="290">
        <v>0.3409082074604291</v>
      </c>
      <c r="CN63" s="290">
        <v>0.3409082074604291</v>
      </c>
      <c r="CO63" s="290">
        <v>0.3409082074604291</v>
      </c>
      <c r="CP63" s="290">
        <v>0.3409082074604291</v>
      </c>
      <c r="CQ63" s="290">
        <v>0.3409082074604291</v>
      </c>
      <c r="CR63" s="290">
        <v>0.3409082074604291</v>
      </c>
      <c r="CS63" s="290">
        <v>0.3409082074604291</v>
      </c>
      <c r="CT63" s="290">
        <v>0.34090820746042899</v>
      </c>
      <c r="CU63" s="290">
        <v>0.34090820746042899</v>
      </c>
      <c r="CV63" s="290">
        <v>0.34090820746042899</v>
      </c>
      <c r="CW63" s="290"/>
      <c r="CX63" s="290"/>
      <c r="CY63" s="290"/>
      <c r="CZ63" s="290"/>
      <c r="DA63" s="290"/>
      <c r="DB63" s="290"/>
      <c r="DC63" s="290"/>
      <c r="DD63" s="290"/>
      <c r="DE63" s="290"/>
      <c r="DF63" s="290"/>
      <c r="DG63" s="290"/>
      <c r="DH63" s="290"/>
      <c r="DI63" s="290"/>
      <c r="DJ63" s="290"/>
      <c r="DK63" s="290"/>
      <c r="DL63" s="290"/>
      <c r="DM63" s="290"/>
      <c r="DN63" s="290"/>
      <c r="DO63" s="290"/>
      <c r="DP63" s="290"/>
      <c r="DQ63" s="290"/>
      <c r="DR63" s="290"/>
      <c r="DS63" s="290"/>
      <c r="DT63" s="290"/>
      <c r="DU63" s="290"/>
      <c r="DV63" s="290"/>
      <c r="DW63" s="290"/>
      <c r="DX63" s="290"/>
      <c r="DY63" s="290"/>
      <c r="DZ63" s="290"/>
      <c r="EA63" s="290"/>
      <c r="EB63" s="290"/>
      <c r="EC63" s="290"/>
      <c r="ED63" s="290"/>
      <c r="EE63" s="290"/>
      <c r="EF63" s="290"/>
      <c r="EG63" s="290"/>
      <c r="EH63" s="290"/>
      <c r="EI63" s="290"/>
      <c r="EJ63" s="290"/>
      <c r="EK63" s="290"/>
      <c r="EL63" s="290"/>
      <c r="EM63" s="290"/>
      <c r="EN63" s="290"/>
      <c r="EO63" s="290"/>
      <c r="EP63" s="290"/>
      <c r="EQ63" s="290"/>
      <c r="ER63" s="290"/>
      <c r="ES63" s="290"/>
      <c r="ET63" s="290"/>
      <c r="EU63" s="290"/>
      <c r="EV63" s="290"/>
      <c r="EW63" s="290"/>
      <c r="EX63" s="290"/>
      <c r="EY63" s="290"/>
      <c r="EZ63" s="290"/>
      <c r="FA63" s="290"/>
      <c r="FB63" s="290"/>
      <c r="FC63" s="290"/>
      <c r="FD63" s="290"/>
    </row>
    <row r="64" spans="1:160" s="275" customFormat="1" x14ac:dyDescent="0.3">
      <c r="A64" s="275" t="s">
        <v>53</v>
      </c>
      <c r="C64" s="275" t="s">
        <v>95</v>
      </c>
      <c r="D64" s="289">
        <v>0.13313789841459583</v>
      </c>
      <c r="E64" s="290">
        <v>0.13313789841459583</v>
      </c>
      <c r="F64" s="290">
        <v>0.13313789841459583</v>
      </c>
      <c r="G64" s="290">
        <v>0.13313789841459583</v>
      </c>
      <c r="H64" s="290">
        <v>0.13313789841459583</v>
      </c>
      <c r="I64" s="290">
        <v>0.13313789841459583</v>
      </c>
      <c r="J64" s="290">
        <v>0.13313789841459583</v>
      </c>
      <c r="K64" s="290">
        <v>0.13313789841459583</v>
      </c>
      <c r="L64" s="290">
        <v>0.13313789841459583</v>
      </c>
      <c r="M64" s="290">
        <v>0.13313789841459583</v>
      </c>
      <c r="N64" s="290">
        <v>0.13313789841459583</v>
      </c>
      <c r="O64" s="290">
        <v>0.13313789841459583</v>
      </c>
      <c r="P64" s="290">
        <v>0.13313789841459583</v>
      </c>
      <c r="Q64" s="290">
        <v>0.13313789841459583</v>
      </c>
      <c r="R64" s="290">
        <v>0.13313789841459583</v>
      </c>
      <c r="S64" s="290">
        <v>0.13313789841459583</v>
      </c>
      <c r="T64" s="290">
        <v>0.13313789841459583</v>
      </c>
      <c r="U64" s="290">
        <v>0.13313789841459583</v>
      </c>
      <c r="V64" s="290">
        <v>0.13313789841459583</v>
      </c>
      <c r="W64" s="290">
        <v>0.13313789841459583</v>
      </c>
      <c r="X64" s="290">
        <v>0.13313789841459583</v>
      </c>
      <c r="Y64" s="290">
        <v>0.13313789841459583</v>
      </c>
      <c r="Z64" s="290">
        <v>0.13313789841459583</v>
      </c>
      <c r="AA64" s="290">
        <v>0.13313789841459583</v>
      </c>
      <c r="AB64" s="290">
        <v>0.13313789841459583</v>
      </c>
      <c r="AC64" s="290">
        <v>0.13313789841459583</v>
      </c>
      <c r="AD64" s="290">
        <v>0.13313789841459583</v>
      </c>
      <c r="AE64" s="290">
        <v>0.13313789841459583</v>
      </c>
      <c r="AF64" s="290">
        <v>0.13313789841459583</v>
      </c>
      <c r="AG64" s="290">
        <v>0.13313789841459583</v>
      </c>
      <c r="AH64" s="290">
        <v>0.13313789841459583</v>
      </c>
      <c r="AI64" s="290">
        <v>0.13313789841459583</v>
      </c>
      <c r="AJ64" s="290">
        <v>0.13313789841459583</v>
      </c>
      <c r="AK64" s="290">
        <v>0.13313789841459583</v>
      </c>
      <c r="AL64" s="290">
        <v>0.13313789841459583</v>
      </c>
      <c r="AM64" s="290">
        <v>0.13313789841459583</v>
      </c>
      <c r="AN64" s="290">
        <v>0.13313789841459583</v>
      </c>
      <c r="AO64" s="290">
        <v>0.13313789841459583</v>
      </c>
      <c r="AP64" s="290">
        <v>0.13313789841459583</v>
      </c>
      <c r="AQ64" s="290">
        <v>0.13313789841459583</v>
      </c>
      <c r="AR64" s="290">
        <v>0.13313789841459583</v>
      </c>
      <c r="AS64" s="290">
        <v>0.13313789841459583</v>
      </c>
      <c r="AT64" s="290">
        <v>0.13313789841459583</v>
      </c>
      <c r="AU64" s="290">
        <v>0.13313789841459583</v>
      </c>
      <c r="AV64" s="290">
        <v>0.13313789841459583</v>
      </c>
      <c r="AW64" s="290">
        <v>0.13313789841459583</v>
      </c>
      <c r="AX64" s="290">
        <v>0.13313789841459583</v>
      </c>
      <c r="AY64" s="290">
        <v>0.13313789841459583</v>
      </c>
      <c r="AZ64" s="290">
        <v>0.13313789841459583</v>
      </c>
      <c r="BA64" s="290">
        <v>0.13313789841459583</v>
      </c>
      <c r="BB64" s="290">
        <v>0.13313789841459583</v>
      </c>
      <c r="BC64" s="290">
        <v>0.13313789841459583</v>
      </c>
      <c r="BD64" s="290">
        <v>0.13313789841459583</v>
      </c>
      <c r="BE64" s="290">
        <v>0.13313789841459583</v>
      </c>
      <c r="BF64" s="290">
        <v>0.13313789841459583</v>
      </c>
      <c r="BG64" s="290">
        <v>0.13313789841459583</v>
      </c>
      <c r="BH64" s="290">
        <v>0.13313789841459583</v>
      </c>
      <c r="BI64" s="290">
        <v>0.13313789841459583</v>
      </c>
      <c r="BJ64" s="290">
        <v>0.13313789841459583</v>
      </c>
      <c r="BK64" s="290">
        <v>0.13313789841459583</v>
      </c>
      <c r="BL64" s="290">
        <v>0.13313789841459583</v>
      </c>
      <c r="BM64" s="290">
        <v>0.13313789841459583</v>
      </c>
      <c r="BN64" s="290">
        <v>0.13313789841459583</v>
      </c>
      <c r="BO64" s="290">
        <v>0.13313789841459583</v>
      </c>
      <c r="BP64" s="290">
        <v>0.13313789841459583</v>
      </c>
      <c r="BQ64" s="290">
        <v>0.13313789841459583</v>
      </c>
      <c r="BR64" s="290">
        <v>0.13313789841459583</v>
      </c>
      <c r="BS64" s="290">
        <v>0.13313789841459583</v>
      </c>
      <c r="BT64" s="290">
        <v>0.13313789841459583</v>
      </c>
      <c r="BU64" s="290">
        <v>0.13313789841459583</v>
      </c>
      <c r="BV64" s="290">
        <v>0.13313789841459583</v>
      </c>
      <c r="BW64" s="290">
        <v>0.13313789841459583</v>
      </c>
      <c r="BX64" s="290">
        <v>0.13313789841459583</v>
      </c>
      <c r="BY64" s="290">
        <v>0.13313789841459583</v>
      </c>
      <c r="BZ64" s="290">
        <v>0.13313789841459583</v>
      </c>
      <c r="CA64" s="290">
        <v>0.13313789841459583</v>
      </c>
      <c r="CB64" s="290">
        <v>0.13313789841459583</v>
      </c>
      <c r="CC64" s="290">
        <v>0.13313789841459583</v>
      </c>
      <c r="CD64" s="290">
        <v>0.13313789841459583</v>
      </c>
      <c r="CE64" s="290">
        <v>0.13313789841459583</v>
      </c>
      <c r="CF64" s="290">
        <v>0.13313789841459583</v>
      </c>
      <c r="CG64" s="290">
        <v>0.13313789841459583</v>
      </c>
      <c r="CH64" s="290">
        <v>0.13313789841459583</v>
      </c>
      <c r="CI64" s="290">
        <v>0.13313789841459583</v>
      </c>
      <c r="CJ64" s="290">
        <v>0.13313789841459583</v>
      </c>
      <c r="CK64" s="290">
        <v>0.13313789841459583</v>
      </c>
      <c r="CL64" s="290">
        <v>0.13313789841459583</v>
      </c>
      <c r="CM64" s="290">
        <v>0.13313789841459583</v>
      </c>
      <c r="CN64" s="290">
        <v>0.13313789841459583</v>
      </c>
      <c r="CO64" s="290">
        <v>0.13313789841459583</v>
      </c>
      <c r="CP64" s="290">
        <v>0.13313789841459583</v>
      </c>
      <c r="CQ64" s="290">
        <v>0.13313789841459583</v>
      </c>
      <c r="CR64" s="290">
        <v>0.13313789841459583</v>
      </c>
      <c r="CS64" s="290">
        <v>0.13313789841459583</v>
      </c>
      <c r="CT64" s="290">
        <v>0.133137898414596</v>
      </c>
      <c r="CU64" s="290">
        <v>0.133137898414596</v>
      </c>
      <c r="CV64" s="290">
        <v>0.133137898414596</v>
      </c>
      <c r="CW64" s="290"/>
      <c r="CX64" s="290"/>
      <c r="CY64" s="290"/>
      <c r="CZ64" s="290"/>
      <c r="DA64" s="290"/>
      <c r="DB64" s="290"/>
      <c r="DC64" s="290"/>
      <c r="DD64" s="290"/>
      <c r="DE64" s="290"/>
      <c r="DF64" s="290"/>
      <c r="DG64" s="290"/>
      <c r="DH64" s="290"/>
      <c r="DI64" s="290"/>
      <c r="DJ64" s="290"/>
      <c r="DK64" s="290"/>
      <c r="DL64" s="290"/>
      <c r="DM64" s="290"/>
      <c r="DN64" s="290"/>
      <c r="DO64" s="290"/>
      <c r="DP64" s="290"/>
      <c r="DQ64" s="290"/>
      <c r="DR64" s="290"/>
      <c r="DS64" s="290"/>
      <c r="DT64" s="290"/>
      <c r="DU64" s="290"/>
      <c r="DV64" s="290"/>
      <c r="DW64" s="290"/>
      <c r="DX64" s="290"/>
      <c r="DY64" s="290"/>
      <c r="DZ64" s="290"/>
      <c r="EA64" s="290"/>
      <c r="EB64" s="290"/>
      <c r="EC64" s="290"/>
      <c r="ED64" s="290"/>
      <c r="EE64" s="290"/>
      <c r="EF64" s="290"/>
      <c r="EG64" s="290"/>
      <c r="EH64" s="290"/>
      <c r="EI64" s="290"/>
      <c r="EJ64" s="290"/>
      <c r="EK64" s="290"/>
      <c r="EL64" s="290"/>
      <c r="EM64" s="290"/>
      <c r="EN64" s="290"/>
      <c r="EO64" s="290"/>
      <c r="EP64" s="290"/>
      <c r="EQ64" s="290"/>
      <c r="ER64" s="290"/>
      <c r="ES64" s="290"/>
      <c r="ET64" s="290"/>
      <c r="EU64" s="290"/>
      <c r="EV64" s="290"/>
      <c r="EW64" s="290"/>
      <c r="EX64" s="290"/>
      <c r="EY64" s="290"/>
      <c r="EZ64" s="290"/>
      <c r="FA64" s="290"/>
      <c r="FB64" s="290"/>
      <c r="FC64" s="290"/>
      <c r="FD64" s="290"/>
    </row>
    <row r="65" spans="1:160" s="155" customFormat="1" x14ac:dyDescent="0.3">
      <c r="A65" s="155" t="s">
        <v>168</v>
      </c>
      <c r="B65" s="155" t="s">
        <v>4</v>
      </c>
      <c r="C65" s="279" t="s">
        <v>20</v>
      </c>
      <c r="D65" s="217">
        <v>2.887856482145134E-2</v>
      </c>
      <c r="E65" s="287">
        <v>2.887856482145134E-2</v>
      </c>
      <c r="F65" s="287">
        <v>2.887856482145134E-2</v>
      </c>
      <c r="G65" s="287">
        <v>2.887856482145134E-2</v>
      </c>
      <c r="H65" s="287">
        <v>2.887856482145134E-2</v>
      </c>
      <c r="I65" s="287">
        <v>2.887856482145134E-2</v>
      </c>
      <c r="J65" s="287">
        <v>2.887856482145134E-2</v>
      </c>
      <c r="K65" s="287">
        <v>2.887856482145134E-2</v>
      </c>
      <c r="L65" s="287">
        <v>2.887856482145134E-2</v>
      </c>
      <c r="M65" s="287">
        <v>2.887856482145134E-2</v>
      </c>
      <c r="N65" s="287">
        <v>2.887856482145134E-2</v>
      </c>
      <c r="O65" s="287">
        <v>2.887856482145134E-2</v>
      </c>
      <c r="P65" s="287">
        <v>2.887856482145134E-2</v>
      </c>
      <c r="Q65" s="287">
        <v>2.887856482145134E-2</v>
      </c>
      <c r="R65" s="287">
        <v>2.887856482145134E-2</v>
      </c>
      <c r="S65" s="287">
        <v>2.887856482145134E-2</v>
      </c>
      <c r="T65" s="287">
        <v>2.887856482145134E-2</v>
      </c>
      <c r="U65" s="287">
        <v>2.887856482145134E-2</v>
      </c>
      <c r="V65" s="287">
        <v>2.887856482145134E-2</v>
      </c>
      <c r="W65" s="287">
        <v>2.887856482145134E-2</v>
      </c>
      <c r="X65" s="287">
        <v>2.887856482145134E-2</v>
      </c>
      <c r="Y65" s="287">
        <v>2.887856482145134E-2</v>
      </c>
      <c r="Z65" s="287">
        <v>2.887856482145134E-2</v>
      </c>
      <c r="AA65" s="287">
        <v>2.887856482145134E-2</v>
      </c>
      <c r="AB65" s="287">
        <v>2.887856482145134E-2</v>
      </c>
      <c r="AC65" s="287">
        <v>2.887856482145134E-2</v>
      </c>
      <c r="AD65" s="287">
        <v>2.887856482145134E-2</v>
      </c>
      <c r="AE65" s="287">
        <v>2.887856482145134E-2</v>
      </c>
      <c r="AF65" s="287">
        <v>2.887856482145134E-2</v>
      </c>
      <c r="AG65" s="287">
        <v>2.887856482145134E-2</v>
      </c>
      <c r="AH65" s="287">
        <v>2.887856482145134E-2</v>
      </c>
      <c r="AI65" s="287">
        <v>2.887856482145134E-2</v>
      </c>
      <c r="AJ65" s="287">
        <v>2.887856482145134E-2</v>
      </c>
      <c r="AK65" s="287">
        <v>2.887856482145134E-2</v>
      </c>
      <c r="AL65" s="287">
        <v>2.887856482145134E-2</v>
      </c>
      <c r="AM65" s="287">
        <v>2.887856482145134E-2</v>
      </c>
      <c r="AN65" s="287">
        <v>2.887856482145134E-2</v>
      </c>
      <c r="AO65" s="287">
        <v>2.887856482145134E-2</v>
      </c>
      <c r="AP65" s="287">
        <v>2.887856482145134E-2</v>
      </c>
      <c r="AQ65" s="287">
        <v>2.887856482145134E-2</v>
      </c>
      <c r="AR65" s="287">
        <v>2.887856482145134E-2</v>
      </c>
      <c r="AS65" s="287">
        <v>2.887856482145134E-2</v>
      </c>
      <c r="AT65" s="287">
        <v>2.887856482145134E-2</v>
      </c>
      <c r="AU65" s="287">
        <v>2.887856482145134E-2</v>
      </c>
      <c r="AV65" s="287">
        <v>2.887856482145134E-2</v>
      </c>
      <c r="AW65" s="287">
        <v>2.887856482145134E-2</v>
      </c>
      <c r="AX65" s="287">
        <v>2.887856482145134E-2</v>
      </c>
      <c r="AY65" s="287">
        <v>2.887856482145134E-2</v>
      </c>
      <c r="AZ65" s="287">
        <v>2.887856482145134E-2</v>
      </c>
      <c r="BA65" s="287">
        <v>2.887856482145134E-2</v>
      </c>
      <c r="BB65" s="287">
        <v>2.887856482145134E-2</v>
      </c>
      <c r="BC65" s="287">
        <v>2.887856482145134E-2</v>
      </c>
      <c r="BD65" s="287">
        <v>2.887856482145134E-2</v>
      </c>
      <c r="BE65" s="287">
        <v>2.887856482145134E-2</v>
      </c>
      <c r="BF65" s="287">
        <v>2.887856482145134E-2</v>
      </c>
      <c r="BG65" s="287">
        <v>2.887856482145134E-2</v>
      </c>
      <c r="BH65" s="287">
        <v>2.887856482145134E-2</v>
      </c>
      <c r="BI65" s="287">
        <v>2.887856482145134E-2</v>
      </c>
      <c r="BJ65" s="287">
        <v>2.887856482145134E-2</v>
      </c>
      <c r="BK65" s="287">
        <v>2.887856482145134E-2</v>
      </c>
      <c r="BL65" s="287">
        <v>2.887856482145134E-2</v>
      </c>
      <c r="BM65" s="287">
        <v>2.887856482145134E-2</v>
      </c>
      <c r="BN65" s="287">
        <v>2.887856482145134E-2</v>
      </c>
      <c r="BO65" s="287">
        <v>2.887856482145134E-2</v>
      </c>
      <c r="BP65" s="287">
        <v>2.887856482145134E-2</v>
      </c>
      <c r="BQ65" s="287">
        <v>2.887856482145134E-2</v>
      </c>
      <c r="BR65" s="287">
        <v>2.887856482145134E-2</v>
      </c>
      <c r="BS65" s="287">
        <v>2.887856482145134E-2</v>
      </c>
      <c r="BT65" s="287">
        <v>2.887856482145134E-2</v>
      </c>
      <c r="BU65" s="287">
        <v>2.887856482145134E-2</v>
      </c>
      <c r="BV65" s="287">
        <v>2.887856482145134E-2</v>
      </c>
      <c r="BW65" s="287">
        <v>2.887856482145134E-2</v>
      </c>
      <c r="BX65" s="287">
        <v>2.887856482145134E-2</v>
      </c>
      <c r="BY65" s="287">
        <v>2.887856482145134E-2</v>
      </c>
      <c r="BZ65" s="287">
        <v>2.887856482145134E-2</v>
      </c>
      <c r="CA65" s="287">
        <v>2.887856482145134E-2</v>
      </c>
      <c r="CB65" s="287">
        <v>2.887856482145134E-2</v>
      </c>
      <c r="CC65" s="287">
        <v>2.887856482145134E-2</v>
      </c>
      <c r="CD65" s="287">
        <v>2.887856482145134E-2</v>
      </c>
      <c r="CE65" s="287">
        <v>2.887856482145134E-2</v>
      </c>
      <c r="CF65" s="287">
        <v>2.887856482145134E-2</v>
      </c>
      <c r="CG65" s="287">
        <v>2.887856482145134E-2</v>
      </c>
      <c r="CH65" s="287">
        <v>2.887856482145134E-2</v>
      </c>
      <c r="CI65" s="287">
        <v>2.887856482145134E-2</v>
      </c>
      <c r="CJ65" s="287">
        <v>2.887856482145134E-2</v>
      </c>
      <c r="CK65" s="287">
        <v>2.887856482145134E-2</v>
      </c>
      <c r="CL65" s="287">
        <v>2.887856482145134E-2</v>
      </c>
      <c r="CM65" s="287">
        <v>2.887856482145134E-2</v>
      </c>
      <c r="CN65" s="287">
        <v>2.887856482145134E-2</v>
      </c>
      <c r="CO65" s="287">
        <v>2.887856482145134E-2</v>
      </c>
      <c r="CP65" s="287">
        <v>2.887856482145134E-2</v>
      </c>
      <c r="CQ65" s="287">
        <v>2.887856482145134E-2</v>
      </c>
      <c r="CR65" s="287">
        <v>2.887856482145134E-2</v>
      </c>
      <c r="CS65" s="287">
        <v>2.887856482145134E-2</v>
      </c>
      <c r="CT65" s="287">
        <v>2.8878564821451298E-2</v>
      </c>
      <c r="CU65" s="287">
        <v>2.8878564821451298E-2</v>
      </c>
      <c r="CV65" s="287">
        <v>2.8878564821451298E-2</v>
      </c>
      <c r="CW65" s="287"/>
      <c r="CX65" s="287"/>
      <c r="CY65" s="287"/>
      <c r="CZ65" s="287"/>
      <c r="DA65" s="287"/>
      <c r="DB65" s="287"/>
      <c r="DC65" s="287"/>
      <c r="DD65" s="287"/>
      <c r="DE65" s="287"/>
      <c r="DF65" s="287"/>
      <c r="DG65" s="287"/>
      <c r="DH65" s="287"/>
      <c r="DI65" s="287"/>
      <c r="DJ65" s="287"/>
      <c r="DK65" s="287"/>
      <c r="DL65" s="287"/>
      <c r="DM65" s="287"/>
      <c r="DN65" s="287"/>
      <c r="DO65" s="287"/>
      <c r="DP65" s="287"/>
      <c r="DQ65" s="287"/>
      <c r="DR65" s="287"/>
      <c r="DS65" s="287"/>
      <c r="DT65" s="287"/>
      <c r="DU65" s="287"/>
      <c r="DV65" s="287"/>
      <c r="DW65" s="287"/>
      <c r="DX65" s="287"/>
      <c r="DY65" s="287"/>
      <c r="DZ65" s="287"/>
      <c r="EA65" s="287"/>
      <c r="EB65" s="287"/>
      <c r="EC65" s="287"/>
      <c r="ED65" s="287"/>
      <c r="EE65" s="287"/>
      <c r="EF65" s="287"/>
      <c r="EG65" s="287"/>
      <c r="EH65" s="287"/>
      <c r="EI65" s="287"/>
      <c r="EJ65" s="287"/>
      <c r="EK65" s="287"/>
      <c r="EL65" s="287"/>
      <c r="EM65" s="287"/>
      <c r="EN65" s="287"/>
      <c r="EO65" s="287"/>
      <c r="EP65" s="287"/>
      <c r="EQ65" s="287"/>
      <c r="ER65" s="287"/>
      <c r="ES65" s="287"/>
      <c r="ET65" s="287"/>
      <c r="EU65" s="287"/>
      <c r="EV65" s="287"/>
      <c r="EW65" s="287"/>
      <c r="EX65" s="287"/>
      <c r="EY65" s="287"/>
      <c r="EZ65" s="287"/>
      <c r="FA65" s="287"/>
      <c r="FB65" s="287"/>
      <c r="FC65" s="287"/>
      <c r="FD65" s="287"/>
    </row>
    <row r="66" spans="1:160" s="155" customFormat="1" x14ac:dyDescent="0.3">
      <c r="A66" s="155" t="s">
        <v>159</v>
      </c>
      <c r="B66" s="155" t="s">
        <v>17</v>
      </c>
      <c r="C66" s="279" t="s">
        <v>21</v>
      </c>
      <c r="D66" s="217">
        <v>2.887856482145134E-2</v>
      </c>
      <c r="E66" s="287">
        <v>2.887856482145134E-2</v>
      </c>
      <c r="F66" s="287">
        <v>2.887856482145134E-2</v>
      </c>
      <c r="G66" s="287">
        <v>2.887856482145134E-2</v>
      </c>
      <c r="H66" s="287">
        <v>2.887856482145134E-2</v>
      </c>
      <c r="I66" s="287">
        <v>2.887856482145134E-2</v>
      </c>
      <c r="J66" s="287">
        <v>2.887856482145134E-2</v>
      </c>
      <c r="K66" s="287">
        <v>2.887856482145134E-2</v>
      </c>
      <c r="L66" s="287">
        <v>2.887856482145134E-2</v>
      </c>
      <c r="M66" s="287">
        <v>2.887856482145134E-2</v>
      </c>
      <c r="N66" s="287">
        <v>2.887856482145134E-2</v>
      </c>
      <c r="O66" s="287">
        <v>2.887856482145134E-2</v>
      </c>
      <c r="P66" s="287">
        <v>2.887856482145134E-2</v>
      </c>
      <c r="Q66" s="287">
        <v>2.887856482145134E-2</v>
      </c>
      <c r="R66" s="287">
        <v>2.887856482145134E-2</v>
      </c>
      <c r="S66" s="287">
        <v>2.887856482145134E-2</v>
      </c>
      <c r="T66" s="287">
        <v>2.887856482145134E-2</v>
      </c>
      <c r="U66" s="287">
        <v>2.887856482145134E-2</v>
      </c>
      <c r="V66" s="287">
        <v>2.887856482145134E-2</v>
      </c>
      <c r="W66" s="287">
        <v>2.887856482145134E-2</v>
      </c>
      <c r="X66" s="287">
        <v>2.887856482145134E-2</v>
      </c>
      <c r="Y66" s="287">
        <v>2.887856482145134E-2</v>
      </c>
      <c r="Z66" s="287">
        <v>2.887856482145134E-2</v>
      </c>
      <c r="AA66" s="287">
        <v>2.887856482145134E-2</v>
      </c>
      <c r="AB66" s="287">
        <v>2.887856482145134E-2</v>
      </c>
      <c r="AC66" s="287">
        <v>2.887856482145134E-2</v>
      </c>
      <c r="AD66" s="287">
        <v>2.887856482145134E-2</v>
      </c>
      <c r="AE66" s="287">
        <v>2.887856482145134E-2</v>
      </c>
      <c r="AF66" s="287">
        <v>2.887856482145134E-2</v>
      </c>
      <c r="AG66" s="287">
        <v>2.887856482145134E-2</v>
      </c>
      <c r="AH66" s="287">
        <v>2.887856482145134E-2</v>
      </c>
      <c r="AI66" s="287">
        <v>2.887856482145134E-2</v>
      </c>
      <c r="AJ66" s="287">
        <v>2.887856482145134E-2</v>
      </c>
      <c r="AK66" s="287">
        <v>2.887856482145134E-2</v>
      </c>
      <c r="AL66" s="287">
        <v>2.887856482145134E-2</v>
      </c>
      <c r="AM66" s="287">
        <v>2.887856482145134E-2</v>
      </c>
      <c r="AN66" s="287">
        <v>2.887856482145134E-2</v>
      </c>
      <c r="AO66" s="287">
        <v>2.887856482145134E-2</v>
      </c>
      <c r="AP66" s="287">
        <v>2.887856482145134E-2</v>
      </c>
      <c r="AQ66" s="287">
        <v>2.887856482145134E-2</v>
      </c>
      <c r="AR66" s="287">
        <v>2.887856482145134E-2</v>
      </c>
      <c r="AS66" s="287">
        <v>2.887856482145134E-2</v>
      </c>
      <c r="AT66" s="287">
        <v>2.887856482145134E-2</v>
      </c>
      <c r="AU66" s="287">
        <v>2.887856482145134E-2</v>
      </c>
      <c r="AV66" s="287">
        <v>2.887856482145134E-2</v>
      </c>
      <c r="AW66" s="287">
        <v>2.887856482145134E-2</v>
      </c>
      <c r="AX66" s="287">
        <v>2.887856482145134E-2</v>
      </c>
      <c r="AY66" s="287">
        <v>2.887856482145134E-2</v>
      </c>
      <c r="AZ66" s="287">
        <v>2.887856482145134E-2</v>
      </c>
      <c r="BA66" s="287">
        <v>2.887856482145134E-2</v>
      </c>
      <c r="BB66" s="287">
        <v>2.887856482145134E-2</v>
      </c>
      <c r="BC66" s="287">
        <v>2.887856482145134E-2</v>
      </c>
      <c r="BD66" s="287">
        <v>2.887856482145134E-2</v>
      </c>
      <c r="BE66" s="287">
        <v>2.887856482145134E-2</v>
      </c>
      <c r="BF66" s="287">
        <v>2.887856482145134E-2</v>
      </c>
      <c r="BG66" s="287">
        <v>2.887856482145134E-2</v>
      </c>
      <c r="BH66" s="287">
        <v>2.887856482145134E-2</v>
      </c>
      <c r="BI66" s="287">
        <v>2.887856482145134E-2</v>
      </c>
      <c r="BJ66" s="287">
        <v>2.887856482145134E-2</v>
      </c>
      <c r="BK66" s="287">
        <v>2.887856482145134E-2</v>
      </c>
      <c r="BL66" s="287">
        <v>2.887856482145134E-2</v>
      </c>
      <c r="BM66" s="287">
        <v>2.887856482145134E-2</v>
      </c>
      <c r="BN66" s="287">
        <v>2.887856482145134E-2</v>
      </c>
      <c r="BO66" s="287">
        <v>2.887856482145134E-2</v>
      </c>
      <c r="BP66" s="287">
        <v>2.887856482145134E-2</v>
      </c>
      <c r="BQ66" s="287">
        <v>2.887856482145134E-2</v>
      </c>
      <c r="BR66" s="287">
        <v>2.887856482145134E-2</v>
      </c>
      <c r="BS66" s="287">
        <v>2.887856482145134E-2</v>
      </c>
      <c r="BT66" s="287">
        <v>2.887856482145134E-2</v>
      </c>
      <c r="BU66" s="287">
        <v>2.887856482145134E-2</v>
      </c>
      <c r="BV66" s="287">
        <v>2.887856482145134E-2</v>
      </c>
      <c r="BW66" s="287">
        <v>2.887856482145134E-2</v>
      </c>
      <c r="BX66" s="287">
        <v>2.887856482145134E-2</v>
      </c>
      <c r="BY66" s="287">
        <v>2.887856482145134E-2</v>
      </c>
      <c r="BZ66" s="287">
        <v>2.887856482145134E-2</v>
      </c>
      <c r="CA66" s="287">
        <v>2.887856482145134E-2</v>
      </c>
      <c r="CB66" s="287">
        <v>2.887856482145134E-2</v>
      </c>
      <c r="CC66" s="287">
        <v>2.887856482145134E-2</v>
      </c>
      <c r="CD66" s="287">
        <v>2.887856482145134E-2</v>
      </c>
      <c r="CE66" s="287">
        <v>2.887856482145134E-2</v>
      </c>
      <c r="CF66" s="287">
        <v>2.887856482145134E-2</v>
      </c>
      <c r="CG66" s="287">
        <v>2.887856482145134E-2</v>
      </c>
      <c r="CH66" s="287">
        <v>2.887856482145134E-2</v>
      </c>
      <c r="CI66" s="287">
        <v>2.887856482145134E-2</v>
      </c>
      <c r="CJ66" s="287">
        <v>2.887856482145134E-2</v>
      </c>
      <c r="CK66" s="287">
        <v>2.887856482145134E-2</v>
      </c>
      <c r="CL66" s="287">
        <v>2.887856482145134E-2</v>
      </c>
      <c r="CM66" s="287">
        <v>2.887856482145134E-2</v>
      </c>
      <c r="CN66" s="287">
        <v>2.887856482145134E-2</v>
      </c>
      <c r="CO66" s="287">
        <v>2.887856482145134E-2</v>
      </c>
      <c r="CP66" s="287">
        <v>2.887856482145134E-2</v>
      </c>
      <c r="CQ66" s="287">
        <v>2.887856482145134E-2</v>
      </c>
      <c r="CR66" s="287">
        <v>2.887856482145134E-2</v>
      </c>
      <c r="CS66" s="287">
        <v>2.887856482145134E-2</v>
      </c>
      <c r="CT66" s="287">
        <v>2.8878564821451298E-2</v>
      </c>
      <c r="CU66" s="287">
        <v>2.8878564821451298E-2</v>
      </c>
      <c r="CV66" s="287">
        <v>2.8878564821451298E-2</v>
      </c>
      <c r="CW66" s="287"/>
      <c r="CX66" s="287"/>
      <c r="CY66" s="287"/>
      <c r="CZ66" s="287"/>
      <c r="DA66" s="287"/>
      <c r="DB66" s="287"/>
      <c r="DC66" s="287"/>
      <c r="DD66" s="287"/>
      <c r="DE66" s="287"/>
      <c r="DF66" s="287"/>
      <c r="DG66" s="287"/>
      <c r="DH66" s="287"/>
      <c r="DI66" s="287"/>
      <c r="DJ66" s="287"/>
      <c r="DK66" s="287"/>
      <c r="DL66" s="287"/>
      <c r="DM66" s="287"/>
      <c r="DN66" s="287"/>
      <c r="DO66" s="287"/>
      <c r="DP66" s="287"/>
      <c r="DQ66" s="287"/>
      <c r="DR66" s="287"/>
      <c r="DS66" s="287"/>
      <c r="DT66" s="287"/>
      <c r="DU66" s="287"/>
      <c r="DV66" s="287"/>
      <c r="DW66" s="287"/>
      <c r="DX66" s="287"/>
      <c r="DY66" s="287"/>
      <c r="DZ66" s="287"/>
      <c r="EA66" s="287"/>
      <c r="EB66" s="287"/>
      <c r="EC66" s="287"/>
      <c r="ED66" s="287"/>
      <c r="EE66" s="287"/>
      <c r="EF66" s="287"/>
      <c r="EG66" s="287"/>
      <c r="EH66" s="287"/>
      <c r="EI66" s="287"/>
      <c r="EJ66" s="287"/>
      <c r="EK66" s="287"/>
      <c r="EL66" s="287"/>
      <c r="EM66" s="287"/>
      <c r="EN66" s="287"/>
      <c r="EO66" s="287"/>
      <c r="EP66" s="287"/>
      <c r="EQ66" s="287"/>
      <c r="ER66" s="287"/>
      <c r="ES66" s="287"/>
      <c r="ET66" s="287"/>
      <c r="EU66" s="287"/>
      <c r="EV66" s="287"/>
      <c r="EW66" s="287"/>
      <c r="EX66" s="287"/>
      <c r="EY66" s="287"/>
      <c r="EZ66" s="287"/>
      <c r="FA66" s="287"/>
      <c r="FB66" s="287"/>
      <c r="FC66" s="287"/>
      <c r="FD66" s="287"/>
    </row>
    <row r="67" spans="1:160" x14ac:dyDescent="0.3">
      <c r="A67" s="14"/>
      <c r="C67" s="14"/>
      <c r="D67" s="23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</row>
    <row r="68" spans="1:160" x14ac:dyDescent="0.3">
      <c r="A68" s="18" t="s">
        <v>282</v>
      </c>
      <c r="C68" s="14"/>
      <c r="D68" s="23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</row>
    <row r="69" spans="1:160" s="82" customFormat="1" x14ac:dyDescent="0.3">
      <c r="A69" s="80" t="s">
        <v>283</v>
      </c>
      <c r="B69" s="80"/>
      <c r="C69" s="82" t="s">
        <v>285</v>
      </c>
      <c r="D69" s="166">
        <v>0.29619033111049575</v>
      </c>
      <c r="E69" s="86">
        <v>0.29619033111049575</v>
      </c>
      <c r="F69" s="86">
        <v>0.29619033111049575</v>
      </c>
      <c r="G69" s="86">
        <v>0.29619033111049575</v>
      </c>
      <c r="H69" s="86">
        <v>0.29619033111049575</v>
      </c>
      <c r="I69" s="86">
        <v>0.29619033111049575</v>
      </c>
      <c r="J69" s="86">
        <v>0.29619033111049575</v>
      </c>
      <c r="K69" s="86">
        <v>0.29619033111049575</v>
      </c>
      <c r="L69" s="86">
        <v>0.29619033111049575</v>
      </c>
      <c r="M69" s="86">
        <v>0.29619033111049575</v>
      </c>
      <c r="N69" s="86">
        <v>0.29619033111049575</v>
      </c>
      <c r="O69" s="86">
        <v>0.29619033111049575</v>
      </c>
      <c r="P69" s="86">
        <v>0.29619033111049575</v>
      </c>
      <c r="Q69" s="86">
        <v>0.29619033111049575</v>
      </c>
      <c r="R69" s="86">
        <v>0.29619033111049575</v>
      </c>
      <c r="S69" s="86">
        <v>0.29619033111049575</v>
      </c>
      <c r="T69" s="86">
        <v>0.29619033111049575</v>
      </c>
      <c r="U69" s="86">
        <v>0.29619033111049575</v>
      </c>
      <c r="V69" s="86">
        <v>0.29619033111049575</v>
      </c>
      <c r="W69" s="86">
        <v>0.29619033111049575</v>
      </c>
      <c r="X69" s="86">
        <v>0.29619033111049575</v>
      </c>
      <c r="Y69" s="86">
        <v>0.29619033111049575</v>
      </c>
      <c r="Z69" s="86">
        <v>0.29619033111049575</v>
      </c>
      <c r="AA69" s="86">
        <v>0.29619033111049575</v>
      </c>
      <c r="AB69" s="86">
        <v>0.29619033111049575</v>
      </c>
      <c r="AC69" s="86">
        <v>0.29619033111049575</v>
      </c>
      <c r="AD69" s="86">
        <v>0.29619033111049575</v>
      </c>
      <c r="AE69" s="86">
        <v>0.29619033111049575</v>
      </c>
      <c r="AF69" s="86">
        <v>0.29619033111049575</v>
      </c>
      <c r="AG69" s="86">
        <v>0.29619033111049575</v>
      </c>
      <c r="AH69" s="86">
        <v>0.29619033111049575</v>
      </c>
      <c r="AI69" s="86">
        <v>0.29619033111049575</v>
      </c>
      <c r="AJ69" s="86">
        <v>0.29619033111049575</v>
      </c>
      <c r="AK69" s="86">
        <v>0.29619033111049575</v>
      </c>
      <c r="AL69" s="86">
        <v>0.29619033111049575</v>
      </c>
      <c r="AM69" s="86">
        <v>0.29619033111049575</v>
      </c>
      <c r="AN69" s="86">
        <v>0.29619033111049575</v>
      </c>
      <c r="AO69" s="86">
        <v>0.29619033111049575</v>
      </c>
      <c r="AP69" s="86">
        <v>0.29619033111049575</v>
      </c>
      <c r="AQ69" s="86">
        <v>0.29619033111049575</v>
      </c>
      <c r="AR69" s="86">
        <v>0.29619033111049575</v>
      </c>
      <c r="AS69" s="86">
        <v>0.29619033111049575</v>
      </c>
      <c r="AT69" s="86">
        <v>0.29619033111049575</v>
      </c>
      <c r="AU69" s="86">
        <v>0.29619033111049575</v>
      </c>
      <c r="AV69" s="86">
        <v>0.29619033111049575</v>
      </c>
      <c r="AW69" s="86">
        <v>0.29619033111049575</v>
      </c>
      <c r="AX69" s="86">
        <v>0.29619033111049575</v>
      </c>
      <c r="AY69" s="86">
        <v>0.29619033111049575</v>
      </c>
      <c r="AZ69" s="86">
        <v>0.29619033111049575</v>
      </c>
      <c r="BA69" s="86">
        <v>0.29619033111049575</v>
      </c>
      <c r="BB69" s="86">
        <v>0.29619033111049575</v>
      </c>
      <c r="BC69" s="87">
        <v>0.29619033111049575</v>
      </c>
      <c r="BD69" s="87">
        <v>0.29619033111049575</v>
      </c>
      <c r="BE69" s="87">
        <v>0.29619033111049575</v>
      </c>
      <c r="BF69" s="87">
        <v>0.29619033111049575</v>
      </c>
      <c r="BG69" s="87">
        <v>0.29619033111049575</v>
      </c>
      <c r="BH69" s="87">
        <v>0.29619033111049575</v>
      </c>
      <c r="BI69" s="87">
        <v>0.29619033111049575</v>
      </c>
      <c r="BJ69" s="87">
        <v>0.29619033111049575</v>
      </c>
      <c r="BK69" s="87">
        <v>0.29619033111049575</v>
      </c>
      <c r="BL69" s="87">
        <v>0.29619033111049575</v>
      </c>
      <c r="BM69" s="87">
        <v>0.29619033111049575</v>
      </c>
      <c r="BN69" s="87">
        <v>0.29619033111049575</v>
      </c>
      <c r="BO69" s="87">
        <v>0.29619033111049575</v>
      </c>
      <c r="BP69" s="87">
        <v>0.29619033111049575</v>
      </c>
      <c r="BQ69" s="87">
        <v>0.29619033111049575</v>
      </c>
      <c r="BR69" s="87">
        <v>0.29619033111049575</v>
      </c>
      <c r="BS69" s="87">
        <v>0.29619033111049575</v>
      </c>
      <c r="BT69" s="87">
        <v>0.29619033111049575</v>
      </c>
      <c r="BU69" s="87">
        <v>0.29619033111049575</v>
      </c>
      <c r="BV69" s="87">
        <v>0.29619033111049575</v>
      </c>
      <c r="BW69" s="87">
        <v>0.29619033111049575</v>
      </c>
      <c r="BX69" s="87">
        <v>0.29619033111049575</v>
      </c>
      <c r="BY69" s="87">
        <v>0.29619033111049575</v>
      </c>
      <c r="BZ69" s="87">
        <v>0.29619033111049575</v>
      </c>
      <c r="CA69" s="87">
        <v>0.29619033111049575</v>
      </c>
      <c r="CB69" s="87">
        <v>0.29619033111049575</v>
      </c>
      <c r="CC69" s="87">
        <v>0.29619033111049575</v>
      </c>
      <c r="CD69" s="87">
        <v>0.29619033111049575</v>
      </c>
      <c r="CE69" s="87">
        <v>0.29619033111049575</v>
      </c>
      <c r="CF69" s="87">
        <v>0.29619033111049575</v>
      </c>
      <c r="CG69" s="87">
        <v>0.29619033111049575</v>
      </c>
      <c r="CH69" s="87">
        <v>0.29619033111049575</v>
      </c>
      <c r="CI69" s="87">
        <v>0.29619033111049575</v>
      </c>
      <c r="CJ69" s="87">
        <v>0.29619033111049575</v>
      </c>
      <c r="CK69" s="87">
        <v>0.29619033111049575</v>
      </c>
      <c r="CL69" s="87">
        <v>0.29619033111049575</v>
      </c>
      <c r="CM69" s="87">
        <v>0.29619033111049575</v>
      </c>
      <c r="CN69" s="87">
        <v>0.29619033111049575</v>
      </c>
      <c r="CO69" s="87">
        <v>0.29619033111049575</v>
      </c>
      <c r="CP69" s="87">
        <v>0.29619033111049575</v>
      </c>
      <c r="CQ69" s="87">
        <v>0.29619033111049575</v>
      </c>
      <c r="CR69" s="87">
        <v>0.29619033111049575</v>
      </c>
      <c r="CS69" s="87">
        <v>0.29619033111049575</v>
      </c>
      <c r="CT69" s="87">
        <v>0.29619033111049575</v>
      </c>
      <c r="CU69" s="87">
        <v>0.29619033111049575</v>
      </c>
      <c r="CV69" s="87">
        <v>0.29619033111049575</v>
      </c>
      <c r="CW69" s="87">
        <v>0.29619033111049575</v>
      </c>
      <c r="CX69" s="87">
        <v>0.29619033111049575</v>
      </c>
      <c r="CY69" s="87">
        <v>0.29619033111049575</v>
      </c>
      <c r="CZ69" s="87">
        <v>0.29619033111049575</v>
      </c>
      <c r="DA69" s="87">
        <v>0.29619033111049575</v>
      </c>
      <c r="DB69" s="87">
        <v>0.29619033111049575</v>
      </c>
      <c r="DC69" s="87">
        <v>0.29619033111049575</v>
      </c>
      <c r="DD69" s="87">
        <v>0.29619033111049575</v>
      </c>
      <c r="DE69" s="87">
        <v>0.29619033111049575</v>
      </c>
      <c r="DF69" s="87">
        <v>0.29619033111049575</v>
      </c>
      <c r="DG69" s="87">
        <v>0.29619033111049575</v>
      </c>
      <c r="DH69" s="87">
        <v>0.29619033111049575</v>
      </c>
      <c r="DI69" s="87">
        <v>0.29619033111049575</v>
      </c>
      <c r="DJ69" s="87">
        <v>0.29619033111049575</v>
      </c>
      <c r="DK69" s="87">
        <v>0.29619033111049575</v>
      </c>
      <c r="DL69" s="87">
        <v>0.29619033111049575</v>
      </c>
      <c r="DM69" s="87">
        <v>0.29619033111049575</v>
      </c>
      <c r="DN69" s="87">
        <v>0.29619033111049575</v>
      </c>
      <c r="DO69" s="87">
        <v>0.29619033111049575</v>
      </c>
      <c r="DP69" s="87">
        <v>0.29619033111049575</v>
      </c>
      <c r="DQ69" s="87">
        <v>0.29619033111049575</v>
      </c>
      <c r="DR69" s="87">
        <v>0.29619033111049575</v>
      </c>
      <c r="DS69" s="87">
        <v>0.29619033111049575</v>
      </c>
      <c r="DT69" s="87">
        <v>0.29619033111049575</v>
      </c>
      <c r="DU69" s="87">
        <v>0.29619033111049575</v>
      </c>
      <c r="DV69" s="87">
        <v>0.29619033111049575</v>
      </c>
      <c r="DW69" s="87">
        <v>0.29619033111049575</v>
      </c>
      <c r="DX69" s="87">
        <v>0.29619033111049575</v>
      </c>
      <c r="DY69" s="87">
        <v>0.29619033111049575</v>
      </c>
      <c r="DZ69" s="87">
        <v>0.29619033111049575</v>
      </c>
      <c r="EA69" s="87">
        <v>0.29619033111049575</v>
      </c>
      <c r="EB69" s="87">
        <v>0.29619033111049575</v>
      </c>
      <c r="EC69" s="87">
        <v>0.29619033111049575</v>
      </c>
      <c r="ED69" s="87">
        <v>0.29619033111049575</v>
      </c>
      <c r="EE69" s="87">
        <v>0.29619033111049575</v>
      </c>
      <c r="EF69" s="87">
        <v>0.29619033111049575</v>
      </c>
      <c r="EG69" s="87">
        <v>0.29619033111049575</v>
      </c>
      <c r="EH69" s="87">
        <v>0.29619033111049575</v>
      </c>
      <c r="EI69" s="87">
        <v>0.29619033111049575</v>
      </c>
      <c r="EJ69" s="87">
        <v>0.29619033111049575</v>
      </c>
      <c r="EK69" s="87">
        <v>0.29619033111049575</v>
      </c>
      <c r="EL69" s="87">
        <v>0.29619033111049575</v>
      </c>
      <c r="EM69" s="87">
        <v>0.29619033111049575</v>
      </c>
      <c r="EN69" s="87">
        <v>0.29619033111049575</v>
      </c>
      <c r="EO69" s="87">
        <v>0.29619033111049575</v>
      </c>
      <c r="EP69" s="87">
        <v>0.29619033111049575</v>
      </c>
      <c r="EQ69" s="87">
        <v>0.29619033111049575</v>
      </c>
      <c r="ER69" s="87">
        <v>0.29619033111049575</v>
      </c>
      <c r="ES69" s="87">
        <v>0.29619033111049575</v>
      </c>
      <c r="ET69" s="87">
        <v>0.29619033111049575</v>
      </c>
      <c r="EU69" s="87">
        <v>0.29619033111049575</v>
      </c>
      <c r="EV69" s="87">
        <v>0.29619033111049575</v>
      </c>
      <c r="EW69" s="87">
        <v>0.29619033111049575</v>
      </c>
      <c r="EX69" s="87">
        <v>0.29619033111049575</v>
      </c>
      <c r="EY69" s="87">
        <v>0.29619033111049575</v>
      </c>
      <c r="EZ69" s="87">
        <v>0.29619033111049575</v>
      </c>
      <c r="FA69" s="87">
        <v>0.29619033111049575</v>
      </c>
      <c r="FB69" s="87">
        <v>0.29619033111049575</v>
      </c>
      <c r="FC69" s="87">
        <v>0.29619033111049575</v>
      </c>
      <c r="FD69" s="87">
        <v>0.29619033111049575</v>
      </c>
    </row>
    <row r="70" spans="1:160" s="16" customFormat="1" x14ac:dyDescent="0.3">
      <c r="A70" s="14" t="s">
        <v>91</v>
      </c>
      <c r="B70" s="14"/>
      <c r="C70" s="16" t="s">
        <v>92</v>
      </c>
      <c r="D70" s="167">
        <v>0.18080183131079899</v>
      </c>
      <c r="E70" s="88">
        <v>0.18080183131079899</v>
      </c>
      <c r="F70" s="88">
        <v>0.18080183131079899</v>
      </c>
      <c r="G70" s="88">
        <v>0.18080183131079899</v>
      </c>
      <c r="H70" s="88">
        <v>0.18080183131079899</v>
      </c>
      <c r="I70" s="88">
        <v>0.18080183131079899</v>
      </c>
      <c r="J70" s="88">
        <v>0.18080183131079899</v>
      </c>
      <c r="K70" s="88">
        <v>0.18080183131079899</v>
      </c>
      <c r="L70" s="88">
        <v>0.18080183131079899</v>
      </c>
      <c r="M70" s="88">
        <v>0.18080183131079899</v>
      </c>
      <c r="N70" s="88">
        <v>0.18080183131079899</v>
      </c>
      <c r="O70" s="88">
        <v>0.18080183131079899</v>
      </c>
      <c r="P70" s="88">
        <v>0.18080183131079899</v>
      </c>
      <c r="Q70" s="88">
        <v>0.18080183131079899</v>
      </c>
      <c r="R70" s="88">
        <v>0.18080183131079899</v>
      </c>
      <c r="S70" s="88">
        <v>0.18080183131079899</v>
      </c>
      <c r="T70" s="88">
        <v>0.18080183131079899</v>
      </c>
      <c r="U70" s="88">
        <v>0.18080183131079899</v>
      </c>
      <c r="V70" s="88">
        <v>0.18080183131079899</v>
      </c>
      <c r="W70" s="88">
        <v>0.18080183131079899</v>
      </c>
      <c r="X70" s="88">
        <v>0.18080183131079899</v>
      </c>
      <c r="Y70" s="88">
        <v>0.18080183131079899</v>
      </c>
      <c r="Z70" s="88">
        <v>0.18080183131079899</v>
      </c>
      <c r="AA70" s="88">
        <v>0.18080183131079899</v>
      </c>
      <c r="AB70" s="88">
        <v>0.18080183131079899</v>
      </c>
      <c r="AC70" s="88">
        <v>0.18080183131079899</v>
      </c>
      <c r="AD70" s="88">
        <v>0.18080183131079899</v>
      </c>
      <c r="AE70" s="88">
        <v>0.18080183131079899</v>
      </c>
      <c r="AF70" s="88">
        <v>0.18080183131079899</v>
      </c>
      <c r="AG70" s="88">
        <v>0.18080183131079899</v>
      </c>
      <c r="AH70" s="88">
        <v>0.18080183131079899</v>
      </c>
      <c r="AI70" s="88">
        <v>0.18080183131079899</v>
      </c>
      <c r="AJ70" s="88">
        <v>0.18080183131079899</v>
      </c>
      <c r="AK70" s="88">
        <v>0.18080183131079899</v>
      </c>
      <c r="AL70" s="88">
        <v>0.18080183131079899</v>
      </c>
      <c r="AM70" s="88">
        <v>0.18080183131079899</v>
      </c>
      <c r="AN70" s="88">
        <v>0.18080183131079899</v>
      </c>
      <c r="AO70" s="88">
        <v>0.18080183131079899</v>
      </c>
      <c r="AP70" s="88">
        <v>0.18080183131079899</v>
      </c>
      <c r="AQ70" s="88">
        <v>0.18080183131079899</v>
      </c>
      <c r="AR70" s="88">
        <v>0.18080183131079899</v>
      </c>
      <c r="AS70" s="88">
        <v>0.18080183131079899</v>
      </c>
      <c r="AT70" s="88">
        <v>0.18080183131079899</v>
      </c>
      <c r="AU70" s="88">
        <v>0.18080183131079899</v>
      </c>
      <c r="AV70" s="88">
        <v>0.18080183131079899</v>
      </c>
      <c r="AW70" s="88">
        <v>0.18080183131079899</v>
      </c>
      <c r="AX70" s="88">
        <v>0.18080183131079899</v>
      </c>
      <c r="AY70" s="88">
        <v>0.18080183131079899</v>
      </c>
      <c r="AZ70" s="88">
        <v>0.18080183131079899</v>
      </c>
      <c r="BA70" s="88">
        <v>0.18080183131079899</v>
      </c>
      <c r="BB70" s="88">
        <v>0.18080183131079899</v>
      </c>
      <c r="BC70" s="89">
        <v>0.18080183131079899</v>
      </c>
      <c r="BD70" s="89">
        <v>0.18080183131079899</v>
      </c>
      <c r="BE70" s="89">
        <v>0.18080183131079899</v>
      </c>
      <c r="BF70" s="89">
        <v>0.18080183131079899</v>
      </c>
      <c r="BG70" s="89">
        <v>0.18080183131079899</v>
      </c>
      <c r="BH70" s="89">
        <v>0.18080183131079899</v>
      </c>
      <c r="BI70" s="89">
        <v>0.18080183131079899</v>
      </c>
      <c r="BJ70" s="89">
        <v>0.18080183131079899</v>
      </c>
      <c r="BK70" s="89">
        <v>0.18080183131079899</v>
      </c>
      <c r="BL70" s="89">
        <v>0.18080183131079899</v>
      </c>
      <c r="BM70" s="89">
        <v>0.18080183131079899</v>
      </c>
      <c r="BN70" s="89">
        <v>0.18080183131079899</v>
      </c>
      <c r="BO70" s="89">
        <v>0.18080183131079899</v>
      </c>
      <c r="BP70" s="89">
        <v>0.18080183131079899</v>
      </c>
      <c r="BQ70" s="89">
        <v>0.18080183131079899</v>
      </c>
      <c r="BR70" s="89">
        <v>0.18080183131079899</v>
      </c>
      <c r="BS70" s="89">
        <v>0.18080183131079899</v>
      </c>
      <c r="BT70" s="89">
        <v>0.18080183131079899</v>
      </c>
      <c r="BU70" s="89">
        <v>0.18080183131079899</v>
      </c>
      <c r="BV70" s="89">
        <v>0.18080183131079899</v>
      </c>
      <c r="BW70" s="89">
        <v>0.18080183131079899</v>
      </c>
      <c r="BX70" s="89">
        <v>0.18080183131079899</v>
      </c>
      <c r="BY70" s="89">
        <v>0.18080183131079899</v>
      </c>
      <c r="BZ70" s="89">
        <v>0.18080183131079899</v>
      </c>
      <c r="CA70" s="89">
        <v>0.18080183131079899</v>
      </c>
      <c r="CB70" s="89">
        <v>0.18080183131079899</v>
      </c>
      <c r="CC70" s="89">
        <v>0.18080183131079899</v>
      </c>
      <c r="CD70" s="89">
        <v>0.18080183131079899</v>
      </c>
      <c r="CE70" s="89">
        <v>0.18080183131079899</v>
      </c>
      <c r="CF70" s="89">
        <v>0.18080183131079899</v>
      </c>
      <c r="CG70" s="89">
        <v>0.18080183131079899</v>
      </c>
      <c r="CH70" s="89">
        <v>0.18080183131079899</v>
      </c>
      <c r="CI70" s="89">
        <v>0.18080183131079899</v>
      </c>
      <c r="CJ70" s="89">
        <v>0.18080183131079899</v>
      </c>
      <c r="CK70" s="89">
        <v>0.18080183131079899</v>
      </c>
      <c r="CL70" s="89">
        <v>0.18080183131079899</v>
      </c>
      <c r="CM70" s="89">
        <v>0.18080183131079899</v>
      </c>
      <c r="CN70" s="89">
        <v>0.18080183131079899</v>
      </c>
      <c r="CO70" s="89">
        <v>0.18080183131079899</v>
      </c>
      <c r="CP70" s="89">
        <v>0.18080183131079899</v>
      </c>
      <c r="CQ70" s="89">
        <v>0.18080183131079899</v>
      </c>
      <c r="CR70" s="89">
        <v>0.18080183131079899</v>
      </c>
      <c r="CS70" s="89">
        <v>0.18080183131079899</v>
      </c>
      <c r="CT70" s="89">
        <v>0.18080183131079899</v>
      </c>
      <c r="CU70" s="89">
        <v>0.18080183131079899</v>
      </c>
      <c r="CV70" s="89">
        <v>0.18080183131079899</v>
      </c>
      <c r="CW70" s="89">
        <v>0.18080183131079899</v>
      </c>
      <c r="CX70" s="89">
        <v>0.18080183131079899</v>
      </c>
      <c r="CY70" s="89">
        <v>0.18080183131079899</v>
      </c>
      <c r="CZ70" s="89">
        <v>0.18080183131079899</v>
      </c>
      <c r="DA70" s="89">
        <v>0.18080183131079899</v>
      </c>
      <c r="DB70" s="89">
        <v>0.18080183131079899</v>
      </c>
      <c r="DC70" s="89">
        <v>0.18080183131079899</v>
      </c>
      <c r="DD70" s="89">
        <v>0.18080183131079899</v>
      </c>
      <c r="DE70" s="89">
        <v>0.18080183131079899</v>
      </c>
      <c r="DF70" s="89">
        <v>0.18080183131079899</v>
      </c>
      <c r="DG70" s="89">
        <v>0.18080183131079899</v>
      </c>
      <c r="DH70" s="89">
        <v>0.18080183131079899</v>
      </c>
      <c r="DI70" s="89">
        <v>0.18080183131079899</v>
      </c>
      <c r="DJ70" s="89">
        <v>0.18080183131079899</v>
      </c>
      <c r="DK70" s="89">
        <v>0.18080183131079899</v>
      </c>
      <c r="DL70" s="89">
        <v>0.18080183131079899</v>
      </c>
      <c r="DM70" s="89">
        <v>0.18080183131079899</v>
      </c>
      <c r="DN70" s="89">
        <v>0.18080183131079899</v>
      </c>
      <c r="DO70" s="89">
        <v>0.18080183131079899</v>
      </c>
      <c r="DP70" s="89">
        <v>0.18080183131079899</v>
      </c>
      <c r="DQ70" s="89">
        <v>0.18080183131079899</v>
      </c>
      <c r="DR70" s="89">
        <v>0.18080183131079899</v>
      </c>
      <c r="DS70" s="89">
        <v>0.18080183131079899</v>
      </c>
      <c r="DT70" s="89">
        <v>0.18080183131079899</v>
      </c>
      <c r="DU70" s="89">
        <v>0.18080183131079899</v>
      </c>
      <c r="DV70" s="89">
        <v>0.18080183131079899</v>
      </c>
      <c r="DW70" s="89">
        <v>0.18080183131079899</v>
      </c>
      <c r="DX70" s="89">
        <v>0.18080183131079899</v>
      </c>
      <c r="DY70" s="89">
        <v>0.18080183131079899</v>
      </c>
      <c r="DZ70" s="89">
        <v>0.18080183131079899</v>
      </c>
      <c r="EA70" s="89">
        <v>0.18080183131079899</v>
      </c>
      <c r="EB70" s="89">
        <v>0.18080183131079899</v>
      </c>
      <c r="EC70" s="89">
        <v>0.18080183131079899</v>
      </c>
      <c r="ED70" s="89">
        <v>0.18080183131079899</v>
      </c>
      <c r="EE70" s="89">
        <v>0.18080183131079899</v>
      </c>
      <c r="EF70" s="89">
        <v>0.18080183131079899</v>
      </c>
      <c r="EG70" s="89">
        <v>0.18080183131079899</v>
      </c>
      <c r="EH70" s="89">
        <v>0.18080183131079899</v>
      </c>
      <c r="EI70" s="89">
        <v>0.18080183131079899</v>
      </c>
      <c r="EJ70" s="89">
        <v>0.18080183131079899</v>
      </c>
      <c r="EK70" s="89">
        <v>0.18080183131079899</v>
      </c>
      <c r="EL70" s="89">
        <v>0.18080183131079899</v>
      </c>
      <c r="EM70" s="89">
        <v>0.18080183131079899</v>
      </c>
      <c r="EN70" s="89">
        <v>0.18080183131079899</v>
      </c>
      <c r="EO70" s="89">
        <v>0.18080183131079899</v>
      </c>
      <c r="EP70" s="89">
        <v>0.18080183131079899</v>
      </c>
      <c r="EQ70" s="89">
        <v>0.18080183131079899</v>
      </c>
      <c r="ER70" s="89">
        <v>0.18080183131079899</v>
      </c>
      <c r="ES70" s="89">
        <v>0.18080183131079899</v>
      </c>
      <c r="ET70" s="89">
        <v>0.18080183131079899</v>
      </c>
      <c r="EU70" s="89">
        <v>0.18080183131079899</v>
      </c>
      <c r="EV70" s="89">
        <v>0.18080183131079899</v>
      </c>
      <c r="EW70" s="89">
        <v>0.18080183131079899</v>
      </c>
      <c r="EX70" s="89">
        <v>0.18080183131079899</v>
      </c>
      <c r="EY70" s="89">
        <v>0.18080183131079899</v>
      </c>
      <c r="EZ70" s="89">
        <v>0.18080183131079899</v>
      </c>
      <c r="FA70" s="89">
        <v>0.18080183131079899</v>
      </c>
      <c r="FB70" s="89">
        <v>0.18080183131079899</v>
      </c>
      <c r="FC70" s="89">
        <v>0.18080183131079899</v>
      </c>
      <c r="FD70" s="89">
        <v>0.18080183131079899</v>
      </c>
    </row>
    <row r="71" spans="1:160" s="16" customFormat="1" x14ac:dyDescent="0.3">
      <c r="A71" s="14" t="s">
        <v>93</v>
      </c>
      <c r="B71" s="14"/>
      <c r="C71" s="16" t="s">
        <v>94</v>
      </c>
      <c r="D71" s="167">
        <v>0.33577482957719818</v>
      </c>
      <c r="E71" s="88">
        <v>0.33577482957719818</v>
      </c>
      <c r="F71" s="88">
        <v>0.33577482957719818</v>
      </c>
      <c r="G71" s="88">
        <v>0.33577482957719818</v>
      </c>
      <c r="H71" s="88">
        <v>0.33577482957719818</v>
      </c>
      <c r="I71" s="88">
        <v>0.33577482957719818</v>
      </c>
      <c r="J71" s="88">
        <v>0.33577482957719818</v>
      </c>
      <c r="K71" s="88">
        <v>0.33577482957719818</v>
      </c>
      <c r="L71" s="88">
        <v>0.33577482957719818</v>
      </c>
      <c r="M71" s="88">
        <v>0.33577482957719818</v>
      </c>
      <c r="N71" s="88">
        <v>0.33577482957719818</v>
      </c>
      <c r="O71" s="88">
        <v>0.33577482957719818</v>
      </c>
      <c r="P71" s="88">
        <v>0.33577482957719818</v>
      </c>
      <c r="Q71" s="88">
        <v>0.33577482957719818</v>
      </c>
      <c r="R71" s="88">
        <v>0.33577482957719818</v>
      </c>
      <c r="S71" s="88">
        <v>0.33577482957719818</v>
      </c>
      <c r="T71" s="88">
        <v>0.33577482957719818</v>
      </c>
      <c r="U71" s="88">
        <v>0.33577482957719818</v>
      </c>
      <c r="V71" s="88">
        <v>0.33577482957719818</v>
      </c>
      <c r="W71" s="88">
        <v>0.33577482957719818</v>
      </c>
      <c r="X71" s="88">
        <v>0.33577482957719818</v>
      </c>
      <c r="Y71" s="88">
        <v>0.33577482957719818</v>
      </c>
      <c r="Z71" s="88">
        <v>0.33577482957719818</v>
      </c>
      <c r="AA71" s="88">
        <v>0.33577482957719818</v>
      </c>
      <c r="AB71" s="88">
        <v>0.33577482957719818</v>
      </c>
      <c r="AC71" s="88">
        <v>0.33577482957719818</v>
      </c>
      <c r="AD71" s="88">
        <v>0.33577482957719818</v>
      </c>
      <c r="AE71" s="88">
        <v>0.33577482957719818</v>
      </c>
      <c r="AF71" s="88">
        <v>0.33577482957719818</v>
      </c>
      <c r="AG71" s="88">
        <v>0.33577482957719818</v>
      </c>
      <c r="AH71" s="88">
        <v>0.33577482957719818</v>
      </c>
      <c r="AI71" s="88">
        <v>0.33577482957719818</v>
      </c>
      <c r="AJ71" s="88">
        <v>0.33577482957719818</v>
      </c>
      <c r="AK71" s="88">
        <v>0.33577482957719818</v>
      </c>
      <c r="AL71" s="88">
        <v>0.33577482957719818</v>
      </c>
      <c r="AM71" s="88">
        <v>0.33577482957719818</v>
      </c>
      <c r="AN71" s="88">
        <v>0.33577482957719818</v>
      </c>
      <c r="AO71" s="88">
        <v>0.33577482957719818</v>
      </c>
      <c r="AP71" s="88">
        <v>0.33577482957719818</v>
      </c>
      <c r="AQ71" s="88">
        <v>0.33577482957719818</v>
      </c>
      <c r="AR71" s="88">
        <v>0.33577482957719818</v>
      </c>
      <c r="AS71" s="88">
        <v>0.33577482957719818</v>
      </c>
      <c r="AT71" s="88">
        <v>0.33577482957719818</v>
      </c>
      <c r="AU71" s="88">
        <v>0.33577482957719818</v>
      </c>
      <c r="AV71" s="88">
        <v>0.33577482957719818</v>
      </c>
      <c r="AW71" s="88">
        <v>0.33577482957719818</v>
      </c>
      <c r="AX71" s="88">
        <v>0.33577482957719818</v>
      </c>
      <c r="AY71" s="88">
        <v>0.33577482957719818</v>
      </c>
      <c r="AZ71" s="88">
        <v>0.33577482957719818</v>
      </c>
      <c r="BA71" s="88">
        <v>0.33577482957719818</v>
      </c>
      <c r="BB71" s="88">
        <v>0.33577482957719818</v>
      </c>
      <c r="BC71" s="89">
        <v>0.33577482957719818</v>
      </c>
      <c r="BD71" s="89">
        <v>0.33577482957719818</v>
      </c>
      <c r="BE71" s="89">
        <v>0.33577482957719818</v>
      </c>
      <c r="BF71" s="89">
        <v>0.33577482957719818</v>
      </c>
      <c r="BG71" s="89">
        <v>0.33577482957719818</v>
      </c>
      <c r="BH71" s="89">
        <v>0.33577482957719818</v>
      </c>
      <c r="BI71" s="89">
        <v>0.33577482957719818</v>
      </c>
      <c r="BJ71" s="89">
        <v>0.33577482957719818</v>
      </c>
      <c r="BK71" s="89">
        <v>0.33577482957719818</v>
      </c>
      <c r="BL71" s="89">
        <v>0.33577482957719818</v>
      </c>
      <c r="BM71" s="89">
        <v>0.33577482957719818</v>
      </c>
      <c r="BN71" s="89">
        <v>0.33577482957719818</v>
      </c>
      <c r="BO71" s="89">
        <v>0.33577482957719818</v>
      </c>
      <c r="BP71" s="89">
        <v>0.33577482957719818</v>
      </c>
      <c r="BQ71" s="89">
        <v>0.33577482957719818</v>
      </c>
      <c r="BR71" s="89">
        <v>0.33577482957719818</v>
      </c>
      <c r="BS71" s="89">
        <v>0.33577482957719818</v>
      </c>
      <c r="BT71" s="89">
        <v>0.33577482957719818</v>
      </c>
      <c r="BU71" s="89">
        <v>0.33577482957719818</v>
      </c>
      <c r="BV71" s="89">
        <v>0.33577482957719818</v>
      </c>
      <c r="BW71" s="89">
        <v>0.33577482957719818</v>
      </c>
      <c r="BX71" s="89">
        <v>0.33577482957719818</v>
      </c>
      <c r="BY71" s="89">
        <v>0.33577482957719818</v>
      </c>
      <c r="BZ71" s="89">
        <v>0.33577482957719818</v>
      </c>
      <c r="CA71" s="89">
        <v>0.33577482957719818</v>
      </c>
      <c r="CB71" s="89">
        <v>0.33577482957719818</v>
      </c>
      <c r="CC71" s="89">
        <v>0.33577482957719818</v>
      </c>
      <c r="CD71" s="89">
        <v>0.33577482957719818</v>
      </c>
      <c r="CE71" s="89">
        <v>0.33577482957719818</v>
      </c>
      <c r="CF71" s="89">
        <v>0.33577482957719818</v>
      </c>
      <c r="CG71" s="89">
        <v>0.33577482957719818</v>
      </c>
      <c r="CH71" s="89">
        <v>0.33577482957719818</v>
      </c>
      <c r="CI71" s="89">
        <v>0.33577482957719818</v>
      </c>
      <c r="CJ71" s="89">
        <v>0.33577482957719818</v>
      </c>
      <c r="CK71" s="89">
        <v>0.33577482957719818</v>
      </c>
      <c r="CL71" s="89">
        <v>0.33577482957719818</v>
      </c>
      <c r="CM71" s="89">
        <v>0.33577482957719818</v>
      </c>
      <c r="CN71" s="89">
        <v>0.33577482957719818</v>
      </c>
      <c r="CO71" s="89">
        <v>0.33577482957719818</v>
      </c>
      <c r="CP71" s="89">
        <v>0.33577482957719818</v>
      </c>
      <c r="CQ71" s="89">
        <v>0.33577482957719818</v>
      </c>
      <c r="CR71" s="89">
        <v>0.33577482957719818</v>
      </c>
      <c r="CS71" s="89">
        <v>0.33577482957719818</v>
      </c>
      <c r="CT71" s="89">
        <v>0.33577482957719818</v>
      </c>
      <c r="CU71" s="89">
        <v>0.33577482957719818</v>
      </c>
      <c r="CV71" s="89">
        <v>0.33577482957719818</v>
      </c>
      <c r="CW71" s="89">
        <v>0.33577482957719818</v>
      </c>
      <c r="CX71" s="89">
        <v>0.33577482957719818</v>
      </c>
      <c r="CY71" s="89">
        <v>0.33577482957719818</v>
      </c>
      <c r="CZ71" s="89">
        <v>0.33577482957719818</v>
      </c>
      <c r="DA71" s="89">
        <v>0.33577482957719818</v>
      </c>
      <c r="DB71" s="89">
        <v>0.33577482957719818</v>
      </c>
      <c r="DC71" s="89">
        <v>0.33577482957719818</v>
      </c>
      <c r="DD71" s="89">
        <v>0.33577482957719818</v>
      </c>
      <c r="DE71" s="89">
        <v>0.33577482957719818</v>
      </c>
      <c r="DF71" s="89">
        <v>0.33577482957719818</v>
      </c>
      <c r="DG71" s="89">
        <v>0.33577482957719818</v>
      </c>
      <c r="DH71" s="89">
        <v>0.33577482957719818</v>
      </c>
      <c r="DI71" s="89">
        <v>0.33577482957719818</v>
      </c>
      <c r="DJ71" s="89">
        <v>0.33577482957719818</v>
      </c>
      <c r="DK71" s="89">
        <v>0.33577482957719818</v>
      </c>
      <c r="DL71" s="89">
        <v>0.33577482957719818</v>
      </c>
      <c r="DM71" s="89">
        <v>0.33577482957719818</v>
      </c>
      <c r="DN71" s="89">
        <v>0.33577482957719818</v>
      </c>
      <c r="DO71" s="89">
        <v>0.33577482957719818</v>
      </c>
      <c r="DP71" s="89">
        <v>0.33577482957719818</v>
      </c>
      <c r="DQ71" s="89">
        <v>0.33577482957719818</v>
      </c>
      <c r="DR71" s="89">
        <v>0.33577482957719818</v>
      </c>
      <c r="DS71" s="89">
        <v>0.33577482957719818</v>
      </c>
      <c r="DT71" s="89">
        <v>0.33577482957719818</v>
      </c>
      <c r="DU71" s="89">
        <v>0.33577482957719818</v>
      </c>
      <c r="DV71" s="89">
        <v>0.33577482957719818</v>
      </c>
      <c r="DW71" s="89">
        <v>0.33577482957719818</v>
      </c>
      <c r="DX71" s="89">
        <v>0.33577482957719818</v>
      </c>
      <c r="DY71" s="89">
        <v>0.33577482957719818</v>
      </c>
      <c r="DZ71" s="89">
        <v>0.33577482957719818</v>
      </c>
      <c r="EA71" s="89">
        <v>0.33577482957719818</v>
      </c>
      <c r="EB71" s="89">
        <v>0.33577482957719818</v>
      </c>
      <c r="EC71" s="89">
        <v>0.33577482957719818</v>
      </c>
      <c r="ED71" s="89">
        <v>0.33577482957719818</v>
      </c>
      <c r="EE71" s="89">
        <v>0.33577482957719818</v>
      </c>
      <c r="EF71" s="89">
        <v>0.33577482957719818</v>
      </c>
      <c r="EG71" s="89">
        <v>0.33577482957719818</v>
      </c>
      <c r="EH71" s="89">
        <v>0.33577482957719818</v>
      </c>
      <c r="EI71" s="89">
        <v>0.33577482957719818</v>
      </c>
      <c r="EJ71" s="89">
        <v>0.33577482957719818</v>
      </c>
      <c r="EK71" s="89">
        <v>0.33577482957719818</v>
      </c>
      <c r="EL71" s="89">
        <v>0.33577482957719818</v>
      </c>
      <c r="EM71" s="89">
        <v>0.33577482957719818</v>
      </c>
      <c r="EN71" s="89">
        <v>0.33577482957719818</v>
      </c>
      <c r="EO71" s="89">
        <v>0.33577482957719818</v>
      </c>
      <c r="EP71" s="89">
        <v>0.33577482957719818</v>
      </c>
      <c r="EQ71" s="89">
        <v>0.33577482957719818</v>
      </c>
      <c r="ER71" s="89">
        <v>0.33577482957719818</v>
      </c>
      <c r="ES71" s="89">
        <v>0.33577482957719818</v>
      </c>
      <c r="ET71" s="89">
        <v>0.33577482957719818</v>
      </c>
      <c r="EU71" s="89">
        <v>0.33577482957719818</v>
      </c>
      <c r="EV71" s="89">
        <v>0.33577482957719818</v>
      </c>
      <c r="EW71" s="89">
        <v>0.33577482957719818</v>
      </c>
      <c r="EX71" s="89">
        <v>0.33577482957719818</v>
      </c>
      <c r="EY71" s="89">
        <v>0.33577482957719818</v>
      </c>
      <c r="EZ71" s="89">
        <v>0.33577482957719818</v>
      </c>
      <c r="FA71" s="89">
        <v>0.33577482957719818</v>
      </c>
      <c r="FB71" s="89">
        <v>0.33577482957719818</v>
      </c>
      <c r="FC71" s="89">
        <v>0.33577482957719818</v>
      </c>
      <c r="FD71" s="89">
        <v>0.33577482957719818</v>
      </c>
    </row>
    <row r="72" spans="1:160" s="82" customFormat="1" x14ac:dyDescent="0.3">
      <c r="A72" s="80" t="s">
        <v>53</v>
      </c>
      <c r="B72" s="80"/>
      <c r="C72" s="82" t="s">
        <v>95</v>
      </c>
      <c r="D72" s="166">
        <v>0.10688646650045741</v>
      </c>
      <c r="E72" s="86">
        <v>0.10688646650045741</v>
      </c>
      <c r="F72" s="86">
        <v>0.10688646650045741</v>
      </c>
      <c r="G72" s="86">
        <v>0.10688646650045741</v>
      </c>
      <c r="H72" s="86">
        <v>0.10688646650045741</v>
      </c>
      <c r="I72" s="86">
        <v>0.10688646650045741</v>
      </c>
      <c r="J72" s="86">
        <v>0.10688646650045741</v>
      </c>
      <c r="K72" s="86">
        <v>0.10688646650045741</v>
      </c>
      <c r="L72" s="86">
        <v>0.10688646650045741</v>
      </c>
      <c r="M72" s="86">
        <v>0.10688646650045741</v>
      </c>
      <c r="N72" s="86">
        <v>0.10688646650045741</v>
      </c>
      <c r="O72" s="86">
        <v>0.10688646650045741</v>
      </c>
      <c r="P72" s="86">
        <v>0.10688646650045741</v>
      </c>
      <c r="Q72" s="86">
        <v>0.10688646650045741</v>
      </c>
      <c r="R72" s="86">
        <v>0.10688646650045741</v>
      </c>
      <c r="S72" s="86">
        <v>0.10688646650045741</v>
      </c>
      <c r="T72" s="86">
        <v>0.10688646650045741</v>
      </c>
      <c r="U72" s="86">
        <v>0.10688646650045741</v>
      </c>
      <c r="V72" s="86">
        <v>0.10688646650045741</v>
      </c>
      <c r="W72" s="86">
        <v>0.10688646650045741</v>
      </c>
      <c r="X72" s="86">
        <v>0.10688646650045741</v>
      </c>
      <c r="Y72" s="86">
        <v>0.10688646650045741</v>
      </c>
      <c r="Z72" s="86">
        <v>0.10688646650045741</v>
      </c>
      <c r="AA72" s="86">
        <v>0.10688646650045741</v>
      </c>
      <c r="AB72" s="86">
        <v>0.10688646650045741</v>
      </c>
      <c r="AC72" s="86">
        <v>0.10688646650045741</v>
      </c>
      <c r="AD72" s="86">
        <v>0.10688646650045741</v>
      </c>
      <c r="AE72" s="86">
        <v>0.10688646650045741</v>
      </c>
      <c r="AF72" s="86">
        <v>0.10688646650045741</v>
      </c>
      <c r="AG72" s="86">
        <v>0.10688646650045741</v>
      </c>
      <c r="AH72" s="86">
        <v>0.10688646650045741</v>
      </c>
      <c r="AI72" s="86">
        <v>0.10688646650045741</v>
      </c>
      <c r="AJ72" s="86">
        <v>0.10688646650045741</v>
      </c>
      <c r="AK72" s="86">
        <v>0.10688646650045741</v>
      </c>
      <c r="AL72" s="86">
        <v>0.10688646650045741</v>
      </c>
      <c r="AM72" s="86">
        <v>0.10688646650045741</v>
      </c>
      <c r="AN72" s="86">
        <v>0.10688646650045741</v>
      </c>
      <c r="AO72" s="86">
        <v>0.10688646650045741</v>
      </c>
      <c r="AP72" s="86">
        <v>0.10688646650045741</v>
      </c>
      <c r="AQ72" s="86">
        <v>0.10688646650045741</v>
      </c>
      <c r="AR72" s="86">
        <v>0.10688646650045741</v>
      </c>
      <c r="AS72" s="86">
        <v>0.10688646650045741</v>
      </c>
      <c r="AT72" s="86">
        <v>0.10688646650045741</v>
      </c>
      <c r="AU72" s="86">
        <v>0.10688646650045741</v>
      </c>
      <c r="AV72" s="86">
        <v>0.10688646650045741</v>
      </c>
      <c r="AW72" s="86">
        <v>0.10688646650045741</v>
      </c>
      <c r="AX72" s="86">
        <v>0.10688646650045741</v>
      </c>
      <c r="AY72" s="86">
        <v>0.10688646650045741</v>
      </c>
      <c r="AZ72" s="86">
        <v>0.10688646650045741</v>
      </c>
      <c r="BA72" s="86">
        <v>0.10688646650045741</v>
      </c>
      <c r="BB72" s="86">
        <v>0.10688646650045741</v>
      </c>
      <c r="BC72" s="87">
        <v>0.10688646650045741</v>
      </c>
      <c r="BD72" s="87">
        <v>0.10688646650045741</v>
      </c>
      <c r="BE72" s="87">
        <v>0.10688646650045741</v>
      </c>
      <c r="BF72" s="87">
        <v>0.10688646650045741</v>
      </c>
      <c r="BG72" s="87">
        <v>0.10688646650045741</v>
      </c>
      <c r="BH72" s="87">
        <v>0.10688646650045741</v>
      </c>
      <c r="BI72" s="87">
        <v>0.10688646650045741</v>
      </c>
      <c r="BJ72" s="87">
        <v>0.10688646650045741</v>
      </c>
      <c r="BK72" s="87">
        <v>0.10688646650045741</v>
      </c>
      <c r="BL72" s="87">
        <v>0.10688646650045741</v>
      </c>
      <c r="BM72" s="87">
        <v>0.10688646650045741</v>
      </c>
      <c r="BN72" s="87">
        <v>0.10688646650045741</v>
      </c>
      <c r="BO72" s="87">
        <v>0.10688646650045741</v>
      </c>
      <c r="BP72" s="87">
        <v>0.10688646650045741</v>
      </c>
      <c r="BQ72" s="87">
        <v>0.10688646650045741</v>
      </c>
      <c r="BR72" s="87">
        <v>0.10688646650045741</v>
      </c>
      <c r="BS72" s="87">
        <v>0.10688646650045741</v>
      </c>
      <c r="BT72" s="87">
        <v>0.10688646650045741</v>
      </c>
      <c r="BU72" s="87">
        <v>0.10688646650045741</v>
      </c>
      <c r="BV72" s="87">
        <v>0.10688646650045741</v>
      </c>
      <c r="BW72" s="87">
        <v>0.10688646650045741</v>
      </c>
      <c r="BX72" s="87">
        <v>0.10688646650045741</v>
      </c>
      <c r="BY72" s="87">
        <v>0.10688646650045741</v>
      </c>
      <c r="BZ72" s="87">
        <v>0.10688646650045741</v>
      </c>
      <c r="CA72" s="87">
        <v>0.10688646650045741</v>
      </c>
      <c r="CB72" s="87">
        <v>0.10688646650045741</v>
      </c>
      <c r="CC72" s="87">
        <v>0.10688646650045741</v>
      </c>
      <c r="CD72" s="87">
        <v>0.10688646650045741</v>
      </c>
      <c r="CE72" s="87">
        <v>0.10688646650045741</v>
      </c>
      <c r="CF72" s="87">
        <v>0.10688646650045741</v>
      </c>
      <c r="CG72" s="87">
        <v>0.10688646650045741</v>
      </c>
      <c r="CH72" s="87">
        <v>0.10688646650045741</v>
      </c>
      <c r="CI72" s="87">
        <v>0.10688646650045741</v>
      </c>
      <c r="CJ72" s="87">
        <v>0.10688646650045741</v>
      </c>
      <c r="CK72" s="87">
        <v>0.10688646650045741</v>
      </c>
      <c r="CL72" s="87">
        <v>0.10688646650045741</v>
      </c>
      <c r="CM72" s="87">
        <v>0.10688646650045741</v>
      </c>
      <c r="CN72" s="87">
        <v>0.10688646650045741</v>
      </c>
      <c r="CO72" s="87">
        <v>0.10688646650045741</v>
      </c>
      <c r="CP72" s="87">
        <v>0.10688646650045741</v>
      </c>
      <c r="CQ72" s="87">
        <v>0.10688646650045741</v>
      </c>
      <c r="CR72" s="87">
        <v>0.10688646650045741</v>
      </c>
      <c r="CS72" s="87">
        <v>0.10688646650045741</v>
      </c>
      <c r="CT72" s="87">
        <v>0.10688646650045741</v>
      </c>
      <c r="CU72" s="87">
        <v>0.10688646650045741</v>
      </c>
      <c r="CV72" s="87">
        <v>0.10688646650045741</v>
      </c>
      <c r="CW72" s="87">
        <v>0.10688646650045741</v>
      </c>
      <c r="CX72" s="87">
        <v>0.10688646650045741</v>
      </c>
      <c r="CY72" s="87">
        <v>0.10688646650045741</v>
      </c>
      <c r="CZ72" s="87">
        <v>0.10688646650045741</v>
      </c>
      <c r="DA72" s="87">
        <v>0.10688646650045741</v>
      </c>
      <c r="DB72" s="87">
        <v>0.10688646650045741</v>
      </c>
      <c r="DC72" s="87">
        <v>0.10688646650045741</v>
      </c>
      <c r="DD72" s="87">
        <v>0.10688646650045741</v>
      </c>
      <c r="DE72" s="87">
        <v>0.10688646650045741</v>
      </c>
      <c r="DF72" s="87">
        <v>0.10688646650045741</v>
      </c>
      <c r="DG72" s="87">
        <v>0.10688646650045741</v>
      </c>
      <c r="DH72" s="87">
        <v>0.10688646650045741</v>
      </c>
      <c r="DI72" s="87">
        <v>0.10688646650045741</v>
      </c>
      <c r="DJ72" s="87">
        <v>0.10688646650045741</v>
      </c>
      <c r="DK72" s="87">
        <v>0.10688646650045741</v>
      </c>
      <c r="DL72" s="87">
        <v>0.10688646650045741</v>
      </c>
      <c r="DM72" s="87">
        <v>0.10688646650045741</v>
      </c>
      <c r="DN72" s="87">
        <v>0.10688646650045741</v>
      </c>
      <c r="DO72" s="87">
        <v>0.10688646650045741</v>
      </c>
      <c r="DP72" s="87">
        <v>0.10688646650045741</v>
      </c>
      <c r="DQ72" s="87">
        <v>0.10688646650045741</v>
      </c>
      <c r="DR72" s="87">
        <v>0.10688646650045741</v>
      </c>
      <c r="DS72" s="87">
        <v>0.10688646650045741</v>
      </c>
      <c r="DT72" s="87">
        <v>0.10688646650045741</v>
      </c>
      <c r="DU72" s="87">
        <v>0.10688646650045741</v>
      </c>
      <c r="DV72" s="87">
        <v>0.10688646650045741</v>
      </c>
      <c r="DW72" s="87">
        <v>0.10688646650045741</v>
      </c>
      <c r="DX72" s="87">
        <v>0.10688646650045741</v>
      </c>
      <c r="DY72" s="87">
        <v>0.10688646650045741</v>
      </c>
      <c r="DZ72" s="87">
        <v>0.10688646650045741</v>
      </c>
      <c r="EA72" s="87">
        <v>0.10688646650045741</v>
      </c>
      <c r="EB72" s="87">
        <v>0.10688646650045741</v>
      </c>
      <c r="EC72" s="87">
        <v>0.10688646650045741</v>
      </c>
      <c r="ED72" s="87">
        <v>0.10688646650045741</v>
      </c>
      <c r="EE72" s="87">
        <v>0.10688646650045741</v>
      </c>
      <c r="EF72" s="87">
        <v>0.10688646650045741</v>
      </c>
      <c r="EG72" s="87">
        <v>0.10688646650045741</v>
      </c>
      <c r="EH72" s="87">
        <v>0.10688646650045741</v>
      </c>
      <c r="EI72" s="87">
        <v>0.10688646650045741</v>
      </c>
      <c r="EJ72" s="87">
        <v>0.10688646650045741</v>
      </c>
      <c r="EK72" s="87">
        <v>0.10688646650045741</v>
      </c>
      <c r="EL72" s="87">
        <v>0.10688646650045741</v>
      </c>
      <c r="EM72" s="87">
        <v>0.10688646650045741</v>
      </c>
      <c r="EN72" s="87">
        <v>0.10688646650045741</v>
      </c>
      <c r="EO72" s="87">
        <v>0.10688646650045741</v>
      </c>
      <c r="EP72" s="87">
        <v>0.10688646650045741</v>
      </c>
      <c r="EQ72" s="87">
        <v>0.10688646650045741</v>
      </c>
      <c r="ER72" s="87">
        <v>0.10688646650045741</v>
      </c>
      <c r="ES72" s="87">
        <v>0.10688646650045741</v>
      </c>
      <c r="ET72" s="87">
        <v>0.10688646650045741</v>
      </c>
      <c r="EU72" s="87">
        <v>0.10688646650045741</v>
      </c>
      <c r="EV72" s="87">
        <v>0.10688646650045741</v>
      </c>
      <c r="EW72" s="87">
        <v>0.10688646650045741</v>
      </c>
      <c r="EX72" s="87">
        <v>0.10688646650045741</v>
      </c>
      <c r="EY72" s="87">
        <v>0.10688646650045741</v>
      </c>
      <c r="EZ72" s="87">
        <v>0.10688646650045741</v>
      </c>
      <c r="FA72" s="87">
        <v>0.10688646650045741</v>
      </c>
      <c r="FB72" s="87">
        <v>0.10688646650045741</v>
      </c>
      <c r="FC72" s="87">
        <v>0.10688646650045741</v>
      </c>
      <c r="FD72" s="87">
        <v>0.10688646650045741</v>
      </c>
    </row>
    <row r="73" spans="1:160" s="16" customFormat="1" x14ac:dyDescent="0.3">
      <c r="A73" s="14" t="s">
        <v>168</v>
      </c>
      <c r="B73" s="14" t="s">
        <v>4</v>
      </c>
      <c r="C73" s="9" t="s">
        <v>20</v>
      </c>
      <c r="D73" s="167">
        <v>4.0173270750524806E-2</v>
      </c>
      <c r="E73" s="88">
        <v>4.0173270750524806E-2</v>
      </c>
      <c r="F73" s="88">
        <v>4.0173270750524806E-2</v>
      </c>
      <c r="G73" s="88">
        <v>4.0173270750524806E-2</v>
      </c>
      <c r="H73" s="88">
        <v>4.0173270750524806E-2</v>
      </c>
      <c r="I73" s="88">
        <v>4.0173270750524806E-2</v>
      </c>
      <c r="J73" s="88">
        <v>4.0173270750524806E-2</v>
      </c>
      <c r="K73" s="88">
        <v>4.0173270750524806E-2</v>
      </c>
      <c r="L73" s="88">
        <v>4.0173270750524806E-2</v>
      </c>
      <c r="M73" s="88">
        <v>4.0173270750524806E-2</v>
      </c>
      <c r="N73" s="88">
        <v>4.0173270750524806E-2</v>
      </c>
      <c r="O73" s="88">
        <v>4.0173270750524806E-2</v>
      </c>
      <c r="P73" s="88">
        <v>4.0173270750524806E-2</v>
      </c>
      <c r="Q73" s="88">
        <v>4.0173270750524806E-2</v>
      </c>
      <c r="R73" s="88">
        <v>4.0173270750524806E-2</v>
      </c>
      <c r="S73" s="88">
        <v>4.0173270750524806E-2</v>
      </c>
      <c r="T73" s="88">
        <v>4.0173270750524806E-2</v>
      </c>
      <c r="U73" s="88">
        <v>4.0173270750524806E-2</v>
      </c>
      <c r="V73" s="88">
        <v>4.0173270750524806E-2</v>
      </c>
      <c r="W73" s="88">
        <v>4.0173270750524806E-2</v>
      </c>
      <c r="X73" s="88">
        <v>4.0173270750524806E-2</v>
      </c>
      <c r="Y73" s="88">
        <v>4.0173270750524806E-2</v>
      </c>
      <c r="Z73" s="88">
        <v>4.0173270750524806E-2</v>
      </c>
      <c r="AA73" s="88">
        <v>4.0173270750524806E-2</v>
      </c>
      <c r="AB73" s="88">
        <v>4.0173270750524806E-2</v>
      </c>
      <c r="AC73" s="88">
        <v>4.0173270750524806E-2</v>
      </c>
      <c r="AD73" s="88">
        <v>4.0173270750524806E-2</v>
      </c>
      <c r="AE73" s="88">
        <v>4.0173270750524806E-2</v>
      </c>
      <c r="AF73" s="88">
        <v>4.0173270750524806E-2</v>
      </c>
      <c r="AG73" s="88">
        <v>4.0173270750524806E-2</v>
      </c>
      <c r="AH73" s="88">
        <v>4.0173270750524806E-2</v>
      </c>
      <c r="AI73" s="88">
        <v>4.0173270750524806E-2</v>
      </c>
      <c r="AJ73" s="88">
        <v>4.0173270750524806E-2</v>
      </c>
      <c r="AK73" s="88">
        <v>4.0173270750524806E-2</v>
      </c>
      <c r="AL73" s="88">
        <v>4.0173270750524806E-2</v>
      </c>
      <c r="AM73" s="88">
        <v>4.0173270750524806E-2</v>
      </c>
      <c r="AN73" s="88">
        <v>4.0173270750524806E-2</v>
      </c>
      <c r="AO73" s="88">
        <v>4.0173270750524806E-2</v>
      </c>
      <c r="AP73" s="88">
        <v>4.0173270750524806E-2</v>
      </c>
      <c r="AQ73" s="88">
        <v>4.0173270750524806E-2</v>
      </c>
      <c r="AR73" s="88">
        <v>4.0173270750524806E-2</v>
      </c>
      <c r="AS73" s="88">
        <v>4.0173270750524806E-2</v>
      </c>
      <c r="AT73" s="88">
        <v>4.0173270750524806E-2</v>
      </c>
      <c r="AU73" s="88">
        <v>4.0173270750524806E-2</v>
      </c>
      <c r="AV73" s="88">
        <v>4.0173270750524806E-2</v>
      </c>
      <c r="AW73" s="88">
        <v>4.0173270750524806E-2</v>
      </c>
      <c r="AX73" s="88">
        <v>4.0173270750524806E-2</v>
      </c>
      <c r="AY73" s="88">
        <v>4.0173270750524806E-2</v>
      </c>
      <c r="AZ73" s="88">
        <v>4.0173270750524806E-2</v>
      </c>
      <c r="BA73" s="88">
        <v>4.0173270750524806E-2</v>
      </c>
      <c r="BB73" s="88">
        <v>4.0173270750524806E-2</v>
      </c>
      <c r="BC73" s="89">
        <v>4.0173270750524806E-2</v>
      </c>
      <c r="BD73" s="89">
        <v>4.0173270750524806E-2</v>
      </c>
      <c r="BE73" s="89">
        <v>4.0173270750524806E-2</v>
      </c>
      <c r="BF73" s="89">
        <v>4.0173270750524806E-2</v>
      </c>
      <c r="BG73" s="89">
        <v>4.0173270750524806E-2</v>
      </c>
      <c r="BH73" s="89">
        <v>4.0173270750524806E-2</v>
      </c>
      <c r="BI73" s="89">
        <v>4.0173270750524806E-2</v>
      </c>
      <c r="BJ73" s="89">
        <v>4.0173270750524806E-2</v>
      </c>
      <c r="BK73" s="89">
        <v>4.0173270750524806E-2</v>
      </c>
      <c r="BL73" s="89">
        <v>4.0173270750524806E-2</v>
      </c>
      <c r="BM73" s="89">
        <v>4.0173270750524806E-2</v>
      </c>
      <c r="BN73" s="89">
        <v>4.0173270750524806E-2</v>
      </c>
      <c r="BO73" s="89">
        <v>4.0173270750524806E-2</v>
      </c>
      <c r="BP73" s="89">
        <v>4.0173270750524806E-2</v>
      </c>
      <c r="BQ73" s="89">
        <v>4.0173270750524806E-2</v>
      </c>
      <c r="BR73" s="89">
        <v>4.0173270750524806E-2</v>
      </c>
      <c r="BS73" s="89">
        <v>4.0173270750524806E-2</v>
      </c>
      <c r="BT73" s="89">
        <v>4.0173270750524806E-2</v>
      </c>
      <c r="BU73" s="89">
        <v>4.0173270750524806E-2</v>
      </c>
      <c r="BV73" s="89">
        <v>4.0173270750524806E-2</v>
      </c>
      <c r="BW73" s="89">
        <v>4.0173270750524806E-2</v>
      </c>
      <c r="BX73" s="89">
        <v>4.0173270750524806E-2</v>
      </c>
      <c r="BY73" s="89">
        <v>4.0173270750524806E-2</v>
      </c>
      <c r="BZ73" s="89">
        <v>4.0173270750524806E-2</v>
      </c>
      <c r="CA73" s="89">
        <v>4.0173270750524806E-2</v>
      </c>
      <c r="CB73" s="89">
        <v>4.0173270750524806E-2</v>
      </c>
      <c r="CC73" s="89">
        <v>4.0173270750524806E-2</v>
      </c>
      <c r="CD73" s="89">
        <v>4.0173270750524806E-2</v>
      </c>
      <c r="CE73" s="89">
        <v>4.0173270750524806E-2</v>
      </c>
      <c r="CF73" s="89">
        <v>4.0173270750524806E-2</v>
      </c>
      <c r="CG73" s="89">
        <v>4.0173270750524806E-2</v>
      </c>
      <c r="CH73" s="89">
        <v>4.0173270750524806E-2</v>
      </c>
      <c r="CI73" s="89">
        <v>4.0173270750524806E-2</v>
      </c>
      <c r="CJ73" s="89">
        <v>4.0173270750524806E-2</v>
      </c>
      <c r="CK73" s="89">
        <v>4.0173270750524806E-2</v>
      </c>
      <c r="CL73" s="89">
        <v>4.0173270750524806E-2</v>
      </c>
      <c r="CM73" s="89">
        <v>4.0173270750524806E-2</v>
      </c>
      <c r="CN73" s="89">
        <v>4.0173270750524806E-2</v>
      </c>
      <c r="CO73" s="89">
        <v>4.0173270750524806E-2</v>
      </c>
      <c r="CP73" s="89">
        <v>4.0173270750524806E-2</v>
      </c>
      <c r="CQ73" s="89">
        <v>4.0173270750524806E-2</v>
      </c>
      <c r="CR73" s="89">
        <v>4.0173270750524806E-2</v>
      </c>
      <c r="CS73" s="89">
        <v>4.0173270750524806E-2</v>
      </c>
      <c r="CT73" s="89">
        <v>4.0173270750524806E-2</v>
      </c>
      <c r="CU73" s="89">
        <v>4.0173270750524806E-2</v>
      </c>
      <c r="CV73" s="89">
        <v>4.0173270750524806E-2</v>
      </c>
      <c r="CW73" s="89">
        <v>4.0173270750524806E-2</v>
      </c>
      <c r="CX73" s="89">
        <v>4.0173270750524806E-2</v>
      </c>
      <c r="CY73" s="89">
        <v>4.0173270750524806E-2</v>
      </c>
      <c r="CZ73" s="89">
        <v>4.0173270750524806E-2</v>
      </c>
      <c r="DA73" s="89">
        <v>4.0173270750524806E-2</v>
      </c>
      <c r="DB73" s="89">
        <v>4.0173270750524806E-2</v>
      </c>
      <c r="DC73" s="89">
        <v>4.0173270750524806E-2</v>
      </c>
      <c r="DD73" s="89">
        <v>4.0173270750524806E-2</v>
      </c>
      <c r="DE73" s="89">
        <v>4.0173270750524806E-2</v>
      </c>
      <c r="DF73" s="89">
        <v>4.0173270750524806E-2</v>
      </c>
      <c r="DG73" s="89">
        <v>4.0173270750524806E-2</v>
      </c>
      <c r="DH73" s="89">
        <v>4.0173270750524806E-2</v>
      </c>
      <c r="DI73" s="89">
        <v>4.0173270750524806E-2</v>
      </c>
      <c r="DJ73" s="89">
        <v>4.0173270750524806E-2</v>
      </c>
      <c r="DK73" s="89">
        <v>4.0173270750524806E-2</v>
      </c>
      <c r="DL73" s="89">
        <v>4.0173270750524806E-2</v>
      </c>
      <c r="DM73" s="89">
        <v>4.0173270750524806E-2</v>
      </c>
      <c r="DN73" s="89">
        <v>4.0173270750524806E-2</v>
      </c>
      <c r="DO73" s="89">
        <v>4.0173270750524806E-2</v>
      </c>
      <c r="DP73" s="89">
        <v>4.0173270750524806E-2</v>
      </c>
      <c r="DQ73" s="89">
        <v>4.0173270750524806E-2</v>
      </c>
      <c r="DR73" s="89">
        <v>4.0173270750524806E-2</v>
      </c>
      <c r="DS73" s="89">
        <v>4.0173270750524806E-2</v>
      </c>
      <c r="DT73" s="89">
        <v>4.0173270750524806E-2</v>
      </c>
      <c r="DU73" s="89">
        <v>4.0173270750524806E-2</v>
      </c>
      <c r="DV73" s="89">
        <v>4.0173270750524806E-2</v>
      </c>
      <c r="DW73" s="89">
        <v>4.0173270750524806E-2</v>
      </c>
      <c r="DX73" s="89">
        <v>4.0173270750524806E-2</v>
      </c>
      <c r="DY73" s="89">
        <v>4.0173270750524806E-2</v>
      </c>
      <c r="DZ73" s="89">
        <v>4.0173270750524806E-2</v>
      </c>
      <c r="EA73" s="89">
        <v>4.0173270750524806E-2</v>
      </c>
      <c r="EB73" s="89">
        <v>4.0173270750524806E-2</v>
      </c>
      <c r="EC73" s="89">
        <v>4.0173270750524806E-2</v>
      </c>
      <c r="ED73" s="89">
        <v>4.0173270750524806E-2</v>
      </c>
      <c r="EE73" s="89">
        <v>4.0173270750524806E-2</v>
      </c>
      <c r="EF73" s="89">
        <v>4.0173270750524806E-2</v>
      </c>
      <c r="EG73" s="89">
        <v>4.0173270750524806E-2</v>
      </c>
      <c r="EH73" s="89">
        <v>4.0173270750524806E-2</v>
      </c>
      <c r="EI73" s="89">
        <v>4.0173270750524806E-2</v>
      </c>
      <c r="EJ73" s="89">
        <v>4.0173270750524806E-2</v>
      </c>
      <c r="EK73" s="89">
        <v>4.0173270750524806E-2</v>
      </c>
      <c r="EL73" s="89">
        <v>4.0173270750524806E-2</v>
      </c>
      <c r="EM73" s="89">
        <v>4.0173270750524806E-2</v>
      </c>
      <c r="EN73" s="89">
        <v>4.0173270750524806E-2</v>
      </c>
      <c r="EO73" s="89">
        <v>4.0173270750524806E-2</v>
      </c>
      <c r="EP73" s="89">
        <v>4.0173270750524806E-2</v>
      </c>
      <c r="EQ73" s="89">
        <v>4.0173270750524806E-2</v>
      </c>
      <c r="ER73" s="89">
        <v>4.0173270750524806E-2</v>
      </c>
      <c r="ES73" s="89">
        <v>4.0173270750524806E-2</v>
      </c>
      <c r="ET73" s="89">
        <v>4.0173270750524806E-2</v>
      </c>
      <c r="EU73" s="89">
        <v>4.0173270750524806E-2</v>
      </c>
      <c r="EV73" s="89">
        <v>4.0173270750524806E-2</v>
      </c>
      <c r="EW73" s="89">
        <v>4.0173270750524806E-2</v>
      </c>
      <c r="EX73" s="89">
        <v>4.0173270750524806E-2</v>
      </c>
      <c r="EY73" s="89">
        <v>4.0173270750524806E-2</v>
      </c>
      <c r="EZ73" s="89">
        <v>4.0173270750524806E-2</v>
      </c>
      <c r="FA73" s="89">
        <v>4.0173270750524806E-2</v>
      </c>
      <c r="FB73" s="89">
        <v>4.0173270750524806E-2</v>
      </c>
      <c r="FC73" s="89">
        <v>4.0173270750524806E-2</v>
      </c>
      <c r="FD73" s="89">
        <v>4.0173270750524806E-2</v>
      </c>
    </row>
    <row r="74" spans="1:160" s="16" customFormat="1" x14ac:dyDescent="0.3">
      <c r="A74" s="14" t="s">
        <v>159</v>
      </c>
      <c r="B74" s="14" t="s">
        <v>17</v>
      </c>
      <c r="C74" s="9" t="s">
        <v>21</v>
      </c>
      <c r="D74" s="167">
        <v>4.0173270750524806E-2</v>
      </c>
      <c r="E74" s="88">
        <v>4.0173270750524806E-2</v>
      </c>
      <c r="F74" s="88">
        <v>4.0173270750524806E-2</v>
      </c>
      <c r="G74" s="88">
        <v>4.0173270750524806E-2</v>
      </c>
      <c r="H74" s="88">
        <v>4.0173270750524806E-2</v>
      </c>
      <c r="I74" s="88">
        <v>4.0173270750524806E-2</v>
      </c>
      <c r="J74" s="88">
        <v>4.0173270750524806E-2</v>
      </c>
      <c r="K74" s="88">
        <v>4.0173270750524806E-2</v>
      </c>
      <c r="L74" s="88">
        <v>4.0173270750524806E-2</v>
      </c>
      <c r="M74" s="88">
        <v>4.0173270750524806E-2</v>
      </c>
      <c r="N74" s="88">
        <v>4.0173270750524806E-2</v>
      </c>
      <c r="O74" s="88">
        <v>4.0173270750524806E-2</v>
      </c>
      <c r="P74" s="88">
        <v>4.0173270750524806E-2</v>
      </c>
      <c r="Q74" s="88">
        <v>4.0173270750524806E-2</v>
      </c>
      <c r="R74" s="88">
        <v>4.0173270750524806E-2</v>
      </c>
      <c r="S74" s="88">
        <v>4.0173270750524806E-2</v>
      </c>
      <c r="T74" s="88">
        <v>4.0173270750524806E-2</v>
      </c>
      <c r="U74" s="88">
        <v>4.0173270750524806E-2</v>
      </c>
      <c r="V74" s="88">
        <v>4.0173270750524806E-2</v>
      </c>
      <c r="W74" s="88">
        <v>4.0173270750524806E-2</v>
      </c>
      <c r="X74" s="88">
        <v>4.0173270750524806E-2</v>
      </c>
      <c r="Y74" s="88">
        <v>4.0173270750524806E-2</v>
      </c>
      <c r="Z74" s="88">
        <v>4.0173270750524806E-2</v>
      </c>
      <c r="AA74" s="88">
        <v>4.0173270750524806E-2</v>
      </c>
      <c r="AB74" s="88">
        <v>4.0173270750524806E-2</v>
      </c>
      <c r="AC74" s="88">
        <v>4.0173270750524806E-2</v>
      </c>
      <c r="AD74" s="88">
        <v>4.0173270750524806E-2</v>
      </c>
      <c r="AE74" s="88">
        <v>4.0173270750524806E-2</v>
      </c>
      <c r="AF74" s="88">
        <v>4.0173270750524806E-2</v>
      </c>
      <c r="AG74" s="88">
        <v>4.0173270750524806E-2</v>
      </c>
      <c r="AH74" s="88">
        <v>4.0173270750524806E-2</v>
      </c>
      <c r="AI74" s="88">
        <v>4.0173270750524806E-2</v>
      </c>
      <c r="AJ74" s="88">
        <v>4.0173270750524806E-2</v>
      </c>
      <c r="AK74" s="88">
        <v>4.0173270750524806E-2</v>
      </c>
      <c r="AL74" s="88">
        <v>4.0173270750524806E-2</v>
      </c>
      <c r="AM74" s="88">
        <v>4.0173270750524806E-2</v>
      </c>
      <c r="AN74" s="88">
        <v>4.0173270750524806E-2</v>
      </c>
      <c r="AO74" s="88">
        <v>4.0173270750524806E-2</v>
      </c>
      <c r="AP74" s="88">
        <v>4.0173270750524806E-2</v>
      </c>
      <c r="AQ74" s="88">
        <v>4.0173270750524806E-2</v>
      </c>
      <c r="AR74" s="88">
        <v>4.0173270750524806E-2</v>
      </c>
      <c r="AS74" s="88">
        <v>4.0173270750524806E-2</v>
      </c>
      <c r="AT74" s="88">
        <v>4.0173270750524806E-2</v>
      </c>
      <c r="AU74" s="88">
        <v>4.0173270750524806E-2</v>
      </c>
      <c r="AV74" s="88">
        <v>4.0173270750524806E-2</v>
      </c>
      <c r="AW74" s="88">
        <v>4.0173270750524806E-2</v>
      </c>
      <c r="AX74" s="88">
        <v>4.0173270750524806E-2</v>
      </c>
      <c r="AY74" s="88">
        <v>4.0173270750524806E-2</v>
      </c>
      <c r="AZ74" s="88">
        <v>4.0173270750524806E-2</v>
      </c>
      <c r="BA74" s="88">
        <v>4.0173270750524806E-2</v>
      </c>
      <c r="BB74" s="88">
        <v>4.0173270750524806E-2</v>
      </c>
      <c r="BC74" s="89">
        <v>4.0173270750524806E-2</v>
      </c>
      <c r="BD74" s="89">
        <v>4.0173270750524806E-2</v>
      </c>
      <c r="BE74" s="89">
        <v>4.0173270750524806E-2</v>
      </c>
      <c r="BF74" s="89">
        <v>4.0173270750524806E-2</v>
      </c>
      <c r="BG74" s="89">
        <v>4.0173270750524806E-2</v>
      </c>
      <c r="BH74" s="89">
        <v>4.0173270750524806E-2</v>
      </c>
      <c r="BI74" s="89">
        <v>4.0173270750524806E-2</v>
      </c>
      <c r="BJ74" s="89">
        <v>4.0173270750524806E-2</v>
      </c>
      <c r="BK74" s="89">
        <v>4.0173270750524806E-2</v>
      </c>
      <c r="BL74" s="89">
        <v>4.0173270750524806E-2</v>
      </c>
      <c r="BM74" s="89">
        <v>4.0173270750524806E-2</v>
      </c>
      <c r="BN74" s="89">
        <v>4.0173270750524806E-2</v>
      </c>
      <c r="BO74" s="89">
        <v>4.0173270750524806E-2</v>
      </c>
      <c r="BP74" s="89">
        <v>4.0173270750524806E-2</v>
      </c>
      <c r="BQ74" s="89">
        <v>4.0173270750524806E-2</v>
      </c>
      <c r="BR74" s="89">
        <v>4.0173270750524806E-2</v>
      </c>
      <c r="BS74" s="89">
        <v>4.0173270750524806E-2</v>
      </c>
      <c r="BT74" s="89">
        <v>4.0173270750524806E-2</v>
      </c>
      <c r="BU74" s="89">
        <v>4.0173270750524806E-2</v>
      </c>
      <c r="BV74" s="89">
        <v>4.0173270750524806E-2</v>
      </c>
      <c r="BW74" s="89">
        <v>4.0173270750524806E-2</v>
      </c>
      <c r="BX74" s="89">
        <v>4.0173270750524806E-2</v>
      </c>
      <c r="BY74" s="89">
        <v>4.0173270750524806E-2</v>
      </c>
      <c r="BZ74" s="89">
        <v>4.0173270750524806E-2</v>
      </c>
      <c r="CA74" s="89">
        <v>4.0173270750524806E-2</v>
      </c>
      <c r="CB74" s="89">
        <v>4.0173270750524806E-2</v>
      </c>
      <c r="CC74" s="89">
        <v>4.0173270750524806E-2</v>
      </c>
      <c r="CD74" s="89">
        <v>4.0173270750524806E-2</v>
      </c>
      <c r="CE74" s="89">
        <v>4.0173270750524806E-2</v>
      </c>
      <c r="CF74" s="89">
        <v>4.0173270750524806E-2</v>
      </c>
      <c r="CG74" s="89">
        <v>4.0173270750524806E-2</v>
      </c>
      <c r="CH74" s="89">
        <v>4.0173270750524806E-2</v>
      </c>
      <c r="CI74" s="89">
        <v>4.0173270750524806E-2</v>
      </c>
      <c r="CJ74" s="89">
        <v>4.0173270750524806E-2</v>
      </c>
      <c r="CK74" s="89">
        <v>4.0173270750524806E-2</v>
      </c>
      <c r="CL74" s="89">
        <v>4.0173270750524806E-2</v>
      </c>
      <c r="CM74" s="89">
        <v>4.0173270750524806E-2</v>
      </c>
      <c r="CN74" s="89">
        <v>4.0173270750524806E-2</v>
      </c>
      <c r="CO74" s="89">
        <v>4.0173270750524806E-2</v>
      </c>
      <c r="CP74" s="89">
        <v>4.0173270750524806E-2</v>
      </c>
      <c r="CQ74" s="89">
        <v>4.0173270750524806E-2</v>
      </c>
      <c r="CR74" s="89">
        <v>4.0173270750524806E-2</v>
      </c>
      <c r="CS74" s="89">
        <v>4.0173270750524806E-2</v>
      </c>
      <c r="CT74" s="89">
        <v>4.0173270750524806E-2</v>
      </c>
      <c r="CU74" s="89">
        <v>4.0173270750524806E-2</v>
      </c>
      <c r="CV74" s="89">
        <v>4.0173270750524806E-2</v>
      </c>
      <c r="CW74" s="89">
        <v>4.0173270750524806E-2</v>
      </c>
      <c r="CX74" s="89">
        <v>4.0173270750524806E-2</v>
      </c>
      <c r="CY74" s="89">
        <v>4.0173270750524806E-2</v>
      </c>
      <c r="CZ74" s="89">
        <v>4.0173270750524806E-2</v>
      </c>
      <c r="DA74" s="89">
        <v>4.0173270750524806E-2</v>
      </c>
      <c r="DB74" s="89">
        <v>4.0173270750524806E-2</v>
      </c>
      <c r="DC74" s="89">
        <v>4.0173270750524806E-2</v>
      </c>
      <c r="DD74" s="89">
        <v>4.0173270750524806E-2</v>
      </c>
      <c r="DE74" s="89">
        <v>4.0173270750524806E-2</v>
      </c>
      <c r="DF74" s="89">
        <v>4.0173270750524806E-2</v>
      </c>
      <c r="DG74" s="89">
        <v>4.0173270750524806E-2</v>
      </c>
      <c r="DH74" s="89">
        <v>4.0173270750524806E-2</v>
      </c>
      <c r="DI74" s="89">
        <v>4.0173270750524806E-2</v>
      </c>
      <c r="DJ74" s="89">
        <v>4.0173270750524806E-2</v>
      </c>
      <c r="DK74" s="89">
        <v>4.0173270750524806E-2</v>
      </c>
      <c r="DL74" s="89">
        <v>4.0173270750524806E-2</v>
      </c>
      <c r="DM74" s="89">
        <v>4.0173270750524806E-2</v>
      </c>
      <c r="DN74" s="89">
        <v>4.0173270750524806E-2</v>
      </c>
      <c r="DO74" s="89">
        <v>4.0173270750524806E-2</v>
      </c>
      <c r="DP74" s="89">
        <v>4.0173270750524806E-2</v>
      </c>
      <c r="DQ74" s="89">
        <v>4.0173270750524806E-2</v>
      </c>
      <c r="DR74" s="89">
        <v>4.0173270750524806E-2</v>
      </c>
      <c r="DS74" s="89">
        <v>4.0173270750524806E-2</v>
      </c>
      <c r="DT74" s="89">
        <v>4.0173270750524806E-2</v>
      </c>
      <c r="DU74" s="89">
        <v>4.0173270750524806E-2</v>
      </c>
      <c r="DV74" s="89">
        <v>4.0173270750524806E-2</v>
      </c>
      <c r="DW74" s="89">
        <v>4.0173270750524806E-2</v>
      </c>
      <c r="DX74" s="89">
        <v>4.0173270750524806E-2</v>
      </c>
      <c r="DY74" s="89">
        <v>4.0173270750524806E-2</v>
      </c>
      <c r="DZ74" s="89">
        <v>4.0173270750524806E-2</v>
      </c>
      <c r="EA74" s="89">
        <v>4.0173270750524806E-2</v>
      </c>
      <c r="EB74" s="89">
        <v>4.0173270750524806E-2</v>
      </c>
      <c r="EC74" s="89">
        <v>4.0173270750524806E-2</v>
      </c>
      <c r="ED74" s="89">
        <v>4.0173270750524806E-2</v>
      </c>
      <c r="EE74" s="89">
        <v>4.0173270750524806E-2</v>
      </c>
      <c r="EF74" s="89">
        <v>4.0173270750524806E-2</v>
      </c>
      <c r="EG74" s="89">
        <v>4.0173270750524806E-2</v>
      </c>
      <c r="EH74" s="89">
        <v>4.0173270750524806E-2</v>
      </c>
      <c r="EI74" s="89">
        <v>4.0173270750524806E-2</v>
      </c>
      <c r="EJ74" s="89">
        <v>4.0173270750524806E-2</v>
      </c>
      <c r="EK74" s="89">
        <v>4.0173270750524806E-2</v>
      </c>
      <c r="EL74" s="89">
        <v>4.0173270750524806E-2</v>
      </c>
      <c r="EM74" s="89">
        <v>4.0173270750524806E-2</v>
      </c>
      <c r="EN74" s="89">
        <v>4.0173270750524806E-2</v>
      </c>
      <c r="EO74" s="89">
        <v>4.0173270750524806E-2</v>
      </c>
      <c r="EP74" s="89">
        <v>4.0173270750524806E-2</v>
      </c>
      <c r="EQ74" s="89">
        <v>4.0173270750524806E-2</v>
      </c>
      <c r="ER74" s="89">
        <v>4.0173270750524806E-2</v>
      </c>
      <c r="ES74" s="89">
        <v>4.0173270750524806E-2</v>
      </c>
      <c r="ET74" s="89">
        <v>4.0173270750524806E-2</v>
      </c>
      <c r="EU74" s="89">
        <v>4.0173270750524806E-2</v>
      </c>
      <c r="EV74" s="89">
        <v>4.0173270750524806E-2</v>
      </c>
      <c r="EW74" s="89">
        <v>4.0173270750524806E-2</v>
      </c>
      <c r="EX74" s="89">
        <v>4.0173270750524806E-2</v>
      </c>
      <c r="EY74" s="89">
        <v>4.0173270750524806E-2</v>
      </c>
      <c r="EZ74" s="89">
        <v>4.0173270750524806E-2</v>
      </c>
      <c r="FA74" s="89">
        <v>4.0173270750524806E-2</v>
      </c>
      <c r="FB74" s="89">
        <v>4.0173270750524806E-2</v>
      </c>
      <c r="FC74" s="89">
        <v>4.0173270750524806E-2</v>
      </c>
      <c r="FD74" s="89">
        <v>4.0173270750524806E-2</v>
      </c>
    </row>
    <row r="75" spans="1:160" x14ac:dyDescent="0.3">
      <c r="A75" s="14"/>
      <c r="D75" s="24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</row>
    <row r="76" spans="1:160" x14ac:dyDescent="0.3">
      <c r="A76" s="18"/>
      <c r="B76" s="18"/>
      <c r="C76" s="18"/>
      <c r="D76" s="21"/>
      <c r="E76" s="19">
        <v>39814</v>
      </c>
      <c r="F76" s="19">
        <v>39845</v>
      </c>
      <c r="G76" s="19">
        <v>39873</v>
      </c>
      <c r="H76" s="19">
        <v>39904</v>
      </c>
      <c r="I76" s="19">
        <v>39934</v>
      </c>
      <c r="J76" s="19">
        <v>39965</v>
      </c>
      <c r="K76" s="19">
        <v>39995</v>
      </c>
      <c r="L76" s="19">
        <v>40026</v>
      </c>
      <c r="M76" s="19">
        <v>40057</v>
      </c>
      <c r="N76" s="19">
        <v>40087</v>
      </c>
      <c r="O76" s="19">
        <v>40118</v>
      </c>
      <c r="P76" s="19">
        <v>40148</v>
      </c>
      <c r="Q76" s="19">
        <v>40179</v>
      </c>
      <c r="R76" s="19">
        <v>40210</v>
      </c>
      <c r="S76" s="19">
        <v>40238</v>
      </c>
      <c r="T76" s="19">
        <v>40269</v>
      </c>
      <c r="U76" s="19">
        <v>40299</v>
      </c>
      <c r="V76" s="19">
        <v>40330</v>
      </c>
      <c r="W76" s="19">
        <v>40360</v>
      </c>
      <c r="X76" s="19">
        <v>40391</v>
      </c>
      <c r="Y76" s="19">
        <v>40422</v>
      </c>
      <c r="Z76" s="19">
        <v>40452</v>
      </c>
      <c r="AA76" s="19">
        <v>40483</v>
      </c>
      <c r="AB76" s="19">
        <v>40513</v>
      </c>
      <c r="AC76" s="19">
        <v>40544</v>
      </c>
      <c r="AD76" s="19">
        <v>40575</v>
      </c>
      <c r="AE76" s="19">
        <v>40603</v>
      </c>
      <c r="AF76" s="19">
        <v>40634</v>
      </c>
      <c r="AG76" s="19">
        <v>40664</v>
      </c>
      <c r="AH76" s="19">
        <v>40695</v>
      </c>
      <c r="AI76" s="19">
        <v>40725</v>
      </c>
      <c r="AJ76" s="19">
        <v>40756</v>
      </c>
      <c r="AK76" s="19">
        <v>40787</v>
      </c>
      <c r="AL76" s="19">
        <v>40817</v>
      </c>
      <c r="AM76" s="19">
        <v>40848</v>
      </c>
      <c r="AN76" s="19">
        <v>40878</v>
      </c>
      <c r="AO76" s="19">
        <v>40909</v>
      </c>
      <c r="AP76" s="19">
        <v>40940</v>
      </c>
      <c r="AQ76" s="19">
        <v>40969</v>
      </c>
      <c r="AR76" s="19">
        <v>41000</v>
      </c>
      <c r="AS76" s="19">
        <v>41030</v>
      </c>
      <c r="AT76" s="19">
        <v>41061</v>
      </c>
      <c r="AU76" s="19">
        <v>41091</v>
      </c>
      <c r="AV76" s="19">
        <v>41122</v>
      </c>
      <c r="AW76" s="19">
        <v>41153</v>
      </c>
      <c r="AX76" s="19">
        <v>41183</v>
      </c>
      <c r="AY76" s="19">
        <v>41214</v>
      </c>
      <c r="AZ76" s="19">
        <v>41244</v>
      </c>
      <c r="BA76" s="19">
        <v>41275</v>
      </c>
      <c r="BB76" s="19">
        <v>41306</v>
      </c>
      <c r="BC76" s="19">
        <f t="shared" ref="BC76:BL76" si="38">+BC2</f>
        <v>41334</v>
      </c>
      <c r="BD76" s="19">
        <f t="shared" si="38"/>
        <v>41365</v>
      </c>
      <c r="BE76" s="19">
        <f t="shared" si="38"/>
        <v>41395</v>
      </c>
      <c r="BF76" s="19">
        <f t="shared" si="38"/>
        <v>41426</v>
      </c>
      <c r="BG76" s="19">
        <f t="shared" si="38"/>
        <v>41456</v>
      </c>
      <c r="BH76" s="19">
        <f t="shared" si="38"/>
        <v>41487</v>
      </c>
      <c r="BI76" s="19">
        <f t="shared" si="38"/>
        <v>41518</v>
      </c>
      <c r="BJ76" s="19">
        <f t="shared" si="38"/>
        <v>41548</v>
      </c>
      <c r="BK76" s="19">
        <f t="shared" si="38"/>
        <v>41579</v>
      </c>
      <c r="BL76" s="19">
        <f t="shared" si="38"/>
        <v>41609</v>
      </c>
      <c r="BM76" s="19">
        <v>41640</v>
      </c>
      <c r="BN76" s="19">
        <v>41671</v>
      </c>
      <c r="BO76" s="19">
        <v>41699</v>
      </c>
      <c r="BP76" s="19">
        <v>41730</v>
      </c>
      <c r="BQ76" s="19">
        <v>41760</v>
      </c>
      <c r="BR76" s="19">
        <v>41791</v>
      </c>
      <c r="BS76" s="19">
        <v>41821</v>
      </c>
      <c r="BT76" s="19">
        <v>41852</v>
      </c>
      <c r="BU76" s="19">
        <v>41883</v>
      </c>
      <c r="BV76" s="19">
        <v>41913</v>
      </c>
      <c r="BW76" s="19">
        <v>41944</v>
      </c>
      <c r="BX76" s="19">
        <v>41974</v>
      </c>
      <c r="BY76" s="19">
        <v>42005</v>
      </c>
      <c r="BZ76" s="19">
        <v>42036</v>
      </c>
      <c r="CA76" s="19">
        <v>42064</v>
      </c>
      <c r="CB76" s="19">
        <v>42095</v>
      </c>
      <c r="CC76" s="19">
        <v>42125</v>
      </c>
      <c r="CD76" s="19">
        <v>42156</v>
      </c>
      <c r="CE76" s="19">
        <v>42186</v>
      </c>
      <c r="CF76" s="19">
        <v>42217</v>
      </c>
      <c r="CG76" s="19">
        <v>42248</v>
      </c>
      <c r="CH76" s="19">
        <v>42278</v>
      </c>
      <c r="CI76" s="19">
        <v>42309</v>
      </c>
      <c r="CJ76" s="19">
        <v>42339</v>
      </c>
      <c r="CK76" s="19">
        <v>42370</v>
      </c>
      <c r="CL76" s="19">
        <v>42401</v>
      </c>
      <c r="CM76" s="19">
        <v>42430</v>
      </c>
      <c r="CN76" s="19">
        <v>42461</v>
      </c>
      <c r="CO76" s="19">
        <v>42491</v>
      </c>
      <c r="CP76" s="19">
        <v>42522</v>
      </c>
      <c r="CQ76" s="19">
        <v>42552</v>
      </c>
      <c r="CR76" s="19">
        <v>42583</v>
      </c>
      <c r="CS76" s="19">
        <v>42614</v>
      </c>
      <c r="CT76" s="19">
        <v>42644</v>
      </c>
      <c r="CU76" s="19">
        <v>42675</v>
      </c>
      <c r="CV76" s="19">
        <v>42705</v>
      </c>
      <c r="CW76" s="19">
        <v>42736</v>
      </c>
      <c r="CX76" s="19">
        <v>42767</v>
      </c>
      <c r="CY76" s="19">
        <v>42795</v>
      </c>
      <c r="CZ76" s="19">
        <v>42826</v>
      </c>
      <c r="DA76" s="19">
        <v>42856</v>
      </c>
      <c r="DB76" s="19">
        <v>42887</v>
      </c>
      <c r="DC76" s="19">
        <v>42917</v>
      </c>
      <c r="DD76" s="19">
        <v>42948</v>
      </c>
      <c r="DE76" s="19">
        <v>42979</v>
      </c>
      <c r="DF76" s="19">
        <v>43009</v>
      </c>
      <c r="DG76" s="19">
        <v>43040</v>
      </c>
      <c r="DH76" s="19">
        <v>43070</v>
      </c>
      <c r="DI76" s="19">
        <v>43101</v>
      </c>
      <c r="DJ76" s="19">
        <v>43132</v>
      </c>
      <c r="DK76" s="19">
        <v>43160</v>
      </c>
      <c r="DL76" s="19">
        <v>43191</v>
      </c>
      <c r="DM76" s="19">
        <v>43221</v>
      </c>
      <c r="DN76" s="19">
        <v>43252</v>
      </c>
      <c r="DO76" s="19">
        <v>43282</v>
      </c>
      <c r="DP76" s="19">
        <v>43313</v>
      </c>
      <c r="DQ76" s="19">
        <v>43344</v>
      </c>
      <c r="DR76" s="19">
        <v>43374</v>
      </c>
      <c r="DS76" s="19">
        <v>43405</v>
      </c>
      <c r="DT76" s="19">
        <v>43435</v>
      </c>
      <c r="DU76" s="19">
        <v>43466</v>
      </c>
      <c r="DV76" s="19">
        <v>43497</v>
      </c>
      <c r="DW76" s="19">
        <v>43525</v>
      </c>
      <c r="DX76" s="19">
        <v>43556</v>
      </c>
      <c r="DY76" s="19">
        <v>43586</v>
      </c>
      <c r="DZ76" s="19">
        <v>43617</v>
      </c>
      <c r="EA76" s="19">
        <v>43647</v>
      </c>
      <c r="EB76" s="19">
        <v>43678</v>
      </c>
      <c r="EC76" s="19">
        <v>43709</v>
      </c>
      <c r="ED76" s="19">
        <v>43739</v>
      </c>
      <c r="EE76" s="19">
        <v>43770</v>
      </c>
      <c r="EF76" s="19">
        <v>43800</v>
      </c>
      <c r="EG76" s="19">
        <v>43831</v>
      </c>
      <c r="EH76" s="19">
        <v>43862</v>
      </c>
      <c r="EI76" s="19">
        <v>43891</v>
      </c>
      <c r="EJ76" s="19">
        <v>43922</v>
      </c>
      <c r="EK76" s="19">
        <v>43952</v>
      </c>
      <c r="EL76" s="19">
        <v>43983</v>
      </c>
      <c r="EM76" s="19">
        <v>44013</v>
      </c>
      <c r="EN76" s="19">
        <v>44044</v>
      </c>
      <c r="EO76" s="19">
        <v>44075</v>
      </c>
      <c r="EP76" s="19">
        <v>44105</v>
      </c>
      <c r="EQ76" s="19">
        <v>44136</v>
      </c>
      <c r="ER76" s="19">
        <v>44166</v>
      </c>
      <c r="ES76" s="19">
        <v>44197</v>
      </c>
      <c r="ET76" s="359">
        <v>44228</v>
      </c>
      <c r="EU76" s="359">
        <v>44256</v>
      </c>
      <c r="EV76" s="359">
        <v>44287</v>
      </c>
      <c r="EW76" s="359">
        <v>44317</v>
      </c>
      <c r="EX76" s="359">
        <v>44348</v>
      </c>
      <c r="EY76" s="359">
        <v>44378</v>
      </c>
      <c r="EZ76" s="359">
        <v>44409</v>
      </c>
      <c r="FA76" s="359">
        <v>44440</v>
      </c>
      <c r="FB76" s="359">
        <v>44470</v>
      </c>
      <c r="FC76" s="359">
        <v>44501</v>
      </c>
      <c r="FD76" s="359">
        <v>44531</v>
      </c>
    </row>
    <row r="77" spans="1:160" x14ac:dyDescent="0.3">
      <c r="A77" s="5" t="s">
        <v>105</v>
      </c>
      <c r="E77" s="27">
        <f t="shared" ref="E77:X77" si="39">+SUMPRODUCT(E55:E58,E31:E34)</f>
        <v>1381.2709209295122</v>
      </c>
      <c r="F77" s="27">
        <f t="shared" si="39"/>
        <v>1303.4116443480548</v>
      </c>
      <c r="G77" s="27">
        <f t="shared" si="39"/>
        <v>1342.1791594433896</v>
      </c>
      <c r="H77" s="27">
        <f t="shared" si="39"/>
        <v>1400.5870818659967</v>
      </c>
      <c r="I77" s="27">
        <f t="shared" si="39"/>
        <v>1432.0774651116021</v>
      </c>
      <c r="J77" s="27">
        <f t="shared" si="39"/>
        <v>1392.464233179968</v>
      </c>
      <c r="K77" s="27">
        <f t="shared" si="39"/>
        <v>1384.5221291198368</v>
      </c>
      <c r="L77" s="27">
        <f t="shared" si="39"/>
        <v>1236.4635731978667</v>
      </c>
      <c r="M77" s="27">
        <f t="shared" si="39"/>
        <v>1249.4967604721071</v>
      </c>
      <c r="N77" s="27">
        <f t="shared" si="39"/>
        <v>1261.2357622589905</v>
      </c>
      <c r="O77" s="27">
        <f t="shared" si="39"/>
        <v>1273.0795368825682</v>
      </c>
      <c r="P77" s="27">
        <f t="shared" si="39"/>
        <v>1388.9184367991825</v>
      </c>
      <c r="Q77" s="27">
        <f t="shared" si="39"/>
        <v>1444.4131134953657</v>
      </c>
      <c r="R77" s="27">
        <f t="shared" si="39"/>
        <v>1448.5197638488455</v>
      </c>
      <c r="S77" s="27">
        <f t="shared" si="39"/>
        <v>1624.1502900940573</v>
      </c>
      <c r="T77" s="27">
        <f t="shared" si="39"/>
        <v>1739.8108938077105</v>
      </c>
      <c r="U77" s="27">
        <f t="shared" si="39"/>
        <v>1729.8123506568431</v>
      </c>
      <c r="V77" s="27">
        <f t="shared" si="39"/>
        <v>1657.8569399211995</v>
      </c>
      <c r="W77" s="27">
        <f t="shared" si="39"/>
        <v>1689.0571013396802</v>
      </c>
      <c r="X77" s="27">
        <f t="shared" si="39"/>
        <v>1692.3156700204156</v>
      </c>
      <c r="Y77" s="27">
        <f t="shared" ref="Y77:BD77" si="40">+SUMPRODUCT(Y55:Y58,Y31:Y34)</f>
        <v>1657.6843902672667</v>
      </c>
      <c r="Z77" s="27">
        <f t="shared" si="40"/>
        <v>1569.2027002332645</v>
      </c>
      <c r="AA77" s="27">
        <f t="shared" si="40"/>
        <v>1517.1161908080107</v>
      </c>
      <c r="AB77" s="27">
        <f t="shared" si="40"/>
        <v>1605.9296425898167</v>
      </c>
      <c r="AC77" s="27">
        <f t="shared" si="40"/>
        <v>1733.3580247233929</v>
      </c>
      <c r="AD77" s="27">
        <f t="shared" si="40"/>
        <v>1841.4658628312882</v>
      </c>
      <c r="AE77" s="27">
        <f t="shared" si="40"/>
        <v>1823.9556543127542</v>
      </c>
      <c r="AF77" s="27">
        <f t="shared" si="40"/>
        <v>1941.6883234640759</v>
      </c>
      <c r="AG77" s="27">
        <f t="shared" si="40"/>
        <v>1864.0657739680387</v>
      </c>
      <c r="AH77" s="27">
        <f t="shared" si="40"/>
        <v>1913.4590137628413</v>
      </c>
      <c r="AI77" s="27">
        <f t="shared" si="40"/>
        <v>1966.9810225206195</v>
      </c>
      <c r="AJ77" s="27">
        <f t="shared" si="40"/>
        <v>1937.0040702948493</v>
      </c>
      <c r="AK77" s="27">
        <f t="shared" si="40"/>
        <v>1805.9292050451591</v>
      </c>
      <c r="AL77" s="27">
        <f t="shared" si="40"/>
        <v>1826.4502352475772</v>
      </c>
      <c r="AM77" s="27">
        <f t="shared" si="40"/>
        <v>1777.3630714057792</v>
      </c>
      <c r="AN77" s="27">
        <f t="shared" si="40"/>
        <v>1775.1272692957805</v>
      </c>
      <c r="AO77" s="27">
        <f t="shared" si="40"/>
        <v>1787.314251467646</v>
      </c>
      <c r="AP77" s="27">
        <f t="shared" si="40"/>
        <v>1842.7070495486892</v>
      </c>
      <c r="AQ77" s="27">
        <f t="shared" si="40"/>
        <v>1858.8061150448189</v>
      </c>
      <c r="AR77" s="27">
        <f t="shared" si="40"/>
        <v>1865.2368860182139</v>
      </c>
      <c r="AS77" s="27">
        <f t="shared" si="40"/>
        <v>1872.5124234647526</v>
      </c>
      <c r="AT77" s="27">
        <f t="shared" si="40"/>
        <v>1989.9445303807142</v>
      </c>
      <c r="AU77" s="27">
        <f t="shared" si="40"/>
        <v>2013.2172771145586</v>
      </c>
      <c r="AV77" s="27">
        <f t="shared" si="40"/>
        <v>1810.1523050361611</v>
      </c>
      <c r="AW77" s="27">
        <f t="shared" si="40"/>
        <v>1704.4480875333531</v>
      </c>
      <c r="AX77" s="27">
        <f t="shared" si="40"/>
        <v>1777.4295073761716</v>
      </c>
      <c r="AY77" s="27">
        <f t="shared" si="40"/>
        <v>1770.6277570535597</v>
      </c>
      <c r="AZ77" s="27">
        <f t="shared" si="40"/>
        <v>1823.8065857092142</v>
      </c>
      <c r="BA77" s="27">
        <f t="shared" si="40"/>
        <v>1849.8052370454268</v>
      </c>
      <c r="BB77" s="27">
        <f t="shared" si="40"/>
        <v>1830.5796353281353</v>
      </c>
      <c r="BC77" s="27">
        <f t="shared" si="40"/>
        <v>1764.3799710159035</v>
      </c>
      <c r="BD77" s="27">
        <f t="shared" si="40"/>
        <v>1854.1686157706945</v>
      </c>
      <c r="BE77" s="27">
        <f t="shared" ref="BE77:BL77" si="41">+SUMPRODUCT(BE55:BE58,BE31:BE34)</f>
        <v>1954.428834019295</v>
      </c>
      <c r="BF77" s="27">
        <f t="shared" si="41"/>
        <v>2035.4075126732914</v>
      </c>
      <c r="BG77" s="27">
        <f t="shared" si="41"/>
        <v>2027.5090725315863</v>
      </c>
      <c r="BH77" s="27">
        <f t="shared" si="41"/>
        <v>1885.1622216359335</v>
      </c>
      <c r="BI77" s="27">
        <f t="shared" si="41"/>
        <v>1847.6199429132744</v>
      </c>
      <c r="BJ77" s="27">
        <f t="shared" si="41"/>
        <v>1842.7607842768812</v>
      </c>
      <c r="BK77" s="27">
        <f t="shared" si="41"/>
        <v>1792.2737375372137</v>
      </c>
      <c r="BL77" s="27">
        <f t="shared" si="41"/>
        <v>1746.2090524304815</v>
      </c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</row>
    <row r="78" spans="1:160" x14ac:dyDescent="0.3">
      <c r="A78" s="5" t="s">
        <v>288</v>
      </c>
      <c r="E78" s="27">
        <f t="shared" ref="E78:X78" si="42">+SUMPRODUCT(E61:E66,E37:E42)</f>
        <v>1540.9263885684547</v>
      </c>
      <c r="F78" s="27">
        <f t="shared" si="42"/>
        <v>1390.9075820508788</v>
      </c>
      <c r="G78" s="27">
        <f t="shared" si="42"/>
        <v>1372.8698695079522</v>
      </c>
      <c r="H78" s="27">
        <f t="shared" si="42"/>
        <v>1362.8497035467528</v>
      </c>
      <c r="I78" s="27">
        <f t="shared" si="42"/>
        <v>1315.7076402847183</v>
      </c>
      <c r="J78" s="27">
        <f t="shared" si="42"/>
        <v>1337.2196149612289</v>
      </c>
      <c r="K78" s="27">
        <f t="shared" si="42"/>
        <v>1431.671346964928</v>
      </c>
      <c r="L78" s="27">
        <f t="shared" si="42"/>
        <v>1474.4377902154126</v>
      </c>
      <c r="M78" s="27">
        <f t="shared" si="42"/>
        <v>1439.7936630551967</v>
      </c>
      <c r="N78" s="27">
        <f t="shared" si="42"/>
        <v>1439.8024626392757</v>
      </c>
      <c r="O78" s="27">
        <f t="shared" si="42"/>
        <v>1461.7305714356908</v>
      </c>
      <c r="P78" s="27">
        <f t="shared" si="42"/>
        <v>1526.1333668542609</v>
      </c>
      <c r="Q78" s="27">
        <f t="shared" si="42"/>
        <v>1623.3737192585836</v>
      </c>
      <c r="R78" s="27">
        <f t="shared" si="42"/>
        <v>1600.4882611866908</v>
      </c>
      <c r="S78" s="27">
        <f t="shared" si="42"/>
        <v>1690.61170883829</v>
      </c>
      <c r="T78" s="27">
        <f t="shared" si="42"/>
        <v>1656.5759442006038</v>
      </c>
      <c r="U78" s="27">
        <f t="shared" si="42"/>
        <v>1595.5275165919952</v>
      </c>
      <c r="V78" s="27">
        <f t="shared" si="42"/>
        <v>1548.4515745788831</v>
      </c>
      <c r="W78" s="27">
        <f t="shared" si="42"/>
        <v>1507.9920135463419</v>
      </c>
      <c r="X78" s="27">
        <f t="shared" si="42"/>
        <v>1750.2927262856501</v>
      </c>
      <c r="Y78" s="27">
        <f t="shared" ref="Y78:BD78" si="43">+SUMPRODUCT(Y61:Y66,Y37:Y42)</f>
        <v>1705.2168861379887</v>
      </c>
      <c r="Z78" s="27">
        <f t="shared" si="43"/>
        <v>1661.7012038158844</v>
      </c>
      <c r="AA78" s="27">
        <f t="shared" si="43"/>
        <v>1638.3970909154591</v>
      </c>
      <c r="AB78" s="27">
        <f t="shared" si="43"/>
        <v>1734.6784794408563</v>
      </c>
      <c r="AC78" s="27">
        <f t="shared" si="43"/>
        <v>1794.6005408188678</v>
      </c>
      <c r="AD78" s="27">
        <f t="shared" si="43"/>
        <v>1746.4010279108111</v>
      </c>
      <c r="AE78" s="27">
        <f t="shared" si="43"/>
        <v>1719.7321868199522</v>
      </c>
      <c r="AF78" s="27">
        <f t="shared" si="43"/>
        <v>1755.5371326324926</v>
      </c>
      <c r="AG78" s="27">
        <f t="shared" si="43"/>
        <v>1719.7929856661083</v>
      </c>
      <c r="AH78" s="27">
        <f t="shared" si="43"/>
        <v>1722.7668159426416</v>
      </c>
      <c r="AI78" s="27">
        <f t="shared" si="43"/>
        <v>1765.6870388449961</v>
      </c>
      <c r="AJ78" s="27">
        <f t="shared" si="43"/>
        <v>1835.3018356303542</v>
      </c>
      <c r="AK78" s="27">
        <f t="shared" si="43"/>
        <v>1778.5326157462659</v>
      </c>
      <c r="AL78" s="27">
        <f t="shared" si="43"/>
        <v>1755.2612207264297</v>
      </c>
      <c r="AM78" s="27">
        <f t="shared" si="43"/>
        <v>1773.6868168627627</v>
      </c>
      <c r="AN78" s="27">
        <f t="shared" si="43"/>
        <v>1793.231836083185</v>
      </c>
      <c r="AO78" s="27">
        <f t="shared" si="43"/>
        <v>1800.8644285278172</v>
      </c>
      <c r="AP78" s="27">
        <f t="shared" si="43"/>
        <v>1756.7823543778059</v>
      </c>
      <c r="AQ78" s="27">
        <f t="shared" si="43"/>
        <v>1739.3446256167663</v>
      </c>
      <c r="AR78" s="27">
        <f t="shared" si="43"/>
        <v>1680.2780744284182</v>
      </c>
      <c r="AS78" s="27">
        <f t="shared" si="43"/>
        <v>1721.4375125352406</v>
      </c>
      <c r="AT78" s="27">
        <f t="shared" si="43"/>
        <v>1720.397322943385</v>
      </c>
      <c r="AU78" s="27">
        <f t="shared" si="43"/>
        <v>1832.2914887654088</v>
      </c>
      <c r="AV78" s="27">
        <f t="shared" si="43"/>
        <v>1800.0687490069758</v>
      </c>
      <c r="AW78" s="27">
        <f t="shared" si="43"/>
        <v>1775.1421713306545</v>
      </c>
      <c r="AX78" s="27">
        <f t="shared" si="43"/>
        <v>1821.933249487668</v>
      </c>
      <c r="AY78" s="27">
        <f t="shared" si="43"/>
        <v>1809.6126356097341</v>
      </c>
      <c r="AZ78" s="27">
        <f t="shared" si="43"/>
        <v>1850.3278159673121</v>
      </c>
      <c r="BA78" s="27">
        <f t="shared" si="43"/>
        <v>1770.9422612941535</v>
      </c>
      <c r="BB78" s="27">
        <f t="shared" si="43"/>
        <v>1735.8780127061036</v>
      </c>
      <c r="BC78" s="27">
        <f t="shared" si="43"/>
        <v>1742.1727902953983</v>
      </c>
      <c r="BD78" s="27">
        <f t="shared" si="43"/>
        <v>1739.3260237343302</v>
      </c>
      <c r="BE78" s="27">
        <f t="shared" ref="BE78:CJ78" si="44">+SUMPRODUCT(BE61:BE66,BE37:BE42)</f>
        <v>1774.8943104014338</v>
      </c>
      <c r="BF78" s="27">
        <f t="shared" si="44"/>
        <v>1791.3162317749766</v>
      </c>
      <c r="BG78" s="27">
        <f t="shared" si="44"/>
        <v>1839.1703439850071</v>
      </c>
      <c r="BH78" s="27">
        <f t="shared" si="44"/>
        <v>1804.6536102371756</v>
      </c>
      <c r="BI78" s="27">
        <f t="shared" si="44"/>
        <v>1811.9013283725069</v>
      </c>
      <c r="BJ78" s="27">
        <f t="shared" si="44"/>
        <v>1843.1461515371816</v>
      </c>
      <c r="BK78" s="27">
        <f t="shared" si="44"/>
        <v>1799.3001387470979</v>
      </c>
      <c r="BL78" s="27">
        <f t="shared" si="44"/>
        <v>1788.9954950086355</v>
      </c>
      <c r="BM78" s="27">
        <f t="shared" si="44"/>
        <v>1781.7917978794071</v>
      </c>
      <c r="BN78" s="27">
        <f t="shared" si="44"/>
        <v>1761.9589683027548</v>
      </c>
      <c r="BO78" s="27">
        <f t="shared" si="44"/>
        <v>1891.0739548345709</v>
      </c>
      <c r="BP78" s="27">
        <f t="shared" si="44"/>
        <v>1967.0324571487058</v>
      </c>
      <c r="BQ78" s="27">
        <f t="shared" si="44"/>
        <v>1958.7208600460735</v>
      </c>
      <c r="BR78" s="27">
        <f t="shared" si="44"/>
        <v>2024.3872957018411</v>
      </c>
      <c r="BS78" s="27">
        <f t="shared" si="44"/>
        <v>2092.9790605910598</v>
      </c>
      <c r="BT78" s="27">
        <f t="shared" si="44"/>
        <v>1997.1742305248135</v>
      </c>
      <c r="BU78" s="27">
        <f t="shared" si="44"/>
        <v>1868.8044190549797</v>
      </c>
      <c r="BV78" s="27">
        <f t="shared" si="44"/>
        <v>1816.4634822610813</v>
      </c>
      <c r="BW78" s="27">
        <f t="shared" si="44"/>
        <v>1696.2744881511446</v>
      </c>
      <c r="BX78" s="27">
        <f t="shared" si="44"/>
        <v>1550.9309722922819</v>
      </c>
      <c r="BY78" s="27">
        <f t="shared" si="44"/>
        <v>1525.5676049468125</v>
      </c>
      <c r="BZ78" s="27">
        <f t="shared" si="44"/>
        <v>1470.8187059541119</v>
      </c>
      <c r="CA78" s="27">
        <f t="shared" si="44"/>
        <v>1391.9192256397184</v>
      </c>
      <c r="CB78" s="27">
        <f t="shared" si="44"/>
        <v>1384.8883866366164</v>
      </c>
      <c r="CC78" s="27">
        <f t="shared" si="44"/>
        <v>1412.5013760913132</v>
      </c>
      <c r="CD78" s="27">
        <f t="shared" si="44"/>
        <v>1367.8820588813091</v>
      </c>
      <c r="CE78" s="27">
        <f t="shared" si="44"/>
        <v>1255.7887915504227</v>
      </c>
      <c r="CF78" s="27">
        <f t="shared" si="44"/>
        <v>1218.8208110672281</v>
      </c>
      <c r="CG78" s="27">
        <f t="shared" si="44"/>
        <v>1199.8187548236001</v>
      </c>
      <c r="CH78" s="27">
        <f t="shared" si="44"/>
        <v>1251.5109603889621</v>
      </c>
      <c r="CI78" s="27">
        <f t="shared" si="44"/>
        <v>1210.0710955078764</v>
      </c>
      <c r="CJ78" s="27">
        <f t="shared" si="44"/>
        <v>1164.9005911433492</v>
      </c>
      <c r="CK78" s="27">
        <f t="shared" ref="CK78:CT78" si="45">+SUMPRODUCT(CK61:CK66,CK37:CK42)</f>
        <v>1173.2262864444251</v>
      </c>
      <c r="CL78" s="27">
        <f t="shared" si="45"/>
        <v>1150.7535029608584</v>
      </c>
      <c r="CM78" s="27">
        <f>+SUMPRODUCT(CM61:CM66,CM37:CM42)</f>
        <v>1199.1198182428229</v>
      </c>
      <c r="CN78" s="27">
        <f t="shared" si="45"/>
        <v>1257.9656896927336</v>
      </c>
      <c r="CO78" s="27">
        <f t="shared" si="45"/>
        <v>1272.8774611373804</v>
      </c>
      <c r="CP78" s="27">
        <f t="shared" si="45"/>
        <v>1317.3045587386209</v>
      </c>
      <c r="CQ78" s="27">
        <f t="shared" si="45"/>
        <v>1407.1684926444645</v>
      </c>
      <c r="CR78" s="27">
        <f t="shared" si="45"/>
        <v>1362.7361362503495</v>
      </c>
      <c r="CS78" s="27">
        <f t="shared" si="45"/>
        <v>1451.0111681482015</v>
      </c>
      <c r="CT78" s="27">
        <f t="shared" si="45"/>
        <v>1482.8524226068585</v>
      </c>
      <c r="CU78" s="27">
        <f>+SUMPRODUCT(CU61:CU66,CU37:CU42)</f>
        <v>1419.5044901627487</v>
      </c>
      <c r="CV78" s="27">
        <f>+SUMPRODUCT(CV61:CV66,CV37:CV42)</f>
        <v>1514.5156834925067</v>
      </c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</row>
    <row r="79" spans="1:160" x14ac:dyDescent="0.3">
      <c r="A79" s="5" t="s">
        <v>287</v>
      </c>
      <c r="E79" s="293">
        <f t="shared" ref="E79:BF79" si="46">+SUMPRODUCT(E69:E74,E45:E50)</f>
        <v>1604.2075833439628</v>
      </c>
      <c r="F79" s="293">
        <f t="shared" si="46"/>
        <v>1445.3011874153833</v>
      </c>
      <c r="G79" s="293">
        <f t="shared" si="46"/>
        <v>1413.4366558071054</v>
      </c>
      <c r="H79" s="293">
        <f t="shared" si="46"/>
        <v>1410.9749413560564</v>
      </c>
      <c r="I79" s="293">
        <f t="shared" si="46"/>
        <v>1373.2411052992056</v>
      </c>
      <c r="J79" s="293">
        <f t="shared" si="46"/>
        <v>1386.7828561796875</v>
      </c>
      <c r="K79" s="293">
        <f t="shared" si="46"/>
        <v>1463.9604444872855</v>
      </c>
      <c r="L79" s="293">
        <f t="shared" si="46"/>
        <v>1504.1449706440646</v>
      </c>
      <c r="M79" s="293">
        <f t="shared" si="46"/>
        <v>1494.2164544677337</v>
      </c>
      <c r="N79" s="293">
        <f t="shared" si="46"/>
        <v>1520.9660695961838</v>
      </c>
      <c r="O79" s="293">
        <f t="shared" si="46"/>
        <v>1490.2164195706794</v>
      </c>
      <c r="P79" s="293">
        <f t="shared" si="46"/>
        <v>1590.2146769949861</v>
      </c>
      <c r="Q79" s="293">
        <f t="shared" si="46"/>
        <v>1653.6885813277809</v>
      </c>
      <c r="R79" s="293">
        <f t="shared" si="46"/>
        <v>1642.1930338815012</v>
      </c>
      <c r="S79" s="293">
        <f t="shared" si="46"/>
        <v>1765.2931746711699</v>
      </c>
      <c r="T79" s="293">
        <f t="shared" si="46"/>
        <v>1725.5458863605406</v>
      </c>
      <c r="U79" s="293">
        <f t="shared" si="46"/>
        <v>1633.4264728482785</v>
      </c>
      <c r="V79" s="293">
        <f t="shared" si="46"/>
        <v>1593.900084698658</v>
      </c>
      <c r="W79" s="293">
        <f t="shared" si="46"/>
        <v>1549.018895083791</v>
      </c>
      <c r="X79" s="293">
        <f t="shared" si="46"/>
        <v>1786.2909469613835</v>
      </c>
      <c r="Y79" s="293">
        <f t="shared" si="46"/>
        <v>1753.5205120477249</v>
      </c>
      <c r="Z79" s="293">
        <f t="shared" si="46"/>
        <v>1715.7780580181955</v>
      </c>
      <c r="AA79" s="293">
        <f t="shared" si="46"/>
        <v>1686.4841324897468</v>
      </c>
      <c r="AB79" s="293">
        <f t="shared" si="46"/>
        <v>1773.9761758368984</v>
      </c>
      <c r="AC79" s="293">
        <f t="shared" si="46"/>
        <v>1847.037269889126</v>
      </c>
      <c r="AD79" s="293">
        <f t="shared" si="46"/>
        <v>1829.1769627320173</v>
      </c>
      <c r="AE79" s="293">
        <f t="shared" si="46"/>
        <v>1778.0442484003433</v>
      </c>
      <c r="AF79" s="293">
        <f t="shared" si="46"/>
        <v>1804.9847502239827</v>
      </c>
      <c r="AG79" s="293">
        <f t="shared" si="46"/>
        <v>1781.6698120276733</v>
      </c>
      <c r="AH79" s="293">
        <f t="shared" si="46"/>
        <v>1784.5101166218335</v>
      </c>
      <c r="AI79" s="293">
        <f t="shared" si="46"/>
        <v>1830.2630422758612</v>
      </c>
      <c r="AJ79" s="293">
        <f t="shared" si="46"/>
        <v>1910.784513112679</v>
      </c>
      <c r="AK79" s="293">
        <f t="shared" si="46"/>
        <v>1836.6818142510135</v>
      </c>
      <c r="AL79" s="293">
        <f t="shared" si="46"/>
        <v>1810.6820626160807</v>
      </c>
      <c r="AM79" s="293">
        <f t="shared" si="46"/>
        <v>1828.8988406067549</v>
      </c>
      <c r="AN79" s="293">
        <f t="shared" si="46"/>
        <v>1870.1425801864195</v>
      </c>
      <c r="AO79" s="293">
        <f t="shared" si="46"/>
        <v>1859.2812397369034</v>
      </c>
      <c r="AP79" s="293">
        <f t="shared" si="46"/>
        <v>1825.0737662651024</v>
      </c>
      <c r="AQ79" s="293">
        <f t="shared" si="46"/>
        <v>1801.7961139209535</v>
      </c>
      <c r="AR79" s="293">
        <f t="shared" si="46"/>
        <v>1781.5450973571067</v>
      </c>
      <c r="AS79" s="293">
        <f t="shared" si="46"/>
        <v>1807.0982701900584</v>
      </c>
      <c r="AT79" s="293">
        <f t="shared" si="46"/>
        <v>1845.3596533463437</v>
      </c>
      <c r="AU79" s="293">
        <f t="shared" si="46"/>
        <v>1912.0545456385773</v>
      </c>
      <c r="AV79" s="293">
        <f t="shared" si="46"/>
        <v>1895.489833128996</v>
      </c>
      <c r="AW79" s="293">
        <f t="shared" si="46"/>
        <v>1853.9922240094413</v>
      </c>
      <c r="AX79" s="293">
        <f t="shared" si="46"/>
        <v>1888.8338335096194</v>
      </c>
      <c r="AY79" s="293">
        <f t="shared" si="46"/>
        <v>1866.4682495263562</v>
      </c>
      <c r="AZ79" s="293">
        <f t="shared" si="46"/>
        <v>1894.5578152900378</v>
      </c>
      <c r="BA79" s="293">
        <f t="shared" si="46"/>
        <v>1899.8648856606728</v>
      </c>
      <c r="BB79" s="293">
        <f t="shared" si="46"/>
        <v>1866.1109098530408</v>
      </c>
      <c r="BC79" s="293">
        <f t="shared" si="46"/>
        <v>1854.8291860299819</v>
      </c>
      <c r="BD79" s="293">
        <f t="shared" si="46"/>
        <v>1877.0400123472307</v>
      </c>
      <c r="BE79" s="293">
        <f t="shared" si="46"/>
        <v>1895.7805984624511</v>
      </c>
      <c r="BF79" s="293">
        <f t="shared" si="46"/>
        <v>1912.4228594826463</v>
      </c>
      <c r="BG79" s="293">
        <f t="shared" ref="BG79:DG79" si="47">+SUMPRODUCT(BG69:BG74,BG45:BG50)</f>
        <v>1938.9421262843828</v>
      </c>
      <c r="BH79" s="293">
        <f t="shared" si="47"/>
        <v>1874.0649014890651</v>
      </c>
      <c r="BI79" s="293">
        <f t="shared" si="47"/>
        <v>1869.6557519546336</v>
      </c>
      <c r="BJ79" s="293">
        <f t="shared" si="47"/>
        <v>1896.7647576845361</v>
      </c>
      <c r="BK79" s="293">
        <f t="shared" si="47"/>
        <v>1856.8784641858524</v>
      </c>
      <c r="BL79" s="293">
        <f t="shared" si="47"/>
        <v>1851.2303562075895</v>
      </c>
      <c r="BM79" s="293">
        <f t="shared" si="47"/>
        <v>1842.6628576568169</v>
      </c>
      <c r="BN79" s="293">
        <f t="shared" si="47"/>
        <v>1810.8440486066565</v>
      </c>
      <c r="BO79" s="293">
        <f t="shared" si="47"/>
        <v>1937.2683393666666</v>
      </c>
      <c r="BP79" s="293">
        <f t="shared" si="47"/>
        <v>2033.370013511819</v>
      </c>
      <c r="BQ79" s="293">
        <f t="shared" si="47"/>
        <v>2024.1698767883572</v>
      </c>
      <c r="BR79" s="293">
        <f t="shared" si="47"/>
        <v>2102.8118745389211</v>
      </c>
      <c r="BS79" s="293">
        <f t="shared" si="47"/>
        <v>2150.7163283781965</v>
      </c>
      <c r="BT79" s="293">
        <f t="shared" si="47"/>
        <v>2052.702775845738</v>
      </c>
      <c r="BU79" s="293">
        <f t="shared" si="47"/>
        <v>1919.8701727286896</v>
      </c>
      <c r="BV79" s="293">
        <f t="shared" si="47"/>
        <v>1870.4109873562686</v>
      </c>
      <c r="BW79" s="293">
        <f t="shared" si="47"/>
        <v>1746.3793651554647</v>
      </c>
      <c r="BX79" s="293">
        <f t="shared" si="47"/>
        <v>1601.8515143210554</v>
      </c>
      <c r="BY79" s="293">
        <f t="shared" si="47"/>
        <v>1566.0013905290607</v>
      </c>
      <c r="BZ79" s="293">
        <f t="shared" si="47"/>
        <v>1523.1671197545545</v>
      </c>
      <c r="CA79" s="293">
        <f t="shared" si="47"/>
        <v>1445.7329605341392</v>
      </c>
      <c r="CB79" s="293">
        <f t="shared" si="47"/>
        <v>1441.2801854405673</v>
      </c>
      <c r="CC79" s="293">
        <f t="shared" si="47"/>
        <v>1463.9770053701866</v>
      </c>
      <c r="CD79" s="293">
        <f t="shared" si="47"/>
        <v>1413.987993321776</v>
      </c>
      <c r="CE79" s="293">
        <f t="shared" si="47"/>
        <v>1304.9700365214751</v>
      </c>
      <c r="CF79" s="293">
        <f t="shared" si="47"/>
        <v>1262.7101441858576</v>
      </c>
      <c r="CG79" s="293">
        <f t="shared" si="47"/>
        <v>1238.3490362805348</v>
      </c>
      <c r="CH79" s="293">
        <f t="shared" si="47"/>
        <v>1299.9158420218428</v>
      </c>
      <c r="CI79" s="293">
        <f t="shared" si="47"/>
        <v>1251.499357188256</v>
      </c>
      <c r="CJ79" s="293">
        <f t="shared" si="47"/>
        <v>1204.0990505714476</v>
      </c>
      <c r="CK79" s="293">
        <f t="shared" si="47"/>
        <v>1205.2523835969014</v>
      </c>
      <c r="CL79" s="293">
        <f t="shared" si="47"/>
        <v>1184.6591957536975</v>
      </c>
      <c r="CM79" s="293">
        <f t="shared" si="47"/>
        <v>1241.6724479950485</v>
      </c>
      <c r="CN79" s="293">
        <f t="shared" si="47"/>
        <v>1311.9725382400936</v>
      </c>
      <c r="CO79" s="293">
        <f t="shared" si="47"/>
        <v>1351.9597949260883</v>
      </c>
      <c r="CP79" s="293">
        <f t="shared" si="47"/>
        <v>1375.9951451103773</v>
      </c>
      <c r="CQ79" s="293">
        <f t="shared" si="47"/>
        <v>1480.7026230676865</v>
      </c>
      <c r="CR79" s="293">
        <f t="shared" si="47"/>
        <v>1428.9772471181982</v>
      </c>
      <c r="CS79" s="293">
        <f t="shared" si="47"/>
        <v>1504.8457676040348</v>
      </c>
      <c r="CT79" s="293">
        <f t="shared" si="47"/>
        <v>1521.2278016321666</v>
      </c>
      <c r="CU79" s="293">
        <f t="shared" si="47"/>
        <v>1466.9922615026517</v>
      </c>
      <c r="CV79" s="293">
        <f t="shared" si="47"/>
        <v>1565.0947942918797</v>
      </c>
      <c r="CW79" s="293">
        <f t="shared" si="47"/>
        <v>1602.1589691289171</v>
      </c>
      <c r="CX79" s="293">
        <f t="shared" si="47"/>
        <v>1593.9305012492061</v>
      </c>
      <c r="CY79" s="293">
        <f t="shared" si="47"/>
        <v>1555.5600226790318</v>
      </c>
      <c r="CZ79" s="293">
        <f t="shared" si="47"/>
        <v>1574.8627170155114</v>
      </c>
      <c r="DA79" s="293">
        <f t="shared" si="47"/>
        <v>1574.8854102250566</v>
      </c>
      <c r="DB79" s="293">
        <f t="shared" si="47"/>
        <v>1546.8438373403551</v>
      </c>
      <c r="DC79" s="293">
        <f t="shared" si="47"/>
        <v>1537.5659823370952</v>
      </c>
      <c r="DD79" s="293">
        <f t="shared" si="47"/>
        <v>1529.5530341411793</v>
      </c>
      <c r="DE79" s="293">
        <f t="shared" si="47"/>
        <v>1521.8353672906564</v>
      </c>
      <c r="DF79" s="293">
        <f t="shared" si="47"/>
        <v>1532.9352205995197</v>
      </c>
      <c r="DG79" s="293">
        <f t="shared" si="47"/>
        <v>1543.8999347529352</v>
      </c>
      <c r="DH79" s="293">
        <f>+SUMPRODUCT(DH69:DH74,DH45:DH50)</f>
        <v>1548.0114380115156</v>
      </c>
      <c r="DI79" s="293">
        <f t="shared" ref="DI79:EF79" si="48">+SUMPRODUCT(DI69:DI74,DI45:DI50)</f>
        <v>1633.6624360450685</v>
      </c>
      <c r="DJ79" s="293">
        <f>+SUMPRODUCT(DJ69:DJ74,DJ45:DJ50)</f>
        <v>1588.7920989701395</v>
      </c>
      <c r="DK79" s="293">
        <f>+SUMPRODUCT(DK69:DK74,DK45:DK50)</f>
        <v>1546.3969573568888</v>
      </c>
      <c r="DL79" s="293">
        <f t="shared" si="48"/>
        <v>1579.7272042330578</v>
      </c>
      <c r="DM79" s="293">
        <f t="shared" si="48"/>
        <v>1543.838229724566</v>
      </c>
      <c r="DN79" s="293">
        <f t="shared" si="48"/>
        <v>1544.6075886309575</v>
      </c>
      <c r="DO79" s="293">
        <f t="shared" si="48"/>
        <v>1514.1745245386603</v>
      </c>
      <c r="DP79" s="293">
        <f t="shared" si="48"/>
        <v>1393.3253303273043</v>
      </c>
      <c r="DQ79" s="293">
        <f t="shared" si="48"/>
        <v>1357.6942605434895</v>
      </c>
      <c r="DR79" s="293">
        <f t="shared" si="48"/>
        <v>1386.9872906346632</v>
      </c>
      <c r="DS79" s="293">
        <f t="shared" si="48"/>
        <v>1325.6013353612286</v>
      </c>
      <c r="DT79" s="293">
        <f t="shared" si="48"/>
        <v>1396.6177002557076</v>
      </c>
      <c r="DU79" s="293">
        <f t="shared" si="48"/>
        <v>1415.9666922606489</v>
      </c>
      <c r="DV79" s="293">
        <f t="shared" si="48"/>
        <v>1390.252473089583</v>
      </c>
      <c r="DW79" s="293">
        <f t="shared" si="48"/>
        <v>1434.2521595626595</v>
      </c>
      <c r="DX79" s="293">
        <f t="shared" si="48"/>
        <v>1500.6506072269667</v>
      </c>
      <c r="DY79" s="293">
        <f t="shared" si="48"/>
        <v>1445.2226102511686</v>
      </c>
      <c r="DZ79" s="293">
        <f t="shared" si="48"/>
        <v>1435.7727703300561</v>
      </c>
      <c r="EA79" s="293">
        <f t="shared" si="48"/>
        <v>1419.9436761027539</v>
      </c>
      <c r="EB79" s="293">
        <f t="shared" si="48"/>
        <v>1374.8864353805766</v>
      </c>
      <c r="EC79" s="293">
        <f t="shared" si="48"/>
        <v>1327.8416317004449</v>
      </c>
      <c r="ED79" s="293">
        <f t="shared" si="48"/>
        <v>1352.1316533573263</v>
      </c>
      <c r="EE79" s="293">
        <f t="shared" si="48"/>
        <v>1423.43685848015</v>
      </c>
      <c r="EF79" s="293">
        <f t="shared" si="48"/>
        <v>1444.8399279370599</v>
      </c>
      <c r="EG79" s="293">
        <f t="shared" ref="EG79:ER79" si="49">+SUMPRODUCT(EG69:EG74,EG45:EG50)</f>
        <v>1448.0889245881954</v>
      </c>
      <c r="EH79" s="293">
        <f t="shared" si="49"/>
        <v>1366.3297664154454</v>
      </c>
      <c r="EI79" s="293">
        <f t="shared" si="49"/>
        <v>1261.3211516438168</v>
      </c>
      <c r="EJ79" s="293">
        <f t="shared" si="49"/>
        <v>1153.6531321083196</v>
      </c>
      <c r="EK79" s="293">
        <f t="shared" si="49"/>
        <v>1322.8567436107603</v>
      </c>
      <c r="EL79" s="293">
        <f t="shared" si="49"/>
        <v>1248.6810876013574</v>
      </c>
      <c r="EM79" s="293">
        <f t="shared" si="49"/>
        <v>1314.9586305318137</v>
      </c>
      <c r="EN79" s="293">
        <f t="shared" si="49"/>
        <v>1321.5550967311826</v>
      </c>
      <c r="EO79" s="293">
        <f t="shared" si="49"/>
        <v>1389.4799979536954</v>
      </c>
      <c r="EP79" s="293">
        <f t="shared" si="49"/>
        <v>1442.473497096875</v>
      </c>
      <c r="EQ79" s="293">
        <f t="shared" si="49"/>
        <v>1476.7597636973258</v>
      </c>
      <c r="ER79" s="293">
        <f t="shared" si="49"/>
        <v>1592.0726038791277</v>
      </c>
      <c r="ES79" s="293">
        <f t="shared" ref="ES79:FD79" si="50">+SUMPRODUCT(ES69:ES74,ES45:ES50)</f>
        <v>1636.1303091071532</v>
      </c>
      <c r="ET79" s="293">
        <f t="shared" si="50"/>
        <v>1606.6638469523255</v>
      </c>
      <c r="EU79" s="293">
        <f t="shared" si="50"/>
        <v>1685.1258979883062</v>
      </c>
      <c r="EV79" s="293">
        <f t="shared" si="50"/>
        <v>1809.8369036090478</v>
      </c>
      <c r="EW79" s="293">
        <f t="shared" si="50"/>
        <v>1875.4540790602887</v>
      </c>
      <c r="EX79" s="293">
        <f t="shared" si="50"/>
        <v>1948.0387724168665</v>
      </c>
      <c r="EY79" s="293">
        <f t="shared" si="50"/>
        <v>1896.0727435331223</v>
      </c>
      <c r="EZ79" s="293">
        <f t="shared" si="50"/>
        <v>1923.1111500999152</v>
      </c>
      <c r="FA79" s="293">
        <f t="shared" si="50"/>
        <v>1915.2313305740361</v>
      </c>
      <c r="FB79" s="293">
        <f t="shared" si="50"/>
        <v>1953.0467368646262</v>
      </c>
      <c r="FC79" s="293">
        <f t="shared" si="50"/>
        <v>1868.0992011571821</v>
      </c>
      <c r="FD79" s="293">
        <f t="shared" si="50"/>
        <v>1837.3080841561643</v>
      </c>
    </row>
    <row r="80" spans="1:160" x14ac:dyDescent="0.3"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</row>
    <row r="81" spans="1:160" x14ac:dyDescent="0.3">
      <c r="A81" s="18"/>
      <c r="B81" s="18"/>
      <c r="C81" s="18"/>
      <c r="D81" s="21"/>
      <c r="E81" s="29"/>
      <c r="F81" s="29"/>
      <c r="G81" s="29"/>
      <c r="H81" s="29"/>
      <c r="I81" s="29"/>
      <c r="J81" s="29"/>
      <c r="K81" s="29" t="s">
        <v>41</v>
      </c>
      <c r="L81" s="29" t="s">
        <v>41</v>
      </c>
      <c r="M81" s="29" t="s">
        <v>41</v>
      </c>
      <c r="N81" s="29" t="s">
        <v>41</v>
      </c>
      <c r="O81" s="29" t="s">
        <v>41</v>
      </c>
      <c r="P81" s="29" t="s">
        <v>41</v>
      </c>
      <c r="Q81" s="29"/>
      <c r="R81" s="29"/>
      <c r="S81" s="29"/>
      <c r="T81" s="29"/>
      <c r="U81" s="29"/>
      <c r="V81" s="29"/>
      <c r="W81" s="29" t="s">
        <v>42</v>
      </c>
      <c r="X81" s="29" t="s">
        <v>42</v>
      </c>
      <c r="Y81" s="29" t="s">
        <v>42</v>
      </c>
      <c r="Z81" s="29" t="s">
        <v>42</v>
      </c>
      <c r="AA81" s="29" t="s">
        <v>42</v>
      </c>
      <c r="AB81" s="29" t="s">
        <v>42</v>
      </c>
      <c r="AC81" s="29"/>
      <c r="AD81" s="29"/>
      <c r="AE81" s="29"/>
      <c r="AF81" s="29"/>
      <c r="AG81" s="29"/>
      <c r="AH81" s="29"/>
      <c r="AI81" s="29" t="s">
        <v>43</v>
      </c>
      <c r="AJ81" s="29" t="s">
        <v>43</v>
      </c>
      <c r="AK81" s="29" t="s">
        <v>43</v>
      </c>
      <c r="AL81" s="29" t="s">
        <v>43</v>
      </c>
      <c r="AM81" s="29" t="s">
        <v>43</v>
      </c>
      <c r="AN81" s="29" t="s">
        <v>43</v>
      </c>
      <c r="AO81" s="29"/>
      <c r="AP81" s="29"/>
      <c r="AQ81" s="29"/>
      <c r="AR81" s="29"/>
      <c r="AS81" s="29"/>
      <c r="AT81" s="29"/>
      <c r="AU81" s="29" t="s">
        <v>44</v>
      </c>
      <c r="AV81" s="29" t="s">
        <v>44</v>
      </c>
      <c r="AW81" s="29" t="s">
        <v>44</v>
      </c>
      <c r="AX81" s="29" t="s">
        <v>44</v>
      </c>
      <c r="AY81" s="29" t="s">
        <v>44</v>
      </c>
      <c r="AZ81" s="29" t="s">
        <v>44</v>
      </c>
      <c r="BA81" s="29"/>
      <c r="BB81" s="29"/>
      <c r="BC81" s="29"/>
      <c r="BD81" s="29"/>
      <c r="BE81" s="29"/>
      <c r="BF81" s="29"/>
      <c r="BG81" s="29" t="s">
        <v>83</v>
      </c>
      <c r="BH81" s="269" t="s">
        <v>83</v>
      </c>
      <c r="BI81" s="269" t="s">
        <v>83</v>
      </c>
      <c r="BJ81" s="269" t="s">
        <v>83</v>
      </c>
      <c r="BK81" s="269" t="s">
        <v>83</v>
      </c>
      <c r="BL81" s="269" t="s">
        <v>83</v>
      </c>
      <c r="BM81" s="29"/>
      <c r="BN81" s="29"/>
      <c r="BO81" s="29"/>
      <c r="BP81" s="29"/>
      <c r="BQ81" s="29"/>
      <c r="BR81" s="29"/>
      <c r="BS81" s="29" t="s">
        <v>88</v>
      </c>
      <c r="BT81" s="29" t="s">
        <v>88</v>
      </c>
      <c r="BU81" s="29" t="s">
        <v>88</v>
      </c>
      <c r="BV81" s="29" t="s">
        <v>88</v>
      </c>
      <c r="BW81" s="29" t="s">
        <v>88</v>
      </c>
      <c r="BX81" s="29" t="s">
        <v>88</v>
      </c>
      <c r="BY81" s="29"/>
      <c r="BZ81" s="29"/>
      <c r="CA81" s="29"/>
      <c r="CB81" s="29"/>
      <c r="CC81" s="29"/>
      <c r="CD81" s="29"/>
      <c r="CE81" s="29" t="s">
        <v>170</v>
      </c>
      <c r="CF81" s="269" t="s">
        <v>170</v>
      </c>
      <c r="CG81" s="269" t="s">
        <v>170</v>
      </c>
      <c r="CH81" s="269" t="s">
        <v>170</v>
      </c>
      <c r="CI81" s="269" t="s">
        <v>170</v>
      </c>
      <c r="CJ81" s="269" t="s">
        <v>170</v>
      </c>
      <c r="CK81" s="29"/>
      <c r="CL81" s="29"/>
      <c r="CM81" s="29"/>
      <c r="CN81" s="29"/>
      <c r="CO81" s="29"/>
      <c r="CP81" s="29"/>
      <c r="CQ81" s="29" t="s">
        <v>236</v>
      </c>
      <c r="CR81" s="29"/>
      <c r="CS81" s="29"/>
      <c r="CT81" s="29"/>
      <c r="CU81" s="29"/>
      <c r="CV81" s="29"/>
      <c r="CW81" s="269"/>
      <c r="CX81" s="269"/>
      <c r="CY81" s="269"/>
      <c r="CZ81" s="269"/>
      <c r="DA81" s="269"/>
      <c r="DB81" s="269"/>
      <c r="DC81" s="269" t="s">
        <v>278</v>
      </c>
      <c r="DD81" s="269" t="s">
        <v>278</v>
      </c>
      <c r="DE81" s="269" t="s">
        <v>278</v>
      </c>
      <c r="DF81" s="269" t="s">
        <v>278</v>
      </c>
      <c r="DG81" s="269" t="s">
        <v>278</v>
      </c>
      <c r="DH81" s="269" t="s">
        <v>278</v>
      </c>
      <c r="DI81" s="269"/>
      <c r="DJ81" s="269"/>
      <c r="DK81" s="269"/>
      <c r="DL81" s="269"/>
      <c r="DM81" s="269"/>
      <c r="DN81" s="269"/>
      <c r="DO81" s="269" t="s">
        <v>362</v>
      </c>
      <c r="DP81" s="269" t="s">
        <v>362</v>
      </c>
      <c r="DQ81" s="269" t="s">
        <v>362</v>
      </c>
      <c r="DR81" s="269" t="s">
        <v>362</v>
      </c>
      <c r="DS81" s="269" t="s">
        <v>362</v>
      </c>
      <c r="DT81" s="269" t="s">
        <v>362</v>
      </c>
      <c r="DU81" s="269"/>
      <c r="DV81" s="269"/>
      <c r="DW81" s="269"/>
      <c r="DX81" s="269"/>
      <c r="DY81" s="269"/>
      <c r="DZ81" s="269"/>
      <c r="EA81" s="269" t="s">
        <v>365</v>
      </c>
      <c r="EB81" s="269" t="s">
        <v>365</v>
      </c>
      <c r="EC81" s="269" t="s">
        <v>365</v>
      </c>
      <c r="ED81" s="269" t="s">
        <v>365</v>
      </c>
      <c r="EE81" s="269" t="s">
        <v>365</v>
      </c>
      <c r="EF81" s="269" t="s">
        <v>365</v>
      </c>
      <c r="EG81" s="29"/>
      <c r="EH81" s="29"/>
      <c r="EI81" s="29"/>
      <c r="EJ81" s="29"/>
      <c r="EK81" s="29"/>
      <c r="EL81" s="29"/>
      <c r="EM81" s="29">
        <v>2020</v>
      </c>
      <c r="EN81" s="29"/>
      <c r="EO81" s="29"/>
      <c r="EP81" s="29"/>
      <c r="EQ81" s="29"/>
      <c r="ER81" s="29"/>
      <c r="ES81" s="29" t="s">
        <v>439</v>
      </c>
      <c r="ET81" s="360"/>
      <c r="EU81" s="360"/>
      <c r="EV81" s="360"/>
      <c r="EW81" s="360"/>
      <c r="EX81" s="360"/>
      <c r="EY81" s="360"/>
      <c r="EZ81" s="360"/>
      <c r="FA81" s="360"/>
      <c r="FB81" s="360"/>
      <c r="FC81" s="360"/>
      <c r="FD81" s="360"/>
    </row>
    <row r="82" spans="1:160" s="66" customFormat="1" x14ac:dyDescent="0.3">
      <c r="A82" s="34" t="s">
        <v>106</v>
      </c>
      <c r="B82" s="34"/>
      <c r="C82" s="34"/>
      <c r="D82" s="35"/>
      <c r="E82" s="37">
        <f t="shared" ref="E82:AJ82" si="51">+E77/$AZ$77*100</f>
        <v>75.735603311925999</v>
      </c>
      <c r="F82" s="37">
        <f t="shared" si="51"/>
        <v>71.466549937980616</v>
      </c>
      <c r="G82" s="37">
        <f t="shared" si="51"/>
        <v>73.592187349266709</v>
      </c>
      <c r="H82" s="37">
        <f t="shared" si="51"/>
        <v>76.794715669992911</v>
      </c>
      <c r="I82" s="37">
        <f t="shared" si="51"/>
        <v>78.52134520913124</v>
      </c>
      <c r="J82" s="37">
        <f t="shared" si="51"/>
        <v>76.349336826113472</v>
      </c>
      <c r="K82" s="37">
        <f t="shared" si="51"/>
        <v>75.913868277948168</v>
      </c>
      <c r="L82" s="37">
        <f t="shared" si="51"/>
        <v>67.795762055385353</v>
      </c>
      <c r="M82" s="37">
        <f t="shared" si="51"/>
        <v>68.510376608066792</v>
      </c>
      <c r="N82" s="37">
        <f t="shared" si="51"/>
        <v>69.154030484462808</v>
      </c>
      <c r="O82" s="37">
        <f t="shared" si="51"/>
        <v>69.803429094840794</v>
      </c>
      <c r="P82" s="37">
        <f t="shared" si="51"/>
        <v>76.154919478979778</v>
      </c>
      <c r="Q82" s="37">
        <f t="shared" si="51"/>
        <v>79.197713442496649</v>
      </c>
      <c r="R82" s="37">
        <f t="shared" si="51"/>
        <v>79.42288262357421</v>
      </c>
      <c r="S82" s="37">
        <f t="shared" si="51"/>
        <v>89.05277033323587</v>
      </c>
      <c r="T82" s="37">
        <f t="shared" si="51"/>
        <v>95.39448466960981</v>
      </c>
      <c r="U82" s="37">
        <f t="shared" si="51"/>
        <v>94.846260793831931</v>
      </c>
      <c r="V82" s="37">
        <f t="shared" si="51"/>
        <v>90.900918601328399</v>
      </c>
      <c r="W82" s="37">
        <f t="shared" si="51"/>
        <v>92.611635168696651</v>
      </c>
      <c r="X82" s="37">
        <f t="shared" si="51"/>
        <v>92.790303713172179</v>
      </c>
      <c r="Y82" s="37">
        <f t="shared" si="51"/>
        <v>90.891457639004614</v>
      </c>
      <c r="Z82" s="37">
        <f t="shared" si="51"/>
        <v>86.039973346354429</v>
      </c>
      <c r="AA82" s="37">
        <f t="shared" si="51"/>
        <v>83.1840504741931</v>
      </c>
      <c r="AB82" s="37">
        <f t="shared" si="51"/>
        <v>88.053725388063953</v>
      </c>
      <c r="AC82" s="37">
        <f t="shared" si="51"/>
        <v>95.040671434430152</v>
      </c>
      <c r="AD82" s="37">
        <f t="shared" si="51"/>
        <v>100.96826479630279</v>
      </c>
      <c r="AE82" s="37">
        <f t="shared" si="51"/>
        <v>100.00817348751276</v>
      </c>
      <c r="AF82" s="37">
        <f t="shared" si="51"/>
        <v>106.46349994996984</v>
      </c>
      <c r="AG82" s="37">
        <f t="shared" si="51"/>
        <v>102.20742641101765</v>
      </c>
      <c r="AH82" s="37">
        <f t="shared" si="51"/>
        <v>104.91567629792084</v>
      </c>
      <c r="AI82" s="37">
        <f t="shared" si="51"/>
        <v>107.85030813756656</v>
      </c>
      <c r="AJ82" s="37">
        <f t="shared" si="51"/>
        <v>106.20666058959407</v>
      </c>
      <c r="AK82" s="37">
        <f t="shared" ref="AK82:BE82" si="52">+AK77/$AZ$77*100</f>
        <v>99.019776504584598</v>
      </c>
      <c r="AL82" s="37">
        <f t="shared" si="52"/>
        <v>100.14495229697479</v>
      </c>
      <c r="AM82" s="37">
        <f t="shared" si="52"/>
        <v>97.453484669517479</v>
      </c>
      <c r="AN82" s="37">
        <f t="shared" si="52"/>
        <v>97.330894800201406</v>
      </c>
      <c r="AO82" s="37">
        <f t="shared" si="52"/>
        <v>97.999111609338911</v>
      </c>
      <c r="AP82" s="37">
        <f t="shared" si="52"/>
        <v>101.03631953012852</v>
      </c>
      <c r="AQ82" s="37">
        <f t="shared" si="52"/>
        <v>101.91903733706469</v>
      </c>
      <c r="AR82" s="37">
        <f t="shared" si="52"/>
        <v>102.27163892452384</v>
      </c>
      <c r="AS82" s="37">
        <f t="shared" si="52"/>
        <v>102.67055937494591</v>
      </c>
      <c r="AT82" s="37">
        <f t="shared" si="52"/>
        <v>109.10940589716616</v>
      </c>
      <c r="AU82" s="37">
        <f t="shared" si="52"/>
        <v>110.38545934034387</v>
      </c>
      <c r="AV82" s="37">
        <f t="shared" si="52"/>
        <v>99.25133066301855</v>
      </c>
      <c r="AW82" s="37">
        <f t="shared" si="52"/>
        <v>93.455528721569621</v>
      </c>
      <c r="AX82" s="37">
        <f t="shared" si="52"/>
        <v>97.457127378723214</v>
      </c>
      <c r="AY82" s="37">
        <f t="shared" si="52"/>
        <v>97.084184854230287</v>
      </c>
      <c r="AZ82" s="37">
        <f t="shared" si="52"/>
        <v>100</v>
      </c>
      <c r="BA82" s="37">
        <f t="shared" si="52"/>
        <v>101.42551581620167</v>
      </c>
      <c r="BB82" s="37">
        <f t="shared" si="52"/>
        <v>100.37136885413138</v>
      </c>
      <c r="BC82" s="37">
        <f t="shared" si="52"/>
        <v>96.741616399515209</v>
      </c>
      <c r="BD82" s="37">
        <f t="shared" si="52"/>
        <v>101.66476151031516</v>
      </c>
      <c r="BE82" s="37">
        <f t="shared" si="52"/>
        <v>107.1620669282366</v>
      </c>
      <c r="BF82" s="37">
        <f t="shared" ref="BF82:BL82" si="53">+BF77/$AZ$77*100</f>
        <v>111.602158289268</v>
      </c>
      <c r="BG82" s="37">
        <f t="shared" si="53"/>
        <v>111.16908385014736</v>
      </c>
      <c r="BH82" s="37">
        <f t="shared" si="53"/>
        <v>103.36415255913008</v>
      </c>
      <c r="BI82" s="37">
        <f t="shared" si="53"/>
        <v>101.30569531827848</v>
      </c>
      <c r="BJ82" s="37">
        <f t="shared" si="53"/>
        <v>101.03926582545463</v>
      </c>
      <c r="BK82" s="37">
        <f t="shared" si="53"/>
        <v>98.271042093000318</v>
      </c>
      <c r="BL82" s="37">
        <f t="shared" si="53"/>
        <v>95.745298109637105</v>
      </c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76"/>
      <c r="EU82" s="76"/>
      <c r="EV82" s="76"/>
      <c r="EW82" s="76"/>
      <c r="EX82" s="76"/>
      <c r="EY82" s="76"/>
      <c r="EZ82" s="76"/>
      <c r="FA82" s="76"/>
      <c r="FB82" s="76"/>
      <c r="FC82" s="76"/>
      <c r="FD82" s="76"/>
    </row>
    <row r="83" spans="1:160" s="66" customFormat="1" x14ac:dyDescent="0.3">
      <c r="A83" s="34" t="s">
        <v>107</v>
      </c>
      <c r="B83" s="34"/>
      <c r="C83" s="34"/>
      <c r="D83" s="35"/>
      <c r="E83" s="37">
        <f t="shared" ref="E83:AJ83" si="54">+E78/$AZ$78*100</f>
        <v>83.278561521429168</v>
      </c>
      <c r="F83" s="37">
        <f t="shared" si="54"/>
        <v>75.170873509445784</v>
      </c>
      <c r="G83" s="37">
        <f t="shared" si="54"/>
        <v>74.19603475994036</v>
      </c>
      <c r="H83" s="37">
        <f t="shared" si="54"/>
        <v>73.654500126199736</v>
      </c>
      <c r="I83" s="37">
        <f t="shared" si="54"/>
        <v>71.106731949381313</v>
      </c>
      <c r="J83" s="37">
        <f t="shared" si="54"/>
        <v>72.269335380561145</v>
      </c>
      <c r="K83" s="37">
        <f t="shared" si="54"/>
        <v>77.373929884769126</v>
      </c>
      <c r="L83" s="37">
        <f t="shared" si="54"/>
        <v>79.685219964366581</v>
      </c>
      <c r="M83" s="37">
        <f t="shared" si="54"/>
        <v>77.812896213879981</v>
      </c>
      <c r="N83" s="37">
        <f t="shared" si="54"/>
        <v>77.813371782803671</v>
      </c>
      <c r="O83" s="37">
        <f t="shared" si="54"/>
        <v>78.998464965059668</v>
      </c>
      <c r="P83" s="37">
        <f t="shared" si="54"/>
        <v>82.479080392380681</v>
      </c>
      <c r="Q83" s="37">
        <f t="shared" si="54"/>
        <v>87.734384429059574</v>
      </c>
      <c r="R83" s="37">
        <f t="shared" si="54"/>
        <v>86.497551805434512</v>
      </c>
      <c r="S83" s="37">
        <f t="shared" si="54"/>
        <v>91.368226443403174</v>
      </c>
      <c r="T83" s="37">
        <f t="shared" si="54"/>
        <v>89.528781327571465</v>
      </c>
      <c r="U83" s="37">
        <f t="shared" si="54"/>
        <v>86.229450955850623</v>
      </c>
      <c r="V83" s="37">
        <f t="shared" si="54"/>
        <v>83.68525626738122</v>
      </c>
      <c r="W83" s="37">
        <f t="shared" si="54"/>
        <v>81.498640431884539</v>
      </c>
      <c r="X83" s="37">
        <f t="shared" si="54"/>
        <v>94.593655847444211</v>
      </c>
      <c r="Y83" s="37">
        <f t="shared" si="54"/>
        <v>92.157555619220773</v>
      </c>
      <c r="Z83" s="37">
        <f t="shared" si="54"/>
        <v>89.805773305482205</v>
      </c>
      <c r="AA83" s="37">
        <f t="shared" si="54"/>
        <v>88.546314700400259</v>
      </c>
      <c r="AB83" s="37">
        <f t="shared" si="54"/>
        <v>93.749792035310421</v>
      </c>
      <c r="AC83" s="37">
        <f t="shared" si="54"/>
        <v>96.988248532635751</v>
      </c>
      <c r="AD83" s="37">
        <f t="shared" si="54"/>
        <v>94.383331042225606</v>
      </c>
      <c r="AE83" s="37">
        <f t="shared" si="54"/>
        <v>92.942027460194282</v>
      </c>
      <c r="AF83" s="37">
        <f t="shared" si="54"/>
        <v>94.877087048206917</v>
      </c>
      <c r="AG83" s="37">
        <f t="shared" si="54"/>
        <v>92.945313302066808</v>
      </c>
      <c r="AH83" s="37">
        <f t="shared" si="54"/>
        <v>93.106032405507335</v>
      </c>
      <c r="AI83" s="37">
        <f t="shared" si="54"/>
        <v>95.425633426038743</v>
      </c>
      <c r="AJ83" s="37">
        <f t="shared" si="54"/>
        <v>99.187928743907321</v>
      </c>
      <c r="AK83" s="37">
        <f t="shared" ref="AK83:BD83" si="55">+AK78/$AZ$78*100</f>
        <v>96.119865917731289</v>
      </c>
      <c r="AL83" s="37">
        <f t="shared" si="55"/>
        <v>94.862175533410351</v>
      </c>
      <c r="AM83" s="37">
        <f t="shared" si="55"/>
        <v>95.857977249048545</v>
      </c>
      <c r="AN83" s="37">
        <f t="shared" si="55"/>
        <v>96.914277600357082</v>
      </c>
      <c r="AO83" s="37">
        <f t="shared" si="55"/>
        <v>97.326777070924791</v>
      </c>
      <c r="AP83" s="37">
        <f t="shared" si="55"/>
        <v>94.944384406792125</v>
      </c>
      <c r="AQ83" s="37">
        <f t="shared" si="55"/>
        <v>94.001971467281535</v>
      </c>
      <c r="AR83" s="37">
        <f t="shared" si="55"/>
        <v>90.809750571144306</v>
      </c>
      <c r="AS83" s="37">
        <f t="shared" si="55"/>
        <v>93.034190897428061</v>
      </c>
      <c r="AT83" s="37">
        <f t="shared" si="55"/>
        <v>92.977974394445226</v>
      </c>
      <c r="AU83" s="37">
        <f t="shared" si="55"/>
        <v>99.025236120526344</v>
      </c>
      <c r="AV83" s="37">
        <f t="shared" si="55"/>
        <v>97.283774986971068</v>
      </c>
      <c r="AW83" s="37">
        <f t="shared" si="55"/>
        <v>95.936631120829148</v>
      </c>
      <c r="AX83" s="37">
        <f t="shared" si="55"/>
        <v>98.465430491039768</v>
      </c>
      <c r="AY83" s="37">
        <f t="shared" si="55"/>
        <v>97.799569351645246</v>
      </c>
      <c r="AZ83" s="37">
        <f t="shared" si="55"/>
        <v>100</v>
      </c>
      <c r="BA83" s="37">
        <f t="shared" si="55"/>
        <v>95.709649177399541</v>
      </c>
      <c r="BB83" s="37">
        <f t="shared" si="55"/>
        <v>93.814620183863113</v>
      </c>
      <c r="BC83" s="37">
        <f t="shared" si="55"/>
        <v>94.154818149595158</v>
      </c>
      <c r="BD83" s="37">
        <f t="shared" si="55"/>
        <v>94.000966138264943</v>
      </c>
      <c r="BE83" s="37">
        <f t="shared" ref="BE83:BK83" si="56">+BE78/$AZ$78*100</f>
        <v>95.923235606419112</v>
      </c>
      <c r="BF83" s="37">
        <f t="shared" si="56"/>
        <v>96.810749766441489</v>
      </c>
      <c r="BG83" s="37">
        <f t="shared" si="56"/>
        <v>99.397000256601984</v>
      </c>
      <c r="BH83" s="37">
        <f t="shared" si="56"/>
        <v>97.531561416523431</v>
      </c>
      <c r="BI83" s="37">
        <f t="shared" si="56"/>
        <v>97.923260556145479</v>
      </c>
      <c r="BJ83" s="37">
        <f t="shared" si="56"/>
        <v>99.611870698361855</v>
      </c>
      <c r="BK83" s="37">
        <f t="shared" si="56"/>
        <v>97.242235847082156</v>
      </c>
      <c r="BL83" s="37">
        <f>+BL78/$AZ$78*100</f>
        <v>96.685326760511714</v>
      </c>
      <c r="BM83" s="37">
        <f>+BM78/$AZ$78*100</f>
        <v>96.296006713163109</v>
      </c>
      <c r="BN83" s="37">
        <f>+BN78/$AZ$78*100</f>
        <v>95.224151801535768</v>
      </c>
      <c r="BO83" s="37">
        <f>+BO78/$AZ$78*100</f>
        <v>102.20210378483434</v>
      </c>
      <c r="BP83" s="37">
        <f t="shared" ref="BP83:CJ83" si="57">+BP78/$AZ$78*100</f>
        <v>106.30724135335893</v>
      </c>
      <c r="BQ83" s="37">
        <f t="shared" si="57"/>
        <v>105.85804543083603</v>
      </c>
      <c r="BR83" s="37">
        <f t="shared" si="57"/>
        <v>109.40695363451229</v>
      </c>
      <c r="BS83" s="37">
        <f t="shared" si="57"/>
        <v>113.11395972809794</v>
      </c>
      <c r="BT83" s="37">
        <f t="shared" si="57"/>
        <v>107.93623774610626</v>
      </c>
      <c r="BU83" s="37">
        <f t="shared" si="57"/>
        <v>100.99855835967145</v>
      </c>
      <c r="BV83" s="37">
        <f t="shared" si="57"/>
        <v>98.169819779284509</v>
      </c>
      <c r="BW83" s="37">
        <f t="shared" si="57"/>
        <v>91.674268392510129</v>
      </c>
      <c r="BX83" s="37">
        <f>+BX78/$AZ$78*100</f>
        <v>83.819254021292878</v>
      </c>
      <c r="BY83" s="37">
        <f>+BY78/$AZ$78*100</f>
        <v>82.448504085708635</v>
      </c>
      <c r="BZ83" s="37">
        <f>+BZ78/$AZ$78*100</f>
        <v>79.489628446470675</v>
      </c>
      <c r="CA83" s="37">
        <f t="shared" si="57"/>
        <v>75.225547258611186</v>
      </c>
      <c r="CB83" s="37">
        <f t="shared" si="57"/>
        <v>74.845569238369052</v>
      </c>
      <c r="CC83" s="37">
        <f t="shared" si="57"/>
        <v>76.33789882539746</v>
      </c>
      <c r="CD83" s="37">
        <f t="shared" si="57"/>
        <v>73.926471140802121</v>
      </c>
      <c r="CE83" s="37">
        <f t="shared" si="57"/>
        <v>67.86844907770697</v>
      </c>
      <c r="CF83" s="37">
        <f t="shared" si="57"/>
        <v>65.87053388861554</v>
      </c>
      <c r="CG83" s="37">
        <f t="shared" si="57"/>
        <v>64.843577687684515</v>
      </c>
      <c r="CH83" s="37">
        <f t="shared" si="57"/>
        <v>67.637255927793461</v>
      </c>
      <c r="CI83" s="37">
        <f t="shared" si="57"/>
        <v>65.397660083020313</v>
      </c>
      <c r="CJ83" s="37">
        <f t="shared" si="57"/>
        <v>62.95644377665932</v>
      </c>
      <c r="CK83" s="37">
        <f t="shared" ref="CK83:CT83" si="58">+CK78/$AZ$78*100</f>
        <v>63.406401628950668</v>
      </c>
      <c r="CL83" s="37">
        <f t="shared" si="58"/>
        <v>62.191871787825278</v>
      </c>
      <c r="CM83" s="37">
        <f t="shared" si="58"/>
        <v>64.805804025377441</v>
      </c>
      <c r="CN83" s="37">
        <f t="shared" si="58"/>
        <v>67.986098400358102</v>
      </c>
      <c r="CO83" s="37">
        <f t="shared" si="58"/>
        <v>68.791997296541055</v>
      </c>
      <c r="CP83" s="37">
        <f t="shared" si="58"/>
        <v>71.193036572817348</v>
      </c>
      <c r="CQ83" s="37">
        <f t="shared" si="58"/>
        <v>76.04968592599505</v>
      </c>
      <c r="CR83" s="37">
        <f t="shared" si="58"/>
        <v>73.648362441005617</v>
      </c>
      <c r="CS83" s="37">
        <f t="shared" si="58"/>
        <v>78.419140415377896</v>
      </c>
      <c r="CT83" s="37">
        <f t="shared" si="58"/>
        <v>80.13998437523648</v>
      </c>
      <c r="CU83" s="37">
        <f>+CU78/$AZ$78*100</f>
        <v>76.716378466194215</v>
      </c>
      <c r="CV83" s="37">
        <f>+CV78/$AZ$78*100</f>
        <v>81.851208765445165</v>
      </c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76"/>
      <c r="EU83" s="76"/>
      <c r="EV83" s="76"/>
      <c r="EW83" s="76"/>
      <c r="EX83" s="76"/>
      <c r="EY83" s="76"/>
      <c r="EZ83" s="76"/>
      <c r="FA83" s="76"/>
      <c r="FB83" s="76"/>
      <c r="FC83" s="76"/>
      <c r="FD83" s="76"/>
    </row>
    <row r="84" spans="1:160" s="66" customFormat="1" x14ac:dyDescent="0.3">
      <c r="A84" s="34" t="s">
        <v>289</v>
      </c>
      <c r="B84" s="34"/>
      <c r="C84" s="34"/>
      <c r="D84" s="35"/>
      <c r="E84" s="36">
        <f t="shared" ref="E84:AJ84" si="59">E79/$AZ$79*100</f>
        <v>84.674511930815626</v>
      </c>
      <c r="F84" s="36">
        <f t="shared" si="59"/>
        <v>76.286992972770378</v>
      </c>
      <c r="G84" s="36">
        <f t="shared" si="59"/>
        <v>74.605094888103082</v>
      </c>
      <c r="H84" s="36">
        <f t="shared" si="59"/>
        <v>74.475158792662683</v>
      </c>
      <c r="I84" s="36">
        <f t="shared" si="59"/>
        <v>72.483462590397437</v>
      </c>
      <c r="J84" s="36">
        <f t="shared" si="59"/>
        <v>73.198233645215254</v>
      </c>
      <c r="K84" s="36">
        <f t="shared" si="59"/>
        <v>77.271880154428956</v>
      </c>
      <c r="L84" s="36">
        <f t="shared" si="59"/>
        <v>79.39293055639979</v>
      </c>
      <c r="M84" s="36">
        <f t="shared" si="59"/>
        <v>78.868876019969022</v>
      </c>
      <c r="N84" s="36">
        <f t="shared" si="59"/>
        <v>80.280794669934068</v>
      </c>
      <c r="O84" s="36">
        <f t="shared" si="59"/>
        <v>78.65774311788644</v>
      </c>
      <c r="P84" s="36">
        <f t="shared" si="59"/>
        <v>83.935927642912304</v>
      </c>
      <c r="Q84" s="36">
        <f t="shared" si="59"/>
        <v>87.286255820840069</v>
      </c>
      <c r="R84" s="36">
        <f t="shared" si="59"/>
        <v>86.679489041093106</v>
      </c>
      <c r="S84" s="36">
        <f t="shared" si="59"/>
        <v>93.177054847540845</v>
      </c>
      <c r="T84" s="36">
        <f t="shared" si="59"/>
        <v>91.079083068065515</v>
      </c>
      <c r="U84" s="36">
        <f t="shared" si="59"/>
        <v>86.216765709956306</v>
      </c>
      <c r="V84" s="36">
        <f t="shared" si="59"/>
        <v>84.130453651774559</v>
      </c>
      <c r="W84" s="36">
        <f t="shared" si="59"/>
        <v>81.761500366071004</v>
      </c>
      <c r="X84" s="36">
        <f t="shared" si="59"/>
        <v>94.285375328486367</v>
      </c>
      <c r="Y84" s="36">
        <f t="shared" si="59"/>
        <v>92.555661162511342</v>
      </c>
      <c r="Z84" s="36">
        <f t="shared" si="59"/>
        <v>90.563510079819181</v>
      </c>
      <c r="AA84" s="36">
        <f t="shared" si="59"/>
        <v>89.01729569184792</v>
      </c>
      <c r="AB84" s="36">
        <f t="shared" si="59"/>
        <v>93.635367657825768</v>
      </c>
      <c r="AC84" s="36">
        <f t="shared" si="59"/>
        <v>97.491734218011345</v>
      </c>
      <c r="AD84" s="36">
        <f t="shared" si="59"/>
        <v>96.54901782197598</v>
      </c>
      <c r="AE84" s="36">
        <f t="shared" si="59"/>
        <v>93.850091776066634</v>
      </c>
      <c r="AF84" s="36">
        <f t="shared" si="59"/>
        <v>95.272085953611167</v>
      </c>
      <c r="AG84" s="36">
        <f t="shared" si="59"/>
        <v>94.041459049108909</v>
      </c>
      <c r="AH84" s="36">
        <f t="shared" si="59"/>
        <v>94.191378179115787</v>
      </c>
      <c r="AI84" s="36">
        <f t="shared" si="59"/>
        <v>96.606344103342451</v>
      </c>
      <c r="AJ84" s="36">
        <f t="shared" si="59"/>
        <v>100.85648997838352</v>
      </c>
      <c r="AK84" s="36">
        <f t="shared" ref="AK84:BF84" si="60">AK79/$AZ$79*100</f>
        <v>96.945144636287381</v>
      </c>
      <c r="AL84" s="36">
        <f t="shared" si="60"/>
        <v>95.57280585490517</v>
      </c>
      <c r="AM84" s="36">
        <f t="shared" si="60"/>
        <v>96.534337767188632</v>
      </c>
      <c r="AN84" s="36">
        <f t="shared" si="60"/>
        <v>98.711296382376148</v>
      </c>
      <c r="AO84" s="36">
        <f t="shared" si="60"/>
        <v>98.138004801519671</v>
      </c>
      <c r="AP84" s="36">
        <f t="shared" si="60"/>
        <v>96.332439766991328</v>
      </c>
      <c r="AQ84" s="36">
        <f t="shared" si="60"/>
        <v>95.103780912862604</v>
      </c>
      <c r="AR84" s="36">
        <f t="shared" si="60"/>
        <v>94.034876263956619</v>
      </c>
      <c r="AS84" s="36">
        <f t="shared" si="60"/>
        <v>95.383643381366539</v>
      </c>
      <c r="AT84" s="36">
        <f t="shared" si="60"/>
        <v>97.403184978223408</v>
      </c>
      <c r="AU84" s="36">
        <f t="shared" si="60"/>
        <v>100.92352580677834</v>
      </c>
      <c r="AV84" s="36">
        <f t="shared" si="60"/>
        <v>100.04919447859739</v>
      </c>
      <c r="AW84" s="36">
        <f t="shared" si="60"/>
        <v>97.858835927137633</v>
      </c>
      <c r="AX84" s="36">
        <f t="shared" si="60"/>
        <v>99.697872414648785</v>
      </c>
      <c r="AY84" s="36">
        <f t="shared" si="60"/>
        <v>98.517355050503895</v>
      </c>
      <c r="AZ84" s="36">
        <f t="shared" si="60"/>
        <v>100</v>
      </c>
      <c r="BA84" s="36">
        <f t="shared" si="60"/>
        <v>100.28012184837034</v>
      </c>
      <c r="BB84" s="36">
        <f t="shared" si="60"/>
        <v>98.498493674491428</v>
      </c>
      <c r="BC84" s="36">
        <f t="shared" si="60"/>
        <v>97.903013096806774</v>
      </c>
      <c r="BD84" s="36">
        <f t="shared" si="60"/>
        <v>99.075361923429867</v>
      </c>
      <c r="BE84" s="36">
        <f t="shared" si="60"/>
        <v>100.064541876872</v>
      </c>
      <c r="BF84" s="36">
        <f t="shared" si="60"/>
        <v>100.94296642986711</v>
      </c>
      <c r="BG84" s="36">
        <f t="shared" ref="BG84:DR84" si="61">BG79/$AZ$79*100</f>
        <v>102.34272665822817</v>
      </c>
      <c r="BH84" s="36">
        <f t="shared" si="61"/>
        <v>98.918327346065425</v>
      </c>
      <c r="BI84" s="36">
        <f t="shared" si="61"/>
        <v>98.685600242207869</v>
      </c>
      <c r="BJ84" s="36">
        <f t="shared" si="61"/>
        <v>100.11648852184332</v>
      </c>
      <c r="BK84" s="36">
        <f t="shared" si="61"/>
        <v>98.011179664188973</v>
      </c>
      <c r="BL84" s="36">
        <f t="shared" si="61"/>
        <v>97.71305690790885</v>
      </c>
      <c r="BM84" s="36">
        <f t="shared" si="61"/>
        <v>97.260840645009495</v>
      </c>
      <c r="BN84" s="36">
        <f t="shared" si="61"/>
        <v>95.581355923383867</v>
      </c>
      <c r="BO84" s="36">
        <f t="shared" si="61"/>
        <v>102.25437955664025</v>
      </c>
      <c r="BP84" s="36">
        <f t="shared" si="61"/>
        <v>107.3268916420231</v>
      </c>
      <c r="BQ84" s="36">
        <f t="shared" si="61"/>
        <v>106.84128298710573</v>
      </c>
      <c r="BR84" s="36">
        <f t="shared" si="61"/>
        <v>110.99222507585506</v>
      </c>
      <c r="BS84" s="36">
        <f t="shared" si="61"/>
        <v>113.52075460673885</v>
      </c>
      <c r="BT84" s="36">
        <f t="shared" si="61"/>
        <v>108.3473282936731</v>
      </c>
      <c r="BU84" s="36">
        <f t="shared" si="61"/>
        <v>101.336056215037</v>
      </c>
      <c r="BV84" s="36">
        <f t="shared" si="61"/>
        <v>98.725463654954623</v>
      </c>
      <c r="BW84" s="36">
        <f t="shared" si="61"/>
        <v>92.178731684053233</v>
      </c>
      <c r="BX84" s="36">
        <f t="shared" si="61"/>
        <v>84.550152093185289</v>
      </c>
      <c r="BY84" s="36">
        <f t="shared" si="61"/>
        <v>82.657883432779883</v>
      </c>
      <c r="BZ84" s="36">
        <f t="shared" si="61"/>
        <v>80.396972183262349</v>
      </c>
      <c r="CA84" s="36">
        <f t="shared" si="61"/>
        <v>76.309783151843902</v>
      </c>
      <c r="CB84" s="36">
        <f t="shared" si="61"/>
        <v>76.074753370348944</v>
      </c>
      <c r="CC84" s="36">
        <f t="shared" si="61"/>
        <v>77.272754283619818</v>
      </c>
      <c r="CD84" s="36">
        <f t="shared" si="61"/>
        <v>74.634196006592106</v>
      </c>
      <c r="CE84" s="36">
        <f t="shared" si="61"/>
        <v>68.879926808762875</v>
      </c>
      <c r="CF84" s="36">
        <f t="shared" si="61"/>
        <v>66.649332841423444</v>
      </c>
      <c r="CG84" s="36">
        <f t="shared" si="61"/>
        <v>65.363486206988938</v>
      </c>
      <c r="CH84" s="36">
        <f t="shared" si="61"/>
        <v>68.613152448073407</v>
      </c>
      <c r="CI84" s="36">
        <f t="shared" si="61"/>
        <v>66.057596505528863</v>
      </c>
      <c r="CJ84" s="36">
        <f t="shared" si="61"/>
        <v>63.555677259029018</v>
      </c>
      <c r="CK84" s="36">
        <f t="shared" si="61"/>
        <v>63.616553365112757</v>
      </c>
      <c r="CL84" s="36">
        <f t="shared" si="61"/>
        <v>62.529587969968503</v>
      </c>
      <c r="CM84" s="36">
        <f t="shared" si="61"/>
        <v>65.538905066613708</v>
      </c>
      <c r="CN84" s="36">
        <f t="shared" si="61"/>
        <v>69.249538211598136</v>
      </c>
      <c r="CO84" s="36">
        <f t="shared" si="61"/>
        <v>71.360176185444985</v>
      </c>
      <c r="CP84" s="36">
        <f t="shared" si="61"/>
        <v>72.62882842663349</v>
      </c>
      <c r="CQ84" s="36">
        <f t="shared" si="61"/>
        <v>78.155578632526755</v>
      </c>
      <c r="CR84" s="36">
        <f t="shared" si="61"/>
        <v>75.425370267702078</v>
      </c>
      <c r="CS84" s="36">
        <f t="shared" si="61"/>
        <v>79.429920557671551</v>
      </c>
      <c r="CT84" s="36">
        <f t="shared" si="61"/>
        <v>80.294609610490127</v>
      </c>
      <c r="CU84" s="36">
        <f t="shared" si="61"/>
        <v>77.431907839564659</v>
      </c>
      <c r="CV84" s="36">
        <f t="shared" si="61"/>
        <v>82.610030776615773</v>
      </c>
      <c r="CW84" s="36">
        <f t="shared" si="61"/>
        <v>84.566380408065967</v>
      </c>
      <c r="CX84" s="36">
        <f>CX79/$AZ$79*100</f>
        <v>84.132059121415168</v>
      </c>
      <c r="CY84" s="36">
        <f t="shared" si="61"/>
        <v>82.10675916696114</v>
      </c>
      <c r="CZ84" s="36">
        <f t="shared" si="61"/>
        <v>83.12560874656738</v>
      </c>
      <c r="DA84" s="36">
        <f t="shared" si="61"/>
        <v>83.126806556914573</v>
      </c>
      <c r="DB84" s="36">
        <f t="shared" si="61"/>
        <v>81.646694804272784</v>
      </c>
      <c r="DC84" s="36">
        <f t="shared" si="61"/>
        <v>81.156983963654312</v>
      </c>
      <c r="DD84" s="36">
        <f t="shared" si="61"/>
        <v>80.734038401832578</v>
      </c>
      <c r="DE84" s="36">
        <f t="shared" si="61"/>
        <v>80.326678605882435</v>
      </c>
      <c r="DF84" s="36">
        <f t="shared" si="61"/>
        <v>80.912559554950434</v>
      </c>
      <c r="DG84" s="36">
        <f t="shared" si="61"/>
        <v>81.491307485730104</v>
      </c>
      <c r="DH84" s="36">
        <f t="shared" si="61"/>
        <v>81.708323996147385</v>
      </c>
      <c r="DI84" s="36">
        <f t="shared" si="61"/>
        <v>86.229220499928175</v>
      </c>
      <c r="DJ84" s="36">
        <f>DJ79/$AZ$79*100</f>
        <v>83.860840041290132</v>
      </c>
      <c r="DK84" s="36">
        <f t="shared" si="61"/>
        <v>81.623107243108919</v>
      </c>
      <c r="DL84" s="36">
        <f t="shared" si="61"/>
        <v>83.382369832362045</v>
      </c>
      <c r="DM84" s="36">
        <f t="shared" si="61"/>
        <v>81.488050523716524</v>
      </c>
      <c r="DN84" s="36">
        <f t="shared" si="61"/>
        <v>81.528659414096239</v>
      </c>
      <c r="DO84" s="36">
        <f t="shared" si="61"/>
        <v>79.92231814297287</v>
      </c>
      <c r="DP84" s="36">
        <f t="shared" si="61"/>
        <v>73.54356352086306</v>
      </c>
      <c r="DQ84" s="36">
        <f t="shared" si="61"/>
        <v>71.662857136700268</v>
      </c>
      <c r="DR84" s="36">
        <f t="shared" si="61"/>
        <v>73.209024261016253</v>
      </c>
      <c r="DS84" s="36">
        <f>DS79/$AZ$79*100</f>
        <v>69.968903807683077</v>
      </c>
      <c r="DT84" s="36">
        <f t="shared" ref="DT84:EF84" si="62">DT79/$AZ$79*100</f>
        <v>73.717343909185445</v>
      </c>
      <c r="DU84" s="36">
        <f t="shared" si="62"/>
        <v>74.73863720774753</v>
      </c>
      <c r="DV84" s="36">
        <f t="shared" si="62"/>
        <v>73.381369619314</v>
      </c>
      <c r="DW84" s="36">
        <f t="shared" si="62"/>
        <v>75.703794731811342</v>
      </c>
      <c r="DX84" s="36">
        <f t="shared" si="62"/>
        <v>79.208488393226062</v>
      </c>
      <c r="DY84" s="36">
        <f t="shared" si="62"/>
        <v>76.282845452774922</v>
      </c>
      <c r="DZ84" s="36">
        <f t="shared" si="62"/>
        <v>75.784056772648754</v>
      </c>
      <c r="EA84" s="36">
        <f t="shared" si="62"/>
        <v>74.94855341141303</v>
      </c>
      <c r="EB84" s="36">
        <f t="shared" si="62"/>
        <v>72.570307661479063</v>
      </c>
      <c r="EC84" s="36">
        <f t="shared" si="62"/>
        <v>70.087152842953259</v>
      </c>
      <c r="ED84" s="36">
        <f>ED79/$AZ$79*100</f>
        <v>71.369247348639419</v>
      </c>
      <c r="EE84" s="36">
        <f t="shared" si="62"/>
        <v>75.132933236045702</v>
      </c>
      <c r="EF84" s="36">
        <f t="shared" si="62"/>
        <v>76.262646422108233</v>
      </c>
      <c r="EG84" s="36">
        <f t="shared" ref="EG84:ER84" si="63">EG79/$AZ$79*100</f>
        <v>76.434137448928013</v>
      </c>
      <c r="EH84" s="36">
        <f>EH79/$AZ$79*100</f>
        <v>72.118663014053979</v>
      </c>
      <c r="EI84" s="36">
        <f t="shared" si="63"/>
        <v>66.576017974448632</v>
      </c>
      <c r="EJ84" s="36">
        <f t="shared" si="63"/>
        <v>60.893002198072629</v>
      </c>
      <c r="EK84" s="36">
        <f t="shared" si="63"/>
        <v>69.824036666215122</v>
      </c>
      <c r="EL84" s="36">
        <f t="shared" si="63"/>
        <v>65.908840444132693</v>
      </c>
      <c r="EM84" s="36">
        <f t="shared" si="63"/>
        <v>69.407152419389575</v>
      </c>
      <c r="EN84" s="36">
        <f t="shared" si="63"/>
        <v>69.755332144818496</v>
      </c>
      <c r="EO84" s="36">
        <f t="shared" si="63"/>
        <v>73.340596245725024</v>
      </c>
      <c r="EP84" s="36">
        <f t="shared" si="63"/>
        <v>76.137739659111276</v>
      </c>
      <c r="EQ84" s="36">
        <f t="shared" si="63"/>
        <v>77.947463612835094</v>
      </c>
      <c r="ER84" s="36">
        <f t="shared" si="63"/>
        <v>84.033994161080656</v>
      </c>
      <c r="ES84" s="36">
        <f t="shared" ref="ES84:FD84" si="64">ES79/$AZ$79*100</f>
        <v>86.359481663887777</v>
      </c>
      <c r="ET84" s="361">
        <f t="shared" si="64"/>
        <v>84.804160315707293</v>
      </c>
      <c r="EU84" s="361">
        <f t="shared" si="64"/>
        <v>88.945604319302888</v>
      </c>
      <c r="EV84" s="361">
        <f t="shared" si="64"/>
        <v>95.528196025624055</v>
      </c>
      <c r="EW84" s="361">
        <f t="shared" si="64"/>
        <v>98.991651979392117</v>
      </c>
      <c r="EX84" s="361">
        <f t="shared" si="64"/>
        <v>102.82287279359915</v>
      </c>
      <c r="EY84" s="361">
        <f t="shared" si="64"/>
        <v>100.07996210149189</v>
      </c>
      <c r="EZ84" s="361">
        <f t="shared" si="64"/>
        <v>101.50712396208961</v>
      </c>
      <c r="FA84" s="361">
        <f t="shared" si="64"/>
        <v>101.09120529957715</v>
      </c>
      <c r="FB84" s="361">
        <f t="shared" si="64"/>
        <v>103.0872070043233</v>
      </c>
      <c r="FC84" s="361">
        <f t="shared" si="64"/>
        <v>98.603441187208901</v>
      </c>
      <c r="FD84" s="361">
        <f t="shared" si="64"/>
        <v>96.978200893536254</v>
      </c>
    </row>
    <row r="85" spans="1:160" s="66" customFormat="1" x14ac:dyDescent="0.3">
      <c r="A85" s="34" t="s">
        <v>108</v>
      </c>
      <c r="B85" s="34"/>
      <c r="C85" s="34"/>
      <c r="D85" s="35"/>
      <c r="E85" s="37">
        <f t="shared" ref="E85:BD85" si="65">+E82</f>
        <v>75.735603311925999</v>
      </c>
      <c r="F85" s="37">
        <f t="shared" si="65"/>
        <v>71.466549937980616</v>
      </c>
      <c r="G85" s="37">
        <f t="shared" si="65"/>
        <v>73.592187349266709</v>
      </c>
      <c r="H85" s="37">
        <f t="shared" si="65"/>
        <v>76.794715669992911</v>
      </c>
      <c r="I85" s="37">
        <f t="shared" si="65"/>
        <v>78.52134520913124</v>
      </c>
      <c r="J85" s="37">
        <f t="shared" si="65"/>
        <v>76.349336826113472</v>
      </c>
      <c r="K85" s="37">
        <f t="shared" si="65"/>
        <v>75.913868277948168</v>
      </c>
      <c r="L85" s="37">
        <f t="shared" si="65"/>
        <v>67.795762055385353</v>
      </c>
      <c r="M85" s="37">
        <f t="shared" si="65"/>
        <v>68.510376608066792</v>
      </c>
      <c r="N85" s="37">
        <f t="shared" si="65"/>
        <v>69.154030484462808</v>
      </c>
      <c r="O85" s="37">
        <f t="shared" si="65"/>
        <v>69.803429094840794</v>
      </c>
      <c r="P85" s="37">
        <f t="shared" si="65"/>
        <v>76.154919478979778</v>
      </c>
      <c r="Q85" s="37">
        <f t="shared" si="65"/>
        <v>79.197713442496649</v>
      </c>
      <c r="R85" s="37">
        <f t="shared" si="65"/>
        <v>79.42288262357421</v>
      </c>
      <c r="S85" s="37">
        <f t="shared" si="65"/>
        <v>89.05277033323587</v>
      </c>
      <c r="T85" s="37">
        <f t="shared" si="65"/>
        <v>95.39448466960981</v>
      </c>
      <c r="U85" s="37">
        <f t="shared" si="65"/>
        <v>94.846260793831931</v>
      </c>
      <c r="V85" s="37">
        <f t="shared" si="65"/>
        <v>90.900918601328399</v>
      </c>
      <c r="W85" s="37">
        <f t="shared" si="65"/>
        <v>92.611635168696651</v>
      </c>
      <c r="X85" s="37">
        <f t="shared" si="65"/>
        <v>92.790303713172179</v>
      </c>
      <c r="Y85" s="37">
        <f t="shared" si="65"/>
        <v>90.891457639004614</v>
      </c>
      <c r="Z85" s="37">
        <f t="shared" si="65"/>
        <v>86.039973346354429</v>
      </c>
      <c r="AA85" s="37">
        <f t="shared" si="65"/>
        <v>83.1840504741931</v>
      </c>
      <c r="AB85" s="37">
        <f t="shared" si="65"/>
        <v>88.053725388063953</v>
      </c>
      <c r="AC85" s="37">
        <f t="shared" si="65"/>
        <v>95.040671434430152</v>
      </c>
      <c r="AD85" s="37">
        <f t="shared" si="65"/>
        <v>100.96826479630279</v>
      </c>
      <c r="AE85" s="37">
        <f t="shared" si="65"/>
        <v>100.00817348751276</v>
      </c>
      <c r="AF85" s="37">
        <f t="shared" si="65"/>
        <v>106.46349994996984</v>
      </c>
      <c r="AG85" s="37">
        <f t="shared" si="65"/>
        <v>102.20742641101765</v>
      </c>
      <c r="AH85" s="37">
        <f t="shared" si="65"/>
        <v>104.91567629792084</v>
      </c>
      <c r="AI85" s="37">
        <f t="shared" si="65"/>
        <v>107.85030813756656</v>
      </c>
      <c r="AJ85" s="37">
        <f t="shared" si="65"/>
        <v>106.20666058959407</v>
      </c>
      <c r="AK85" s="37">
        <f t="shared" si="65"/>
        <v>99.019776504584598</v>
      </c>
      <c r="AL85" s="37">
        <f t="shared" si="65"/>
        <v>100.14495229697479</v>
      </c>
      <c r="AM85" s="37">
        <f t="shared" si="65"/>
        <v>97.453484669517479</v>
      </c>
      <c r="AN85" s="37">
        <f t="shared" si="65"/>
        <v>97.330894800201406</v>
      </c>
      <c r="AO85" s="37">
        <f t="shared" si="65"/>
        <v>97.999111609338911</v>
      </c>
      <c r="AP85" s="37">
        <f t="shared" si="65"/>
        <v>101.03631953012852</v>
      </c>
      <c r="AQ85" s="37">
        <f t="shared" si="65"/>
        <v>101.91903733706469</v>
      </c>
      <c r="AR85" s="37">
        <f t="shared" si="65"/>
        <v>102.27163892452384</v>
      </c>
      <c r="AS85" s="37">
        <f t="shared" si="65"/>
        <v>102.67055937494591</v>
      </c>
      <c r="AT85" s="37">
        <f t="shared" si="65"/>
        <v>109.10940589716616</v>
      </c>
      <c r="AU85" s="37">
        <f t="shared" si="65"/>
        <v>110.38545934034387</v>
      </c>
      <c r="AV85" s="37">
        <f t="shared" si="65"/>
        <v>99.25133066301855</v>
      </c>
      <c r="AW85" s="37">
        <f t="shared" si="65"/>
        <v>93.455528721569621</v>
      </c>
      <c r="AX85" s="37">
        <f t="shared" si="65"/>
        <v>97.457127378723214</v>
      </c>
      <c r="AY85" s="37">
        <f t="shared" si="65"/>
        <v>97.084184854230287</v>
      </c>
      <c r="AZ85" s="37">
        <f>+AZ82</f>
        <v>100</v>
      </c>
      <c r="BA85" s="37">
        <f>+BA82</f>
        <v>101.42551581620167</v>
      </c>
      <c r="BB85" s="37">
        <f t="shared" si="65"/>
        <v>100.37136885413138</v>
      </c>
      <c r="BC85" s="37">
        <f t="shared" si="65"/>
        <v>96.741616399515209</v>
      </c>
      <c r="BD85" s="37">
        <f t="shared" si="65"/>
        <v>101.66476151031516</v>
      </c>
      <c r="BE85" s="37">
        <f t="shared" ref="BE85:BK85" si="66">+BE82</f>
        <v>107.1620669282366</v>
      </c>
      <c r="BF85" s="37">
        <f t="shared" si="66"/>
        <v>111.602158289268</v>
      </c>
      <c r="BG85" s="37">
        <f t="shared" si="66"/>
        <v>111.16908385014736</v>
      </c>
      <c r="BH85" s="37">
        <f t="shared" si="66"/>
        <v>103.36415255913008</v>
      </c>
      <c r="BI85" s="37">
        <f t="shared" si="66"/>
        <v>101.30569531827848</v>
      </c>
      <c r="BJ85" s="37">
        <f t="shared" si="66"/>
        <v>101.03926582545463</v>
      </c>
      <c r="BK85" s="37">
        <f t="shared" si="66"/>
        <v>98.271042093000318</v>
      </c>
      <c r="BL85" s="37">
        <f>+BL82</f>
        <v>95.745298109637105</v>
      </c>
      <c r="BM85" s="37">
        <f t="shared" ref="BM85:BX85" si="67">+BM83</f>
        <v>96.296006713163109</v>
      </c>
      <c r="BN85" s="37">
        <f t="shared" si="67"/>
        <v>95.224151801535768</v>
      </c>
      <c r="BO85" s="37">
        <f t="shared" si="67"/>
        <v>102.20210378483434</v>
      </c>
      <c r="BP85" s="37">
        <f t="shared" si="67"/>
        <v>106.30724135335893</v>
      </c>
      <c r="BQ85" s="37">
        <f t="shared" si="67"/>
        <v>105.85804543083603</v>
      </c>
      <c r="BR85" s="37">
        <f t="shared" si="67"/>
        <v>109.40695363451229</v>
      </c>
      <c r="BS85" s="37">
        <f t="shared" si="67"/>
        <v>113.11395972809794</v>
      </c>
      <c r="BT85" s="37">
        <f t="shared" si="67"/>
        <v>107.93623774610626</v>
      </c>
      <c r="BU85" s="37">
        <f t="shared" si="67"/>
        <v>100.99855835967145</v>
      </c>
      <c r="BV85" s="37">
        <f t="shared" si="67"/>
        <v>98.169819779284509</v>
      </c>
      <c r="BW85" s="37">
        <f t="shared" si="67"/>
        <v>91.674268392510129</v>
      </c>
      <c r="BX85" s="37">
        <f t="shared" si="67"/>
        <v>83.819254021292878</v>
      </c>
      <c r="BY85" s="37">
        <f t="shared" ref="BY85:CJ85" si="68">+BY83</f>
        <v>82.448504085708635</v>
      </c>
      <c r="BZ85" s="37">
        <f>+BZ83</f>
        <v>79.489628446470675</v>
      </c>
      <c r="CA85" s="37">
        <f t="shared" si="68"/>
        <v>75.225547258611186</v>
      </c>
      <c r="CB85" s="37">
        <f t="shared" si="68"/>
        <v>74.845569238369052</v>
      </c>
      <c r="CC85" s="37">
        <f>+CC83</f>
        <v>76.33789882539746</v>
      </c>
      <c r="CD85" s="37">
        <f t="shared" si="68"/>
        <v>73.926471140802121</v>
      </c>
      <c r="CE85" s="37">
        <f t="shared" si="68"/>
        <v>67.86844907770697</v>
      </c>
      <c r="CF85" s="37">
        <f t="shared" si="68"/>
        <v>65.87053388861554</v>
      </c>
      <c r="CG85" s="37">
        <f t="shared" si="68"/>
        <v>64.843577687684515</v>
      </c>
      <c r="CH85" s="37">
        <f t="shared" si="68"/>
        <v>67.637255927793461</v>
      </c>
      <c r="CI85" s="37">
        <f t="shared" si="68"/>
        <v>65.397660083020313</v>
      </c>
      <c r="CJ85" s="37">
        <f t="shared" si="68"/>
        <v>62.95644377665932</v>
      </c>
      <c r="CK85" s="37">
        <f>+CK83</f>
        <v>63.406401628950668</v>
      </c>
      <c r="CL85" s="37">
        <f t="shared" ref="CL85:CT85" si="69">+CL83</f>
        <v>62.191871787825278</v>
      </c>
      <c r="CM85" s="37">
        <f t="shared" si="69"/>
        <v>64.805804025377441</v>
      </c>
      <c r="CN85" s="37">
        <f t="shared" si="69"/>
        <v>67.986098400358102</v>
      </c>
      <c r="CO85" s="37">
        <f t="shared" si="69"/>
        <v>68.791997296541055</v>
      </c>
      <c r="CP85" s="37">
        <f t="shared" si="69"/>
        <v>71.193036572817348</v>
      </c>
      <c r="CQ85" s="37">
        <f t="shared" si="69"/>
        <v>76.04968592599505</v>
      </c>
      <c r="CR85" s="37">
        <f t="shared" si="69"/>
        <v>73.648362441005617</v>
      </c>
      <c r="CS85" s="37">
        <f t="shared" si="69"/>
        <v>78.419140415377896</v>
      </c>
      <c r="CT85" s="37">
        <f t="shared" si="69"/>
        <v>80.13998437523648</v>
      </c>
      <c r="CU85" s="37">
        <f>+CU83</f>
        <v>76.716378466194215</v>
      </c>
      <c r="CV85" s="37">
        <f>+CV83</f>
        <v>81.851208765445165</v>
      </c>
      <c r="CW85" s="37">
        <f>+CW84</f>
        <v>84.566380408065967</v>
      </c>
      <c r="CX85" s="37">
        <f>+CX84</f>
        <v>84.132059121415168</v>
      </c>
      <c r="CY85" s="37">
        <f t="shared" ref="CY85:EE85" si="70">+CY84</f>
        <v>82.10675916696114</v>
      </c>
      <c r="CZ85" s="37">
        <f t="shared" si="70"/>
        <v>83.12560874656738</v>
      </c>
      <c r="DA85" s="37">
        <f t="shared" si="70"/>
        <v>83.126806556914573</v>
      </c>
      <c r="DB85" s="37">
        <f t="shared" si="70"/>
        <v>81.646694804272784</v>
      </c>
      <c r="DC85" s="37">
        <f t="shared" si="70"/>
        <v>81.156983963654312</v>
      </c>
      <c r="DD85" s="37">
        <f t="shared" si="70"/>
        <v>80.734038401832578</v>
      </c>
      <c r="DE85" s="37">
        <f t="shared" si="70"/>
        <v>80.326678605882435</v>
      </c>
      <c r="DF85" s="37">
        <f t="shared" si="70"/>
        <v>80.912559554950434</v>
      </c>
      <c r="DG85" s="37">
        <f t="shared" si="70"/>
        <v>81.491307485730104</v>
      </c>
      <c r="DH85" s="37">
        <f t="shared" si="70"/>
        <v>81.708323996147385</v>
      </c>
      <c r="DI85" s="37">
        <f t="shared" si="70"/>
        <v>86.229220499928175</v>
      </c>
      <c r="DJ85" s="37">
        <f>+DJ84</f>
        <v>83.860840041290132</v>
      </c>
      <c r="DK85" s="37">
        <f t="shared" si="70"/>
        <v>81.623107243108919</v>
      </c>
      <c r="DL85" s="37">
        <f t="shared" si="70"/>
        <v>83.382369832362045</v>
      </c>
      <c r="DM85" s="37">
        <f t="shared" si="70"/>
        <v>81.488050523716524</v>
      </c>
      <c r="DN85" s="37">
        <f t="shared" si="70"/>
        <v>81.528659414096239</v>
      </c>
      <c r="DO85" s="37">
        <f t="shared" si="70"/>
        <v>79.92231814297287</v>
      </c>
      <c r="DP85" s="37">
        <f t="shared" si="70"/>
        <v>73.54356352086306</v>
      </c>
      <c r="DQ85" s="37">
        <f t="shared" si="70"/>
        <v>71.662857136700268</v>
      </c>
      <c r="DR85" s="37">
        <f t="shared" si="70"/>
        <v>73.209024261016253</v>
      </c>
      <c r="DS85" s="37">
        <f t="shared" si="70"/>
        <v>69.968903807683077</v>
      </c>
      <c r="DT85" s="37">
        <f t="shared" si="70"/>
        <v>73.717343909185445</v>
      </c>
      <c r="DU85" s="37">
        <f t="shared" si="70"/>
        <v>74.73863720774753</v>
      </c>
      <c r="DV85" s="37">
        <f t="shared" si="70"/>
        <v>73.381369619314</v>
      </c>
      <c r="DW85" s="37">
        <f t="shared" si="70"/>
        <v>75.703794731811342</v>
      </c>
      <c r="DX85" s="37">
        <f t="shared" si="70"/>
        <v>79.208488393226062</v>
      </c>
      <c r="DY85" s="37">
        <f t="shared" si="70"/>
        <v>76.282845452774922</v>
      </c>
      <c r="DZ85" s="37">
        <f t="shared" si="70"/>
        <v>75.784056772648754</v>
      </c>
      <c r="EA85" s="37">
        <f t="shared" si="70"/>
        <v>74.94855341141303</v>
      </c>
      <c r="EB85" s="37">
        <f t="shared" si="70"/>
        <v>72.570307661479063</v>
      </c>
      <c r="EC85" s="37">
        <f t="shared" si="70"/>
        <v>70.087152842953259</v>
      </c>
      <c r="ED85" s="37">
        <f t="shared" si="70"/>
        <v>71.369247348639419</v>
      </c>
      <c r="EE85" s="37">
        <f t="shared" si="70"/>
        <v>75.132933236045702</v>
      </c>
      <c r="EF85" s="37">
        <f>+EF84</f>
        <v>76.262646422108233</v>
      </c>
      <c r="EG85" s="37">
        <f>+EG84</f>
        <v>76.434137448928013</v>
      </c>
      <c r="EH85" s="37">
        <f>+EH84</f>
        <v>72.118663014053979</v>
      </c>
      <c r="EI85" s="37">
        <f t="shared" ref="EI85:ER85" si="71">+EI84</f>
        <v>66.576017974448632</v>
      </c>
      <c r="EJ85" s="37">
        <f t="shared" si="71"/>
        <v>60.893002198072629</v>
      </c>
      <c r="EK85" s="37">
        <f t="shared" si="71"/>
        <v>69.824036666215122</v>
      </c>
      <c r="EL85" s="37">
        <f t="shared" si="71"/>
        <v>65.908840444132693</v>
      </c>
      <c r="EM85" s="37">
        <f t="shared" si="71"/>
        <v>69.407152419389575</v>
      </c>
      <c r="EN85" s="37">
        <f t="shared" si="71"/>
        <v>69.755332144818496</v>
      </c>
      <c r="EO85" s="37">
        <f t="shared" si="71"/>
        <v>73.340596245725024</v>
      </c>
      <c r="EP85" s="37">
        <f t="shared" si="71"/>
        <v>76.137739659111276</v>
      </c>
      <c r="EQ85" s="37">
        <f t="shared" si="71"/>
        <v>77.947463612835094</v>
      </c>
      <c r="ER85" s="37">
        <f t="shared" si="71"/>
        <v>84.033994161080656</v>
      </c>
      <c r="ES85" s="37">
        <f t="shared" ref="ES85:FD85" si="72">+ES84</f>
        <v>86.359481663887777</v>
      </c>
      <c r="ET85" s="76">
        <f t="shared" si="72"/>
        <v>84.804160315707293</v>
      </c>
      <c r="EU85" s="76">
        <f t="shared" si="72"/>
        <v>88.945604319302888</v>
      </c>
      <c r="EV85" s="76">
        <f t="shared" si="72"/>
        <v>95.528196025624055</v>
      </c>
      <c r="EW85" s="76">
        <f t="shared" si="72"/>
        <v>98.991651979392117</v>
      </c>
      <c r="EX85" s="76">
        <f t="shared" si="72"/>
        <v>102.82287279359915</v>
      </c>
      <c r="EY85" s="76">
        <f t="shared" si="72"/>
        <v>100.07996210149189</v>
      </c>
      <c r="EZ85" s="76">
        <f t="shared" si="72"/>
        <v>101.50712396208961</v>
      </c>
      <c r="FA85" s="76">
        <f t="shared" si="72"/>
        <v>101.09120529957715</v>
      </c>
      <c r="FB85" s="76">
        <f t="shared" si="72"/>
        <v>103.0872070043233</v>
      </c>
      <c r="FC85" s="76">
        <f t="shared" si="72"/>
        <v>98.603441187208901</v>
      </c>
      <c r="FD85" s="76">
        <f t="shared" si="72"/>
        <v>96.978200893536254</v>
      </c>
    </row>
    <row r="86" spans="1:160" x14ac:dyDescent="0.3">
      <c r="A86" s="38" t="s">
        <v>234</v>
      </c>
      <c r="B86" s="38"/>
      <c r="C86" s="38"/>
      <c r="D86" s="39"/>
      <c r="E86" s="254">
        <f>ICGN!E169</f>
        <v>12.2</v>
      </c>
      <c r="F86" s="254">
        <f>ICGN!F169</f>
        <v>10.5</v>
      </c>
      <c r="G86" s="254">
        <f>ICGN!G169</f>
        <v>13.3</v>
      </c>
      <c r="H86" s="254">
        <f>ICGN!H169</f>
        <v>10.5</v>
      </c>
      <c r="I86" s="254">
        <f>ICGN!I169</f>
        <v>10.5</v>
      </c>
      <c r="J86" s="254">
        <f>ICGN!J169</f>
        <v>17.399999999999999</v>
      </c>
      <c r="K86" s="254">
        <f>ICGN!K169</f>
        <v>9.9</v>
      </c>
      <c r="L86" s="254">
        <f>ICGN!L169</f>
        <v>10.6</v>
      </c>
      <c r="M86" s="254">
        <f>ICGN!M169</f>
        <v>15</v>
      </c>
      <c r="N86" s="254">
        <f>ICGN!N169</f>
        <v>17.399999999999999</v>
      </c>
      <c r="O86" s="254">
        <f>ICGN!O169</f>
        <v>15.4</v>
      </c>
      <c r="P86" s="254">
        <f>ICGN!P169</f>
        <v>11.1</v>
      </c>
      <c r="Q86" s="254">
        <f>ICGN!Q169</f>
        <v>14.8</v>
      </c>
      <c r="R86" s="254">
        <f>ICGN!R169</f>
        <v>13.8</v>
      </c>
      <c r="S86" s="254">
        <f>ICGN!S169</f>
        <v>13.9</v>
      </c>
      <c r="T86" s="254">
        <f>ICGN!T169</f>
        <v>11.3</v>
      </c>
      <c r="U86" s="254">
        <f>ICGN!U169</f>
        <v>11.8</v>
      </c>
      <c r="V86" s="254">
        <f>ICGN!V169</f>
        <v>12.1</v>
      </c>
      <c r="W86" s="254">
        <f>ICGN!W169</f>
        <v>11.4</v>
      </c>
      <c r="X86" s="254">
        <f>ICGN!X169</f>
        <v>11.3</v>
      </c>
      <c r="Y86" s="254">
        <f>ICGN!Y169</f>
        <v>13.1</v>
      </c>
      <c r="Z86" s="254">
        <f>ICGN!Z169</f>
        <v>13.8</v>
      </c>
      <c r="AA86" s="254">
        <f>ICGN!AA169</f>
        <v>12.3</v>
      </c>
      <c r="AB86" s="254">
        <f>ICGN!AB169</f>
        <v>8.9</v>
      </c>
      <c r="AC86" s="254">
        <f>ICGN!AC169</f>
        <v>14.4</v>
      </c>
      <c r="AD86" s="254">
        <f>ICGN!AD169</f>
        <v>10.7</v>
      </c>
      <c r="AE86" s="254">
        <f>ICGN!AE169</f>
        <v>11.3</v>
      </c>
      <c r="AF86" s="254">
        <f>ICGN!AF169</f>
        <v>9.5</v>
      </c>
      <c r="AG86" s="254">
        <f>ICGN!AG169</f>
        <v>9.3000000000000007</v>
      </c>
      <c r="AH86" s="254">
        <f>ICGN!AH169</f>
        <v>15.3</v>
      </c>
      <c r="AI86" s="254">
        <f>ICGN!AI169</f>
        <v>7.3</v>
      </c>
      <c r="AJ86" s="254">
        <f>ICGN!AJ169</f>
        <v>11.3</v>
      </c>
      <c r="AK86" s="254">
        <f>ICGN!AK169</f>
        <v>13.5</v>
      </c>
      <c r="AL86" s="254">
        <f>ICGN!AL169</f>
        <v>9.3000000000000007</v>
      </c>
      <c r="AM86" s="254">
        <f>ICGN!AM169</f>
        <v>11.7</v>
      </c>
      <c r="AN86" s="254">
        <f>ICGN!AN169</f>
        <v>10.5</v>
      </c>
      <c r="AO86" s="254">
        <f>ICGN!AO169</f>
        <v>14.7</v>
      </c>
      <c r="AP86" s="254">
        <f>ICGN!AP169</f>
        <v>11.9</v>
      </c>
      <c r="AQ86" s="254">
        <f>ICGN!AQ169</f>
        <v>9.9</v>
      </c>
      <c r="AR86" s="254">
        <f>ICGN!AR169</f>
        <v>12.3</v>
      </c>
      <c r="AS86" s="254">
        <f>ICGN!AS169</f>
        <v>12.8</v>
      </c>
      <c r="AT86" s="254">
        <f>ICGN!AT169</f>
        <v>13.1</v>
      </c>
      <c r="AU86" s="254">
        <f>ICGN!AU169</f>
        <v>12.1</v>
      </c>
      <c r="AV86" s="254">
        <f>ICGN!AV169</f>
        <v>13.9</v>
      </c>
      <c r="AW86" s="254">
        <f>ICGN!AW169</f>
        <v>13.6</v>
      </c>
      <c r="AX86" s="254">
        <f>ICGN!AX169</f>
        <v>14.4</v>
      </c>
      <c r="AY86" s="254">
        <f>ICGN!AY169</f>
        <v>13.7</v>
      </c>
      <c r="AZ86" s="254">
        <f>ICGN!AZ169</f>
        <v>9.1</v>
      </c>
      <c r="BA86" s="255">
        <v>17.076261127941201</v>
      </c>
      <c r="BB86" s="255">
        <f>ICGN!BB169</f>
        <v>13.6</v>
      </c>
      <c r="BC86" s="255">
        <v>14.6866678839875</v>
      </c>
      <c r="BD86" s="255">
        <v>13.942557874667299</v>
      </c>
      <c r="BE86" s="255">
        <v>13.3346893261453</v>
      </c>
      <c r="BF86" s="255">
        <v>12.495886939626301</v>
      </c>
      <c r="BG86" s="255">
        <v>10.074912133037699</v>
      </c>
      <c r="BH86" s="255">
        <v>11.26857037185</v>
      </c>
      <c r="BI86" s="255">
        <f>ICGN!BI169</f>
        <v>13.1</v>
      </c>
      <c r="BJ86" s="255">
        <f>ICGN!BJ169</f>
        <v>15.2</v>
      </c>
      <c r="BK86" s="255">
        <f>ICGN!BK169</f>
        <v>15.5</v>
      </c>
      <c r="BL86" s="255">
        <v>14.9438776660903</v>
      </c>
      <c r="BM86" s="255">
        <v>14.5631531303762</v>
      </c>
      <c r="BN86" s="255">
        <v>10.111142893758601</v>
      </c>
      <c r="BO86" s="255">
        <v>12.0585795088538</v>
      </c>
      <c r="BP86" s="255">
        <v>12.3493002637176</v>
      </c>
      <c r="BQ86" s="255">
        <v>13.688741353607901</v>
      </c>
      <c r="BR86" s="255">
        <v>10.9571426971855</v>
      </c>
      <c r="BS86" s="255">
        <v>13.0477937673362</v>
      </c>
      <c r="BT86" s="255">
        <v>12.0912220923316</v>
      </c>
      <c r="BU86" s="255">
        <v>13.019030029028601</v>
      </c>
      <c r="BV86" s="255">
        <v>13.699490290305601</v>
      </c>
      <c r="BW86" s="255">
        <v>11.7153098116504</v>
      </c>
      <c r="BX86" s="255">
        <v>12.6876158911325</v>
      </c>
      <c r="BY86" s="255">
        <v>12.7087192193141</v>
      </c>
      <c r="BZ86" s="255">
        <v>11.123883512523101</v>
      </c>
      <c r="CA86" s="255">
        <v>15.8653194559077</v>
      </c>
      <c r="CB86" s="255">
        <v>11.8588259972292</v>
      </c>
      <c r="CC86" s="40">
        <v>11.328788191210799</v>
      </c>
      <c r="CD86" s="40">
        <v>14.753285161156199</v>
      </c>
      <c r="CE86" s="40">
        <v>11.245865146800901</v>
      </c>
      <c r="CF86" s="40">
        <v>9.3058102867641299</v>
      </c>
      <c r="CG86" s="40">
        <v>14.3386450492163</v>
      </c>
      <c r="CH86" s="40">
        <v>15.1116614913511</v>
      </c>
      <c r="CI86" s="40">
        <v>6.93799475725561</v>
      </c>
      <c r="CJ86" s="40">
        <v>11.078755266713801</v>
      </c>
      <c r="CK86" s="40">
        <v>17.010221583308301</v>
      </c>
      <c r="CL86" s="40">
        <v>10.655833062123399</v>
      </c>
      <c r="CM86" s="40">
        <v>17.1379556561429</v>
      </c>
      <c r="CN86" s="40">
        <v>13.244143353118099</v>
      </c>
      <c r="CO86" s="40">
        <v>15.527332549661701</v>
      </c>
      <c r="CP86" s="40">
        <v>17.333021622877101</v>
      </c>
      <c r="CQ86" s="40">
        <v>8.0584874904217791</v>
      </c>
      <c r="CR86" s="40">
        <v>10.2659184885726</v>
      </c>
      <c r="CS86" s="40">
        <v>9.1779218763061401</v>
      </c>
      <c r="CT86" s="40">
        <v>7.5628976386646203</v>
      </c>
      <c r="CU86" s="40">
        <v>7.8817608945354403</v>
      </c>
      <c r="CV86" s="40">
        <v>12.183755937330201</v>
      </c>
      <c r="CW86" s="40">
        <v>14.8018648018648</v>
      </c>
      <c r="CX86" s="40">
        <v>11.3614393513108</v>
      </c>
      <c r="CY86" s="40">
        <v>11.7750485660663</v>
      </c>
      <c r="CZ86" s="40">
        <v>9.0932977162750994</v>
      </c>
      <c r="DA86" s="40">
        <v>11.397439615528</v>
      </c>
      <c r="DB86" s="40">
        <v>15.3037265958941</v>
      </c>
      <c r="DC86" s="40">
        <v>10.621888320398799</v>
      </c>
      <c r="DD86" s="40">
        <v>10.069485569900101</v>
      </c>
      <c r="DE86" s="40">
        <v>13.308186757033001</v>
      </c>
      <c r="DF86" s="40">
        <v>6.5330046116125704</v>
      </c>
      <c r="DG86" s="40">
        <v>9.9711000816736792</v>
      </c>
      <c r="DH86" s="40">
        <v>12.917516557436199</v>
      </c>
      <c r="DI86" s="40">
        <v>14.9065615029429</v>
      </c>
      <c r="DJ86" s="40">
        <v>10.125161723814999</v>
      </c>
      <c r="DK86" s="40">
        <v>11.597972257518</v>
      </c>
      <c r="DL86" s="40">
        <v>9.4826188030491405</v>
      </c>
      <c r="DM86" s="40">
        <v>11.1352123652422</v>
      </c>
      <c r="DN86" s="40">
        <v>13.682525221399001</v>
      </c>
      <c r="DO86" s="40">
        <v>10.8869617510985</v>
      </c>
      <c r="DP86" s="40">
        <v>13.257350084185999</v>
      </c>
      <c r="DQ86" s="40">
        <v>8.9472843561413598</v>
      </c>
      <c r="DR86" s="40">
        <v>12.678297810775801</v>
      </c>
      <c r="DS86" s="40">
        <v>11.3152559553979</v>
      </c>
      <c r="DT86" s="40">
        <v>16.3854464174842</v>
      </c>
      <c r="DU86" s="40">
        <v>16.5785019745794</v>
      </c>
      <c r="DV86" s="40">
        <v>10.574181391545499</v>
      </c>
      <c r="DW86" s="40">
        <v>12.015617137638801</v>
      </c>
      <c r="DX86" s="40">
        <v>10.920857826926317</v>
      </c>
      <c r="DY86" s="40">
        <v>11.2863309088613</v>
      </c>
      <c r="DZ86" s="40">
        <v>12.4199532790426</v>
      </c>
      <c r="EA86" s="40">
        <v>7.4473024353129</v>
      </c>
      <c r="EB86" s="40">
        <v>9.4217240269853395</v>
      </c>
      <c r="EC86" s="40">
        <v>13.429499219033101</v>
      </c>
      <c r="ED86" s="40">
        <v>9.8162390722035795</v>
      </c>
      <c r="EE86" s="40">
        <v>10.1081597591996</v>
      </c>
      <c r="EF86" s="40">
        <v>21.592434186575801</v>
      </c>
      <c r="EG86" s="40">
        <v>14.941439077412401</v>
      </c>
      <c r="EH86" s="40">
        <v>13.634952495286001</v>
      </c>
      <c r="EI86" s="40">
        <v>15.6457171421577</v>
      </c>
      <c r="EJ86" s="40">
        <v>12.1344156920511</v>
      </c>
      <c r="EK86" s="40">
        <v>17.7183949697936</v>
      </c>
      <c r="EL86" s="40">
        <v>13.904849537333201</v>
      </c>
      <c r="EM86" s="40">
        <v>15.647146023178401</v>
      </c>
      <c r="EN86" s="40">
        <v>11.988062848317099</v>
      </c>
      <c r="EO86" s="40">
        <v>10.4175339908188</v>
      </c>
      <c r="EP86" s="40">
        <v>12.5363453043113</v>
      </c>
      <c r="EQ86" s="40">
        <v>9.4741440568588402</v>
      </c>
      <c r="ER86" s="40">
        <v>10.0442765881852</v>
      </c>
      <c r="ES86" s="40">
        <v>14.8223043702444</v>
      </c>
      <c r="ET86" s="270"/>
      <c r="EU86" s="270"/>
      <c r="EV86" s="270"/>
      <c r="EW86" s="270"/>
      <c r="EX86" s="270"/>
      <c r="EY86" s="270"/>
      <c r="EZ86" s="270"/>
      <c r="FA86" s="270"/>
      <c r="FB86" s="270"/>
      <c r="FC86" s="270"/>
      <c r="FD86" s="270"/>
    </row>
    <row r="87" spans="1:160" x14ac:dyDescent="0.3"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</row>
    <row r="88" spans="1:160" x14ac:dyDescent="0.3">
      <c r="A88" s="18"/>
      <c r="B88" s="18"/>
      <c r="C88" s="18"/>
      <c r="D88" s="21"/>
      <c r="E88" s="269"/>
      <c r="F88" s="269"/>
      <c r="G88" s="269"/>
      <c r="H88" s="269"/>
      <c r="I88" s="269"/>
      <c r="J88" s="269"/>
      <c r="K88" s="269" t="s">
        <v>41</v>
      </c>
      <c r="L88" s="269" t="s">
        <v>41</v>
      </c>
      <c r="M88" s="269" t="s">
        <v>41</v>
      </c>
      <c r="N88" s="269" t="s">
        <v>41</v>
      </c>
      <c r="O88" s="269" t="s">
        <v>41</v>
      </c>
      <c r="P88" s="269" t="s">
        <v>41</v>
      </c>
      <c r="Q88" s="269"/>
      <c r="R88" s="269"/>
      <c r="S88" s="269"/>
      <c r="T88" s="269"/>
      <c r="U88" s="269"/>
      <c r="V88" s="269"/>
      <c r="W88" s="269" t="s">
        <v>42</v>
      </c>
      <c r="X88" s="269" t="s">
        <v>42</v>
      </c>
      <c r="Y88" s="269" t="s">
        <v>42</v>
      </c>
      <c r="Z88" s="269" t="s">
        <v>42</v>
      </c>
      <c r="AA88" s="269" t="s">
        <v>42</v>
      </c>
      <c r="AB88" s="269" t="s">
        <v>42</v>
      </c>
      <c r="AC88" s="269"/>
      <c r="AD88" s="269"/>
      <c r="AE88" s="269"/>
      <c r="AF88" s="269"/>
      <c r="AG88" s="269"/>
      <c r="AH88" s="269"/>
      <c r="AI88" s="269" t="s">
        <v>43</v>
      </c>
      <c r="AJ88" s="269" t="s">
        <v>43</v>
      </c>
      <c r="AK88" s="269" t="s">
        <v>43</v>
      </c>
      <c r="AL88" s="269" t="s">
        <v>43</v>
      </c>
      <c r="AM88" s="269" t="s">
        <v>43</v>
      </c>
      <c r="AN88" s="269" t="s">
        <v>43</v>
      </c>
      <c r="AO88" s="269"/>
      <c r="AP88" s="269"/>
      <c r="AQ88" s="269"/>
      <c r="AR88" s="269"/>
      <c r="AS88" s="269"/>
      <c r="AT88" s="269"/>
      <c r="AU88" s="269" t="s">
        <v>44</v>
      </c>
      <c r="AV88" s="269" t="s">
        <v>44</v>
      </c>
      <c r="AW88" s="269" t="s">
        <v>44</v>
      </c>
      <c r="AX88" s="269" t="s">
        <v>44</v>
      </c>
      <c r="AY88" s="269" t="s">
        <v>44</v>
      </c>
      <c r="AZ88" s="269" t="s">
        <v>44</v>
      </c>
      <c r="BA88" s="269"/>
      <c r="BB88" s="269"/>
      <c r="BC88" s="269"/>
      <c r="BD88" s="269"/>
      <c r="BE88" s="269"/>
      <c r="BF88" s="269"/>
      <c r="BG88" s="269" t="s">
        <v>83</v>
      </c>
      <c r="BH88" s="269" t="s">
        <v>83</v>
      </c>
      <c r="BI88" s="269" t="s">
        <v>83</v>
      </c>
      <c r="BJ88" s="269" t="s">
        <v>83</v>
      </c>
      <c r="BK88" s="269" t="s">
        <v>83</v>
      </c>
      <c r="BL88" s="269" t="s">
        <v>83</v>
      </c>
      <c r="BM88" s="269"/>
      <c r="BN88" s="269"/>
      <c r="BO88" s="269"/>
      <c r="BP88" s="269"/>
      <c r="BQ88" s="269"/>
      <c r="BR88" s="269"/>
      <c r="BS88" s="269" t="s">
        <v>88</v>
      </c>
      <c r="BT88" s="269" t="s">
        <v>88</v>
      </c>
      <c r="BU88" s="269" t="s">
        <v>88</v>
      </c>
      <c r="BV88" s="269" t="s">
        <v>88</v>
      </c>
      <c r="BW88" s="269" t="s">
        <v>88</v>
      </c>
      <c r="BX88" s="269" t="s">
        <v>88</v>
      </c>
      <c r="BY88" s="269"/>
      <c r="BZ88" s="269"/>
      <c r="CA88" s="269"/>
      <c r="CB88" s="269"/>
      <c r="CC88" s="269"/>
      <c r="CD88" s="269"/>
      <c r="CE88" s="269" t="s">
        <v>170</v>
      </c>
      <c r="CF88" s="269" t="s">
        <v>170</v>
      </c>
      <c r="CG88" s="269" t="s">
        <v>170</v>
      </c>
      <c r="CH88" s="269" t="s">
        <v>170</v>
      </c>
      <c r="CI88" s="269" t="s">
        <v>170</v>
      </c>
      <c r="CJ88" s="269" t="s">
        <v>170</v>
      </c>
      <c r="CK88" s="269"/>
      <c r="CL88" s="269"/>
      <c r="CM88" s="269"/>
      <c r="CN88" s="269"/>
      <c r="CO88" s="269"/>
      <c r="CP88" s="269"/>
      <c r="CQ88" s="269" t="s">
        <v>236</v>
      </c>
      <c r="CR88" s="269" t="s">
        <v>236</v>
      </c>
      <c r="CS88" s="269" t="s">
        <v>236</v>
      </c>
      <c r="CT88" s="269" t="s">
        <v>236</v>
      </c>
      <c r="CU88" s="269" t="s">
        <v>236</v>
      </c>
      <c r="CV88" s="269" t="s">
        <v>236</v>
      </c>
      <c r="CW88" s="269"/>
      <c r="CX88" s="269" t="s">
        <v>278</v>
      </c>
      <c r="CY88" s="269" t="s">
        <v>278</v>
      </c>
      <c r="CZ88" s="269" t="s">
        <v>278</v>
      </c>
      <c r="DA88" s="269" t="s">
        <v>278</v>
      </c>
      <c r="DB88" s="269" t="s">
        <v>278</v>
      </c>
      <c r="DC88" s="269" t="s">
        <v>278</v>
      </c>
      <c r="DD88" s="269" t="s">
        <v>278</v>
      </c>
      <c r="DE88" s="269" t="s">
        <v>278</v>
      </c>
      <c r="DF88" s="269" t="s">
        <v>278</v>
      </c>
      <c r="DG88" s="269" t="s">
        <v>278</v>
      </c>
      <c r="DH88" s="269" t="s">
        <v>278</v>
      </c>
      <c r="DI88" s="269"/>
      <c r="DJ88" s="269"/>
      <c r="DK88" s="269"/>
      <c r="DL88" s="269"/>
      <c r="DM88" s="269"/>
      <c r="DN88" s="269"/>
      <c r="DO88" s="269" t="s">
        <v>362</v>
      </c>
      <c r="DP88" s="269" t="s">
        <v>362</v>
      </c>
      <c r="DQ88" s="269" t="s">
        <v>362</v>
      </c>
      <c r="DR88" s="269" t="s">
        <v>362</v>
      </c>
      <c r="DS88" s="269" t="s">
        <v>362</v>
      </c>
      <c r="DT88" s="269" t="s">
        <v>362</v>
      </c>
      <c r="DU88" s="269"/>
      <c r="DV88" s="269" t="s">
        <v>365</v>
      </c>
      <c r="DW88" s="269" t="s">
        <v>365</v>
      </c>
      <c r="DX88" s="269" t="s">
        <v>365</v>
      </c>
      <c r="DY88" s="269" t="s">
        <v>365</v>
      </c>
      <c r="DZ88" s="269" t="s">
        <v>365</v>
      </c>
      <c r="EA88" s="269" t="s">
        <v>365</v>
      </c>
      <c r="EB88" s="269" t="s">
        <v>365</v>
      </c>
      <c r="EC88" s="269" t="s">
        <v>365</v>
      </c>
      <c r="ED88" s="269" t="s">
        <v>365</v>
      </c>
      <c r="EE88" s="269" t="s">
        <v>365</v>
      </c>
      <c r="EF88" s="269" t="s">
        <v>365</v>
      </c>
      <c r="EG88" s="29"/>
      <c r="EH88" s="29"/>
      <c r="EI88" s="29"/>
      <c r="EJ88" s="29"/>
      <c r="EK88" s="29"/>
      <c r="EL88" s="29"/>
      <c r="EM88" s="29">
        <v>2020</v>
      </c>
      <c r="EN88" s="29">
        <v>2020</v>
      </c>
      <c r="EO88" s="29">
        <v>2020</v>
      </c>
      <c r="EP88" s="29">
        <v>2020</v>
      </c>
      <c r="EQ88" s="29">
        <v>2020</v>
      </c>
      <c r="ER88" s="29">
        <v>2020</v>
      </c>
      <c r="ES88" s="355"/>
      <c r="ET88" s="362"/>
      <c r="EU88" s="362"/>
      <c r="EV88" s="362"/>
      <c r="EW88" s="362"/>
      <c r="EX88" s="362"/>
      <c r="EY88" s="362">
        <v>2021</v>
      </c>
      <c r="EZ88" s="362">
        <v>2021</v>
      </c>
      <c r="FA88" s="362">
        <v>2021</v>
      </c>
      <c r="FB88" s="362">
        <v>2021</v>
      </c>
      <c r="FC88" s="362">
        <v>2021</v>
      </c>
      <c r="FD88" s="362">
        <v>2021</v>
      </c>
    </row>
    <row r="89" spans="1:160" s="66" customFormat="1" x14ac:dyDescent="0.3">
      <c r="A89" s="34" t="s">
        <v>227</v>
      </c>
      <c r="B89" s="34"/>
      <c r="C89" s="34"/>
      <c r="D89" s="35"/>
      <c r="E89" s="36">
        <f t="shared" ref="E89:BF89" si="73">E84</f>
        <v>84.674511930815626</v>
      </c>
      <c r="F89" s="36">
        <f t="shared" si="73"/>
        <v>76.286992972770378</v>
      </c>
      <c r="G89" s="36">
        <f t="shared" si="73"/>
        <v>74.605094888103082</v>
      </c>
      <c r="H89" s="36">
        <f t="shared" si="73"/>
        <v>74.475158792662683</v>
      </c>
      <c r="I89" s="36">
        <f t="shared" si="73"/>
        <v>72.483462590397437</v>
      </c>
      <c r="J89" s="36">
        <f t="shared" si="73"/>
        <v>73.198233645215254</v>
      </c>
      <c r="K89" s="36">
        <f t="shared" si="73"/>
        <v>77.271880154428956</v>
      </c>
      <c r="L89" s="36">
        <f t="shared" si="73"/>
        <v>79.39293055639979</v>
      </c>
      <c r="M89" s="36">
        <f t="shared" si="73"/>
        <v>78.868876019969022</v>
      </c>
      <c r="N89" s="36">
        <f t="shared" si="73"/>
        <v>80.280794669934068</v>
      </c>
      <c r="O89" s="36">
        <f t="shared" si="73"/>
        <v>78.65774311788644</v>
      </c>
      <c r="P89" s="36">
        <f t="shared" si="73"/>
        <v>83.935927642912304</v>
      </c>
      <c r="Q89" s="36">
        <f t="shared" si="73"/>
        <v>87.286255820840069</v>
      </c>
      <c r="R89" s="36">
        <f t="shared" si="73"/>
        <v>86.679489041093106</v>
      </c>
      <c r="S89" s="36">
        <f t="shared" si="73"/>
        <v>93.177054847540845</v>
      </c>
      <c r="T89" s="36">
        <f t="shared" si="73"/>
        <v>91.079083068065515</v>
      </c>
      <c r="U89" s="36">
        <f t="shared" si="73"/>
        <v>86.216765709956306</v>
      </c>
      <c r="V89" s="36">
        <f t="shared" si="73"/>
        <v>84.130453651774559</v>
      </c>
      <c r="W89" s="36">
        <f t="shared" si="73"/>
        <v>81.761500366071004</v>
      </c>
      <c r="X89" s="36">
        <f t="shared" si="73"/>
        <v>94.285375328486367</v>
      </c>
      <c r="Y89" s="36">
        <f t="shared" si="73"/>
        <v>92.555661162511342</v>
      </c>
      <c r="Z89" s="36">
        <f t="shared" si="73"/>
        <v>90.563510079819181</v>
      </c>
      <c r="AA89" s="36">
        <f t="shared" si="73"/>
        <v>89.01729569184792</v>
      </c>
      <c r="AB89" s="36">
        <f t="shared" si="73"/>
        <v>93.635367657825768</v>
      </c>
      <c r="AC89" s="36">
        <f t="shared" si="73"/>
        <v>97.491734218011345</v>
      </c>
      <c r="AD89" s="36">
        <f t="shared" si="73"/>
        <v>96.54901782197598</v>
      </c>
      <c r="AE89" s="36">
        <f t="shared" si="73"/>
        <v>93.850091776066634</v>
      </c>
      <c r="AF89" s="36">
        <f t="shared" si="73"/>
        <v>95.272085953611167</v>
      </c>
      <c r="AG89" s="36">
        <f t="shared" si="73"/>
        <v>94.041459049108909</v>
      </c>
      <c r="AH89" s="36">
        <f t="shared" si="73"/>
        <v>94.191378179115787</v>
      </c>
      <c r="AI89" s="36">
        <f t="shared" si="73"/>
        <v>96.606344103342451</v>
      </c>
      <c r="AJ89" s="36">
        <f t="shared" si="73"/>
        <v>100.85648997838352</v>
      </c>
      <c r="AK89" s="36">
        <f t="shared" si="73"/>
        <v>96.945144636287381</v>
      </c>
      <c r="AL89" s="36">
        <f t="shared" si="73"/>
        <v>95.57280585490517</v>
      </c>
      <c r="AM89" s="36">
        <f t="shared" si="73"/>
        <v>96.534337767188632</v>
      </c>
      <c r="AN89" s="36">
        <f t="shared" si="73"/>
        <v>98.711296382376148</v>
      </c>
      <c r="AO89" s="36">
        <f t="shared" si="73"/>
        <v>98.138004801519671</v>
      </c>
      <c r="AP89" s="36">
        <f t="shared" si="73"/>
        <v>96.332439766991328</v>
      </c>
      <c r="AQ89" s="36">
        <f t="shared" si="73"/>
        <v>95.103780912862604</v>
      </c>
      <c r="AR89" s="36">
        <f t="shared" si="73"/>
        <v>94.034876263956619</v>
      </c>
      <c r="AS89" s="36">
        <f t="shared" si="73"/>
        <v>95.383643381366539</v>
      </c>
      <c r="AT89" s="36">
        <f t="shared" si="73"/>
        <v>97.403184978223408</v>
      </c>
      <c r="AU89" s="36">
        <f t="shared" si="73"/>
        <v>100.92352580677834</v>
      </c>
      <c r="AV89" s="36">
        <f t="shared" si="73"/>
        <v>100.04919447859739</v>
      </c>
      <c r="AW89" s="36">
        <f t="shared" si="73"/>
        <v>97.858835927137633</v>
      </c>
      <c r="AX89" s="36">
        <f t="shared" si="73"/>
        <v>99.697872414648785</v>
      </c>
      <c r="AY89" s="36">
        <f t="shared" si="73"/>
        <v>98.517355050503895</v>
      </c>
      <c r="AZ89" s="36">
        <f t="shared" si="73"/>
        <v>100</v>
      </c>
      <c r="BA89" s="36">
        <f t="shared" si="73"/>
        <v>100.28012184837034</v>
      </c>
      <c r="BB89" s="36">
        <f t="shared" si="73"/>
        <v>98.498493674491428</v>
      </c>
      <c r="BC89" s="36">
        <f t="shared" si="73"/>
        <v>97.903013096806774</v>
      </c>
      <c r="BD89" s="36">
        <f t="shared" si="73"/>
        <v>99.075361923429867</v>
      </c>
      <c r="BE89" s="36">
        <f t="shared" si="73"/>
        <v>100.064541876872</v>
      </c>
      <c r="BF89" s="36">
        <f t="shared" si="73"/>
        <v>100.94296642986711</v>
      </c>
      <c r="BG89" s="36">
        <f t="shared" ref="BG89:CU89" si="74">BG84</f>
        <v>102.34272665822817</v>
      </c>
      <c r="BH89" s="36">
        <f t="shared" si="74"/>
        <v>98.918327346065425</v>
      </c>
      <c r="BI89" s="36">
        <f t="shared" si="74"/>
        <v>98.685600242207869</v>
      </c>
      <c r="BJ89" s="36">
        <f t="shared" si="74"/>
        <v>100.11648852184332</v>
      </c>
      <c r="BK89" s="36">
        <f t="shared" si="74"/>
        <v>98.011179664188973</v>
      </c>
      <c r="BL89" s="36">
        <f t="shared" si="74"/>
        <v>97.71305690790885</v>
      </c>
      <c r="BM89" s="36">
        <f t="shared" si="74"/>
        <v>97.260840645009495</v>
      </c>
      <c r="BN89" s="36">
        <f t="shared" si="74"/>
        <v>95.581355923383867</v>
      </c>
      <c r="BO89" s="36">
        <f t="shared" si="74"/>
        <v>102.25437955664025</v>
      </c>
      <c r="BP89" s="36">
        <f t="shared" si="74"/>
        <v>107.3268916420231</v>
      </c>
      <c r="BQ89" s="36">
        <f t="shared" si="74"/>
        <v>106.84128298710573</v>
      </c>
      <c r="BR89" s="36">
        <f t="shared" si="74"/>
        <v>110.99222507585506</v>
      </c>
      <c r="BS89" s="36">
        <f t="shared" si="74"/>
        <v>113.52075460673885</v>
      </c>
      <c r="BT89" s="36">
        <f t="shared" si="74"/>
        <v>108.3473282936731</v>
      </c>
      <c r="BU89" s="36">
        <f t="shared" si="74"/>
        <v>101.336056215037</v>
      </c>
      <c r="BV89" s="36">
        <f t="shared" si="74"/>
        <v>98.725463654954623</v>
      </c>
      <c r="BW89" s="36">
        <f t="shared" si="74"/>
        <v>92.178731684053233</v>
      </c>
      <c r="BX89" s="36">
        <f t="shared" si="74"/>
        <v>84.550152093185289</v>
      </c>
      <c r="BY89" s="36">
        <f t="shared" si="74"/>
        <v>82.657883432779883</v>
      </c>
      <c r="BZ89" s="36">
        <f t="shared" si="74"/>
        <v>80.396972183262349</v>
      </c>
      <c r="CA89" s="36">
        <f t="shared" si="74"/>
        <v>76.309783151843902</v>
      </c>
      <c r="CB89" s="36">
        <f t="shared" si="74"/>
        <v>76.074753370348944</v>
      </c>
      <c r="CC89" s="36">
        <f t="shared" si="74"/>
        <v>77.272754283619818</v>
      </c>
      <c r="CD89" s="36">
        <f t="shared" si="74"/>
        <v>74.634196006592106</v>
      </c>
      <c r="CE89" s="36">
        <f t="shared" si="74"/>
        <v>68.879926808762875</v>
      </c>
      <c r="CF89" s="36">
        <f t="shared" si="74"/>
        <v>66.649332841423444</v>
      </c>
      <c r="CG89" s="36">
        <f t="shared" si="74"/>
        <v>65.363486206988938</v>
      </c>
      <c r="CH89" s="36">
        <f t="shared" si="74"/>
        <v>68.613152448073407</v>
      </c>
      <c r="CI89" s="36">
        <f t="shared" si="74"/>
        <v>66.057596505528863</v>
      </c>
      <c r="CJ89" s="36">
        <f t="shared" si="74"/>
        <v>63.555677259029018</v>
      </c>
      <c r="CK89" s="36">
        <f t="shared" si="74"/>
        <v>63.616553365112757</v>
      </c>
      <c r="CL89" s="36">
        <f t="shared" si="74"/>
        <v>62.529587969968503</v>
      </c>
      <c r="CM89" s="36">
        <f t="shared" si="74"/>
        <v>65.538905066613708</v>
      </c>
      <c r="CN89" s="36">
        <f t="shared" si="74"/>
        <v>69.249538211598136</v>
      </c>
      <c r="CO89" s="36">
        <f t="shared" si="74"/>
        <v>71.360176185444985</v>
      </c>
      <c r="CP89" s="36">
        <f t="shared" si="74"/>
        <v>72.62882842663349</v>
      </c>
      <c r="CQ89" s="36">
        <f t="shared" si="74"/>
        <v>78.155578632526755</v>
      </c>
      <c r="CR89" s="36">
        <f t="shared" si="74"/>
        <v>75.425370267702078</v>
      </c>
      <c r="CS89" s="36">
        <f t="shared" si="74"/>
        <v>79.429920557671551</v>
      </c>
      <c r="CT89" s="36">
        <f t="shared" si="74"/>
        <v>80.294609610490127</v>
      </c>
      <c r="CU89" s="36">
        <f t="shared" si="74"/>
        <v>77.431907839564659</v>
      </c>
      <c r="CV89" s="36">
        <f t="shared" ref="CV89:DA89" si="75">CV84</f>
        <v>82.610030776615773</v>
      </c>
      <c r="CW89" s="36">
        <f t="shared" si="75"/>
        <v>84.566380408065967</v>
      </c>
      <c r="CX89" s="36">
        <f t="shared" si="75"/>
        <v>84.132059121415168</v>
      </c>
      <c r="CY89" s="36">
        <f t="shared" si="75"/>
        <v>82.10675916696114</v>
      </c>
      <c r="CZ89" s="36">
        <f t="shared" si="75"/>
        <v>83.12560874656738</v>
      </c>
      <c r="DA89" s="36">
        <f t="shared" si="75"/>
        <v>83.126806556914573</v>
      </c>
      <c r="DB89" s="36">
        <f>DB84</f>
        <v>81.646694804272784</v>
      </c>
      <c r="DC89" s="36">
        <f>DC84</f>
        <v>81.156983963654312</v>
      </c>
      <c r="DD89" s="36">
        <f t="shared" ref="DD89:DJ89" si="76">DD84</f>
        <v>80.734038401832578</v>
      </c>
      <c r="DE89" s="36">
        <f t="shared" si="76"/>
        <v>80.326678605882435</v>
      </c>
      <c r="DF89" s="36">
        <f t="shared" si="76"/>
        <v>80.912559554950434</v>
      </c>
      <c r="DG89" s="36">
        <f t="shared" si="76"/>
        <v>81.491307485730104</v>
      </c>
      <c r="DH89" s="36">
        <f t="shared" si="76"/>
        <v>81.708323996147385</v>
      </c>
      <c r="DI89" s="36">
        <f t="shared" si="76"/>
        <v>86.229220499928175</v>
      </c>
      <c r="DJ89" s="36">
        <f t="shared" si="76"/>
        <v>83.860840041290132</v>
      </c>
      <c r="DK89" s="36">
        <f t="shared" ref="DK89:DW89" si="77">DK84</f>
        <v>81.623107243108919</v>
      </c>
      <c r="DL89" s="36">
        <f t="shared" si="77"/>
        <v>83.382369832362045</v>
      </c>
      <c r="DM89" s="36">
        <f t="shared" si="77"/>
        <v>81.488050523716524</v>
      </c>
      <c r="DN89" s="36">
        <f t="shared" si="77"/>
        <v>81.528659414096239</v>
      </c>
      <c r="DO89" s="36">
        <f t="shared" si="77"/>
        <v>79.92231814297287</v>
      </c>
      <c r="DP89" s="36">
        <f t="shared" si="77"/>
        <v>73.54356352086306</v>
      </c>
      <c r="DQ89" s="36">
        <f t="shared" si="77"/>
        <v>71.662857136700268</v>
      </c>
      <c r="DR89" s="36">
        <f t="shared" si="77"/>
        <v>73.209024261016253</v>
      </c>
      <c r="DS89" s="36">
        <f t="shared" si="77"/>
        <v>69.968903807683077</v>
      </c>
      <c r="DT89" s="36">
        <f t="shared" si="77"/>
        <v>73.717343909185445</v>
      </c>
      <c r="DU89" s="36">
        <f t="shared" si="77"/>
        <v>74.73863720774753</v>
      </c>
      <c r="DV89" s="36">
        <f t="shared" si="77"/>
        <v>73.381369619314</v>
      </c>
      <c r="DW89" s="36">
        <f t="shared" si="77"/>
        <v>75.703794731811342</v>
      </c>
      <c r="DX89" s="36">
        <f t="shared" ref="DX89:EF89" si="78">DX84</f>
        <v>79.208488393226062</v>
      </c>
      <c r="DY89" s="36">
        <f t="shared" si="78"/>
        <v>76.282845452774922</v>
      </c>
      <c r="DZ89" s="36">
        <f t="shared" si="78"/>
        <v>75.784056772648754</v>
      </c>
      <c r="EA89" s="36">
        <f t="shared" si="78"/>
        <v>74.94855341141303</v>
      </c>
      <c r="EB89" s="36">
        <f t="shared" si="78"/>
        <v>72.570307661479063</v>
      </c>
      <c r="EC89" s="36">
        <f t="shared" si="78"/>
        <v>70.087152842953259</v>
      </c>
      <c r="ED89" s="36">
        <f t="shared" si="78"/>
        <v>71.369247348639419</v>
      </c>
      <c r="EE89" s="36">
        <f t="shared" si="78"/>
        <v>75.132933236045702</v>
      </c>
      <c r="EF89" s="36">
        <f t="shared" si="78"/>
        <v>76.262646422108233</v>
      </c>
      <c r="EG89" s="36">
        <f t="shared" ref="EG89:EL89" si="79">EG84</f>
        <v>76.434137448928013</v>
      </c>
      <c r="EH89" s="36">
        <f t="shared" si="79"/>
        <v>72.118663014053979</v>
      </c>
      <c r="EI89" s="36">
        <f t="shared" si="79"/>
        <v>66.576017974448632</v>
      </c>
      <c r="EJ89" s="36">
        <f t="shared" si="79"/>
        <v>60.893002198072629</v>
      </c>
      <c r="EK89" s="36">
        <f t="shared" si="79"/>
        <v>69.824036666215122</v>
      </c>
      <c r="EL89" s="36">
        <f t="shared" si="79"/>
        <v>65.908840444132693</v>
      </c>
      <c r="EM89" s="36">
        <f t="shared" ref="EM89:ER89" si="80">EM84</f>
        <v>69.407152419389575</v>
      </c>
      <c r="EN89" s="36">
        <f t="shared" si="80"/>
        <v>69.755332144818496</v>
      </c>
      <c r="EO89" s="36">
        <f t="shared" si="80"/>
        <v>73.340596245725024</v>
      </c>
      <c r="EP89" s="36">
        <f t="shared" si="80"/>
        <v>76.137739659111276</v>
      </c>
      <c r="EQ89" s="36">
        <f t="shared" si="80"/>
        <v>77.947463612835094</v>
      </c>
      <c r="ER89" s="36">
        <f t="shared" si="80"/>
        <v>84.033994161080656</v>
      </c>
      <c r="ES89" s="36">
        <f t="shared" ref="ES89" si="81">ES84</f>
        <v>86.359481663887777</v>
      </c>
      <c r="ET89" s="363"/>
      <c r="EU89" s="363"/>
      <c r="EV89" s="363"/>
      <c r="EW89" s="363"/>
      <c r="EX89" s="363"/>
      <c r="EY89" s="363"/>
      <c r="EZ89" s="363"/>
      <c r="FA89" s="363"/>
      <c r="FB89" s="363"/>
      <c r="FC89" s="363"/>
      <c r="FD89" s="363"/>
    </row>
    <row r="90" spans="1:160" s="66" customFormat="1" x14ac:dyDescent="0.3">
      <c r="A90" s="261" t="s">
        <v>226</v>
      </c>
      <c r="B90" s="261"/>
      <c r="C90" s="261"/>
      <c r="D90" s="262"/>
      <c r="E90" s="263">
        <f t="shared" ref="E90:BF90" si="82">E206</f>
        <v>106.41498478779008</v>
      </c>
      <c r="F90" s="263">
        <f t="shared" si="82"/>
        <v>106.97051571007874</v>
      </c>
      <c r="G90" s="263">
        <f t="shared" si="82"/>
        <v>103.09177605950597</v>
      </c>
      <c r="H90" s="263">
        <f t="shared" si="82"/>
        <v>98.847314580997846</v>
      </c>
      <c r="I90" s="263">
        <f t="shared" si="82"/>
        <v>90.162618669142873</v>
      </c>
      <c r="J90" s="263">
        <f t="shared" si="82"/>
        <v>85.33910742351452</v>
      </c>
      <c r="K90" s="263">
        <f t="shared" si="82"/>
        <v>88.478154520539036</v>
      </c>
      <c r="L90" s="263">
        <f t="shared" si="82"/>
        <v>89.413509107349554</v>
      </c>
      <c r="M90" s="263">
        <f t="shared" si="82"/>
        <v>87.022517717513921</v>
      </c>
      <c r="N90" s="263">
        <f t="shared" si="82"/>
        <v>85.148634099260576</v>
      </c>
      <c r="O90" s="263">
        <f t="shared" si="82"/>
        <v>86.738938336974712</v>
      </c>
      <c r="P90" s="263">
        <f t="shared" si="82"/>
        <v>94.485295046938319</v>
      </c>
      <c r="Q90" s="263">
        <f t="shared" si="82"/>
        <v>96.57272354023317</v>
      </c>
      <c r="R90" s="263">
        <f t="shared" si="82"/>
        <v>94.368529770350605</v>
      </c>
      <c r="S90" s="263">
        <f t="shared" si="82"/>
        <v>99.221441559106538</v>
      </c>
      <c r="T90" s="263">
        <f t="shared" si="82"/>
        <v>98.433151204200271</v>
      </c>
      <c r="U90" s="263">
        <f t="shared" si="82"/>
        <v>95.397458128289614</v>
      </c>
      <c r="V90" s="263">
        <f t="shared" si="82"/>
        <v>90.42587006567895</v>
      </c>
      <c r="W90" s="263">
        <f t="shared" si="82"/>
        <v>85.488206044914321</v>
      </c>
      <c r="X90" s="263">
        <f t="shared" si="82"/>
        <v>95.784357268752956</v>
      </c>
      <c r="Y90" s="263">
        <f t="shared" si="82"/>
        <v>93.230590288298473</v>
      </c>
      <c r="Z90" s="263">
        <f t="shared" si="82"/>
        <v>91.367120435403081</v>
      </c>
      <c r="AA90" s="263">
        <f t="shared" si="82"/>
        <v>92.50779138247421</v>
      </c>
      <c r="AB90" s="263">
        <f t="shared" si="82"/>
        <v>100.40621940012294</v>
      </c>
      <c r="AC90" s="263">
        <f t="shared" si="82"/>
        <v>101.53655680706611</v>
      </c>
      <c r="AD90" s="263">
        <f t="shared" si="82"/>
        <v>101.37844888015093</v>
      </c>
      <c r="AE90" s="263">
        <f t="shared" si="82"/>
        <v>98.515382996387032</v>
      </c>
      <c r="AF90" s="263">
        <f t="shared" si="82"/>
        <v>96.182680558062657</v>
      </c>
      <c r="AG90" s="263">
        <f t="shared" si="82"/>
        <v>94.451105347683026</v>
      </c>
      <c r="AH90" s="263">
        <f t="shared" si="82"/>
        <v>93.690112870104898</v>
      </c>
      <c r="AI90" s="263">
        <f t="shared" si="82"/>
        <v>94.930091086996498</v>
      </c>
      <c r="AJ90" s="263">
        <f t="shared" si="82"/>
        <v>100.45481488848186</v>
      </c>
      <c r="AK90" s="263">
        <f t="shared" si="82"/>
        <v>99.141781798834174</v>
      </c>
      <c r="AL90" s="263">
        <f t="shared" si="82"/>
        <v>101.69887906127816</v>
      </c>
      <c r="AM90" s="263">
        <f t="shared" si="82"/>
        <v>103.36100927535863</v>
      </c>
      <c r="AN90" s="263">
        <f t="shared" si="82"/>
        <v>106.45374821980123</v>
      </c>
      <c r="AO90" s="263">
        <f t="shared" si="82"/>
        <v>101.45448533929826</v>
      </c>
      <c r="AP90" s="263">
        <f t="shared" si="82"/>
        <v>95.798043705224501</v>
      </c>
      <c r="AQ90" s="263">
        <f t="shared" si="82"/>
        <v>93.704939454683625</v>
      </c>
      <c r="AR90" s="263">
        <f t="shared" si="82"/>
        <v>93.06695327064979</v>
      </c>
      <c r="AS90" s="263">
        <f t="shared" si="82"/>
        <v>95.414348799345632</v>
      </c>
      <c r="AT90" s="263">
        <f t="shared" si="82"/>
        <v>97.394871408005528</v>
      </c>
      <c r="AU90" s="263">
        <f t="shared" si="82"/>
        <v>100.4236452029607</v>
      </c>
      <c r="AV90" s="263">
        <f t="shared" si="82"/>
        <v>100.76486688187087</v>
      </c>
      <c r="AW90" s="263">
        <f t="shared" si="82"/>
        <v>98.40725687298044</v>
      </c>
      <c r="AX90" s="263">
        <f t="shared" si="82"/>
        <v>100.34861931016155</v>
      </c>
      <c r="AY90" s="263">
        <f t="shared" si="82"/>
        <v>100.07334313189237</v>
      </c>
      <c r="AZ90" s="263">
        <f t="shared" si="82"/>
        <v>100</v>
      </c>
      <c r="BA90" s="263">
        <f t="shared" si="82"/>
        <v>98.99203098774467</v>
      </c>
      <c r="BB90" s="263">
        <f t="shared" si="82"/>
        <v>98.380263577971036</v>
      </c>
      <c r="BC90" s="263">
        <f t="shared" si="82"/>
        <v>99.052544000835724</v>
      </c>
      <c r="BD90" s="263">
        <f t="shared" si="82"/>
        <v>101.14958687036342</v>
      </c>
      <c r="BE90" s="263">
        <f t="shared" si="82"/>
        <v>103.14689050808146</v>
      </c>
      <c r="BF90" s="263">
        <f t="shared" si="82"/>
        <v>107.53940527188115</v>
      </c>
      <c r="BG90" s="263">
        <f t="shared" ref="BG90:CB90" si="83">BG206</f>
        <v>108.5564163430291</v>
      </c>
      <c r="BH90" s="263">
        <f t="shared" si="83"/>
        <v>104.95509517500162</v>
      </c>
      <c r="BI90" s="263">
        <f t="shared" si="83"/>
        <v>105.66645890181039</v>
      </c>
      <c r="BJ90" s="263">
        <f t="shared" si="83"/>
        <v>105.27849564932963</v>
      </c>
      <c r="BK90" s="263">
        <f t="shared" si="83"/>
        <v>105.06683351688568</v>
      </c>
      <c r="BL90" s="263">
        <f t="shared" si="83"/>
        <v>105.35788822615926</v>
      </c>
      <c r="BM90" s="263">
        <f t="shared" si="83"/>
        <v>106.19034008525495</v>
      </c>
      <c r="BN90" s="263">
        <f t="shared" si="83"/>
        <v>108.68629009301172</v>
      </c>
      <c r="BO90" s="263">
        <f t="shared" si="83"/>
        <v>115.34435265437497</v>
      </c>
      <c r="BP90" s="263">
        <f t="shared" si="83"/>
        <v>116.10189022527399</v>
      </c>
      <c r="BQ90" s="263">
        <f t="shared" si="83"/>
        <v>114.15755047442282</v>
      </c>
      <c r="BR90" s="263">
        <f t="shared" si="83"/>
        <v>116.8987883499796</v>
      </c>
      <c r="BS90" s="263">
        <f t="shared" si="83"/>
        <v>117.68115597859467</v>
      </c>
      <c r="BT90" s="263">
        <f t="shared" si="83"/>
        <v>114.77614646467845</v>
      </c>
      <c r="BU90" s="263">
        <f t="shared" si="83"/>
        <v>111.43406984181688</v>
      </c>
      <c r="BV90" s="263">
        <f t="shared" si="83"/>
        <v>112.73164624903713</v>
      </c>
      <c r="BW90" s="263">
        <f t="shared" si="83"/>
        <v>109.38073111652231</v>
      </c>
      <c r="BX90" s="263">
        <f t="shared" si="83"/>
        <v>110.5623019505028</v>
      </c>
      <c r="BY90" s="263">
        <f t="shared" si="83"/>
        <v>110.55280648749797</v>
      </c>
      <c r="BZ90" s="263">
        <f t="shared" si="83"/>
        <v>108.54647099231052</v>
      </c>
      <c r="CA90" s="263">
        <f t="shared" si="83"/>
        <v>110.10285849386258</v>
      </c>
      <c r="CB90" s="263">
        <f t="shared" si="83"/>
        <v>105.89274877513533</v>
      </c>
      <c r="CC90" s="263">
        <f>CC206</f>
        <v>105.13468593236676</v>
      </c>
      <c r="CD90" s="263">
        <f>CD206</f>
        <v>106.36800750674563</v>
      </c>
      <c r="CE90" s="263">
        <f>CE206</f>
        <v>104.96631109999419</v>
      </c>
      <c r="CF90" s="263">
        <f t="shared" ref="CF90:CK90" si="84">CF206</f>
        <v>112.40045615237277</v>
      </c>
      <c r="CG90" s="263">
        <f t="shared" si="84"/>
        <v>112.04862819790542</v>
      </c>
      <c r="CH90" s="263">
        <f t="shared" si="84"/>
        <v>112.44223026231919</v>
      </c>
      <c r="CI90" s="263">
        <f t="shared" si="84"/>
        <v>110.4216284599226</v>
      </c>
      <c r="CJ90" s="263">
        <f t="shared" si="84"/>
        <v>115.02597619726993</v>
      </c>
      <c r="CK90" s="263">
        <f t="shared" si="84"/>
        <v>116.53857719680964</v>
      </c>
      <c r="CL90" s="263">
        <f>CL206</f>
        <v>117.11001806581936</v>
      </c>
      <c r="CM90" s="263">
        <f t="shared" ref="CM90:CR90" si="85">CM206</f>
        <v>114.98685426582864</v>
      </c>
      <c r="CN90" s="263">
        <f t="shared" si="85"/>
        <v>115.83606855412233</v>
      </c>
      <c r="CO90" s="263">
        <f t="shared" si="85"/>
        <v>118.9554089818556</v>
      </c>
      <c r="CP90" s="263">
        <f t="shared" si="85"/>
        <v>121.20391171162315</v>
      </c>
      <c r="CQ90" s="263">
        <f t="shared" si="85"/>
        <v>129.21983332115806</v>
      </c>
      <c r="CR90" s="263">
        <f t="shared" si="85"/>
        <v>124.69864513426118</v>
      </c>
      <c r="CS90" s="263">
        <f>CS206</f>
        <v>129.4286574375088</v>
      </c>
      <c r="CT90" s="263">
        <f>CT206</f>
        <v>131.35093292859267</v>
      </c>
      <c r="CU90" s="263">
        <f>CU206</f>
        <v>134.17444178886683</v>
      </c>
      <c r="CV90" s="263">
        <f>CV206</f>
        <v>138.6832212080501</v>
      </c>
      <c r="CW90" s="263">
        <f t="shared" ref="CW90:DB90" si="86">CW206</f>
        <v>138.90692077720504</v>
      </c>
      <c r="CX90" s="263">
        <f t="shared" si="86"/>
        <v>135.2383085593018</v>
      </c>
      <c r="CY90" s="263">
        <f t="shared" si="86"/>
        <v>134.81387919966986</v>
      </c>
      <c r="CZ90" s="263">
        <f t="shared" si="86"/>
        <v>133.24332723219771</v>
      </c>
      <c r="DA90" s="263">
        <f t="shared" si="86"/>
        <v>135.5847749815598</v>
      </c>
      <c r="DB90" s="263">
        <f t="shared" si="86"/>
        <v>134.73551598384446</v>
      </c>
      <c r="DC90" s="263">
        <f>DC206</f>
        <v>137.56715622574669</v>
      </c>
      <c r="DD90" s="263">
        <f t="shared" ref="DD90:DJ90" si="87">DD206</f>
        <v>133.87162404108346</v>
      </c>
      <c r="DE90" s="263">
        <f t="shared" si="87"/>
        <v>130.77070922551542</v>
      </c>
      <c r="DF90" s="263">
        <f t="shared" si="87"/>
        <v>133.37508298246894</v>
      </c>
      <c r="DG90" s="263">
        <f t="shared" si="87"/>
        <v>136.97060699550624</v>
      </c>
      <c r="DH90" s="263">
        <f t="shared" si="87"/>
        <v>136.34403890807337</v>
      </c>
      <c r="DI90" s="263">
        <f t="shared" si="87"/>
        <v>137.93599349512789</v>
      </c>
      <c r="DJ90" s="263">
        <f t="shared" si="87"/>
        <v>133.78797915554313</v>
      </c>
      <c r="DK90" s="263">
        <f t="shared" ref="DK90:DW90" si="88">DK206</f>
        <v>129.87487609851047</v>
      </c>
      <c r="DL90" s="263">
        <f t="shared" si="88"/>
        <v>128.65082900752353</v>
      </c>
      <c r="DM90" s="263">
        <f t="shared" si="88"/>
        <v>130.13680829279284</v>
      </c>
      <c r="DN90" s="263">
        <f t="shared" si="88"/>
        <v>131.57828439485655</v>
      </c>
      <c r="DO90" s="263">
        <f t="shared" si="88"/>
        <v>128.64388163969519</v>
      </c>
      <c r="DP90" s="263">
        <f t="shared" si="88"/>
        <v>121.41315527136418</v>
      </c>
      <c r="DQ90" s="263">
        <f t="shared" si="88"/>
        <v>121.43552551046916</v>
      </c>
      <c r="DR90" s="263">
        <f t="shared" si="88"/>
        <v>125.79850261378778</v>
      </c>
      <c r="DS90" s="263">
        <f t="shared" si="88"/>
        <v>124.8227202542863</v>
      </c>
      <c r="DT90" s="263">
        <f t="shared" si="88"/>
        <v>132.09992501492664</v>
      </c>
      <c r="DU90" s="263">
        <f t="shared" si="88"/>
        <v>131.82182945623998</v>
      </c>
      <c r="DV90" s="263">
        <f t="shared" si="88"/>
        <v>127.51381419261136</v>
      </c>
      <c r="DW90" s="263">
        <f t="shared" si="88"/>
        <v>131.9797737497851</v>
      </c>
      <c r="DX90" s="263">
        <f>DX206</f>
        <v>139.40996916329135</v>
      </c>
      <c r="DY90" s="263">
        <f>DY206</f>
        <v>140.86776509408787</v>
      </c>
      <c r="DZ90" s="263">
        <f>DZ206</f>
        <v>137.64398099495529</v>
      </c>
      <c r="EA90" s="263">
        <f>EA206</f>
        <v>134.1234510404532</v>
      </c>
      <c r="EB90" s="263">
        <f t="shared" ref="EB90:EG90" si="89">EB206</f>
        <v>138.14744440166729</v>
      </c>
      <c r="EC90" s="263">
        <f t="shared" si="89"/>
        <v>132.91117472074066</v>
      </c>
      <c r="ED90" s="263">
        <f t="shared" si="89"/>
        <v>136.85944242225446</v>
      </c>
      <c r="EE90" s="263">
        <f t="shared" si="89"/>
        <v>142.97445976819759</v>
      </c>
      <c r="EF90" s="263">
        <f t="shared" si="89"/>
        <v>143.91510882231643</v>
      </c>
      <c r="EG90" s="263">
        <f t="shared" si="89"/>
        <v>141.44050681772103</v>
      </c>
      <c r="EH90" s="263">
        <f t="shared" ref="EH90:EN90" si="90">EH206</f>
        <v>137.11038786160992</v>
      </c>
      <c r="EI90" s="263">
        <f t="shared" si="90"/>
        <v>143.72161720799878</v>
      </c>
      <c r="EJ90" s="263">
        <f t="shared" si="90"/>
        <v>135.4123452987964</v>
      </c>
      <c r="EK90" s="263">
        <f t="shared" si="90"/>
        <v>150.47369295025845</v>
      </c>
      <c r="EL90" s="263">
        <f t="shared" si="90"/>
        <v>135.77367152109514</v>
      </c>
      <c r="EM90" s="263">
        <f t="shared" si="90"/>
        <v>141.72577942042699</v>
      </c>
      <c r="EN90" s="263">
        <f t="shared" si="90"/>
        <v>147.39786234106037</v>
      </c>
      <c r="EO90" s="263">
        <f>EO206</f>
        <v>153.40928080830656</v>
      </c>
      <c r="EP90" s="263">
        <f>EP206</f>
        <v>162.79385320233874</v>
      </c>
      <c r="EQ90" s="263">
        <f>EQ206</f>
        <v>160.03743326867607</v>
      </c>
      <c r="ER90" s="263">
        <f>ER206</f>
        <v>162.58843159764092</v>
      </c>
      <c r="ES90" s="263">
        <f>ES206</f>
        <v>168.34165282783428</v>
      </c>
      <c r="ET90" s="363"/>
      <c r="EU90" s="363"/>
      <c r="EV90" s="363"/>
      <c r="EW90" s="363"/>
      <c r="EX90" s="363"/>
      <c r="EY90" s="363"/>
      <c r="EZ90" s="363"/>
      <c r="FA90" s="363"/>
      <c r="FB90" s="363"/>
      <c r="FC90" s="363"/>
      <c r="FD90" s="363"/>
    </row>
    <row r="91" spans="1:160" s="66" customFormat="1" x14ac:dyDescent="0.3">
      <c r="A91" s="73" t="s">
        <v>280</v>
      </c>
      <c r="B91" s="74"/>
      <c r="C91" s="74"/>
      <c r="D91" s="75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  <c r="CD91" s="72"/>
      <c r="CE91" s="72"/>
      <c r="CF91" s="72"/>
      <c r="CG91" s="72"/>
      <c r="CH91" s="72"/>
      <c r="CI91" s="72"/>
      <c r="CJ91" s="72"/>
      <c r="CK91" s="72"/>
      <c r="CL91" s="72"/>
      <c r="CM91" s="72"/>
      <c r="CN91" s="72"/>
      <c r="CO91" s="72"/>
      <c r="CP91" s="72"/>
      <c r="CQ91" s="72"/>
      <c r="CR91" s="72"/>
      <c r="CS91" s="72"/>
      <c r="CT91" s="72"/>
      <c r="CU91" s="72"/>
      <c r="CV91" s="72"/>
      <c r="CW91" s="72"/>
      <c r="CX91" s="72"/>
      <c r="CY91" s="72"/>
      <c r="CZ91" s="72"/>
      <c r="DA91" s="72"/>
      <c r="DB91" s="72"/>
      <c r="DC91" s="72"/>
      <c r="DD91" s="72"/>
      <c r="DE91" s="72"/>
      <c r="DF91" s="72"/>
      <c r="DG91" s="72"/>
      <c r="DH91" s="72"/>
      <c r="DI91" s="72"/>
      <c r="DJ91" s="72"/>
      <c r="DK91" s="72"/>
      <c r="DL91" s="72"/>
      <c r="DM91" s="72"/>
      <c r="DN91" s="72"/>
      <c r="DO91" s="72"/>
      <c r="DP91" s="72"/>
      <c r="DQ91" s="72"/>
      <c r="DR91" s="72"/>
      <c r="DS91" s="72"/>
      <c r="DT91" s="72"/>
      <c r="DU91" s="72"/>
      <c r="DV91" s="72"/>
      <c r="DW91" s="72"/>
      <c r="DX91" s="72"/>
      <c r="DY91" s="72"/>
      <c r="DZ91" s="72"/>
      <c r="EA91" s="72"/>
      <c r="EB91" s="72"/>
      <c r="EC91" s="72"/>
      <c r="ED91" s="72"/>
      <c r="EE91" s="72"/>
      <c r="EF91" s="72"/>
      <c r="EG91" s="72"/>
      <c r="EH91" s="72"/>
      <c r="EI91" s="72"/>
      <c r="EJ91" s="72"/>
      <c r="EK91" s="72"/>
      <c r="EL91" s="72"/>
      <c r="EM91" s="72"/>
      <c r="EN91" s="72"/>
      <c r="EO91" s="72"/>
      <c r="EP91" s="72"/>
      <c r="EQ91" s="72"/>
      <c r="ER91" s="72"/>
      <c r="ES91" s="72">
        <f t="shared" ref="ES91:FD91" si="91">ES84</f>
        <v>86.359481663887777</v>
      </c>
      <c r="ET91" s="72">
        <f t="shared" si="91"/>
        <v>84.804160315707293</v>
      </c>
      <c r="EU91" s="72">
        <f t="shared" si="91"/>
        <v>88.945604319302888</v>
      </c>
      <c r="EV91" s="72">
        <f t="shared" si="91"/>
        <v>95.528196025624055</v>
      </c>
      <c r="EW91" s="72">
        <f t="shared" si="91"/>
        <v>98.991651979392117</v>
      </c>
      <c r="EX91" s="72">
        <f t="shared" si="91"/>
        <v>102.82287279359915</v>
      </c>
      <c r="EY91" s="72">
        <f t="shared" si="91"/>
        <v>100.07996210149189</v>
      </c>
      <c r="EZ91" s="72">
        <f t="shared" si="91"/>
        <v>101.50712396208961</v>
      </c>
      <c r="FA91" s="72">
        <f t="shared" si="91"/>
        <v>101.09120529957715</v>
      </c>
      <c r="FB91" s="72">
        <f t="shared" si="91"/>
        <v>103.0872070043233</v>
      </c>
      <c r="FC91" s="72">
        <f t="shared" si="91"/>
        <v>98.603441187208901</v>
      </c>
      <c r="FD91" s="72">
        <f t="shared" si="91"/>
        <v>96.978200893536254</v>
      </c>
    </row>
    <row r="92" spans="1:160" s="66" customFormat="1" x14ac:dyDescent="0.3">
      <c r="A92" s="73" t="s">
        <v>281</v>
      </c>
      <c r="B92" s="74"/>
      <c r="C92" s="74"/>
      <c r="D92" s="75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>
        <f t="shared" ref="ES92:FD92" si="92">ES206</f>
        <v>168.34165282783428</v>
      </c>
      <c r="ET92" s="72">
        <f t="shared" si="92"/>
        <v>168.04888528827306</v>
      </c>
      <c r="EU92" s="72">
        <f t="shared" si="92"/>
        <v>179.45904381842598</v>
      </c>
      <c r="EV92" s="72">
        <f t="shared" si="92"/>
        <v>194.59752999060629</v>
      </c>
      <c r="EW92" s="72">
        <f t="shared" si="92"/>
        <v>206.6284758716757</v>
      </c>
      <c r="EX92" s="72">
        <f t="shared" si="92"/>
        <v>211.81733561384183</v>
      </c>
      <c r="EY92" s="72">
        <f t="shared" si="92"/>
        <v>213.94037111434844</v>
      </c>
      <c r="EZ92" s="72">
        <f t="shared" si="92"/>
        <v>220.13002362231197</v>
      </c>
      <c r="FA92" s="72">
        <f t="shared" si="92"/>
        <v>215.42744423193642</v>
      </c>
      <c r="FB92" s="72">
        <f t="shared" si="92"/>
        <v>216.88627593985649</v>
      </c>
      <c r="FC92" s="72">
        <f t="shared" si="92"/>
        <v>214.53883951090381</v>
      </c>
      <c r="FD92" s="72">
        <f t="shared" si="92"/>
        <v>214.64119227893147</v>
      </c>
    </row>
    <row r="93" spans="1:160" x14ac:dyDescent="0.3">
      <c r="A93" s="12" t="s">
        <v>51</v>
      </c>
      <c r="B93" s="12"/>
      <c r="C93" s="12"/>
      <c r="D93" s="30"/>
      <c r="E93" s="11">
        <f>+AVERAGE(E89:P89)</f>
        <v>77.844300581791245</v>
      </c>
      <c r="F93" s="11">
        <f>+E93</f>
        <v>77.844300581791245</v>
      </c>
      <c r="G93" s="11">
        <f t="shared" ref="G93:P93" si="93">+F93</f>
        <v>77.844300581791245</v>
      </c>
      <c r="H93" s="11">
        <f t="shared" si="93"/>
        <v>77.844300581791245</v>
      </c>
      <c r="I93" s="11">
        <f t="shared" si="93"/>
        <v>77.844300581791245</v>
      </c>
      <c r="J93" s="11">
        <f t="shared" si="93"/>
        <v>77.844300581791245</v>
      </c>
      <c r="K93" s="11">
        <f t="shared" si="93"/>
        <v>77.844300581791245</v>
      </c>
      <c r="L93" s="11">
        <f t="shared" si="93"/>
        <v>77.844300581791245</v>
      </c>
      <c r="M93" s="11">
        <f t="shared" si="93"/>
        <v>77.844300581791245</v>
      </c>
      <c r="N93" s="11">
        <f t="shared" si="93"/>
        <v>77.844300581791245</v>
      </c>
      <c r="O93" s="11">
        <f t="shared" si="93"/>
        <v>77.844300581791245</v>
      </c>
      <c r="P93" s="11">
        <f t="shared" si="93"/>
        <v>77.844300581791245</v>
      </c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</row>
    <row r="94" spans="1:160" x14ac:dyDescent="0.3">
      <c r="A94" s="12" t="s">
        <v>50</v>
      </c>
      <c r="B94" s="12"/>
      <c r="C94" s="12"/>
      <c r="D94" s="30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>
        <f>+AVERAGE(Q89:AB89)</f>
        <v>89.198984368819325</v>
      </c>
      <c r="R94" s="11">
        <f t="shared" ref="R94:AB94" si="94">+Q94</f>
        <v>89.198984368819325</v>
      </c>
      <c r="S94" s="11">
        <f t="shared" si="94"/>
        <v>89.198984368819325</v>
      </c>
      <c r="T94" s="11">
        <f t="shared" si="94"/>
        <v>89.198984368819325</v>
      </c>
      <c r="U94" s="11">
        <f t="shared" si="94"/>
        <v>89.198984368819325</v>
      </c>
      <c r="V94" s="11">
        <f t="shared" si="94"/>
        <v>89.198984368819325</v>
      </c>
      <c r="W94" s="11">
        <f t="shared" si="94"/>
        <v>89.198984368819325</v>
      </c>
      <c r="X94" s="11">
        <f t="shared" si="94"/>
        <v>89.198984368819325</v>
      </c>
      <c r="Y94" s="11">
        <f t="shared" si="94"/>
        <v>89.198984368819325</v>
      </c>
      <c r="Z94" s="11">
        <f t="shared" si="94"/>
        <v>89.198984368819325</v>
      </c>
      <c r="AA94" s="11">
        <f t="shared" si="94"/>
        <v>89.198984368819325</v>
      </c>
      <c r="AB94" s="11">
        <f t="shared" si="94"/>
        <v>89.198984368819325</v>
      </c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</row>
    <row r="95" spans="1:160" x14ac:dyDescent="0.3">
      <c r="A95" s="12" t="s">
        <v>49</v>
      </c>
      <c r="B95" s="12"/>
      <c r="C95" s="12"/>
      <c r="D95" s="30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>
        <f>+AVERAGE(AC89:AN89)</f>
        <v>96.385182143364418</v>
      </c>
      <c r="AD95" s="11">
        <f t="shared" ref="AD95:AN95" si="95">+AC95</f>
        <v>96.385182143364418</v>
      </c>
      <c r="AE95" s="11">
        <f t="shared" si="95"/>
        <v>96.385182143364418</v>
      </c>
      <c r="AF95" s="11">
        <f t="shared" si="95"/>
        <v>96.385182143364418</v>
      </c>
      <c r="AG95" s="11">
        <f t="shared" si="95"/>
        <v>96.385182143364418</v>
      </c>
      <c r="AH95" s="11">
        <f t="shared" si="95"/>
        <v>96.385182143364418</v>
      </c>
      <c r="AI95" s="11">
        <f t="shared" si="95"/>
        <v>96.385182143364418</v>
      </c>
      <c r="AJ95" s="11">
        <f t="shared" si="95"/>
        <v>96.385182143364418</v>
      </c>
      <c r="AK95" s="11">
        <f t="shared" si="95"/>
        <v>96.385182143364418</v>
      </c>
      <c r="AL95" s="11">
        <f t="shared" si="95"/>
        <v>96.385182143364418</v>
      </c>
      <c r="AM95" s="11">
        <f t="shared" si="95"/>
        <v>96.385182143364418</v>
      </c>
      <c r="AN95" s="11">
        <f t="shared" si="95"/>
        <v>96.385182143364418</v>
      </c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</row>
    <row r="96" spans="1:160" x14ac:dyDescent="0.3">
      <c r="A96" s="12" t="s">
        <v>48</v>
      </c>
      <c r="B96" s="12"/>
      <c r="C96" s="12"/>
      <c r="D96" s="30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>
        <f>+AVERAGE(AO89:AZ89)</f>
        <v>97.786892815215523</v>
      </c>
      <c r="AP96" s="11">
        <f t="shared" ref="AP96:AU96" si="96">+AO96</f>
        <v>97.786892815215523</v>
      </c>
      <c r="AQ96" s="11">
        <f t="shared" si="96"/>
        <v>97.786892815215523</v>
      </c>
      <c r="AR96" s="11">
        <f t="shared" si="96"/>
        <v>97.786892815215523</v>
      </c>
      <c r="AS96" s="11">
        <f t="shared" si="96"/>
        <v>97.786892815215523</v>
      </c>
      <c r="AT96" s="11">
        <f t="shared" si="96"/>
        <v>97.786892815215523</v>
      </c>
      <c r="AU96" s="11">
        <f t="shared" si="96"/>
        <v>97.786892815215523</v>
      </c>
      <c r="AV96" s="11">
        <f>+AU96</f>
        <v>97.786892815215523</v>
      </c>
      <c r="AW96" s="11">
        <f>+AV96</f>
        <v>97.786892815215523</v>
      </c>
      <c r="AX96" s="11">
        <f>+AW96</f>
        <v>97.786892815215523</v>
      </c>
      <c r="AY96" s="11">
        <f>+AX96</f>
        <v>97.786892815215523</v>
      </c>
      <c r="AZ96" s="11">
        <f>+AY96</f>
        <v>97.786892815215523</v>
      </c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</row>
    <row r="97" spans="1:160" x14ac:dyDescent="0.3">
      <c r="A97" s="12" t="s">
        <v>86</v>
      </c>
      <c r="B97" s="12"/>
      <c r="C97" s="12"/>
      <c r="D97" s="30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>
        <f>+AVERAGE(BA89:BL89)</f>
        <v>99.379323182523351</v>
      </c>
      <c r="BB97" s="11">
        <f>+BA97</f>
        <v>99.379323182523351</v>
      </c>
      <c r="BC97" s="11">
        <f t="shared" ref="BC97:BI97" si="97">+BA97</f>
        <v>99.379323182523351</v>
      </c>
      <c r="BD97" s="11">
        <f t="shared" si="97"/>
        <v>99.379323182523351</v>
      </c>
      <c r="BE97" s="11">
        <f t="shared" si="97"/>
        <v>99.379323182523351</v>
      </c>
      <c r="BF97" s="11">
        <f t="shared" si="97"/>
        <v>99.379323182523351</v>
      </c>
      <c r="BG97" s="11">
        <f>+BE97</f>
        <v>99.379323182523351</v>
      </c>
      <c r="BH97" s="11">
        <f t="shared" si="97"/>
        <v>99.379323182523351</v>
      </c>
      <c r="BI97" s="11">
        <f t="shared" si="97"/>
        <v>99.379323182523351</v>
      </c>
      <c r="BJ97" s="11">
        <f>+BH97</f>
        <v>99.379323182523351</v>
      </c>
      <c r="BK97" s="11">
        <f>+BH97</f>
        <v>99.379323182523351</v>
      </c>
      <c r="BL97" s="11">
        <f>+BI97</f>
        <v>99.379323182523351</v>
      </c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</row>
    <row r="98" spans="1:160" x14ac:dyDescent="0.3">
      <c r="A98" s="12" t="s">
        <v>158</v>
      </c>
      <c r="B98" s="12"/>
      <c r="C98" s="12"/>
      <c r="D98" s="30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52">
        <f>AVERAGE(BM89:BX89)</f>
        <v>101.57628853147162</v>
      </c>
      <c r="BN98" s="152">
        <f t="shared" ref="BN98:BV98" si="98">BM98</f>
        <v>101.57628853147162</v>
      </c>
      <c r="BO98" s="152">
        <f t="shared" si="98"/>
        <v>101.57628853147162</v>
      </c>
      <c r="BP98" s="152">
        <f t="shared" si="98"/>
        <v>101.57628853147162</v>
      </c>
      <c r="BQ98" s="152">
        <f t="shared" si="98"/>
        <v>101.57628853147162</v>
      </c>
      <c r="BR98" s="152">
        <f t="shared" si="98"/>
        <v>101.57628853147162</v>
      </c>
      <c r="BS98" s="152">
        <f t="shared" si="98"/>
        <v>101.57628853147162</v>
      </c>
      <c r="BT98" s="152">
        <f t="shared" si="98"/>
        <v>101.57628853147162</v>
      </c>
      <c r="BU98" s="152">
        <f t="shared" si="98"/>
        <v>101.57628853147162</v>
      </c>
      <c r="BV98" s="152">
        <f t="shared" si="98"/>
        <v>101.57628853147162</v>
      </c>
      <c r="BW98" s="152">
        <f>BV98</f>
        <v>101.57628853147162</v>
      </c>
      <c r="BX98" s="152">
        <f>BW98</f>
        <v>101.57628853147162</v>
      </c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364"/>
      <c r="EU98" s="364"/>
      <c r="EV98" s="364"/>
      <c r="EW98" s="364"/>
      <c r="EX98" s="364"/>
      <c r="EY98" s="364"/>
      <c r="EZ98" s="364"/>
      <c r="FA98" s="364"/>
      <c r="FB98" s="364"/>
      <c r="FC98" s="364"/>
      <c r="FD98" s="364"/>
    </row>
    <row r="99" spans="1:160" x14ac:dyDescent="0.3">
      <c r="A99" s="12" t="s">
        <v>178</v>
      </c>
      <c r="B99" s="12"/>
      <c r="C99" s="12"/>
      <c r="D99" s="30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>
        <f>AVERAGE(BY89:CJ89)</f>
        <v>72.205459541521122</v>
      </c>
      <c r="BZ99" s="174">
        <f t="shared" ref="BZ99:CJ99" si="99">BY99</f>
        <v>72.205459541521122</v>
      </c>
      <c r="CA99" s="174">
        <f t="shared" si="99"/>
        <v>72.205459541521122</v>
      </c>
      <c r="CB99" s="174">
        <f t="shared" si="99"/>
        <v>72.205459541521122</v>
      </c>
      <c r="CC99" s="174">
        <f t="shared" si="99"/>
        <v>72.205459541521122</v>
      </c>
      <c r="CD99" s="174">
        <f t="shared" si="99"/>
        <v>72.205459541521122</v>
      </c>
      <c r="CE99" s="174">
        <f t="shared" si="99"/>
        <v>72.205459541521122</v>
      </c>
      <c r="CF99" s="174">
        <f t="shared" si="99"/>
        <v>72.205459541521122</v>
      </c>
      <c r="CG99" s="174">
        <f t="shared" si="99"/>
        <v>72.205459541521122</v>
      </c>
      <c r="CH99" s="174">
        <f t="shared" si="99"/>
        <v>72.205459541521122</v>
      </c>
      <c r="CI99" s="174">
        <f t="shared" si="99"/>
        <v>72.205459541521122</v>
      </c>
      <c r="CJ99" s="174">
        <f t="shared" si="99"/>
        <v>72.205459541521122</v>
      </c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174"/>
      <c r="DH99" s="174"/>
      <c r="DI99" s="174"/>
      <c r="DJ99" s="174"/>
      <c r="DK99" s="174"/>
      <c r="DL99" s="174"/>
      <c r="DM99" s="174"/>
      <c r="DN99" s="174"/>
      <c r="DO99" s="174"/>
      <c r="DP99" s="174"/>
      <c r="DQ99" s="174"/>
      <c r="DR99" s="174"/>
      <c r="DS99" s="174"/>
      <c r="DT99" s="174"/>
      <c r="DU99" s="174"/>
      <c r="DV99" s="174"/>
      <c r="DW99" s="174"/>
      <c r="DX99" s="174"/>
      <c r="DY99" s="174"/>
      <c r="DZ99" s="174"/>
      <c r="EA99" s="174"/>
      <c r="EB99" s="174"/>
      <c r="EC99" s="174"/>
      <c r="ED99" s="174"/>
      <c r="EE99" s="174"/>
      <c r="EF99" s="174"/>
      <c r="EG99" s="174"/>
      <c r="EH99" s="174"/>
      <c r="EI99" s="174"/>
      <c r="EJ99" s="174"/>
      <c r="EK99" s="174"/>
      <c r="EL99" s="174"/>
      <c r="EM99" s="174"/>
      <c r="EN99" s="174"/>
      <c r="EO99" s="174"/>
      <c r="EP99" s="174"/>
      <c r="EQ99" s="174"/>
      <c r="ER99" s="174"/>
      <c r="ES99" s="174"/>
      <c r="ET99" s="365"/>
      <c r="EU99" s="365"/>
      <c r="EV99" s="365"/>
      <c r="EW99" s="365"/>
      <c r="EX99" s="365"/>
      <c r="EY99" s="365"/>
      <c r="EZ99" s="365"/>
      <c r="FA99" s="365"/>
      <c r="FB99" s="365"/>
      <c r="FC99" s="365"/>
      <c r="FD99" s="365"/>
    </row>
    <row r="100" spans="1:160" x14ac:dyDescent="0.3">
      <c r="A100" s="12" t="s">
        <v>238</v>
      </c>
      <c r="B100" s="12"/>
      <c r="C100" s="12"/>
      <c r="D100" s="30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>
        <f>AVERAGE(CK89:CV89)</f>
        <v>73.189250575828552</v>
      </c>
      <c r="CL100" s="174">
        <f t="shared" ref="CL100:CV100" si="100">CK100</f>
        <v>73.189250575828552</v>
      </c>
      <c r="CM100" s="174">
        <f t="shared" si="100"/>
        <v>73.189250575828552</v>
      </c>
      <c r="CN100" s="174">
        <f t="shared" si="100"/>
        <v>73.189250575828552</v>
      </c>
      <c r="CO100" s="174">
        <f t="shared" si="100"/>
        <v>73.189250575828552</v>
      </c>
      <c r="CP100" s="174">
        <f t="shared" si="100"/>
        <v>73.189250575828552</v>
      </c>
      <c r="CQ100" s="174">
        <f t="shared" si="100"/>
        <v>73.189250575828552</v>
      </c>
      <c r="CR100" s="174">
        <f t="shared" si="100"/>
        <v>73.189250575828552</v>
      </c>
      <c r="CS100" s="174">
        <f t="shared" si="100"/>
        <v>73.189250575828552</v>
      </c>
      <c r="CT100" s="174">
        <f t="shared" si="100"/>
        <v>73.189250575828552</v>
      </c>
      <c r="CU100" s="174">
        <f t="shared" si="100"/>
        <v>73.189250575828552</v>
      </c>
      <c r="CV100" s="174">
        <f t="shared" si="100"/>
        <v>73.189250575828552</v>
      </c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174"/>
      <c r="DH100" s="174"/>
      <c r="DI100" s="174"/>
      <c r="DJ100" s="174"/>
      <c r="DK100" s="174"/>
      <c r="DL100" s="174"/>
      <c r="DM100" s="174"/>
      <c r="DN100" s="174"/>
      <c r="DO100" s="174"/>
      <c r="DP100" s="174"/>
      <c r="DQ100" s="174"/>
      <c r="DR100" s="174"/>
      <c r="DS100" s="174"/>
      <c r="DT100" s="174"/>
      <c r="DU100" s="174"/>
      <c r="DV100" s="174"/>
      <c r="DW100" s="174"/>
      <c r="DX100" s="174"/>
      <c r="DY100" s="174"/>
      <c r="DZ100" s="174"/>
      <c r="EA100" s="174"/>
      <c r="EB100" s="174"/>
      <c r="EC100" s="174"/>
      <c r="ED100" s="174"/>
      <c r="EE100" s="174"/>
      <c r="EF100" s="174"/>
      <c r="EG100" s="174"/>
      <c r="EH100" s="174"/>
      <c r="EI100" s="174"/>
      <c r="EJ100" s="174"/>
      <c r="EK100" s="174"/>
      <c r="EL100" s="174"/>
      <c r="EM100" s="174"/>
      <c r="EN100" s="174"/>
      <c r="EO100" s="174"/>
      <c r="EP100" s="174"/>
      <c r="EQ100" s="174"/>
      <c r="ER100" s="174"/>
      <c r="ES100" s="174"/>
      <c r="ET100" s="365"/>
      <c r="EU100" s="365"/>
      <c r="EV100" s="365"/>
      <c r="EW100" s="365"/>
      <c r="EX100" s="365"/>
      <c r="EY100" s="365"/>
      <c r="EZ100" s="365"/>
      <c r="FA100" s="365"/>
      <c r="FB100" s="365"/>
      <c r="FC100" s="365"/>
      <c r="FD100" s="365"/>
    </row>
    <row r="101" spans="1:160" x14ac:dyDescent="0.3">
      <c r="A101" s="12" t="s">
        <v>279</v>
      </c>
      <c r="B101" s="12"/>
      <c r="C101" s="12"/>
      <c r="D101" s="30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>
        <f>AVERAGE(CW89:DH89)</f>
        <v>82.086183401032841</v>
      </c>
      <c r="CX101" s="174">
        <f t="shared" ref="CX101:DH101" si="101">CW101</f>
        <v>82.086183401032841</v>
      </c>
      <c r="CY101" s="174">
        <f t="shared" si="101"/>
        <v>82.086183401032841</v>
      </c>
      <c r="CZ101" s="174">
        <f t="shared" si="101"/>
        <v>82.086183401032841</v>
      </c>
      <c r="DA101" s="174">
        <f t="shared" si="101"/>
        <v>82.086183401032841</v>
      </c>
      <c r="DB101" s="174">
        <f t="shared" si="101"/>
        <v>82.086183401032841</v>
      </c>
      <c r="DC101" s="174">
        <f t="shared" si="101"/>
        <v>82.086183401032841</v>
      </c>
      <c r="DD101" s="174">
        <f t="shared" si="101"/>
        <v>82.086183401032841</v>
      </c>
      <c r="DE101" s="174">
        <f t="shared" si="101"/>
        <v>82.086183401032841</v>
      </c>
      <c r="DF101" s="174">
        <f t="shared" si="101"/>
        <v>82.086183401032841</v>
      </c>
      <c r="DG101" s="174">
        <f t="shared" si="101"/>
        <v>82.086183401032841</v>
      </c>
      <c r="DH101" s="174">
        <f t="shared" si="101"/>
        <v>82.086183401032841</v>
      </c>
      <c r="DI101" s="174"/>
      <c r="DJ101" s="174"/>
      <c r="DK101" s="174"/>
      <c r="DL101" s="174"/>
      <c r="DM101" s="174"/>
      <c r="DN101" s="174"/>
      <c r="DO101" s="174"/>
      <c r="DP101" s="174"/>
      <c r="DQ101" s="174"/>
      <c r="DR101" s="174"/>
      <c r="DS101" s="174"/>
      <c r="DT101" s="174"/>
      <c r="DU101" s="174"/>
      <c r="DV101" s="174"/>
      <c r="DW101" s="174"/>
      <c r="DX101" s="174"/>
      <c r="DY101" s="174"/>
      <c r="DZ101" s="174"/>
      <c r="EA101" s="174"/>
      <c r="EB101" s="174"/>
      <c r="EC101" s="174"/>
      <c r="ED101" s="174"/>
      <c r="EE101" s="174"/>
      <c r="EF101" s="174"/>
      <c r="EG101" s="174"/>
      <c r="EH101" s="174"/>
      <c r="EI101" s="174"/>
      <c r="EJ101" s="174"/>
      <c r="EK101" s="174"/>
      <c r="EL101" s="174"/>
      <c r="EM101" s="174"/>
      <c r="EN101" s="174"/>
      <c r="EO101" s="174"/>
      <c r="EP101" s="174"/>
      <c r="EQ101" s="174"/>
      <c r="ER101" s="174"/>
      <c r="ES101" s="174"/>
      <c r="ET101" s="365"/>
      <c r="EU101" s="365"/>
      <c r="EV101" s="365"/>
      <c r="EW101" s="365"/>
      <c r="EX101" s="365"/>
      <c r="EY101" s="365"/>
      <c r="EZ101" s="365"/>
      <c r="FA101" s="365"/>
      <c r="FB101" s="365"/>
      <c r="FC101" s="365"/>
      <c r="FD101" s="365"/>
    </row>
    <row r="102" spans="1:160" x14ac:dyDescent="0.3">
      <c r="A102" s="12" t="s">
        <v>279</v>
      </c>
      <c r="B102" s="12"/>
      <c r="C102" s="12"/>
      <c r="D102" s="30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>
        <f>AVERAGE(CW89:DH89)</f>
        <v>82.086183401032841</v>
      </c>
      <c r="CX102" s="174">
        <f t="shared" ref="CX102:DH102" si="102">CW102</f>
        <v>82.086183401032841</v>
      </c>
      <c r="CY102" s="174">
        <f t="shared" si="102"/>
        <v>82.086183401032841</v>
      </c>
      <c r="CZ102" s="174">
        <f t="shared" si="102"/>
        <v>82.086183401032841</v>
      </c>
      <c r="DA102" s="174">
        <f t="shared" si="102"/>
        <v>82.086183401032841</v>
      </c>
      <c r="DB102" s="174">
        <f t="shared" si="102"/>
        <v>82.086183401032841</v>
      </c>
      <c r="DC102" s="174">
        <f t="shared" si="102"/>
        <v>82.086183401032841</v>
      </c>
      <c r="DD102" s="174">
        <f t="shared" si="102"/>
        <v>82.086183401032841</v>
      </c>
      <c r="DE102" s="174">
        <f t="shared" si="102"/>
        <v>82.086183401032841</v>
      </c>
      <c r="DF102" s="174">
        <f t="shared" si="102"/>
        <v>82.086183401032841</v>
      </c>
      <c r="DG102" s="174">
        <f t="shared" si="102"/>
        <v>82.086183401032841</v>
      </c>
      <c r="DH102" s="174">
        <f t="shared" si="102"/>
        <v>82.086183401032841</v>
      </c>
      <c r="DI102" s="174"/>
      <c r="DJ102" s="174"/>
      <c r="DK102" s="174"/>
      <c r="DL102" s="174"/>
      <c r="DM102" s="174"/>
      <c r="DN102" s="174"/>
      <c r="DO102" s="174"/>
      <c r="DP102" s="174"/>
      <c r="DQ102" s="174"/>
      <c r="DR102" s="174"/>
      <c r="DS102" s="174"/>
      <c r="DT102" s="174"/>
      <c r="DU102" s="174"/>
      <c r="DV102" s="174"/>
      <c r="DW102" s="174"/>
      <c r="DX102" s="174"/>
      <c r="DY102" s="174"/>
      <c r="DZ102" s="174"/>
      <c r="EA102" s="174"/>
      <c r="EB102" s="174"/>
      <c r="EC102" s="174"/>
      <c r="ED102" s="174"/>
      <c r="EE102" s="174"/>
      <c r="EF102" s="174"/>
      <c r="EG102" s="174"/>
      <c r="EH102" s="174"/>
      <c r="EI102" s="174"/>
      <c r="EJ102" s="174"/>
      <c r="EK102" s="174"/>
      <c r="EL102" s="174"/>
      <c r="EM102" s="174"/>
      <c r="EN102" s="174"/>
      <c r="EO102" s="174"/>
      <c r="EP102" s="174"/>
      <c r="EQ102" s="174"/>
      <c r="ER102" s="174"/>
      <c r="ES102" s="174"/>
      <c r="ET102" s="365"/>
      <c r="EU102" s="365"/>
      <c r="EV102" s="365"/>
      <c r="EW102" s="365"/>
      <c r="EX102" s="365"/>
      <c r="EY102" s="365"/>
      <c r="EZ102" s="365"/>
      <c r="FA102" s="365"/>
      <c r="FB102" s="365"/>
      <c r="FC102" s="365"/>
      <c r="FD102" s="365"/>
    </row>
    <row r="103" spans="1:160" x14ac:dyDescent="0.3">
      <c r="A103" s="12" t="s">
        <v>363</v>
      </c>
      <c r="B103" s="12"/>
      <c r="C103" s="12"/>
      <c r="D103" s="30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174"/>
      <c r="DH103" s="174"/>
      <c r="DI103" s="174">
        <f>AVERAGE(DI89:DT89)</f>
        <v>78.344688194410239</v>
      </c>
      <c r="DJ103" s="174">
        <f>DI103</f>
        <v>78.344688194410239</v>
      </c>
      <c r="DK103" s="174">
        <f t="shared" ref="DK103:DS103" si="103">DJ103</f>
        <v>78.344688194410239</v>
      </c>
      <c r="DL103" s="174">
        <f t="shared" si="103"/>
        <v>78.344688194410239</v>
      </c>
      <c r="DM103" s="174">
        <f t="shared" si="103"/>
        <v>78.344688194410239</v>
      </c>
      <c r="DN103" s="174">
        <f t="shared" si="103"/>
        <v>78.344688194410239</v>
      </c>
      <c r="DO103" s="174">
        <f t="shared" si="103"/>
        <v>78.344688194410239</v>
      </c>
      <c r="DP103" s="174">
        <f t="shared" si="103"/>
        <v>78.344688194410239</v>
      </c>
      <c r="DQ103" s="174">
        <f t="shared" si="103"/>
        <v>78.344688194410239</v>
      </c>
      <c r="DR103" s="174">
        <f t="shared" si="103"/>
        <v>78.344688194410239</v>
      </c>
      <c r="DS103" s="174">
        <f t="shared" si="103"/>
        <v>78.344688194410239</v>
      </c>
      <c r="DT103" s="174">
        <f>DS103</f>
        <v>78.344688194410239</v>
      </c>
      <c r="DU103" s="174"/>
      <c r="DV103" s="174"/>
      <c r="DW103" s="174"/>
      <c r="DX103" s="174"/>
      <c r="DY103" s="174"/>
      <c r="DZ103" s="174"/>
      <c r="EA103" s="174"/>
      <c r="EB103" s="174"/>
      <c r="EC103" s="174"/>
      <c r="ED103" s="174"/>
      <c r="EE103" s="174"/>
      <c r="EF103" s="174"/>
      <c r="EG103" s="174"/>
      <c r="EH103" s="174"/>
      <c r="EI103" s="174"/>
      <c r="EJ103" s="174"/>
      <c r="EK103" s="174"/>
      <c r="EL103" s="174"/>
      <c r="EM103" s="174"/>
      <c r="EN103" s="174"/>
      <c r="EO103" s="174"/>
      <c r="EP103" s="174"/>
      <c r="EQ103" s="174"/>
      <c r="ER103" s="174"/>
      <c r="ES103" s="174"/>
      <c r="ET103" s="365"/>
      <c r="EU103" s="365"/>
      <c r="EV103" s="365"/>
      <c r="EW103" s="365"/>
      <c r="EX103" s="365"/>
      <c r="EY103" s="365"/>
      <c r="EZ103" s="365"/>
      <c r="FA103" s="365"/>
      <c r="FB103" s="365"/>
      <c r="FC103" s="365"/>
      <c r="FD103" s="365"/>
    </row>
    <row r="104" spans="1:160" x14ac:dyDescent="0.3">
      <c r="A104" s="12" t="s">
        <v>366</v>
      </c>
      <c r="B104" s="12"/>
      <c r="C104" s="12"/>
      <c r="D104" s="30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174"/>
      <c r="DH104" s="174"/>
      <c r="DI104" s="174"/>
      <c r="DJ104" s="174"/>
      <c r="DK104" s="174"/>
      <c r="DL104" s="174"/>
      <c r="DM104" s="174"/>
      <c r="DN104" s="174"/>
      <c r="DO104" s="174"/>
      <c r="DP104" s="174"/>
      <c r="DQ104" s="174"/>
      <c r="DR104" s="174"/>
      <c r="DS104" s="174"/>
      <c r="DT104" s="174"/>
      <c r="DU104" s="174">
        <f>AVERAGE(DU89:EF89)</f>
        <v>74.622502758346783</v>
      </c>
      <c r="DV104" s="174">
        <f>DU104</f>
        <v>74.622502758346783</v>
      </c>
      <c r="DW104" s="174">
        <f>DV104</f>
        <v>74.622502758346783</v>
      </c>
      <c r="DX104" s="174">
        <f>DW104</f>
        <v>74.622502758346783</v>
      </c>
      <c r="DY104" s="174">
        <f t="shared" ref="DY104:EF104" si="104">DX104</f>
        <v>74.622502758346783</v>
      </c>
      <c r="DZ104" s="174">
        <f t="shared" si="104"/>
        <v>74.622502758346783</v>
      </c>
      <c r="EA104" s="174">
        <f t="shared" si="104"/>
        <v>74.622502758346783</v>
      </c>
      <c r="EB104" s="174">
        <f t="shared" si="104"/>
        <v>74.622502758346783</v>
      </c>
      <c r="EC104" s="174">
        <f t="shared" si="104"/>
        <v>74.622502758346783</v>
      </c>
      <c r="ED104" s="174">
        <f t="shared" si="104"/>
        <v>74.622502758346783</v>
      </c>
      <c r="EE104" s="174">
        <f>ED104</f>
        <v>74.622502758346783</v>
      </c>
      <c r="EF104" s="174">
        <f t="shared" si="104"/>
        <v>74.622502758346783</v>
      </c>
      <c r="EG104" s="174"/>
      <c r="EH104" s="174"/>
      <c r="EI104" s="174"/>
      <c r="EJ104" s="174"/>
      <c r="EK104" s="174"/>
      <c r="EL104" s="174"/>
      <c r="EM104" s="174"/>
      <c r="EN104" s="174"/>
      <c r="EO104" s="174"/>
      <c r="EP104" s="174"/>
      <c r="EQ104" s="174"/>
      <c r="ER104" s="174"/>
      <c r="ES104" s="174"/>
      <c r="ET104" s="365"/>
      <c r="EU104" s="365"/>
      <c r="EV104" s="365"/>
      <c r="EW104" s="365"/>
      <c r="EX104" s="365"/>
      <c r="EY104" s="365"/>
      <c r="EZ104" s="365"/>
      <c r="FA104" s="365"/>
      <c r="FB104" s="365"/>
      <c r="FC104" s="365"/>
      <c r="FD104" s="365"/>
    </row>
    <row r="105" spans="1:160" x14ac:dyDescent="0.3">
      <c r="A105" s="12" t="s">
        <v>383</v>
      </c>
      <c r="B105" s="12"/>
      <c r="C105" s="12"/>
      <c r="D105" s="30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174"/>
      <c r="DH105" s="174"/>
      <c r="DI105" s="174"/>
      <c r="DJ105" s="174"/>
      <c r="DK105" s="174"/>
      <c r="DL105" s="174"/>
      <c r="DM105" s="174"/>
      <c r="DN105" s="174"/>
      <c r="DO105" s="174"/>
      <c r="DP105" s="174"/>
      <c r="DQ105" s="174"/>
      <c r="DR105" s="174"/>
      <c r="DS105" s="174"/>
      <c r="DT105" s="174"/>
      <c r="DU105" s="174"/>
      <c r="DV105" s="174"/>
      <c r="DW105" s="174"/>
      <c r="DX105" s="174"/>
      <c r="DY105" s="174"/>
      <c r="DZ105" s="174"/>
      <c r="EA105" s="174"/>
      <c r="EB105" s="174"/>
      <c r="EC105" s="174"/>
      <c r="ED105" s="174"/>
      <c r="EE105" s="174"/>
      <c r="EF105" s="174"/>
      <c r="EG105" s="174">
        <f>AVERAGE(EG89:ER89)</f>
        <v>71.864747999067603</v>
      </c>
      <c r="EH105" s="174">
        <f>EG105</f>
        <v>71.864747999067603</v>
      </c>
      <c r="EI105" s="174">
        <f t="shared" ref="EI105:ER105" si="105">EH105</f>
        <v>71.864747999067603</v>
      </c>
      <c r="EJ105" s="174">
        <f t="shared" si="105"/>
        <v>71.864747999067603</v>
      </c>
      <c r="EK105" s="174">
        <f t="shared" si="105"/>
        <v>71.864747999067603</v>
      </c>
      <c r="EL105" s="174">
        <f t="shared" si="105"/>
        <v>71.864747999067603</v>
      </c>
      <c r="EM105" s="174">
        <f t="shared" si="105"/>
        <v>71.864747999067603</v>
      </c>
      <c r="EN105" s="174">
        <f t="shared" si="105"/>
        <v>71.864747999067603</v>
      </c>
      <c r="EO105" s="174">
        <f t="shared" si="105"/>
        <v>71.864747999067603</v>
      </c>
      <c r="EP105" s="174">
        <f t="shared" si="105"/>
        <v>71.864747999067603</v>
      </c>
      <c r="EQ105" s="174">
        <f t="shared" si="105"/>
        <v>71.864747999067603</v>
      </c>
      <c r="ER105" s="174">
        <f t="shared" si="105"/>
        <v>71.864747999067603</v>
      </c>
      <c r="ES105" s="174"/>
      <c r="ET105" s="365"/>
      <c r="EU105" s="365"/>
      <c r="EV105" s="365"/>
      <c r="EW105" s="365"/>
      <c r="EX105" s="365"/>
      <c r="EY105" s="365"/>
      <c r="EZ105" s="365"/>
      <c r="FA105" s="365"/>
      <c r="FB105" s="365"/>
      <c r="FC105" s="365"/>
      <c r="FD105" s="365"/>
    </row>
    <row r="106" spans="1:160" x14ac:dyDescent="0.3">
      <c r="A106" s="12" t="s">
        <v>437</v>
      </c>
      <c r="B106" s="12"/>
      <c r="C106" s="12"/>
      <c r="D106" s="30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174"/>
      <c r="DU106" s="174"/>
      <c r="DV106" s="174"/>
      <c r="DW106" s="174"/>
      <c r="DX106" s="174"/>
      <c r="DY106" s="174"/>
      <c r="DZ106" s="174"/>
      <c r="EA106" s="174"/>
      <c r="EB106" s="174"/>
      <c r="EC106" s="174"/>
      <c r="ED106" s="174"/>
      <c r="EE106" s="174"/>
      <c r="EF106" s="174"/>
      <c r="EG106" s="174"/>
      <c r="EH106" s="174"/>
      <c r="EI106" s="174"/>
      <c r="EJ106" s="174"/>
      <c r="EK106" s="174"/>
      <c r="EL106" s="174"/>
      <c r="EM106" s="174"/>
      <c r="EN106" s="174"/>
      <c r="EO106" s="174"/>
      <c r="EP106" s="174"/>
      <c r="EQ106" s="174"/>
      <c r="ER106" s="174"/>
      <c r="ES106" s="174">
        <f>AVERAGE(ES89)</f>
        <v>86.359481663887777</v>
      </c>
      <c r="ET106" s="72">
        <f>ES106</f>
        <v>86.359481663887777</v>
      </c>
      <c r="EU106" s="72">
        <f t="shared" ref="EU106" si="106">ET106</f>
        <v>86.359481663887777</v>
      </c>
      <c r="EV106" s="72">
        <f t="shared" ref="EV106" si="107">EU106</f>
        <v>86.359481663887777</v>
      </c>
      <c r="EW106" s="72">
        <f t="shared" ref="EW106" si="108">EV106</f>
        <v>86.359481663887777</v>
      </c>
      <c r="EX106" s="72">
        <f t="shared" ref="EX106" si="109">EW106</f>
        <v>86.359481663887777</v>
      </c>
      <c r="EY106" s="72">
        <f t="shared" ref="EY106" si="110">EX106</f>
        <v>86.359481663887777</v>
      </c>
      <c r="EZ106" s="72">
        <f t="shared" ref="EZ106" si="111">EY106</f>
        <v>86.359481663887777</v>
      </c>
      <c r="FA106" s="72">
        <f t="shared" ref="FA106" si="112">EZ106</f>
        <v>86.359481663887777</v>
      </c>
      <c r="FB106" s="72">
        <f t="shared" ref="FB106" si="113">FA106</f>
        <v>86.359481663887777</v>
      </c>
      <c r="FC106" s="72">
        <f t="shared" ref="FC106" si="114">FB106</f>
        <v>86.359481663887777</v>
      </c>
      <c r="FD106" s="72">
        <f t="shared" ref="FD106" si="115">FC106</f>
        <v>86.359481663887777</v>
      </c>
    </row>
    <row r="107" spans="1:160" x14ac:dyDescent="0.3">
      <c r="A107" s="12" t="s">
        <v>436</v>
      </c>
      <c r="B107" s="12"/>
      <c r="C107" s="12"/>
      <c r="D107" s="30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174"/>
      <c r="DH107" s="174"/>
      <c r="DI107" s="174"/>
      <c r="DJ107" s="174"/>
      <c r="DK107" s="174"/>
      <c r="DL107" s="174"/>
      <c r="DM107" s="174"/>
      <c r="DN107" s="174"/>
      <c r="DO107" s="174"/>
      <c r="DP107" s="174"/>
      <c r="DQ107" s="174"/>
      <c r="DR107" s="174"/>
      <c r="DS107" s="174"/>
      <c r="DT107" s="174"/>
      <c r="DU107" s="174"/>
      <c r="DV107" s="174"/>
      <c r="DW107" s="174"/>
      <c r="DX107" s="174"/>
      <c r="DY107" s="174"/>
      <c r="DZ107" s="174"/>
      <c r="EA107" s="174"/>
      <c r="EB107" s="174"/>
      <c r="EC107" s="174"/>
      <c r="ED107" s="174"/>
      <c r="EE107" s="174"/>
      <c r="EF107" s="174"/>
      <c r="EG107" s="174"/>
      <c r="EH107" s="174"/>
      <c r="EI107" s="174"/>
      <c r="EJ107" s="174"/>
      <c r="EK107" s="174"/>
      <c r="EL107" s="174"/>
      <c r="EM107" s="174"/>
      <c r="EN107" s="174"/>
      <c r="EO107" s="174"/>
      <c r="EP107" s="174"/>
      <c r="EQ107" s="174"/>
      <c r="ER107" s="174"/>
      <c r="ES107" s="174">
        <f>AVERAGE(ES89,ET91:FD91)</f>
        <v>96.566592295478372</v>
      </c>
      <c r="ET107" s="72">
        <f>ES107</f>
        <v>96.566592295478372</v>
      </c>
      <c r="EU107" s="72">
        <f t="shared" ref="EU107" si="116">ET107</f>
        <v>96.566592295478372</v>
      </c>
      <c r="EV107" s="72">
        <f t="shared" ref="EV107" si="117">EU107</f>
        <v>96.566592295478372</v>
      </c>
      <c r="EW107" s="72">
        <f t="shared" ref="EW107" si="118">EV107</f>
        <v>96.566592295478372</v>
      </c>
      <c r="EX107" s="72">
        <f t="shared" ref="EX107" si="119">EW107</f>
        <v>96.566592295478372</v>
      </c>
      <c r="EY107" s="72">
        <f t="shared" ref="EY107" si="120">EX107</f>
        <v>96.566592295478372</v>
      </c>
      <c r="EZ107" s="72">
        <f t="shared" ref="EZ107" si="121">EY107</f>
        <v>96.566592295478372</v>
      </c>
      <c r="FA107" s="72">
        <f t="shared" ref="FA107" si="122">EZ107</f>
        <v>96.566592295478372</v>
      </c>
      <c r="FB107" s="72">
        <f t="shared" ref="FB107" si="123">FA107</f>
        <v>96.566592295478372</v>
      </c>
      <c r="FC107" s="72">
        <f t="shared" ref="FC107" si="124">FB107</f>
        <v>96.566592295478372</v>
      </c>
      <c r="FD107" s="72">
        <f t="shared" ref="FD107" si="125">FC107</f>
        <v>96.566592295478372</v>
      </c>
    </row>
    <row r="108" spans="1:160" x14ac:dyDescent="0.3">
      <c r="A108" s="7"/>
      <c r="B108" s="7"/>
      <c r="C108" s="7"/>
      <c r="D108" s="2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67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</row>
    <row r="110" spans="1:160" x14ac:dyDescent="0.3">
      <c r="BJ110" s="77"/>
      <c r="BO110" s="208"/>
      <c r="BP110" s="256"/>
      <c r="BQ110" s="256"/>
      <c r="BR110" s="256"/>
      <c r="BS110" s="256"/>
      <c r="BT110" s="256"/>
      <c r="BU110" s="256"/>
      <c r="BV110" s="256"/>
      <c r="BW110" s="256"/>
      <c r="BX110" s="256"/>
      <c r="BY110" s="256"/>
      <c r="BZ110" s="256"/>
      <c r="CA110" s="256"/>
      <c r="CB110" s="256"/>
      <c r="CC110" s="256"/>
      <c r="CD110" s="256"/>
      <c r="CE110" s="256"/>
      <c r="CF110" s="256"/>
      <c r="CG110" s="256"/>
      <c r="CH110" s="256"/>
    </row>
    <row r="111" spans="1:160" x14ac:dyDescent="0.3">
      <c r="BO111" s="257"/>
      <c r="BP111" s="258"/>
      <c r="BQ111" s="259"/>
      <c r="BR111" s="259"/>
      <c r="BS111" s="258"/>
      <c r="BT111" s="259"/>
      <c r="BU111" s="259"/>
      <c r="BV111" s="258"/>
      <c r="BW111" s="259"/>
      <c r="BX111" s="259"/>
      <c r="BY111" s="258"/>
      <c r="BZ111" s="258"/>
      <c r="CA111" s="258"/>
      <c r="CB111" s="258"/>
      <c r="CC111" s="258"/>
      <c r="CD111" s="258"/>
      <c r="CE111" s="258"/>
      <c r="CF111" s="258"/>
      <c r="CG111" s="258"/>
      <c r="CH111" s="258"/>
    </row>
    <row r="112" spans="1:160" x14ac:dyDescent="0.3">
      <c r="BO112" s="208"/>
      <c r="BP112" s="209"/>
      <c r="BQ112" s="210"/>
      <c r="BR112" s="210"/>
      <c r="BS112" s="209"/>
      <c r="BT112" s="210"/>
      <c r="BU112" s="210"/>
      <c r="BV112" s="209"/>
      <c r="BW112" s="210"/>
      <c r="BX112" s="210"/>
      <c r="BY112" s="209"/>
      <c r="BZ112" s="209"/>
      <c r="CA112" s="209"/>
      <c r="CB112" s="209"/>
      <c r="CC112" s="209"/>
      <c r="CD112" s="209"/>
      <c r="CE112" s="209"/>
      <c r="CF112" s="209"/>
      <c r="CG112" s="209"/>
      <c r="CH112" s="209"/>
    </row>
    <row r="113" spans="67:86" x14ac:dyDescent="0.3">
      <c r="BO113" s="208"/>
      <c r="BP113" s="209"/>
      <c r="BQ113" s="210"/>
      <c r="BR113" s="210"/>
      <c r="BS113" s="209"/>
      <c r="BT113" s="210"/>
      <c r="BU113" s="210"/>
      <c r="BV113" s="209"/>
      <c r="BW113" s="210"/>
      <c r="BX113" s="210"/>
      <c r="BY113" s="209"/>
      <c r="BZ113" s="209"/>
      <c r="CA113" s="209"/>
      <c r="CB113" s="209"/>
      <c r="CC113" s="209"/>
      <c r="CD113" s="209"/>
      <c r="CE113" s="209"/>
      <c r="CF113" s="209"/>
      <c r="CG113" s="209"/>
      <c r="CH113" s="209"/>
    </row>
    <row r="114" spans="67:86" x14ac:dyDescent="0.3">
      <c r="BO114" s="208"/>
      <c r="BP114" s="209"/>
      <c r="BQ114" s="210"/>
      <c r="BR114" s="210"/>
      <c r="BS114" s="209"/>
      <c r="BT114" s="210"/>
      <c r="BU114" s="210"/>
      <c r="BV114" s="209"/>
      <c r="BW114" s="210"/>
      <c r="BX114" s="210"/>
      <c r="BY114" s="209"/>
      <c r="BZ114" s="209"/>
      <c r="CA114" s="209"/>
      <c r="CB114" s="209"/>
      <c r="CC114" s="209"/>
      <c r="CD114" s="209"/>
      <c r="CE114" s="209"/>
      <c r="CF114" s="209"/>
      <c r="CG114" s="209"/>
      <c r="CH114" s="209"/>
    </row>
    <row r="115" spans="67:86" x14ac:dyDescent="0.3">
      <c r="BO115" s="208"/>
      <c r="BP115" s="209"/>
      <c r="BQ115" s="210"/>
      <c r="BR115" s="210"/>
      <c r="BS115" s="209"/>
      <c r="BT115" s="210"/>
      <c r="BU115" s="210"/>
      <c r="BV115" s="209"/>
      <c r="BW115" s="210"/>
      <c r="BX115" s="210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</row>
    <row r="116" spans="67:86" x14ac:dyDescent="0.3">
      <c r="BO116" s="208"/>
      <c r="BP116" s="209"/>
      <c r="BQ116" s="210"/>
      <c r="BR116" s="210"/>
      <c r="BS116" s="209"/>
      <c r="BT116" s="210"/>
      <c r="BU116" s="210"/>
      <c r="BV116" s="209"/>
      <c r="BW116" s="210"/>
      <c r="BX116" s="210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</row>
    <row r="117" spans="67:86" x14ac:dyDescent="0.3">
      <c r="BO117" s="208"/>
      <c r="BP117" s="209"/>
      <c r="BQ117" s="210"/>
      <c r="BR117" s="210"/>
      <c r="BS117" s="209"/>
      <c r="BT117" s="210"/>
      <c r="BU117" s="210"/>
      <c r="BV117" s="209"/>
      <c r="BW117" s="210"/>
      <c r="BX117" s="210"/>
      <c r="BY117" s="209"/>
      <c r="BZ117" s="209"/>
      <c r="CA117" s="209"/>
      <c r="CB117" s="209"/>
      <c r="CC117" s="209"/>
      <c r="CD117" s="209"/>
      <c r="CE117" s="209"/>
      <c r="CF117" s="209"/>
      <c r="CG117" s="209"/>
      <c r="CH117" s="209"/>
    </row>
    <row r="118" spans="67:86" x14ac:dyDescent="0.3">
      <c r="BO118" s="208"/>
      <c r="BP118" s="209"/>
      <c r="BQ118" s="210"/>
      <c r="BR118" s="210"/>
      <c r="BS118" s="209"/>
      <c r="BT118" s="210"/>
      <c r="BU118" s="210"/>
      <c r="BV118" s="209"/>
      <c r="BW118" s="210"/>
      <c r="BX118" s="210"/>
      <c r="BY118" s="209"/>
      <c r="BZ118" s="209"/>
      <c r="CA118" s="209"/>
      <c r="CB118" s="209"/>
      <c r="CC118" s="209"/>
      <c r="CD118" s="209"/>
      <c r="CE118" s="209"/>
      <c r="CF118" s="209"/>
      <c r="CG118" s="209"/>
      <c r="CH118" s="209"/>
    </row>
    <row r="119" spans="67:86" x14ac:dyDescent="0.3">
      <c r="BO119" s="208"/>
      <c r="BP119" s="209"/>
      <c r="BQ119" s="210"/>
      <c r="BR119" s="210"/>
      <c r="BS119" s="209"/>
      <c r="BT119" s="210"/>
      <c r="BU119" s="210"/>
      <c r="BV119" s="209"/>
      <c r="BW119" s="210"/>
      <c r="BX119" s="210"/>
      <c r="BY119" s="209"/>
      <c r="BZ119" s="209"/>
      <c r="CA119" s="209"/>
      <c r="CB119" s="209"/>
      <c r="CC119" s="209"/>
      <c r="CD119" s="209"/>
      <c r="CE119" s="209"/>
      <c r="CF119" s="209"/>
      <c r="CG119" s="209"/>
      <c r="CH119" s="209"/>
    </row>
    <row r="120" spans="67:86" x14ac:dyDescent="0.3">
      <c r="BO120" s="208"/>
      <c r="BP120" s="209"/>
      <c r="BQ120" s="210"/>
      <c r="BR120" s="210"/>
      <c r="BS120" s="209"/>
      <c r="BT120" s="210"/>
      <c r="BU120" s="210"/>
      <c r="BV120" s="209"/>
      <c r="BW120" s="210"/>
      <c r="BX120" s="210"/>
      <c r="BY120" s="209"/>
      <c r="BZ120" s="209"/>
      <c r="CA120" s="209"/>
      <c r="CB120" s="209"/>
      <c r="CC120" s="209"/>
      <c r="CD120" s="209"/>
      <c r="CE120" s="209"/>
      <c r="CF120" s="209"/>
      <c r="CG120" s="209"/>
      <c r="CH120" s="209"/>
    </row>
    <row r="121" spans="67:86" x14ac:dyDescent="0.3">
      <c r="BO121" s="208"/>
      <c r="BP121" s="209"/>
      <c r="BQ121" s="210"/>
      <c r="BR121" s="210"/>
      <c r="BS121" s="209"/>
      <c r="BT121" s="210"/>
      <c r="BU121" s="210"/>
      <c r="BV121" s="209"/>
      <c r="BW121" s="210"/>
      <c r="BX121" s="210"/>
      <c r="BY121" s="209"/>
      <c r="BZ121" s="209"/>
      <c r="CA121" s="209"/>
      <c r="CB121" s="209"/>
      <c r="CC121" s="209"/>
      <c r="CD121" s="209"/>
      <c r="CE121" s="209"/>
      <c r="CF121" s="209"/>
      <c r="CG121" s="209"/>
      <c r="CH121" s="209"/>
    </row>
    <row r="122" spans="67:86" x14ac:dyDescent="0.3">
      <c r="BO122" s="208"/>
      <c r="BP122" s="209"/>
      <c r="BQ122" s="210"/>
      <c r="BR122" s="210"/>
      <c r="BS122" s="209"/>
      <c r="BT122" s="210"/>
      <c r="BU122" s="210"/>
      <c r="BV122" s="209"/>
      <c r="BW122" s="210"/>
      <c r="BX122" s="210"/>
      <c r="BY122" s="209"/>
      <c r="BZ122" s="209"/>
      <c r="CA122" s="209"/>
      <c r="CB122" s="209"/>
      <c r="CC122" s="209"/>
      <c r="CD122" s="209"/>
      <c r="CE122" s="209"/>
      <c r="CF122" s="209"/>
      <c r="CG122" s="209"/>
      <c r="CH122" s="209"/>
    </row>
    <row r="123" spans="67:86" x14ac:dyDescent="0.3">
      <c r="BO123" s="208"/>
      <c r="BP123" s="209"/>
      <c r="BQ123" s="210"/>
      <c r="BR123" s="210"/>
      <c r="BS123" s="209"/>
      <c r="BT123" s="210"/>
      <c r="BU123" s="210"/>
      <c r="BV123" s="209"/>
      <c r="BW123" s="210"/>
      <c r="BX123" s="210"/>
      <c r="BY123" s="209"/>
      <c r="BZ123" s="209"/>
      <c r="CA123" s="209"/>
      <c r="CB123" s="209"/>
      <c r="CC123" s="209"/>
      <c r="CD123" s="209"/>
      <c r="CE123" s="209"/>
      <c r="CF123" s="209"/>
      <c r="CG123" s="209"/>
      <c r="CH123" s="209"/>
    </row>
    <row r="124" spans="67:86" x14ac:dyDescent="0.3">
      <c r="BO124" s="208"/>
      <c r="BP124" s="209"/>
      <c r="BQ124" s="210"/>
      <c r="BR124" s="210"/>
      <c r="BS124" s="209"/>
      <c r="BT124" s="210"/>
      <c r="BU124" s="210"/>
      <c r="BV124" s="209"/>
      <c r="BW124" s="210"/>
      <c r="BX124" s="210"/>
      <c r="BY124" s="209"/>
      <c r="BZ124" s="209"/>
      <c r="CA124" s="209"/>
      <c r="CB124" s="209"/>
      <c r="CC124" s="209"/>
      <c r="CD124" s="209"/>
      <c r="CE124" s="209"/>
      <c r="CF124" s="209"/>
      <c r="CG124" s="209"/>
      <c r="CH124" s="209"/>
    </row>
    <row r="125" spans="67:86" x14ac:dyDescent="0.3">
      <c r="BO125" s="208"/>
      <c r="BP125" s="209"/>
      <c r="BQ125" s="210"/>
      <c r="BR125" s="210"/>
      <c r="BS125" s="209"/>
      <c r="BT125" s="210"/>
      <c r="BU125" s="210"/>
      <c r="BV125" s="209"/>
      <c r="BW125" s="210"/>
      <c r="BX125" s="210"/>
      <c r="BY125" s="209"/>
      <c r="BZ125" s="209"/>
      <c r="CA125" s="209"/>
      <c r="CB125" s="209"/>
      <c r="CC125" s="209"/>
      <c r="CD125" s="209"/>
      <c r="CE125" s="209"/>
      <c r="CF125" s="209"/>
      <c r="CG125" s="209"/>
      <c r="CH125" s="209"/>
    </row>
    <row r="126" spans="67:86" x14ac:dyDescent="0.3">
      <c r="BO126" s="208"/>
      <c r="BP126" s="209"/>
      <c r="BQ126" s="210"/>
      <c r="BR126" s="210"/>
      <c r="BS126" s="209"/>
      <c r="BT126" s="210"/>
      <c r="BU126" s="210"/>
      <c r="BV126" s="209"/>
      <c r="BW126" s="210"/>
      <c r="BX126" s="210"/>
      <c r="BY126" s="209"/>
      <c r="BZ126" s="209"/>
      <c r="CA126" s="209"/>
      <c r="CB126" s="209"/>
      <c r="CC126" s="209"/>
      <c r="CD126" s="209"/>
      <c r="CE126" s="209"/>
      <c r="CF126" s="209"/>
      <c r="CG126" s="209"/>
      <c r="CH126" s="209"/>
    </row>
    <row r="172" spans="1:64" s="170" customFormat="1" ht="14.4" thickBot="1" x14ac:dyDescent="0.35">
      <c r="A172" s="168"/>
      <c r="B172" s="168"/>
      <c r="C172" s="168"/>
      <c r="D172" s="169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  <c r="AU172" s="168"/>
      <c r="AV172" s="168"/>
      <c r="AW172" s="168"/>
      <c r="AX172" s="168"/>
      <c r="AY172" s="168"/>
      <c r="AZ172" s="168"/>
      <c r="BA172" s="168"/>
      <c r="BB172" s="168"/>
      <c r="BC172" s="168"/>
      <c r="BD172" s="168"/>
      <c r="BE172" s="168"/>
      <c r="BF172" s="168"/>
      <c r="BG172" s="168"/>
      <c r="BH172" s="168"/>
      <c r="BI172" s="168"/>
      <c r="BJ172" s="168"/>
      <c r="BK172" s="168"/>
      <c r="BL172" s="168"/>
    </row>
    <row r="173" spans="1:64" ht="14.4" thickTop="1" x14ac:dyDescent="0.3"/>
    <row r="194" spans="1:160" s="170" customFormat="1" ht="14.4" thickBot="1" x14ac:dyDescent="0.35">
      <c r="A194" s="168"/>
      <c r="B194" s="168"/>
      <c r="C194" s="168"/>
      <c r="D194" s="169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  <c r="AU194" s="168"/>
      <c r="AV194" s="168"/>
      <c r="AW194" s="168"/>
      <c r="AX194" s="168"/>
      <c r="AY194" s="168"/>
      <c r="AZ194" s="168"/>
      <c r="BA194" s="168"/>
      <c r="BB194" s="168"/>
      <c r="BC194" s="168"/>
      <c r="BD194" s="168"/>
      <c r="BE194" s="168"/>
      <c r="BF194" s="168"/>
      <c r="BG194" s="168"/>
      <c r="BH194" s="168"/>
      <c r="BI194" s="168"/>
      <c r="BJ194" s="168"/>
      <c r="BK194" s="168"/>
      <c r="BL194" s="168"/>
    </row>
    <row r="195" spans="1:160" ht="14.4" thickTop="1" x14ac:dyDescent="0.3"/>
    <row r="196" spans="1:160" x14ac:dyDescent="0.3">
      <c r="A196" s="18" t="s">
        <v>282</v>
      </c>
    </row>
    <row r="197" spans="1:160" s="82" customFormat="1" x14ac:dyDescent="0.3">
      <c r="A197" s="80" t="s">
        <v>283</v>
      </c>
      <c r="B197" s="80"/>
      <c r="C197" s="80" t="s">
        <v>285</v>
      </c>
      <c r="D197" s="295"/>
      <c r="E197" s="296">
        <f>ICGN!E898</f>
        <v>3850</v>
      </c>
      <c r="F197" s="296">
        <f>ICGN!F898</f>
        <v>3900</v>
      </c>
      <c r="G197" s="296">
        <f>ICGN!G898</f>
        <v>3820</v>
      </c>
      <c r="H197" s="296">
        <f>ICGN!H898</f>
        <v>3900</v>
      </c>
      <c r="I197" s="296">
        <f>ICGN!I898</f>
        <v>3920</v>
      </c>
      <c r="J197" s="296">
        <f>ICGN!J898</f>
        <v>3770</v>
      </c>
      <c r="K197" s="296">
        <f>ICGN!K898</f>
        <v>3550</v>
      </c>
      <c r="L197" s="296">
        <f>ICGN!L898</f>
        <v>3510</v>
      </c>
      <c r="M197" s="296">
        <f>ICGN!M898</f>
        <v>3350</v>
      </c>
      <c r="N197" s="296">
        <f>ICGN!N898</f>
        <v>3150</v>
      </c>
      <c r="O197" s="296">
        <f>ICGN!O898</f>
        <v>3000</v>
      </c>
      <c r="P197" s="296">
        <f>ICGN!P898</f>
        <v>3200</v>
      </c>
      <c r="Q197" s="296">
        <f>ICGN!Q898</f>
        <v>3150</v>
      </c>
      <c r="R197" s="296">
        <f>ICGN!R898</f>
        <v>3100</v>
      </c>
      <c r="S197" s="296">
        <f>ICGN!S898</f>
        <v>3750</v>
      </c>
      <c r="T197" s="296">
        <f>ICGN!T898</f>
        <v>3700</v>
      </c>
      <c r="U197" s="296">
        <f>ICGN!U898</f>
        <v>3500</v>
      </c>
      <c r="V197" s="296">
        <f>ICGN!V898</f>
        <v>3400</v>
      </c>
      <c r="W197" s="296">
        <f>ICGN!W898</f>
        <v>3410</v>
      </c>
      <c r="X197" s="296">
        <f>ICGN!X898</f>
        <v>3400</v>
      </c>
      <c r="Y197" s="296">
        <f>ICGN!Y898</f>
        <v>3320</v>
      </c>
      <c r="Z197" s="296">
        <f>ICGN!Z898</f>
        <v>3300</v>
      </c>
      <c r="AA197" s="296">
        <f>ICGN!AA898</f>
        <v>3320</v>
      </c>
      <c r="AB197" s="296">
        <f>ICGN!AB898</f>
        <v>3530</v>
      </c>
      <c r="AC197" s="296">
        <f>ICGN!AC898</f>
        <v>3600</v>
      </c>
      <c r="AD197" s="296">
        <f>ICGN!AD898</f>
        <v>3700</v>
      </c>
      <c r="AE197" s="296">
        <f>ICGN!AE898</f>
        <v>3500</v>
      </c>
      <c r="AF197" s="296">
        <f>ICGN!AF898</f>
        <v>3450</v>
      </c>
      <c r="AG197" s="296">
        <f>ICGN!AG898</f>
        <v>3410</v>
      </c>
      <c r="AH197" s="296">
        <f>ICGN!AH898</f>
        <v>3500</v>
      </c>
      <c r="AI197" s="296">
        <f>ICGN!AI898</f>
        <v>3420</v>
      </c>
      <c r="AJ197" s="296">
        <f>ICGN!AJ898</f>
        <v>3500</v>
      </c>
      <c r="AK197" s="296">
        <f>ICGN!AK898</f>
        <v>3420</v>
      </c>
      <c r="AL197" s="296">
        <f>ICGN!AL898</f>
        <v>3450</v>
      </c>
      <c r="AM197" s="296">
        <f>ICGN!AM898</f>
        <v>3500</v>
      </c>
      <c r="AN197" s="296">
        <f>ICGN!AN898</f>
        <v>3650</v>
      </c>
      <c r="AO197" s="296">
        <f>ICGN!AO898</f>
        <v>3550</v>
      </c>
      <c r="AP197" s="296">
        <f>ICGN!AP898</f>
        <v>3500</v>
      </c>
      <c r="AQ197" s="296">
        <f>ICGN!AQ898</f>
        <v>3680</v>
      </c>
      <c r="AR197" s="296">
        <f>ICGN!AR898</f>
        <v>3800</v>
      </c>
      <c r="AS197" s="296">
        <f>ICGN!AS898</f>
        <v>4000</v>
      </c>
      <c r="AT197" s="296">
        <f>ICGN!AT898</f>
        <v>3900</v>
      </c>
      <c r="AU197" s="296">
        <f>ICGN!AU898</f>
        <v>3900</v>
      </c>
      <c r="AV197" s="296">
        <f>ICGN!AV898</f>
        <v>3800</v>
      </c>
      <c r="AW197" s="296">
        <f>ICGN!AW898</f>
        <v>3750</v>
      </c>
      <c r="AX197" s="296">
        <f>ICGN!AX898</f>
        <v>3780</v>
      </c>
      <c r="AY197" s="296">
        <f>ICGN!AY898</f>
        <v>3700</v>
      </c>
      <c r="AZ197" s="296">
        <f>ICGN!AZ898</f>
        <v>3650</v>
      </c>
      <c r="BA197" s="296">
        <f>ICGN!BA898</f>
        <v>3655</v>
      </c>
      <c r="BB197" s="296">
        <f>ICGN!BB898</f>
        <v>3670</v>
      </c>
      <c r="BC197" s="296">
        <f>ICGN!BC898</f>
        <v>3720</v>
      </c>
      <c r="BD197" s="296">
        <f>ICGN!BD898</f>
        <v>3885</v>
      </c>
      <c r="BE197" s="296">
        <f>ICGN!BE898</f>
        <v>3896</v>
      </c>
      <c r="BF197" s="296">
        <f>ICGN!BF898</f>
        <v>3955</v>
      </c>
      <c r="BG197" s="296">
        <f>ICGN!BG898</f>
        <v>3900</v>
      </c>
      <c r="BH197" s="296">
        <f>ICGN!BH898</f>
        <v>3568</v>
      </c>
      <c r="BI197" s="296">
        <f>ICGN!BI898</f>
        <v>3572.25</v>
      </c>
      <c r="BJ197" s="296">
        <f>ICGN!BJ898</f>
        <v>3558.5</v>
      </c>
      <c r="BK197" s="296">
        <f>ICGN!BK898</f>
        <v>3603</v>
      </c>
      <c r="BL197" s="296">
        <f>ICGN!BL898</f>
        <v>3534.75</v>
      </c>
      <c r="BM197" s="296">
        <f>ICGN!BM898</f>
        <v>3576</v>
      </c>
      <c r="BN197" s="296">
        <f>ICGN!BN898</f>
        <v>3561</v>
      </c>
      <c r="BO197" s="296">
        <f>ICGN!BO898</f>
        <v>3587</v>
      </c>
      <c r="BP197" s="296">
        <f>ICGN!BP898</f>
        <v>3705</v>
      </c>
      <c r="BQ197" s="296">
        <f>ICGN!BQ898</f>
        <v>3733</v>
      </c>
      <c r="BR197" s="296">
        <f>ICGN!BR898</f>
        <v>3837</v>
      </c>
      <c r="BS197" s="296">
        <f>ICGN!BS898</f>
        <v>3729</v>
      </c>
      <c r="BT197" s="296">
        <f>ICGN!BT898</f>
        <v>3650</v>
      </c>
      <c r="BU197" s="296">
        <f>ICGN!BU898</f>
        <v>3556</v>
      </c>
      <c r="BV197" s="296">
        <f>ICGN!BV898</f>
        <v>3613</v>
      </c>
      <c r="BW197" s="296">
        <f>ICGN!BW898</f>
        <v>3624</v>
      </c>
      <c r="BX197" s="296">
        <f>ICGN!BX898</f>
        <v>3606</v>
      </c>
      <c r="BY197" s="296">
        <f>ICGN!BY898</f>
        <v>3584</v>
      </c>
      <c r="BZ197" s="296">
        <f>ICGN!BZ898</f>
        <v>3663</v>
      </c>
      <c r="CA197" s="296">
        <f>ICGN!CA898</f>
        <v>3787</v>
      </c>
      <c r="CB197" s="296">
        <f>ICGN!CB898</f>
        <v>3738</v>
      </c>
      <c r="CC197" s="296">
        <f>ICGN!CC898</f>
        <v>3821</v>
      </c>
      <c r="CD197" s="296">
        <f>ICGN!CD898</f>
        <v>3835</v>
      </c>
      <c r="CE197" s="296">
        <f>ICGN!CE898</f>
        <v>3838</v>
      </c>
      <c r="CF197" s="296">
        <f>ICGN!CF898</f>
        <v>3866</v>
      </c>
      <c r="CG197" s="296">
        <f>ICGN!CG898</f>
        <v>3860</v>
      </c>
      <c r="CH197" s="296">
        <f>ICGN!CH898</f>
        <v>3920</v>
      </c>
      <c r="CI197" s="296">
        <f>ICGN!CI898</f>
        <v>3917</v>
      </c>
      <c r="CJ197" s="296">
        <f>ICGN!CJ898</f>
        <v>3974</v>
      </c>
      <c r="CK197" s="296">
        <f>ICGN!CK898</f>
        <v>3995</v>
      </c>
      <c r="CL197" s="296">
        <f>ICGN!CL898</f>
        <v>3994</v>
      </c>
      <c r="CM197" s="296">
        <f>ICGN!CM898</f>
        <v>4060</v>
      </c>
      <c r="CN197" s="296">
        <f>ICGN!CN898</f>
        <v>4348</v>
      </c>
      <c r="CO197" s="296">
        <f>ICGN!CO898</f>
        <v>4743</v>
      </c>
      <c r="CP197" s="296">
        <f>ICGN!CP898</f>
        <v>4845</v>
      </c>
      <c r="CQ197" s="296">
        <f>ICGN!CQ898</f>
        <v>5500</v>
      </c>
      <c r="CR197" s="296">
        <f>ICGN!CR898</f>
        <v>5180</v>
      </c>
      <c r="CS197" s="296">
        <f>ICGN!CS898</f>
        <v>5051</v>
      </c>
      <c r="CT197" s="296">
        <f>ICGN!CT898</f>
        <v>5088</v>
      </c>
      <c r="CU197" s="296">
        <f>ICGN!CU898</f>
        <v>5043</v>
      </c>
      <c r="CV197" s="296">
        <f>ICGN!CV898</f>
        <v>5070</v>
      </c>
      <c r="CW197" s="296">
        <f>ICGN!CW898</f>
        <v>5105</v>
      </c>
      <c r="CX197" s="296">
        <f>ICGN!CX898</f>
        <v>5025</v>
      </c>
      <c r="CY197" s="296">
        <f>ICGN!CY898</f>
        <v>5125</v>
      </c>
      <c r="CZ197" s="296">
        <f>ICGN!CZ898</f>
        <v>5304</v>
      </c>
      <c r="DA197" s="296">
        <f>ICGN!DA898</f>
        <v>5288</v>
      </c>
      <c r="DB197" s="296">
        <f>ICGN!DB898</f>
        <v>5316</v>
      </c>
      <c r="DC197" s="296">
        <f>ICGN!DC898</f>
        <v>5208</v>
      </c>
      <c r="DD197" s="296">
        <f>ICGN!DD898</f>
        <v>5226</v>
      </c>
      <c r="DE197" s="296">
        <f>ICGN!DE898</f>
        <v>5138</v>
      </c>
      <c r="DF197" s="296">
        <f>ICGN!DF898</f>
        <v>5130</v>
      </c>
      <c r="DG197" s="296">
        <f>ICGN!DG898</f>
        <v>5135</v>
      </c>
      <c r="DH197" s="296">
        <f>ICGN!DH898</f>
        <v>5144</v>
      </c>
      <c r="DI197" s="296">
        <f>ICGN!DI898</f>
        <v>5228</v>
      </c>
      <c r="DJ197" s="296">
        <f>ICGN!DJ898</f>
        <v>5200</v>
      </c>
      <c r="DK197" s="296">
        <f>ICGN!DK898</f>
        <v>5233</v>
      </c>
      <c r="DL197" s="296">
        <f>ICGN!DL898</f>
        <v>5388</v>
      </c>
      <c r="DM197" s="296">
        <f>ICGN!DM898</f>
        <v>5410</v>
      </c>
      <c r="DN197" s="296">
        <f>ICGN!DN898</f>
        <v>5495</v>
      </c>
      <c r="DO197" s="296">
        <f>ICGN!DO898</f>
        <v>5405</v>
      </c>
      <c r="DP197" s="296">
        <f>ICGN!DP898</f>
        <v>5220</v>
      </c>
      <c r="DQ197" s="296">
        <f>ICGN!DQ898</f>
        <v>5175</v>
      </c>
      <c r="DR197" s="296">
        <f>ICGN!DR898</f>
        <v>5125</v>
      </c>
      <c r="DS197" s="296">
        <f>ICGN!DS898</f>
        <v>5045</v>
      </c>
      <c r="DT197" s="296">
        <f>ICGN!DT898</f>
        <v>5186</v>
      </c>
      <c r="DU197" s="296">
        <f>ICGN!DU898</f>
        <v>5076</v>
      </c>
      <c r="DV197" s="296">
        <f>ICGN!DV898</f>
        <v>5100</v>
      </c>
      <c r="DW197" s="296">
        <f>ICGN!DW898</f>
        <v>5320</v>
      </c>
      <c r="DX197" s="296">
        <f>ICGN!DX898</f>
        <v>5575</v>
      </c>
      <c r="DY197" s="296">
        <f>ICGN!DY898</f>
        <v>5554</v>
      </c>
      <c r="DZ197" s="296">
        <f>ICGN!DZ898</f>
        <v>5708</v>
      </c>
      <c r="EA197" s="296">
        <f>ICGN!EA898</f>
        <v>5663</v>
      </c>
      <c r="EB197" s="296">
        <f>ICGN!EB898</f>
        <v>5480</v>
      </c>
      <c r="EC197" s="296">
        <f>ICGN!EC898</f>
        <v>5400</v>
      </c>
      <c r="ED197" s="296">
        <f>ICGN!ED898</f>
        <v>5380</v>
      </c>
      <c r="EE197" s="296">
        <f>ICGN!EE898</f>
        <v>5345</v>
      </c>
      <c r="EF197" s="296">
        <f>ICGN!EF898</f>
        <v>5325</v>
      </c>
      <c r="EG197" s="296">
        <f>ICGN!EG898</f>
        <v>5323</v>
      </c>
      <c r="EH197" s="296">
        <f>ICGN!EH898</f>
        <v>5388</v>
      </c>
      <c r="EI197" s="296">
        <f>ICGN!EI898</f>
        <v>5450</v>
      </c>
      <c r="EJ197" s="296">
        <f>ICGN!EJ898</f>
        <v>5513</v>
      </c>
      <c r="EK197" s="296">
        <f>ICGN!EK898</f>
        <v>5660</v>
      </c>
      <c r="EL197" s="296">
        <f>ICGN!EL898</f>
        <v>5745</v>
      </c>
      <c r="EM197" s="296">
        <f>ICGN!EM898</f>
        <v>5670</v>
      </c>
      <c r="EN197" s="296">
        <f>ICGN!EN898</f>
        <v>5663</v>
      </c>
      <c r="EO197" s="296">
        <f>ICGN!EO898</f>
        <v>5675</v>
      </c>
      <c r="EP197" s="296">
        <f>ICGN!EP898</f>
        <v>5630</v>
      </c>
      <c r="EQ197" s="296">
        <f>ICGN!EQ898</f>
        <v>5655</v>
      </c>
      <c r="ER197" s="296">
        <f>ICGN!ER898</f>
        <v>5750</v>
      </c>
      <c r="ES197" s="296">
        <f>ICGN!ES898</f>
        <v>5863</v>
      </c>
      <c r="ET197" s="296">
        <f>ICGN!ET898</f>
        <v>5938</v>
      </c>
      <c r="EU197" s="296">
        <f>ICGN!EU898</f>
        <v>6590</v>
      </c>
      <c r="EV197" s="296">
        <f>ICGN!EV898</f>
        <v>7300</v>
      </c>
      <c r="EW197" s="296">
        <f>ICGN!EW898</f>
        <v>7820</v>
      </c>
      <c r="EX197" s="296">
        <f>ICGN!EX898</f>
        <v>7850</v>
      </c>
      <c r="EY197" s="296">
        <f>ICGN!EY898</f>
        <v>7838</v>
      </c>
      <c r="EZ197" s="296">
        <f>ICGN!EZ898</f>
        <v>7850</v>
      </c>
      <c r="FA197" s="296">
        <f>ICGN!FA898</f>
        <v>7880</v>
      </c>
      <c r="FB197" s="296">
        <f>ICGN!FB898</f>
        <v>8100</v>
      </c>
      <c r="FC197" s="296">
        <f>ICGN!FC898</f>
        <v>8263</v>
      </c>
      <c r="FD197" s="296">
        <f>ICGN!FD898</f>
        <v>8410</v>
      </c>
    </row>
    <row r="198" spans="1:160" s="16" customFormat="1" x14ac:dyDescent="0.3">
      <c r="A198" s="14" t="s">
        <v>91</v>
      </c>
      <c r="B198" s="14"/>
      <c r="C198" s="14" t="s">
        <v>92</v>
      </c>
      <c r="D198" s="297">
        <v>22.046219999999998</v>
      </c>
      <c r="E198" s="298">
        <f>ICGN!E899</f>
        <v>2893.5818978686148</v>
      </c>
      <c r="F198" s="298">
        <f>ICGN!F899</f>
        <v>3213.6204552341924</v>
      </c>
      <c r="G198" s="298">
        <f>ICGN!G899</f>
        <v>3238.0979554060682</v>
      </c>
      <c r="H198" s="298">
        <f>ICGN!H899</f>
        <v>3150.7792248089254</v>
      </c>
      <c r="I198" s="298">
        <f>ICGN!I899</f>
        <v>2979.1931554276694</v>
      </c>
      <c r="J198" s="298">
        <f>ICGN!J899</f>
        <v>2663.9953236624747</v>
      </c>
      <c r="K198" s="298">
        <f>ICGN!K899</f>
        <v>2785.0561388966735</v>
      </c>
      <c r="L198" s="298">
        <f>ICGN!L899</f>
        <v>2512.5698117415322</v>
      </c>
      <c r="M198" s="298">
        <f>ICGN!M899</f>
        <v>2467.5547470538108</v>
      </c>
      <c r="N198" s="298">
        <f>ICGN!N899</f>
        <v>2381.4331603711021</v>
      </c>
      <c r="O198" s="298">
        <f>ICGN!O899</f>
        <v>2598.4604060902143</v>
      </c>
      <c r="P198" s="298">
        <f>ICGN!P899</f>
        <v>3017.186188733448</v>
      </c>
      <c r="Q198" s="298">
        <f>ICGN!Q899</f>
        <v>3179.4061402120169</v>
      </c>
      <c r="R198" s="298">
        <f>ICGN!R899</f>
        <v>3032.5482293738373</v>
      </c>
      <c r="S198" s="298">
        <f>ICGN!S899</f>
        <v>3082.0570457237077</v>
      </c>
      <c r="T198" s="298">
        <f>ICGN!T899</f>
        <v>3484.8196804470581</v>
      </c>
      <c r="U198" s="298">
        <f>ICGN!U899</f>
        <v>3860.1795533544027</v>
      </c>
      <c r="V198" s="298">
        <f>ICGN!V899</f>
        <v>3497.3165426908313</v>
      </c>
      <c r="W198" s="298">
        <f>ICGN!W899</f>
        <v>3452.5485119353607</v>
      </c>
      <c r="X198" s="298">
        <f>ICGN!X899</f>
        <v>3707.6332405450876</v>
      </c>
      <c r="Y198" s="298">
        <f>ICGN!Y899</f>
        <v>3611.9796877618928</v>
      </c>
      <c r="Z198" s="298">
        <f>ICGN!Z899</f>
        <v>3237.6702506538136</v>
      </c>
      <c r="AA198" s="298">
        <f>ICGN!AA899</f>
        <v>3213.6493481497419</v>
      </c>
      <c r="AB198" s="298">
        <f>ICGN!AB899</f>
        <v>3326.4729386805161</v>
      </c>
      <c r="AC198" s="298">
        <f>ICGN!AC899</f>
        <v>3405.6212375830928</v>
      </c>
      <c r="AD198" s="298">
        <f>ICGN!AD899</f>
        <v>3697.3667800273329</v>
      </c>
      <c r="AE198" s="298">
        <f>ICGN!AE899</f>
        <v>3834.2936164459024</v>
      </c>
      <c r="AF198" s="298">
        <f>ICGN!AF899</f>
        <v>3766.043156013181</v>
      </c>
      <c r="AG198" s="298">
        <f>ICGN!AG899</f>
        <v>3667.1284774149126</v>
      </c>
      <c r="AH198" s="298">
        <f>ICGN!AH899</f>
        <v>3601.9531540955068</v>
      </c>
      <c r="AI198" s="298">
        <f>ICGN!AI899</f>
        <v>3778.9590294338577</v>
      </c>
      <c r="AJ198" s="298">
        <f>ICGN!AJ899</f>
        <v>4064.2563107604433</v>
      </c>
      <c r="AK198" s="298">
        <f>ICGN!AK899</f>
        <v>3759.8494608823535</v>
      </c>
      <c r="AL198" s="298">
        <f>ICGN!AL899</f>
        <v>4055.0619897215424</v>
      </c>
      <c r="AM198" s="298">
        <f>ICGN!AM899</f>
        <v>3805.5587490966514</v>
      </c>
      <c r="AN198" s="298">
        <f>ICGN!AN899</f>
        <v>3755.9913497544194</v>
      </c>
      <c r="AO198" s="298">
        <f>ICGN!AO899</f>
        <v>3461.7482713718859</v>
      </c>
      <c r="AP198" s="298">
        <f>ICGN!AP899</f>
        <v>3374.1020711841579</v>
      </c>
      <c r="AQ198" s="298">
        <f>ICGN!AQ899</f>
        <v>3215.3990513876583</v>
      </c>
      <c r="AR198" s="298">
        <f>ICGN!AR899</f>
        <v>3021.5621048550829</v>
      </c>
      <c r="AS198" s="298">
        <f>ICGN!AS899</f>
        <v>3123.6277684861325</v>
      </c>
      <c r="AT198" s="298">
        <f>ICGN!AT899</f>
        <v>3571.1723542922455</v>
      </c>
      <c r="AU198" s="298">
        <f>ICGN!AU899</f>
        <v>3560.3455964675695</v>
      </c>
      <c r="AV198" s="298">
        <f>ICGN!AV899</f>
        <v>3544.3117181242633</v>
      </c>
      <c r="AW198" s="298">
        <f>ICGN!AW899</f>
        <v>3125.4750851099666</v>
      </c>
      <c r="AX198" s="298">
        <f>ICGN!AX899</f>
        <v>3405.9133136027522</v>
      </c>
      <c r="AY198" s="298">
        <f>ICGN!AY899</f>
        <v>3396.0661906750838</v>
      </c>
      <c r="AZ198" s="298">
        <f>ICGN!AZ899</f>
        <v>3321.4638473618675</v>
      </c>
      <c r="BA198" s="298">
        <f>ICGN!BA899</f>
        <v>3250.4820741934782</v>
      </c>
      <c r="BB198" s="298">
        <f>ICGN!BB899</f>
        <v>3267.8412824441516</v>
      </c>
      <c r="BC198" s="298">
        <f>ICGN!BC899</f>
        <v>3115.6847522946769</v>
      </c>
      <c r="BD198" s="298">
        <f>ICGN!BD899</f>
        <v>3228.519330760244</v>
      </c>
      <c r="BE198" s="298">
        <f>ICGN!BE899</f>
        <v>3560.1553918595209</v>
      </c>
      <c r="BF198" s="298">
        <f>ICGN!BF899</f>
        <v>4111.3260480332083</v>
      </c>
      <c r="BG198" s="298">
        <f>ICGN!BG899</f>
        <v>4134.3247706347174</v>
      </c>
      <c r="BH198" s="298">
        <f>ICGN!BH899</f>
        <v>4110.4405791204108</v>
      </c>
      <c r="BI198" s="298">
        <f>ICGN!BI899</f>
        <v>3969.9861714227973</v>
      </c>
      <c r="BJ198" s="298">
        <f>ICGN!BJ899</f>
        <v>3865.0817814461989</v>
      </c>
      <c r="BK198" s="298">
        <f>ICGN!BK899</f>
        <v>3784.0116108321245</v>
      </c>
      <c r="BL198" s="298">
        <f>ICGN!BL899</f>
        <v>3652.0297074681102</v>
      </c>
      <c r="BM198" s="298">
        <f>ICGN!BM899</f>
        <v>3590.602455583828</v>
      </c>
      <c r="BN198" s="298">
        <f>ICGN!BN899</f>
        <v>4100.0173087273433</v>
      </c>
      <c r="BO198" s="298">
        <f>ICGN!BO899</f>
        <v>5202.0984826709764</v>
      </c>
      <c r="BP198" s="298">
        <f>ICGN!BP899</f>
        <v>5121.2795024932875</v>
      </c>
      <c r="BQ198" s="298">
        <f>ICGN!BQ899</f>
        <v>4627.1623757409288</v>
      </c>
      <c r="BR198" s="298">
        <f>ICGN!BR899</f>
        <v>4930.9529371477192</v>
      </c>
      <c r="BS198" s="298">
        <f>ICGN!BS899</f>
        <v>5303.6155291583509</v>
      </c>
      <c r="BT198" s="298">
        <f>ICGN!BT899</f>
        <v>4846.3929169226412</v>
      </c>
      <c r="BU198" s="298">
        <f>ICGN!BU899</f>
        <v>4578.0087307818267</v>
      </c>
      <c r="BV198" s="298">
        <f>ICGN!BV899</f>
        <v>4929.1095349667048</v>
      </c>
      <c r="BW198" s="298">
        <f>ICGN!BW899</f>
        <v>4290.0162455965292</v>
      </c>
      <c r="BX198" s="298">
        <f>ICGN!BX899</f>
        <v>4461.6561521140984</v>
      </c>
      <c r="BY198" s="298">
        <f>ICGN!BY899</f>
        <v>4257.1330592042441</v>
      </c>
      <c r="BZ198" s="298">
        <f>ICGN!BZ899</f>
        <v>3775.2362699246996</v>
      </c>
      <c r="CA198" s="298">
        <f>ICGN!CA899</f>
        <v>3900.4629221678401</v>
      </c>
      <c r="CB198" s="298">
        <f>ICGN!CB899</f>
        <v>3698.5411699004158</v>
      </c>
      <c r="CC198" s="298">
        <f>ICGN!CC899</f>
        <v>3953.90174249649</v>
      </c>
      <c r="CD198" s="298">
        <f>ICGN!CD899</f>
        <v>4712.2975218800875</v>
      </c>
      <c r="CE198" s="298">
        <f>ICGN!CE899</f>
        <v>4593.5947782408603</v>
      </c>
      <c r="CF198" s="298">
        <f>ICGN!CF899</f>
        <v>5853.3888678509147</v>
      </c>
      <c r="CG198" s="298">
        <f>ICGN!CG899</f>
        <v>5707.9863141390397</v>
      </c>
      <c r="CH198" s="298">
        <f>ICGN!CH899</f>
        <v>5594.0542590699897</v>
      </c>
      <c r="CI198" s="298">
        <f>ICGN!CI899</f>
        <v>4896.0953875372143</v>
      </c>
      <c r="CJ198" s="298">
        <f>ICGN!CJ899</f>
        <v>5093.5929969691615</v>
      </c>
      <c r="CK198" s="298">
        <f>ICGN!CK899</f>
        <v>5242.5164300205051</v>
      </c>
      <c r="CL198" s="298">
        <f>ICGN!CL899</f>
        <v>5501.1800488679992</v>
      </c>
      <c r="CM198" s="298">
        <f>ICGN!CM899</f>
        <v>5195.728167215796</v>
      </c>
      <c r="CN198" s="298">
        <f>ICGN!CN899</f>
        <v>5136.1030210269773</v>
      </c>
      <c r="CO198" s="298">
        <f>ICGN!CO899</f>
        <v>5373.3753072488162</v>
      </c>
      <c r="CP198" s="298">
        <f>ICGN!CP899</f>
        <v>5695.2345810729603</v>
      </c>
      <c r="CQ198" s="298">
        <f>ICGN!CQ899</f>
        <v>5848.3574177930986</v>
      </c>
      <c r="CR198" s="298">
        <f>ICGN!CR899</f>
        <v>4986.8272386737272</v>
      </c>
      <c r="CS198" s="298">
        <f>ICGN!CS899</f>
        <v>5171.9893420614289</v>
      </c>
      <c r="CT198" s="298">
        <f>ICGN!CT899</f>
        <v>4804.3618465534018</v>
      </c>
      <c r="CU198" s="298">
        <f>ICGN!CU899</f>
        <v>5050.72286334</v>
      </c>
      <c r="CV198" s="298">
        <f>ICGN!CV899</f>
        <v>5385.5288878856218</v>
      </c>
      <c r="CW198" s="298">
        <f>ICGN!CW899</f>
        <v>5347.3287499235103</v>
      </c>
      <c r="CX198" s="298">
        <f>ICGN!CX899</f>
        <v>5124.3419997927349</v>
      </c>
      <c r="CY198" s="298">
        <f>ICGN!CY899</f>
        <v>4992.2129754953467</v>
      </c>
      <c r="CZ198" s="298">
        <f>ICGN!CZ899</f>
        <v>4700.6315671309403</v>
      </c>
      <c r="DA198" s="298">
        <f>ICGN!DA899</f>
        <v>5771.3855759783992</v>
      </c>
      <c r="DB198" s="298">
        <f>ICGN!DB899</f>
        <v>5868.5545728200159</v>
      </c>
      <c r="DC198" s="298">
        <f>ICGN!DC899</f>
        <v>6571.3601911794476</v>
      </c>
      <c r="DD198" s="298">
        <f>ICGN!DD899</f>
        <v>5513.4624521821315</v>
      </c>
      <c r="DE198" s="298">
        <f>ICGN!DE899</f>
        <v>4716.8880188778176</v>
      </c>
      <c r="DF198" s="298">
        <f>ICGN!DF899</f>
        <v>4994.238234259511</v>
      </c>
      <c r="DG198" s="298">
        <f>ICGN!DG899</f>
        <v>5458.471646308757</v>
      </c>
      <c r="DH198" s="298">
        <f>ICGN!DH899</f>
        <v>5028.6496367204991</v>
      </c>
      <c r="DI198" s="298">
        <f>ICGN!DI899</f>
        <v>5218.9351692004793</v>
      </c>
      <c r="DJ198" s="298">
        <f>ICGN!DJ899</f>
        <v>4958.4172238290366</v>
      </c>
      <c r="DK198" s="298">
        <f>ICGN!DK899</f>
        <v>4461.1300521431276</v>
      </c>
      <c r="DL198" s="298">
        <f>ICGN!DL899</f>
        <v>4267.3078077305763</v>
      </c>
      <c r="DM198" s="298">
        <f>ICGN!DM899</f>
        <v>4795.6467972130185</v>
      </c>
      <c r="DN198" s="298">
        <f>ICGN!DN899</f>
        <v>5482.9211754572634</v>
      </c>
      <c r="DO198" s="298">
        <f>ICGN!DO899</f>
        <v>5460.1158004854296</v>
      </c>
      <c r="DP198" s="298">
        <f>ICGN!DP899</f>
        <v>4372.2236721150539</v>
      </c>
      <c r="DQ198" s="298">
        <f>ICGN!DQ899</f>
        <v>4591.6008078729601</v>
      </c>
      <c r="DR198" s="298">
        <f>ICGN!DR899</f>
        <v>5249.6702454268789</v>
      </c>
      <c r="DS198" s="298">
        <f>ICGN!DS899</f>
        <v>4817.7212782624374</v>
      </c>
      <c r="DT198" s="298">
        <f>ICGN!DT899</f>
        <v>5104.2165523009908</v>
      </c>
      <c r="DU198" s="298">
        <f>ICGN!DU899</f>
        <v>5004.3513172408911</v>
      </c>
      <c r="DV198" s="298">
        <f>ICGN!DV899</f>
        <v>4454.4085256323797</v>
      </c>
      <c r="DW198" s="298">
        <f>ICGN!DW899</f>
        <v>4940.2686115011602</v>
      </c>
      <c r="DX198" s="298">
        <f>ICGN!DX899</f>
        <v>5956.4805376030909</v>
      </c>
      <c r="DY198" s="298">
        <f>ICGN!DY899</f>
        <v>6326.2349906873042</v>
      </c>
      <c r="DZ198" s="298">
        <f>ICGN!DZ899</f>
        <v>5989.5659059831851</v>
      </c>
      <c r="EA198" s="298">
        <f>ICGN!EA899</f>
        <v>5527.9956486943911</v>
      </c>
      <c r="EB198" s="298">
        <f>ICGN!EB899</f>
        <v>6404.8387703170165</v>
      </c>
      <c r="EC198" s="298">
        <f>ICGN!EC899</f>
        <v>5430.0414604955376</v>
      </c>
      <c r="ED198" s="298">
        <f>ICGN!ED899</f>
        <v>5892.5832173820818</v>
      </c>
      <c r="EE198" s="298">
        <f>ICGN!EE899</f>
        <v>6385.9959399668614</v>
      </c>
      <c r="EF198" s="298">
        <f>ICGN!EF899</f>
        <v>6041.1721934141988</v>
      </c>
      <c r="EG198" s="298">
        <f>ICGN!EG899</f>
        <v>5634.3573283227815</v>
      </c>
      <c r="EH198" s="298">
        <f>ICGN!EH899</f>
        <v>5062.8536832388145</v>
      </c>
      <c r="EI198" s="298">
        <f>ICGN!EI899</f>
        <v>6334.9386733115998</v>
      </c>
      <c r="EJ198" s="298">
        <f>ICGN!EJ899</f>
        <v>6008.9436400748455</v>
      </c>
      <c r="EK198" s="298">
        <f>ICGN!EK899</f>
        <v>9661.9218882267796</v>
      </c>
      <c r="EL198" s="298">
        <f>ICGN!EL899</f>
        <v>6216.1660884408893</v>
      </c>
      <c r="EM198" s="298">
        <f>ICGN!EM899</f>
        <v>5775.0618040070995</v>
      </c>
      <c r="EN198" s="298">
        <f>ICGN!EN899</f>
        <v>6330.305318379309</v>
      </c>
      <c r="EO198" s="298">
        <f>ICGN!EO899</f>
        <v>7119.5557640788857</v>
      </c>
      <c r="EP198" s="298">
        <f>ICGN!EP899</f>
        <v>8165.667277687051</v>
      </c>
      <c r="EQ198" s="298">
        <f>ICGN!EQ899</f>
        <v>6792.6401633372143</v>
      </c>
      <c r="ER198" s="298">
        <f>ICGN!ER899</f>
        <v>5904.047803872877</v>
      </c>
      <c r="ES198" s="298">
        <f>ICGN!ES899</f>
        <v>6431.402313909005</v>
      </c>
      <c r="ET198" s="298">
        <f>ICGN!ET899</f>
        <v>7026.6677673333452</v>
      </c>
      <c r="EU198" s="298">
        <f>ICGN!EU899</f>
        <v>8127.2187925783101</v>
      </c>
      <c r="EV198" s="298">
        <f>ICGN!EV899</f>
        <v>9000.9682093847896</v>
      </c>
      <c r="EW198" s="298">
        <f>ICGN!EW899</f>
        <v>9676.7894087877612</v>
      </c>
      <c r="EX198" s="298">
        <f>ICGN!EX899</f>
        <v>10282.928005097998</v>
      </c>
      <c r="EY198" s="298">
        <f>ICGN!EY899</f>
        <v>10085.997691644636</v>
      </c>
      <c r="EZ198" s="298">
        <f>ICGN!EZ899</f>
        <v>10543.015695012167</v>
      </c>
      <c r="FA198" s="298">
        <f>ICGN!FA899</f>
        <v>9128.9020668960256</v>
      </c>
      <c r="FB198" s="298">
        <f>ICGN!FB899</f>
        <v>8861.4326608758711</v>
      </c>
      <c r="FC198" s="298">
        <f>ICGN!FC899</f>
        <v>8174.3521394533318</v>
      </c>
      <c r="FD198" s="298">
        <f>ICGN!FD899</f>
        <v>7784.3406560133062</v>
      </c>
    </row>
    <row r="199" spans="1:160" s="16" customFormat="1" x14ac:dyDescent="0.3">
      <c r="A199" s="14" t="s">
        <v>93</v>
      </c>
      <c r="B199" s="14"/>
      <c r="C199" s="14" t="s">
        <v>94</v>
      </c>
      <c r="D199" s="297"/>
      <c r="E199" s="298">
        <f>ICGN!E900</f>
        <v>5239</v>
      </c>
      <c r="F199" s="298">
        <f>ICGN!F900</f>
        <v>4980.75</v>
      </c>
      <c r="G199" s="298">
        <f>ICGN!G900</f>
        <v>4652</v>
      </c>
      <c r="H199" s="298">
        <f>ICGN!H900</f>
        <v>4211.6000000000004</v>
      </c>
      <c r="I199" s="298">
        <f>ICGN!I900</f>
        <v>3427.5</v>
      </c>
      <c r="J199" s="298">
        <f>ICGN!J900</f>
        <v>3293</v>
      </c>
      <c r="K199" s="298">
        <f>ICGN!K900</f>
        <v>3820.8</v>
      </c>
      <c r="L199" s="298">
        <f>ICGN!L900</f>
        <v>4177.25</v>
      </c>
      <c r="M199" s="298">
        <f>ICGN!M900</f>
        <v>4145.5</v>
      </c>
      <c r="N199" s="298">
        <f>ICGN!N900</f>
        <v>4192.3999999999996</v>
      </c>
      <c r="O199" s="298">
        <f>ICGN!O900</f>
        <v>4339.25</v>
      </c>
      <c r="P199" s="298">
        <f>ICGN!P900</f>
        <v>4707.25</v>
      </c>
      <c r="Q199" s="298">
        <f>ICGN!Q900</f>
        <v>4872.6000000000004</v>
      </c>
      <c r="R199" s="298">
        <f>ICGN!R900</f>
        <v>4762.5</v>
      </c>
      <c r="S199" s="298">
        <f>ICGN!S900</f>
        <v>4638.5</v>
      </c>
      <c r="T199" s="298">
        <f>ICGN!T900</f>
        <v>4324.8</v>
      </c>
      <c r="U199" s="298">
        <f>ICGN!U900</f>
        <v>3957.5</v>
      </c>
      <c r="V199" s="298">
        <f>ICGN!V900</f>
        <v>3789</v>
      </c>
      <c r="W199" s="298">
        <f>ICGN!W900</f>
        <v>3342.6019999999999</v>
      </c>
      <c r="X199" s="298">
        <f>ICGN!X900</f>
        <v>4296.25</v>
      </c>
      <c r="Y199" s="298">
        <f>ICGN!Y900</f>
        <v>4183.25</v>
      </c>
      <c r="Z199" s="298">
        <f>ICGN!Z900</f>
        <v>4209.6000000000004</v>
      </c>
      <c r="AA199" s="298">
        <f>ICGN!AA900</f>
        <v>4306.75</v>
      </c>
      <c r="AB199" s="298">
        <f>ICGN!AB900</f>
        <v>4830.5</v>
      </c>
      <c r="AC199" s="298">
        <f>ICGN!AC900</f>
        <v>4833.3999999999996</v>
      </c>
      <c r="AD199" s="298">
        <f>ICGN!AD900</f>
        <v>4550</v>
      </c>
      <c r="AE199" s="298">
        <f>ICGN!AE900</f>
        <v>4351.5</v>
      </c>
      <c r="AF199" s="298">
        <f>ICGN!AF900</f>
        <v>4189.3999999999996</v>
      </c>
      <c r="AG199" s="298">
        <f>ICGN!AG900</f>
        <v>4096.25</v>
      </c>
      <c r="AH199" s="298">
        <f>ICGN!AH900</f>
        <v>3973.5</v>
      </c>
      <c r="AI199" s="298">
        <f>ICGN!AI900</f>
        <v>4087.2</v>
      </c>
      <c r="AJ199" s="298">
        <f>ICGN!AJ900</f>
        <v>4404.5</v>
      </c>
      <c r="AK199" s="298">
        <f>ICGN!AK900</f>
        <v>4446</v>
      </c>
      <c r="AL199" s="298">
        <f>ICGN!AL900</f>
        <v>4461.6000000000004</v>
      </c>
      <c r="AM199" s="298">
        <f>ICGN!AM900</f>
        <v>4696</v>
      </c>
      <c r="AN199" s="298">
        <f>ICGN!AN900</f>
        <v>4900.5</v>
      </c>
      <c r="AO199" s="298">
        <f>ICGN!AO900</f>
        <v>4650.8</v>
      </c>
      <c r="AP199" s="298">
        <f>ICGN!AP900</f>
        <v>4207.75</v>
      </c>
      <c r="AQ199" s="298">
        <f>ICGN!AQ900</f>
        <v>3925.25</v>
      </c>
      <c r="AR199" s="298">
        <f>ICGN!AR900</f>
        <v>3865</v>
      </c>
      <c r="AS199" s="298">
        <f>ICGN!AS900</f>
        <v>3866.75</v>
      </c>
      <c r="AT199" s="298">
        <f>ICGN!AT900</f>
        <v>3939</v>
      </c>
      <c r="AU199" s="298">
        <f>ICGN!AU900</f>
        <v>4244</v>
      </c>
      <c r="AV199" s="298">
        <f>ICGN!AV900</f>
        <v>4391.75</v>
      </c>
      <c r="AW199" s="298">
        <f>ICGN!AW900</f>
        <v>4417.25</v>
      </c>
      <c r="AX199" s="298">
        <f>ICGN!AX900</f>
        <v>4445.2</v>
      </c>
      <c r="AY199" s="298">
        <f>ICGN!AY900</f>
        <v>4482.75</v>
      </c>
      <c r="AZ199" s="298">
        <f>ICGN!AZ900</f>
        <v>4561.25</v>
      </c>
      <c r="BA199" s="298">
        <f>ICGN!BA900</f>
        <v>4503</v>
      </c>
      <c r="BB199" s="298">
        <f>ICGN!BB900</f>
        <v>4391.75</v>
      </c>
      <c r="BC199" s="298">
        <f>ICGN!BC900</f>
        <v>4473.25</v>
      </c>
      <c r="BD199" s="298">
        <f>ICGN!BD900</f>
        <v>4471.8</v>
      </c>
      <c r="BE199" s="298">
        <f>ICGN!BE900</f>
        <v>4462</v>
      </c>
      <c r="BF199" s="298">
        <f>ICGN!BF900</f>
        <v>4529.75</v>
      </c>
      <c r="BG199" s="298">
        <f>ICGN!BG900</f>
        <v>4675.3999999999996</v>
      </c>
      <c r="BH199" s="298">
        <f>ICGN!BH900</f>
        <v>4657.5</v>
      </c>
      <c r="BI199" s="298">
        <f>ICGN!BI900</f>
        <v>4815.5</v>
      </c>
      <c r="BJ199" s="298">
        <f>ICGN!BJ900</f>
        <v>4890.3999999999996</v>
      </c>
      <c r="BK199" s="298">
        <f>ICGN!BK900</f>
        <v>4899</v>
      </c>
      <c r="BL199" s="298">
        <f>ICGN!BL900</f>
        <v>5027</v>
      </c>
      <c r="BM199" s="298">
        <f>ICGN!BM900</f>
        <v>5110</v>
      </c>
      <c r="BN199" s="298">
        <f>ICGN!BN900</f>
        <v>5077</v>
      </c>
      <c r="BO199" s="298">
        <f>ICGN!BO900</f>
        <v>5119</v>
      </c>
      <c r="BP199" s="298">
        <f>ICGN!BP900</f>
        <v>5128</v>
      </c>
      <c r="BQ199" s="298">
        <f>ICGN!BQ900</f>
        <v>5148</v>
      </c>
      <c r="BR199" s="298">
        <f>ICGN!BR900</f>
        <v>5159</v>
      </c>
      <c r="BS199" s="298">
        <f>ICGN!BS900</f>
        <v>5150</v>
      </c>
      <c r="BT199" s="298">
        <f>ICGN!BT900</f>
        <v>5156</v>
      </c>
      <c r="BU199" s="298">
        <f>ICGN!BU900</f>
        <v>5098</v>
      </c>
      <c r="BV199" s="298">
        <f>ICGN!BV900</f>
        <v>5020</v>
      </c>
      <c r="BW199" s="298">
        <f>ICGN!BW900</f>
        <v>4994</v>
      </c>
      <c r="BX199" s="298">
        <f>ICGN!BX900</f>
        <v>4990</v>
      </c>
      <c r="BY199" s="298">
        <f>ICGN!BY900</f>
        <v>5110</v>
      </c>
      <c r="BZ199" s="298">
        <f>ICGN!BZ900</f>
        <v>5081</v>
      </c>
      <c r="CA199" s="298">
        <f>ICGN!CA900</f>
        <v>4992</v>
      </c>
      <c r="CB199" s="298">
        <f>ICGN!CB900</f>
        <v>4738</v>
      </c>
      <c r="CC199" s="298">
        <f>ICGN!CC900</f>
        <v>4467</v>
      </c>
      <c r="CD199" s="298">
        <f>ICGN!CD900</f>
        <v>4131</v>
      </c>
      <c r="CE199" s="298">
        <f>ICGN!CE900</f>
        <v>4000</v>
      </c>
      <c r="CF199" s="298">
        <f>ICGN!CF900</f>
        <v>4012</v>
      </c>
      <c r="CG199" s="298">
        <f>ICGN!CG900</f>
        <v>4087</v>
      </c>
      <c r="CH199" s="298">
        <f>ICGN!CH900</f>
        <v>4235</v>
      </c>
      <c r="CI199" s="298">
        <f>ICGN!CI900</f>
        <v>4403</v>
      </c>
      <c r="CJ199" s="298">
        <f>ICGN!CJ900</f>
        <v>4631</v>
      </c>
      <c r="CK199" s="298">
        <f>ICGN!CK900</f>
        <v>4679</v>
      </c>
      <c r="CL199" s="298">
        <f>ICGN!CL900</f>
        <v>4589</v>
      </c>
      <c r="CM199" s="298">
        <f>ICGN!CM900</f>
        <v>4515</v>
      </c>
      <c r="CN199" s="298">
        <f>ICGN!CN900</f>
        <v>4401</v>
      </c>
      <c r="CO199" s="298">
        <f>ICGN!CO900</f>
        <v>4214</v>
      </c>
      <c r="CP199" s="298">
        <f>ICGN!CP900</f>
        <v>4167</v>
      </c>
      <c r="CQ199" s="298">
        <f>ICGN!CQ900</f>
        <v>4341</v>
      </c>
      <c r="CR199" s="298">
        <f>ICGN!CR900</f>
        <v>4682</v>
      </c>
      <c r="CS199" s="298">
        <f>ICGN!CS900</f>
        <v>5206</v>
      </c>
      <c r="CT199" s="298">
        <f>ICGN!CT900</f>
        <v>5563</v>
      </c>
      <c r="CU199" s="298">
        <f>ICGN!CU900</f>
        <v>5711</v>
      </c>
      <c r="CV199" s="298">
        <f>ICGN!CV900</f>
        <v>5997</v>
      </c>
      <c r="CW199" s="298">
        <f>ICGN!CW900</f>
        <v>6017</v>
      </c>
      <c r="CX199" s="298">
        <f>ICGN!CX900</f>
        <v>5854</v>
      </c>
      <c r="CY199" s="298">
        <f>ICGN!CY900</f>
        <v>5695</v>
      </c>
      <c r="CZ199" s="298">
        <f>ICGN!CZ900</f>
        <v>5476</v>
      </c>
      <c r="DA199" s="298">
        <f>ICGN!DA900</f>
        <v>5097</v>
      </c>
      <c r="DB199" s="298">
        <f>ICGN!DB900</f>
        <v>4906</v>
      </c>
      <c r="DC199" s="298">
        <f>ICGN!DC900</f>
        <v>4871</v>
      </c>
      <c r="DD199" s="298">
        <f>ICGN!DD900</f>
        <v>5090</v>
      </c>
      <c r="DE199" s="298">
        <f>ICGN!DE900</f>
        <v>5295</v>
      </c>
      <c r="DF199" s="298">
        <f>ICGN!DF900</f>
        <v>5427</v>
      </c>
      <c r="DG199" s="298">
        <f>ICGN!DG900</f>
        <v>5530</v>
      </c>
      <c r="DH199" s="298">
        <f>ICGN!DH900</f>
        <v>5718</v>
      </c>
      <c r="DI199" s="298">
        <f>ICGN!DI900</f>
        <v>5735</v>
      </c>
      <c r="DJ199" s="298">
        <f>ICGN!DJ900</f>
        <v>5461</v>
      </c>
      <c r="DK199" s="298">
        <f>ICGN!DK900</f>
        <v>5300</v>
      </c>
      <c r="DL199" s="298">
        <f>ICGN!DL900</f>
        <v>5157</v>
      </c>
      <c r="DM199" s="298">
        <f>ICGN!DM900</f>
        <v>4941</v>
      </c>
      <c r="DN199" s="298">
        <f>ICGN!DN900</f>
        <v>4636</v>
      </c>
      <c r="DO199" s="298">
        <f>ICGN!DO900</f>
        <v>4465</v>
      </c>
      <c r="DP199" s="298">
        <f>ICGN!DP900</f>
        <v>4545</v>
      </c>
      <c r="DQ199" s="298">
        <f>ICGN!DQ900</f>
        <v>4501</v>
      </c>
      <c r="DR199" s="298">
        <f>ICGN!DR900</f>
        <v>4636</v>
      </c>
      <c r="DS199" s="298">
        <f>ICGN!DS900</f>
        <v>4834</v>
      </c>
      <c r="DT199" s="298">
        <f>ICGN!DT900</f>
        <v>5294</v>
      </c>
      <c r="DU199" s="298">
        <f>ICGN!DU900</f>
        <v>5432</v>
      </c>
      <c r="DV199" s="298">
        <f>ICGN!DV900</f>
        <v>5260</v>
      </c>
      <c r="DW199" s="298">
        <f>ICGN!DW900</f>
        <v>5226</v>
      </c>
      <c r="DX199" s="298">
        <f>ICGN!DX900</f>
        <v>5194</v>
      </c>
      <c r="DY199" s="298">
        <f>ICGN!DY900</f>
        <v>5111</v>
      </c>
      <c r="DZ199" s="298">
        <f>ICGN!DZ900</f>
        <v>4829</v>
      </c>
      <c r="EA199" s="298">
        <f>ICGN!EA900</f>
        <v>4778</v>
      </c>
      <c r="EB199" s="298">
        <f>ICGN!EB900</f>
        <v>4847</v>
      </c>
      <c r="EC199" s="298">
        <f>ICGN!EC900</f>
        <v>4927</v>
      </c>
      <c r="ED199" s="298">
        <f>ICGN!ED900</f>
        <v>5083</v>
      </c>
      <c r="EE199" s="298">
        <f>ICGN!EE900</f>
        <v>5481</v>
      </c>
      <c r="EF199" s="298">
        <f>ICGN!EF900</f>
        <v>5799</v>
      </c>
      <c r="EG199" s="298">
        <f>ICGN!EG900</f>
        <v>5770</v>
      </c>
      <c r="EH199" s="298">
        <f>ICGN!EH900</f>
        <v>5567</v>
      </c>
      <c r="EI199" s="298">
        <f>ICGN!EI900</f>
        <v>5370</v>
      </c>
      <c r="EJ199" s="298">
        <f>ICGN!EJ900</f>
        <v>4632</v>
      </c>
      <c r="EK199" s="298">
        <f>ICGN!EK900</f>
        <v>4071</v>
      </c>
      <c r="EL199" s="298">
        <f>ICGN!EL900</f>
        <v>4373</v>
      </c>
      <c r="EM199" s="298">
        <f>ICGN!EM900</f>
        <v>5249</v>
      </c>
      <c r="EN199" s="298">
        <f>ICGN!EN900</f>
        <v>5489</v>
      </c>
      <c r="EO199" s="298">
        <f>ICGN!EO900</f>
        <v>5657</v>
      </c>
      <c r="EP199" s="298">
        <f>ICGN!EP900</f>
        <v>6044</v>
      </c>
      <c r="EQ199" s="298">
        <f>ICGN!EQ900</f>
        <v>6490</v>
      </c>
      <c r="ER199" s="298">
        <f>ICGN!ER900</f>
        <v>7183</v>
      </c>
      <c r="ES199" s="298">
        <f>ICGN!ES900</f>
        <v>7329</v>
      </c>
      <c r="ET199" s="298">
        <f>ICGN!ET900</f>
        <v>6866</v>
      </c>
      <c r="EU199" s="298">
        <f>ICGN!EU900</f>
        <v>6750</v>
      </c>
      <c r="EV199" s="298">
        <f>ICGN!EV900</f>
        <v>6874</v>
      </c>
      <c r="EW199" s="298">
        <f>ICGN!EW900</f>
        <v>6967</v>
      </c>
      <c r="EX199" s="298">
        <f>ICGN!EX900</f>
        <v>7146</v>
      </c>
      <c r="EY199" s="298">
        <f>ICGN!EY900</f>
        <v>7460</v>
      </c>
      <c r="EZ199" s="298">
        <f>ICGN!EZ900</f>
        <v>7892</v>
      </c>
      <c r="FA199" s="298">
        <f>ICGN!FA900</f>
        <v>8255.4500000000007</v>
      </c>
      <c r="FB199" s="298">
        <f>ICGN!FB900</f>
        <v>8401.16</v>
      </c>
      <c r="FC199" s="298">
        <f>ICGN!FC900</f>
        <v>8454</v>
      </c>
      <c r="FD199" s="298">
        <f>ICGN!FD900</f>
        <v>8531</v>
      </c>
    </row>
    <row r="200" spans="1:160" s="82" customFormat="1" x14ac:dyDescent="0.3">
      <c r="A200" s="80" t="s">
        <v>53</v>
      </c>
      <c r="B200" s="80"/>
      <c r="C200" s="80" t="s">
        <v>95</v>
      </c>
      <c r="D200" s="295">
        <v>22.046219999999998</v>
      </c>
      <c r="E200" s="296">
        <f>ICGN!E901</f>
        <v>1375.8514047965612</v>
      </c>
      <c r="F200" s="296">
        <f>ICGN!F901</f>
        <v>1662.0027424809923</v>
      </c>
      <c r="G200" s="296">
        <f>ICGN!G901</f>
        <v>1650.4093368149759</v>
      </c>
      <c r="H200" s="296">
        <f>ICGN!H901</f>
        <v>1593.0885143097603</v>
      </c>
      <c r="I200" s="296">
        <f>ICGN!I901</f>
        <v>1500.42327218028</v>
      </c>
      <c r="J200" s="296">
        <f>ICGN!J901</f>
        <v>1344.5422688460885</v>
      </c>
      <c r="K200" s="296">
        <f>ICGN!K901</f>
        <v>1164.8360310104699</v>
      </c>
      <c r="L200" s="296">
        <f>ICGN!L901</f>
        <v>913.35653450798372</v>
      </c>
      <c r="M200" s="296">
        <f>ICGN!M901</f>
        <v>823.32188493770843</v>
      </c>
      <c r="N200" s="296">
        <f>ICGN!N901</f>
        <v>789.74811620284424</v>
      </c>
      <c r="O200" s="296">
        <f>ICGN!O901</f>
        <v>856.83621024571914</v>
      </c>
      <c r="P200" s="296">
        <f>ICGN!P901</f>
        <v>884.45224039553875</v>
      </c>
      <c r="Q200" s="296">
        <f>ICGN!Q901</f>
        <v>916.51920656827099</v>
      </c>
      <c r="R200" s="296">
        <f>ICGN!R901</f>
        <v>977.59922966625629</v>
      </c>
      <c r="S200" s="296">
        <f>ICGN!S901</f>
        <v>1039.1047272793305</v>
      </c>
      <c r="T200" s="296">
        <f>ICGN!T901</f>
        <v>1218.1869349820859</v>
      </c>
      <c r="U200" s="296">
        <f>ICGN!U901</f>
        <v>1317.6069746432245</v>
      </c>
      <c r="V200" s="296">
        <f>ICGN!V901</f>
        <v>1166.4917607754155</v>
      </c>
      <c r="W200" s="296">
        <f>ICGN!W901</f>
        <v>1034.3318024336952</v>
      </c>
      <c r="X200" s="296">
        <f>ICGN!X901</f>
        <v>904.19128876752143</v>
      </c>
      <c r="Y200" s="296">
        <f>ICGN!Y901</f>
        <v>817.70671274780125</v>
      </c>
      <c r="Z200" s="296">
        <f>ICGN!Z901</f>
        <v>800.64883640485289</v>
      </c>
      <c r="AA200" s="296">
        <f>ICGN!AA901</f>
        <v>814.04655604871755</v>
      </c>
      <c r="AB200" s="296">
        <f>ICGN!AB901</f>
        <v>874.72605945188434</v>
      </c>
      <c r="AC200" s="296">
        <f>ICGN!AC901</f>
        <v>878.80838659825349</v>
      </c>
      <c r="AD200" s="296">
        <f>ICGN!AD901</f>
        <v>930.41149533911994</v>
      </c>
      <c r="AE200" s="296">
        <f>ICGN!AE901</f>
        <v>980.33553994761428</v>
      </c>
      <c r="AF200" s="296">
        <f>ICGN!AF901</f>
        <v>1005.5597628895506</v>
      </c>
      <c r="AG200" s="296">
        <f>ICGN!AG901</f>
        <v>1036.8180185971325</v>
      </c>
      <c r="AH200" s="296">
        <f>ICGN!AH901</f>
        <v>1044.9109122161979</v>
      </c>
      <c r="AI200" s="296">
        <f>ICGN!AI901</f>
        <v>1023.7297717509698</v>
      </c>
      <c r="AJ200" s="296">
        <f>ICGN!AJ901</f>
        <v>1057.3398329447521</v>
      </c>
      <c r="AK200" s="296">
        <f>ICGN!AK901</f>
        <v>1248.9090528812937</v>
      </c>
      <c r="AL200" s="296">
        <f>ICGN!AL901</f>
        <v>1452.5993325065847</v>
      </c>
      <c r="AM200" s="296">
        <f>ICGN!AM901</f>
        <v>1539.9217484144547</v>
      </c>
      <c r="AN200" s="296">
        <f>ICGN!AN901</f>
        <v>1558.6935545490319</v>
      </c>
      <c r="AO200" s="296">
        <f>ICGN!AO901</f>
        <v>1519.5041251781665</v>
      </c>
      <c r="AP200" s="296">
        <f>ICGN!AP901</f>
        <v>1402.7242532691341</v>
      </c>
      <c r="AQ200" s="296">
        <f>ICGN!AQ901</f>
        <v>1368.7738768853301</v>
      </c>
      <c r="AR200" s="296">
        <f>ICGN!AR901</f>
        <v>1329.5337952785956</v>
      </c>
      <c r="AS200" s="296">
        <f>ICGN!AS901</f>
        <v>1329.9565349393699</v>
      </c>
      <c r="AT200" s="296">
        <f>ICGN!AT901</f>
        <v>1253.1436268848558</v>
      </c>
      <c r="AU200" s="296">
        <f>ICGN!AU901</f>
        <v>1172.7160890135413</v>
      </c>
      <c r="AV200" s="296">
        <f>ICGN!AV901</f>
        <v>1084.6852213462548</v>
      </c>
      <c r="AW200" s="296">
        <f>ICGN!AW901</f>
        <v>1131.901779817133</v>
      </c>
      <c r="AX200" s="296">
        <f>ICGN!AX901</f>
        <v>1133.3384878299405</v>
      </c>
      <c r="AY200" s="296">
        <f>ICGN!AY901</f>
        <v>1183.9193389118468</v>
      </c>
      <c r="AZ200" s="296">
        <f>ICGN!AZ901</f>
        <v>1193.571994765947</v>
      </c>
      <c r="BA200" s="296">
        <f>ICGN!BA901</f>
        <v>1191.8957562986079</v>
      </c>
      <c r="BB200" s="296">
        <f>ICGN!BB901</f>
        <v>1263.9834795707814</v>
      </c>
      <c r="BC200" s="296">
        <f>ICGN!BC901</f>
        <v>1329.5445773522949</v>
      </c>
      <c r="BD200" s="296">
        <f>ICGN!BD901</f>
        <v>1383.5906172304519</v>
      </c>
      <c r="BE200" s="296">
        <f>ICGN!BE901</f>
        <v>1425.4813790266505</v>
      </c>
      <c r="BF200" s="296">
        <f>ICGN!BF901</f>
        <v>1478.7261449615426</v>
      </c>
      <c r="BG200" s="296">
        <f>ICGN!BG901</f>
        <v>1463.071729922257</v>
      </c>
      <c r="BH200" s="296">
        <f>ICGN!BH901</f>
        <v>1406.0539779407429</v>
      </c>
      <c r="BI200" s="296">
        <f>ICGN!BI901</f>
        <v>1348.251199421087</v>
      </c>
      <c r="BJ200" s="296">
        <f>ICGN!BJ901</f>
        <v>1242.228972552977</v>
      </c>
      <c r="BK200" s="296">
        <f>ICGN!BK901</f>
        <v>1157.0534051601544</v>
      </c>
      <c r="BL200" s="296">
        <f>ICGN!BL901</f>
        <v>1231.9816122124234</v>
      </c>
      <c r="BM200" s="296">
        <f>ICGN!BM901</f>
        <v>1234.6811692071706</v>
      </c>
      <c r="BN200" s="296">
        <f>ICGN!BN901</f>
        <v>1266.0569062359548</v>
      </c>
      <c r="BO200" s="296">
        <f>ICGN!BO901</f>
        <v>1301.5505292509217</v>
      </c>
      <c r="BP200" s="296">
        <f>ICGN!BP901</f>
        <v>1320.1081830083881</v>
      </c>
      <c r="BQ200" s="296">
        <f>ICGN!BQ901</f>
        <v>1401.4684340953677</v>
      </c>
      <c r="BR200" s="296">
        <f>ICGN!BR901</f>
        <v>1471.8765478435198</v>
      </c>
      <c r="BS200" s="296">
        <f>ICGN!BS901</f>
        <v>1490.51389312224</v>
      </c>
      <c r="BT200" s="296">
        <f>ICGN!BT901</f>
        <v>1540.7171925667196</v>
      </c>
      <c r="BU200" s="296">
        <f>ICGN!BU901</f>
        <v>1395.0851102470799</v>
      </c>
      <c r="BV200" s="296">
        <f>ICGN!BV901</f>
        <v>1304.2360106987396</v>
      </c>
      <c r="BW200" s="296">
        <f>ICGN!BW901</f>
        <v>1313.1362857656961</v>
      </c>
      <c r="BX200" s="296">
        <f>ICGN!BX901</f>
        <v>1410.9025014793801</v>
      </c>
      <c r="BY200" s="296">
        <f>ICGN!BY901</f>
        <v>1464.2220341208601</v>
      </c>
      <c r="BZ200" s="296">
        <f>ICGN!BZ901</f>
        <v>1515.43053096624</v>
      </c>
      <c r="CA200" s="296">
        <f>ICGN!CA901</f>
        <v>1710.7293518279998</v>
      </c>
      <c r="CB200" s="296">
        <f>ICGN!CB901</f>
        <v>1683.4056194995196</v>
      </c>
      <c r="CC200" s="296">
        <f>ICGN!CC901</f>
        <v>1656.197112320031</v>
      </c>
      <c r="CD200" s="296">
        <f>ICGN!CD901</f>
        <v>1746.1298491308</v>
      </c>
      <c r="CE200" s="296">
        <f>ICGN!CE901</f>
        <v>1812.8648593817998</v>
      </c>
      <c r="CF200" s="296">
        <f>ICGN!CF901</f>
        <v>1912.9157425110598</v>
      </c>
      <c r="CG200" s="296">
        <f>ICGN!CG901</f>
        <v>1847.3889236888576</v>
      </c>
      <c r="CH200" s="296">
        <f>ICGN!CH901</f>
        <v>1560.1109408978625</v>
      </c>
      <c r="CI200" s="296">
        <f>ICGN!CI901</f>
        <v>1595.9711823563653</v>
      </c>
      <c r="CJ200" s="296">
        <f>ICGN!CJ901</f>
        <v>1826.1399973686659</v>
      </c>
      <c r="CK200" s="296">
        <f>ICGN!CK901</f>
        <v>1851.0984508292956</v>
      </c>
      <c r="CL200" s="296">
        <f>ICGN!CL901</f>
        <v>1875.1163023136248</v>
      </c>
      <c r="CM200" s="296">
        <f>ICGN!CM901</f>
        <v>1795.5876269858936</v>
      </c>
      <c r="CN200" s="296">
        <f>ICGN!CN901</f>
        <v>1710.932503336056</v>
      </c>
      <c r="CO200" s="296">
        <f>ICGN!CO901</f>
        <v>1698.4504097704078</v>
      </c>
      <c r="CP200" s="296">
        <f>ICGN!CP901</f>
        <v>1683.1776086737916</v>
      </c>
      <c r="CQ200" s="296">
        <f>ICGN!CQ901</f>
        <v>1689.9792594153523</v>
      </c>
      <c r="CR200" s="296">
        <f>ICGN!CR901</f>
        <v>1578.3125255524619</v>
      </c>
      <c r="CS200" s="296">
        <f>ICGN!CS901</f>
        <v>1509.2213949845548</v>
      </c>
      <c r="CT200" s="296">
        <f>ICGN!CT901</f>
        <v>1512.5561216541091</v>
      </c>
      <c r="CU200" s="296">
        <f>ICGN!CU901</f>
        <v>1613.8343630455201</v>
      </c>
      <c r="CV200" s="296">
        <f>ICGN!CV901</f>
        <v>1522.2064372343955</v>
      </c>
      <c r="CW200" s="296">
        <f>ICGN!CW901</f>
        <v>1483.7100713791647</v>
      </c>
      <c r="CX200" s="296">
        <f>ICGN!CX901</f>
        <v>1430.5401807628677</v>
      </c>
      <c r="CY200" s="296">
        <f>ICGN!CY901</f>
        <v>1748.3777212047758</v>
      </c>
      <c r="CZ200" s="296">
        <f>ICGN!CZ901</f>
        <v>1962.9254596705146</v>
      </c>
      <c r="DA200" s="296">
        <f>ICGN!DA901</f>
        <v>2121.6433348529999</v>
      </c>
      <c r="DB200" s="296">
        <f>ICGN!DB901</f>
        <v>2212.936837694856</v>
      </c>
      <c r="DC200" s="296">
        <f>ICGN!DC901</f>
        <v>2285.6395282145459</v>
      </c>
      <c r="DD200" s="296">
        <f>ICGN!DD901</f>
        <v>2217.2140545994525</v>
      </c>
      <c r="DE200" s="296">
        <f>ICGN!DE901</f>
        <v>2183.4346599456931</v>
      </c>
      <c r="DF200" s="296">
        <f>ICGN!DF901</f>
        <v>2130.0106844392735</v>
      </c>
      <c r="DG200" s="296">
        <f>ICGN!DG901</f>
        <v>2139.1801532220734</v>
      </c>
      <c r="DH200" s="296">
        <f>ICGN!DH901</f>
        <v>2048.3915766103437</v>
      </c>
      <c r="DI200" s="296">
        <f>ICGN!DI901</f>
        <v>1961.7632743826878</v>
      </c>
      <c r="DJ200" s="296">
        <f>ICGN!DJ901</f>
        <v>1977.6291483392386</v>
      </c>
      <c r="DK200" s="296">
        <f>ICGN!DK901</f>
        <v>1968.1733550458068</v>
      </c>
      <c r="DL200" s="296">
        <f>ICGN!DL901</f>
        <v>1936.2345122172778</v>
      </c>
      <c r="DM200" s="296">
        <f>ICGN!DM901</f>
        <v>2101.6458177178274</v>
      </c>
      <c r="DN200" s="296">
        <f>ICGN!DN901</f>
        <v>2173.618501124301</v>
      </c>
      <c r="DO200" s="296">
        <f>ICGN!DO901</f>
        <v>2092.1537736043874</v>
      </c>
      <c r="DP200" s="296">
        <f>ICGN!DP901</f>
        <v>1888.0946502287625</v>
      </c>
      <c r="DQ200" s="296">
        <f>ICGN!DQ901</f>
        <v>1793.34292054869</v>
      </c>
      <c r="DR200" s="296">
        <f>ICGN!DR901</f>
        <v>1761.4918756890002</v>
      </c>
      <c r="DS200" s="296">
        <f>ICGN!DS901</f>
        <v>1767.7786733387231</v>
      </c>
      <c r="DT200" s="296">
        <f>ICGN!DT901</f>
        <v>1750.3914540047037</v>
      </c>
      <c r="DU200" s="296">
        <f>ICGN!DU901</f>
        <v>1705.0624490836078</v>
      </c>
      <c r="DV200" s="296">
        <f>ICGN!DV901</f>
        <v>1758.9968911927124</v>
      </c>
      <c r="DW200" s="296">
        <f>ICGN!DW901</f>
        <v>1855.3568066415273</v>
      </c>
      <c r="DX200" s="296">
        <f>ICGN!DX901</f>
        <v>1890.659126615112</v>
      </c>
      <c r="DY200" s="296">
        <f>ICGN!DY901</f>
        <v>2018.914114327267</v>
      </c>
      <c r="DZ200" s="296">
        <f>ICGN!DZ901</f>
        <v>1980.131537830131</v>
      </c>
      <c r="EA200" s="296">
        <f>ICGN!EA901</f>
        <v>1955.4152980716244</v>
      </c>
      <c r="EB200" s="296">
        <f>ICGN!EB901</f>
        <v>2046.4185898346395</v>
      </c>
      <c r="EC200" s="296">
        <f>ICGN!EC901</f>
        <v>2012.7503577861651</v>
      </c>
      <c r="ED200" s="296">
        <f>ICGN!ED901</f>
        <v>2012.572956110369</v>
      </c>
      <c r="EE200" s="296">
        <f>ICGN!EE901</f>
        <v>1985.5175222603364</v>
      </c>
      <c r="EF200" s="296">
        <f>ICGN!EF901</f>
        <v>1931.6834544373801</v>
      </c>
      <c r="EG200" s="296">
        <f>ICGN!EG901</f>
        <v>1938.0902024993998</v>
      </c>
      <c r="EH200" s="296">
        <f>ICGN!EH901</f>
        <v>1983.6648447240239</v>
      </c>
      <c r="EI200" s="296">
        <f>ICGN!EI901</f>
        <v>2278.0183512110402</v>
      </c>
      <c r="EJ200" s="296">
        <f>ICGN!EJ901</f>
        <v>2364.2033628493982</v>
      </c>
      <c r="EK200" s="296">
        <f>ICGN!EK901</f>
        <v>2359.2668926646843</v>
      </c>
      <c r="EL200" s="296">
        <f>ICGN!EL901</f>
        <v>2352.9430249632182</v>
      </c>
      <c r="EM200" s="296">
        <f>ICGN!EM901</f>
        <v>2445.2818985664489</v>
      </c>
      <c r="EN200" s="296">
        <f>ICGN!EN901</f>
        <v>2555.5058409288504</v>
      </c>
      <c r="EO200" s="296">
        <f>ICGN!EO901</f>
        <v>2504.906405615307</v>
      </c>
      <c r="EP200" s="296">
        <f>ICGN!EP901</f>
        <v>2518.233311343</v>
      </c>
      <c r="EQ200" s="296">
        <f>ICGN!EQ901</f>
        <v>2483.0341536031387</v>
      </c>
      <c r="ER200" s="296">
        <f>ICGN!ER901</f>
        <v>2378.1360795291603</v>
      </c>
      <c r="ES200" s="296">
        <f>ICGN!ES901</f>
        <v>2434.5030320978026</v>
      </c>
      <c r="ET200" s="296">
        <f>ICGN!ET901</f>
        <v>2568.8219211829446</v>
      </c>
      <c r="EU200" s="296">
        <f>ICGN!EU901</f>
        <v>2902.5781402065381</v>
      </c>
      <c r="EV200" s="296">
        <f>ICGN!EV901</f>
        <v>3832.2548011334152</v>
      </c>
      <c r="EW200" s="296">
        <f>ICGN!EW901</f>
        <v>4702.2761832983997</v>
      </c>
      <c r="EX200" s="296">
        <f>ICGN!EX901</f>
        <v>4771.0180609559993</v>
      </c>
      <c r="EY200" s="296">
        <f>ICGN!EY901</f>
        <v>4849.5247738348307</v>
      </c>
      <c r="EZ200" s="296">
        <f>ICGN!EZ901</f>
        <v>4679.68991909328</v>
      </c>
      <c r="FA200" s="296">
        <f>ICGN!FA901</f>
        <v>4413.27122709984</v>
      </c>
      <c r="FB200" s="296">
        <f>ICGN!FB901</f>
        <v>4286.8646038421275</v>
      </c>
      <c r="FC200" s="296">
        <f>ICGN!FC901</f>
        <v>3990.0056729500802</v>
      </c>
      <c r="FD200" s="296">
        <f>ICGN!FD901</f>
        <v>3950.1658090150449</v>
      </c>
    </row>
    <row r="201" spans="1:160" x14ac:dyDescent="0.3">
      <c r="A201" s="14" t="s">
        <v>168</v>
      </c>
      <c r="B201" s="5" t="s">
        <v>4</v>
      </c>
      <c r="C201" s="5" t="s">
        <v>20</v>
      </c>
      <c r="D201" s="20">
        <v>1.102311</v>
      </c>
      <c r="E201" s="266">
        <f>ICGN!E902</f>
        <v>762.62897000889552</v>
      </c>
      <c r="F201" s="266">
        <f>ICGN!F902</f>
        <v>809.09645452083134</v>
      </c>
      <c r="G201" s="266">
        <f>ICGN!G902</f>
        <v>779.09379446588059</v>
      </c>
      <c r="H201" s="266">
        <f>ICGN!H902</f>
        <v>831.75222022808225</v>
      </c>
      <c r="I201" s="266">
        <f>ICGN!I902</f>
        <v>910.18468090254578</v>
      </c>
      <c r="J201" s="266">
        <f>ICGN!J902</f>
        <v>923.20516338193556</v>
      </c>
      <c r="K201" s="266">
        <f>ICGN!K902</f>
        <v>792.03625337364269</v>
      </c>
      <c r="L201" s="266">
        <f>ICGN!L902</f>
        <v>802.13314235095595</v>
      </c>
      <c r="M201" s="266">
        <f>ICGN!M902</f>
        <v>676.85041310033648</v>
      </c>
      <c r="N201" s="266">
        <f>ICGN!N902</f>
        <v>624.68374806288011</v>
      </c>
      <c r="O201" s="266">
        <f>ICGN!O902</f>
        <v>667.45841052190383</v>
      </c>
      <c r="P201" s="266">
        <f>ICGN!P902</f>
        <v>697.39390804555853</v>
      </c>
      <c r="Q201" s="266">
        <f>ICGN!Q902</f>
        <v>646.29747434847013</v>
      </c>
      <c r="R201" s="266">
        <f>ICGN!R902</f>
        <v>592.66726834647795</v>
      </c>
      <c r="S201" s="266">
        <f>ICGN!S902</f>
        <v>558.573457039971</v>
      </c>
      <c r="T201" s="266">
        <f>ICGN!T902</f>
        <v>596.8286120546876</v>
      </c>
      <c r="U201" s="266">
        <f>ICGN!U902</f>
        <v>606.45780034358575</v>
      </c>
      <c r="V201" s="266">
        <f>ICGN!V902</f>
        <v>605.64425227573463</v>
      </c>
      <c r="W201" s="266">
        <f>ICGN!W902</f>
        <v>628.10031394481121</v>
      </c>
      <c r="X201" s="266">
        <f>ICGN!X902</f>
        <v>617.63470228715573</v>
      </c>
      <c r="Y201" s="266">
        <f>ICGN!Y902</f>
        <v>603.23263441812514</v>
      </c>
      <c r="Z201" s="266">
        <f>ICGN!Z902</f>
        <v>639.78996375208499</v>
      </c>
      <c r="AA201" s="266">
        <f>ICGN!AA902</f>
        <v>700.56077589705069</v>
      </c>
      <c r="AB201" s="266">
        <f>ICGN!AB902</f>
        <v>744.91762147583347</v>
      </c>
      <c r="AC201" s="266">
        <f>ICGN!AC902</f>
        <v>769.36895812667967</v>
      </c>
      <c r="AD201" s="266">
        <f>ICGN!AD902</f>
        <v>772.07030243191878</v>
      </c>
      <c r="AE201" s="266">
        <f>ICGN!AE902</f>
        <v>741.29882215362022</v>
      </c>
      <c r="AF201" s="266">
        <f>ICGN!AF902</f>
        <v>702.61902406965874</v>
      </c>
      <c r="AG201" s="266">
        <f>ICGN!AG902</f>
        <v>699.05638412050178</v>
      </c>
      <c r="AH201" s="266">
        <f>ICGN!AH902</f>
        <v>698.17081720116244</v>
      </c>
      <c r="AI201" s="266">
        <f>ICGN!AI902</f>
        <v>685.76496119634635</v>
      </c>
      <c r="AJ201" s="266">
        <f>ICGN!AJ902</f>
        <v>703.15032902952055</v>
      </c>
      <c r="AK201" s="266">
        <f>ICGN!AK902</f>
        <v>700.04537719101336</v>
      </c>
      <c r="AL201" s="266">
        <f>ICGN!AL902</f>
        <v>662.8057712011497</v>
      </c>
      <c r="AM201" s="266">
        <f>ICGN!AM902</f>
        <v>631.68448956963744</v>
      </c>
      <c r="AN201" s="266">
        <f>ICGN!AN902</f>
        <v>619.98037246288277</v>
      </c>
      <c r="AO201" s="266">
        <f>ICGN!AO902</f>
        <v>644.20601080086453</v>
      </c>
      <c r="AP201" s="266">
        <f>ICGN!AP902</f>
        <v>649.79658389741098</v>
      </c>
      <c r="AQ201" s="266">
        <f>ICGN!AQ902</f>
        <v>715.77864244701186</v>
      </c>
      <c r="AR201" s="266">
        <f>ICGN!AR902</f>
        <v>781.76117777105094</v>
      </c>
      <c r="AS201" s="266">
        <f>ICGN!AS902</f>
        <v>823.86393798728352</v>
      </c>
      <c r="AT201" s="266">
        <f>ICGN!AT902</f>
        <v>831.76888373049189</v>
      </c>
      <c r="AU201" s="266">
        <f>ICGN!AU902</f>
        <v>985.62496948222997</v>
      </c>
      <c r="AV201" s="266">
        <f>ICGN!AV902</f>
        <v>1057.5918872574227</v>
      </c>
      <c r="AW201" s="266">
        <f>ICGN!AW902</f>
        <v>1008.7380143018449</v>
      </c>
      <c r="AX201" s="266">
        <f>ICGN!AX902</f>
        <v>938.12137866674766</v>
      </c>
      <c r="AY201" s="266">
        <f>ICGN!AY902</f>
        <v>893.38317405995554</v>
      </c>
      <c r="AZ201" s="266">
        <f>ICGN!AZ902</f>
        <v>877.85836936233557</v>
      </c>
      <c r="BA201" s="266">
        <f>ICGN!BA902</f>
        <v>808.41019393187537</v>
      </c>
      <c r="BB201" s="266">
        <f>ICGN!BB902</f>
        <v>840.04477513207905</v>
      </c>
      <c r="BC201" s="266">
        <f>ICGN!BC902</f>
        <v>848.74926913924276</v>
      </c>
      <c r="BD201" s="266">
        <f>ICGN!BD902</f>
        <v>816.9435174313661</v>
      </c>
      <c r="BE201" s="266">
        <f>ICGN!BE902</f>
        <v>880.98630604203004</v>
      </c>
      <c r="BF201" s="266">
        <f>ICGN!BF902</f>
        <v>961.72988492604884</v>
      </c>
      <c r="BG201" s="266">
        <f>ICGN!BG902</f>
        <v>1004.6565618219737</v>
      </c>
      <c r="BH201" s="266">
        <f>ICGN!BH902</f>
        <v>895.86716052402062</v>
      </c>
      <c r="BI201" s="266">
        <f>ICGN!BI902</f>
        <v>940.92995468700644</v>
      </c>
      <c r="BJ201" s="266">
        <f>ICGN!BJ902</f>
        <v>868.72185257455908</v>
      </c>
      <c r="BK201" s="266">
        <f>ICGN!BK902</f>
        <v>887.18372637879611</v>
      </c>
      <c r="BL201" s="266">
        <f>ICGN!BL902</f>
        <v>956.81449815400811</v>
      </c>
      <c r="BM201" s="266">
        <f>ICGN!BM902</f>
        <v>927.25893388298641</v>
      </c>
      <c r="BN201" s="266">
        <f>ICGN!BN902</f>
        <v>1017.9385290802583</v>
      </c>
      <c r="BO201" s="266">
        <f>ICGN!BO902</f>
        <v>1024.6242071968411</v>
      </c>
      <c r="BP201" s="266">
        <f>ICGN!BP902</f>
        <v>1034.8604153249339</v>
      </c>
      <c r="BQ201" s="266">
        <f>ICGN!BQ902</f>
        <v>1039.669426056744</v>
      </c>
      <c r="BR201" s="266">
        <f>ICGN!BR902</f>
        <v>980.43834418745985</v>
      </c>
      <c r="BS201" s="266">
        <f>ICGN!BS902</f>
        <v>838.17662107925469</v>
      </c>
      <c r="BT201" s="266">
        <f>ICGN!BT902</f>
        <v>850.4447888628182</v>
      </c>
      <c r="BU201" s="266">
        <f>ICGN!BU902</f>
        <v>806.48378076277197</v>
      </c>
      <c r="BV201" s="266">
        <f>ICGN!BV902</f>
        <v>775.45827258650377</v>
      </c>
      <c r="BW201" s="266">
        <f>ICGN!BW902</f>
        <v>900.36226120066351</v>
      </c>
      <c r="BX201" s="266">
        <f>ICGN!BX902</f>
        <v>980.09096344024658</v>
      </c>
      <c r="BY201" s="266">
        <f>ICGN!BY902</f>
        <v>908.82200117833736</v>
      </c>
      <c r="BZ201" s="266">
        <f>ICGN!BZ902</f>
        <v>905.83203012944978</v>
      </c>
      <c r="CA201" s="266">
        <f>ICGN!CA902</f>
        <v>943.73939902093298</v>
      </c>
      <c r="CB201" s="266">
        <f>ICGN!CB902</f>
        <v>872.65431518764819</v>
      </c>
      <c r="CC201" s="266">
        <f>ICGN!CC902</f>
        <v>830.43766571800006</v>
      </c>
      <c r="CD201" s="266">
        <f>ICGN!CD902</f>
        <v>904.19826615694035</v>
      </c>
      <c r="CE201" s="266">
        <f>ICGN!CE902</f>
        <v>1078.1234892743032</v>
      </c>
      <c r="CF201" s="266">
        <f>ICGN!CF902</f>
        <v>1119.8507739010738</v>
      </c>
      <c r="CG201" s="266">
        <f>ICGN!CG902</f>
        <v>1053.9409179612501</v>
      </c>
      <c r="CH201" s="266">
        <f>ICGN!CH902</f>
        <v>993.62219768407431</v>
      </c>
      <c r="CI201" s="266">
        <f>ICGN!CI902</f>
        <v>959.96105827296572</v>
      </c>
      <c r="CJ201" s="266">
        <f>ICGN!CJ902</f>
        <v>985.88345387265213</v>
      </c>
      <c r="CK201" s="266">
        <f>ICGN!CK902</f>
        <v>975.93898449232938</v>
      </c>
      <c r="CL201" s="266">
        <f>ICGN!CL902</f>
        <v>978.26925216431255</v>
      </c>
      <c r="CM201" s="266">
        <f>ICGN!CM902</f>
        <v>931.56607809852881</v>
      </c>
      <c r="CN201" s="266">
        <f>ICGN!CN902</f>
        <v>982.68120430623003</v>
      </c>
      <c r="CO201" s="266">
        <f>ICGN!CO902</f>
        <v>1217.7592653154561</v>
      </c>
      <c r="CP201" s="266">
        <f>ICGN!CP902</f>
        <v>1326.5546526325568</v>
      </c>
      <c r="CQ201" s="266">
        <f>ICGN!CQ902</f>
        <v>1195.3193079886062</v>
      </c>
      <c r="CR201" s="266">
        <f>ICGN!CR902</f>
        <v>1080.2576437344387</v>
      </c>
      <c r="CS201" s="266">
        <f>ICGN!CS902</f>
        <v>999.75356532646492</v>
      </c>
      <c r="CT201" s="266">
        <f>ICGN!CT902</f>
        <v>988.65159337297541</v>
      </c>
      <c r="CU201" s="266">
        <f>ICGN!CU902</f>
        <v>1073.8839614421599</v>
      </c>
      <c r="CV201" s="266">
        <f>ICGN!CV902</f>
        <v>1040.8066866668551</v>
      </c>
      <c r="CW201" s="266">
        <f>ICGN!CW902</f>
        <v>1073.9288901031582</v>
      </c>
      <c r="CX201" s="266">
        <f>ICGN!CX902</f>
        <v>1070.1821162603671</v>
      </c>
      <c r="CY201" s="266">
        <f>ICGN!CY902</f>
        <v>1050.4895450416841</v>
      </c>
      <c r="CZ201" s="266">
        <f>ICGN!CZ902</f>
        <v>984.57192187409225</v>
      </c>
      <c r="DA201" s="266">
        <f>ICGN!DA902</f>
        <v>997.18628556043654</v>
      </c>
      <c r="DB201" s="266">
        <f>ICGN!DB902</f>
        <v>977.39081266192056</v>
      </c>
      <c r="DC201" s="266">
        <f>ICGN!DC902</f>
        <v>1085.5573507785891</v>
      </c>
      <c r="DD201" s="266">
        <f>ICGN!DD902</f>
        <v>979.74876572118023</v>
      </c>
      <c r="DE201" s="266">
        <f>ICGN!DE902</f>
        <v>981.88609483133212</v>
      </c>
      <c r="DF201" s="266">
        <f>ICGN!DF902</f>
        <v>1026.6421112322594</v>
      </c>
      <c r="DG201" s="266">
        <f>ICGN!DG902</f>
        <v>1054.3232669290201</v>
      </c>
      <c r="DH201" s="266">
        <f>ICGN!DH902</f>
        <v>1064.2271368886386</v>
      </c>
      <c r="DI201" s="266">
        <f>ICGN!DI902</f>
        <v>1030.3599905736003</v>
      </c>
      <c r="DJ201" s="266">
        <f>ICGN!DJ902</f>
        <v>1136.5473061138616</v>
      </c>
      <c r="DK201" s="266">
        <f>ICGN!DK902</f>
        <v>1179.5908942766521</v>
      </c>
      <c r="DL201" s="266">
        <f>ICGN!DL902</f>
        <v>1160.9813740571044</v>
      </c>
      <c r="DM201" s="266">
        <f>ICGN!DM902</f>
        <v>1213.4430060035136</v>
      </c>
      <c r="DN201" s="266">
        <f>ICGN!DN902</f>
        <v>1103.3059132591977</v>
      </c>
      <c r="DO201" s="266">
        <f>ICGN!DO902</f>
        <v>1053.6085040683047</v>
      </c>
      <c r="DP201" s="266">
        <f>ICGN!DP902</f>
        <v>1054.0139007519888</v>
      </c>
      <c r="DQ201" s="266">
        <f>ICGN!DQ902</f>
        <v>1033.37806979988</v>
      </c>
      <c r="DR201" s="266">
        <f>ICGN!DR902</f>
        <v>1060.2390995137127</v>
      </c>
      <c r="DS201" s="266">
        <f>ICGN!DS902</f>
        <v>1083.3854627540879</v>
      </c>
      <c r="DT201" s="266">
        <f>ICGN!DT902</f>
        <v>1092.5516392961183</v>
      </c>
      <c r="DU201" s="266">
        <f>ICGN!DU902</f>
        <v>1090.0038087559558</v>
      </c>
      <c r="DV201" s="266">
        <f>ICGN!DV902</f>
        <v>1053.057685229003</v>
      </c>
      <c r="DW201" s="266">
        <f>ICGN!DW902</f>
        <v>1055.1674862958862</v>
      </c>
      <c r="DX201" s="266">
        <f>ICGN!DX902</f>
        <v>1063.6158336944395</v>
      </c>
      <c r="DY201" s="266">
        <f>ICGN!DY902</f>
        <v>1088.6859382964785</v>
      </c>
      <c r="DZ201" s="266">
        <f>ICGN!DZ902</f>
        <v>1140.2176682899499</v>
      </c>
      <c r="EA201" s="266">
        <f>ICGN!EA902</f>
        <v>1083.5163379650796</v>
      </c>
      <c r="EB201" s="266">
        <f>ICGN!EB902</f>
        <v>1103.5066018847617</v>
      </c>
      <c r="EC201" s="266">
        <f>ICGN!EC902</f>
        <v>1095.2457332310062</v>
      </c>
      <c r="ED201" s="266">
        <f>ICGN!ED902</f>
        <v>1152.7978614204026</v>
      </c>
      <c r="EE201" s="266">
        <f>ICGN!EE902</f>
        <v>1131.1997224597408</v>
      </c>
      <c r="EF201" s="266">
        <f>ICGN!EF902</f>
        <v>1109.6081295640204</v>
      </c>
      <c r="EG201" s="266">
        <f>ICGN!EG902</f>
        <v>1088.0295608514825</v>
      </c>
      <c r="EH201" s="266">
        <f>ICGN!EH902</f>
        <v>1092.8348149741564</v>
      </c>
      <c r="EI201" s="266">
        <f>ICGN!EI902</f>
        <v>1321.4367943337591</v>
      </c>
      <c r="EJ201" s="266">
        <f>ICGN!EJ902</f>
        <v>1282.943387970736</v>
      </c>
      <c r="EK201" s="266">
        <f>ICGN!EK902</f>
        <v>1213.0421986300939</v>
      </c>
      <c r="EL201" s="266">
        <f>ICGN!EL902</f>
        <v>1167.3676435898046</v>
      </c>
      <c r="EM201" s="266">
        <f>ICGN!EM902</f>
        <v>1167.9650916502619</v>
      </c>
      <c r="EN201" s="266">
        <f>ICGN!EN902</f>
        <v>1210.4452074894475</v>
      </c>
      <c r="EO201" s="266">
        <f>ICGN!EO902</f>
        <v>1332.5448589796536</v>
      </c>
      <c r="EP201" s="266">
        <f>ICGN!EP902</f>
        <v>1553.2114291354669</v>
      </c>
      <c r="EQ201" s="266">
        <f>ICGN!EQ902</f>
        <v>1583.5631459510998</v>
      </c>
      <c r="ER201" s="266">
        <f>ICGN!ER902</f>
        <v>1533.449394280437</v>
      </c>
      <c r="ES201" s="266">
        <f>ICGN!ES902</f>
        <v>1706.1997974038541</v>
      </c>
      <c r="ET201" s="266">
        <f>ICGN!ET902</f>
        <v>1679.0499380209571</v>
      </c>
      <c r="EU201" s="266">
        <f>ICGN!EU902</f>
        <v>1628.9211663926653</v>
      </c>
      <c r="EV201" s="266">
        <f>ICGN!EV902</f>
        <v>1655.6058007837746</v>
      </c>
      <c r="EW201" s="266">
        <f>ICGN!EW902</f>
        <v>1714.0621648856581</v>
      </c>
      <c r="EX201" s="266">
        <f>ICGN!EX902</f>
        <v>1522.492111602</v>
      </c>
      <c r="EY201" s="266">
        <f>ICGN!EY902</f>
        <v>1523.5127666995552</v>
      </c>
      <c r="EZ201" s="266">
        <f>ICGN!EZ902</f>
        <v>1519.9642207244785</v>
      </c>
      <c r="FA201" s="266">
        <f>ICGN!FA902</f>
        <v>1423.6649889492601</v>
      </c>
      <c r="FB201" s="266">
        <f>ICGN!FB902</f>
        <v>1340.3591513885758</v>
      </c>
      <c r="FC201" s="266">
        <f>ICGN!FC902</f>
        <v>1514.5765068579747</v>
      </c>
      <c r="FD201" s="266">
        <f>ICGN!FD902</f>
        <v>1687.0816241098214</v>
      </c>
    </row>
    <row r="202" spans="1:160" x14ac:dyDescent="0.3">
      <c r="A202" s="14" t="s">
        <v>159</v>
      </c>
      <c r="B202" s="5" t="s">
        <v>17</v>
      </c>
      <c r="C202" s="5" t="s">
        <v>21</v>
      </c>
      <c r="D202" s="20">
        <v>39.368250000000003</v>
      </c>
      <c r="E202" s="266">
        <f>ICGN!E903</f>
        <v>346.76786026803478</v>
      </c>
      <c r="F202" s="266">
        <f>ICGN!F903</f>
        <v>358.12424180910182</v>
      </c>
      <c r="G202" s="266">
        <f>ICGN!G903</f>
        <v>367.1758977680571</v>
      </c>
      <c r="H202" s="266">
        <f>ICGN!H903</f>
        <v>362.72025758945784</v>
      </c>
      <c r="I202" s="266">
        <f>ICGN!I903</f>
        <v>366.93703027847818</v>
      </c>
      <c r="J202" s="266">
        <f>ICGN!J903</f>
        <v>339.37296236496189</v>
      </c>
      <c r="K202" s="266">
        <f>ICGN!K903</f>
        <v>268.26357807209251</v>
      </c>
      <c r="L202" s="266">
        <f>ICGN!L903</f>
        <v>260.0233798811617</v>
      </c>
      <c r="M202" s="266">
        <f>ICGN!M903</f>
        <v>251.05279096673596</v>
      </c>
      <c r="N202" s="266">
        <f>ICGN!N903</f>
        <v>278.46837431554195</v>
      </c>
      <c r="O202" s="266">
        <f>ICGN!O903</f>
        <v>303.47384985166605</v>
      </c>
      <c r="P202" s="266">
        <f>ICGN!P903</f>
        <v>314.20744204192619</v>
      </c>
      <c r="Q202" s="266">
        <f>ICGN!Q903</f>
        <v>301.30164522807866</v>
      </c>
      <c r="R202" s="266">
        <f>ICGN!R903</f>
        <v>278.74264874949074</v>
      </c>
      <c r="S202" s="266">
        <f>ICGN!S903</f>
        <v>273.25711675884139</v>
      </c>
      <c r="T202" s="266">
        <f>ICGN!T903</f>
        <v>270.02803761426276</v>
      </c>
      <c r="U202" s="266">
        <f>ICGN!U903</f>
        <v>284.60116987620506</v>
      </c>
      <c r="V202" s="266">
        <f>ICGN!V903</f>
        <v>263.05846478868432</v>
      </c>
      <c r="W202" s="266">
        <f>ICGN!W903</f>
        <v>276.59810889710684</v>
      </c>
      <c r="X202" s="266">
        <f>ICGN!X903</f>
        <v>292.96568960259117</v>
      </c>
      <c r="Y202" s="266">
        <f>ICGN!Y903</f>
        <v>343.22975083253664</v>
      </c>
      <c r="Z202" s="266">
        <f>ICGN!Z903</f>
        <v>388.4391597840015</v>
      </c>
      <c r="AA202" s="266">
        <f>ICGN!AA903</f>
        <v>405.03568777741145</v>
      </c>
      <c r="AB202" s="266">
        <f>ICGN!AB903</f>
        <v>443.15968325294176</v>
      </c>
      <c r="AC202" s="266">
        <f>ICGN!AC903</f>
        <v>466.92208303923405</v>
      </c>
      <c r="AD202" s="266">
        <f>ICGN!AD903</f>
        <v>511.6606414119982</v>
      </c>
      <c r="AE202" s="266">
        <f>ICGN!AE903</f>
        <v>506.49132057582437</v>
      </c>
      <c r="AF202" s="266">
        <f>ICGN!AF903</f>
        <v>536.58373019723547</v>
      </c>
      <c r="AG202" s="266">
        <f>ICGN!AG903</f>
        <v>511.69842607079988</v>
      </c>
      <c r="AH202" s="266">
        <f>ICGN!AH903</f>
        <v>503.4207634116957</v>
      </c>
      <c r="AI202" s="266">
        <f>ICGN!AI903</f>
        <v>463.37649280400325</v>
      </c>
      <c r="AJ202" s="266">
        <f>ICGN!AJ903</f>
        <v>501.4739406468521</v>
      </c>
      <c r="AK202" s="266">
        <f>ICGN!AK903</f>
        <v>497.76406811746756</v>
      </c>
      <c r="AL202" s="266">
        <f>ICGN!AL903</f>
        <v>474.7165329204891</v>
      </c>
      <c r="AM202" s="266">
        <f>ICGN!AM903</f>
        <v>473.82813835294428</v>
      </c>
      <c r="AN202" s="266">
        <f>ICGN!AN903</f>
        <v>458.19762281444912</v>
      </c>
      <c r="AO202" s="266">
        <f>ICGN!AO903</f>
        <v>460.28030344668832</v>
      </c>
      <c r="AP202" s="266">
        <f>ICGN!AP903</f>
        <v>449.44916430191915</v>
      </c>
      <c r="AQ202" s="266">
        <f>ICGN!AQ903</f>
        <v>452.54613766385518</v>
      </c>
      <c r="AR202" s="266">
        <f>ICGN!AR903</f>
        <v>442.80773206240599</v>
      </c>
      <c r="AS202" s="266">
        <f>ICGN!AS903</f>
        <v>435.59872133516325</v>
      </c>
      <c r="AT202" s="266">
        <f>ICGN!AT903</f>
        <v>425.66805257227145</v>
      </c>
      <c r="AU202" s="266">
        <f>ICGN!AU903</f>
        <v>545.9059286302155</v>
      </c>
      <c r="AV202" s="266">
        <f>ICGN!AV903</f>
        <v>571.16103248933882</v>
      </c>
      <c r="AW202" s="266">
        <f>ICGN!AW903</f>
        <v>541.69525411936843</v>
      </c>
      <c r="AX202" s="266">
        <f>ICGN!AX903</f>
        <v>532.85574746473105</v>
      </c>
      <c r="AY202" s="266">
        <f>ICGN!AY903</f>
        <v>530.58370833658171</v>
      </c>
      <c r="AZ202" s="266">
        <f>ICGN!AZ903</f>
        <v>506.69643663801554</v>
      </c>
      <c r="BA202" s="266">
        <f>ICGN!BA903</f>
        <v>497.89220127009463</v>
      </c>
      <c r="BB202" s="266">
        <f>ICGN!BB903</f>
        <v>498.37877633293704</v>
      </c>
      <c r="BC202" s="266">
        <f>ICGN!BC903</f>
        <v>518.56344253216287</v>
      </c>
      <c r="BD202" s="266">
        <f>ICGN!BD903</f>
        <v>467.26373540492261</v>
      </c>
      <c r="BE202" s="266">
        <f>ICGN!BE903</f>
        <v>488.61160833748869</v>
      </c>
      <c r="BF202" s="266">
        <f>ICGN!BF903</f>
        <v>497.93812722583459</v>
      </c>
      <c r="BG202" s="266">
        <f>ICGN!BG903</f>
        <v>441.10642194104435</v>
      </c>
      <c r="BH202" s="266">
        <f>ICGN!BH903</f>
        <v>361.81018045517516</v>
      </c>
      <c r="BI202" s="266">
        <f>ICGN!BI903</f>
        <v>352.14614100205512</v>
      </c>
      <c r="BJ202" s="266">
        <f>ICGN!BJ903</f>
        <v>325.92186605842767</v>
      </c>
      <c r="BK202" s="266">
        <f>ICGN!BK903</f>
        <v>320.02510225371753</v>
      </c>
      <c r="BL202" s="266">
        <f>ICGN!BL903</f>
        <v>324.44542189765372</v>
      </c>
      <c r="BM202" s="266">
        <f>ICGN!BM903</f>
        <v>329.19900328064631</v>
      </c>
      <c r="BN202" s="266">
        <f>ICGN!BN903</f>
        <v>358.95822224369368</v>
      </c>
      <c r="BO202" s="266">
        <f>ICGN!BO903</f>
        <v>384.06177873678223</v>
      </c>
      <c r="BP202" s="266">
        <f>ICGN!BP903</f>
        <v>383.40975329736159</v>
      </c>
      <c r="BQ202" s="266">
        <f>ICGN!BQ903</f>
        <v>368.52219734052323</v>
      </c>
      <c r="BR202" s="266">
        <f>ICGN!BR903</f>
        <v>332.01266128499992</v>
      </c>
      <c r="BS202" s="266">
        <f>ICGN!BS903</f>
        <v>280.42645103795456</v>
      </c>
      <c r="BT202" s="266">
        <f>ICGN!BT903</f>
        <v>268.65750504673667</v>
      </c>
      <c r="BU202" s="266">
        <f>ICGN!BU903</f>
        <v>260.29237932978742</v>
      </c>
      <c r="BV202" s="266">
        <f>ICGN!BV903</f>
        <v>281.58494433526459</v>
      </c>
      <c r="BW202" s="266">
        <f>ICGN!BW903</f>
        <v>312.51559311728738</v>
      </c>
      <c r="BX202" s="266">
        <f>ICGN!BX903</f>
        <v>365.27263009703694</v>
      </c>
      <c r="BY202" s="266">
        <f>ICGN!BY903</f>
        <v>366.33868710824254</v>
      </c>
      <c r="BZ202" s="266">
        <f>ICGN!BZ903</f>
        <v>365.59781619797366</v>
      </c>
      <c r="CA202" s="266">
        <f>ICGN!CA903</f>
        <v>389.94770310641081</v>
      </c>
      <c r="CB202" s="266">
        <f>ICGN!CB903</f>
        <v>367.3748716524002</v>
      </c>
      <c r="CC202" s="266">
        <f>ICGN!CC903</f>
        <v>344.94904344681538</v>
      </c>
      <c r="CD202" s="266">
        <f>ICGN!CD903</f>
        <v>366.52404870180504</v>
      </c>
      <c r="CE202" s="266">
        <f>ICGN!CE903</f>
        <v>437.03236577907097</v>
      </c>
      <c r="CF202" s="266">
        <f>ICGN!CF903</f>
        <v>437.65956065770735</v>
      </c>
      <c r="CG202" s="266">
        <f>ICGN!CG903</f>
        <v>452.23223691851808</v>
      </c>
      <c r="CH202" s="266">
        <f>ICGN!CH903</f>
        <v>443.03590557563786</v>
      </c>
      <c r="CI202" s="266">
        <f>ICGN!CI903</f>
        <v>432.15224031054851</v>
      </c>
      <c r="CJ202" s="266">
        <f>ICGN!CJ903</f>
        <v>471.73262798224454</v>
      </c>
      <c r="CK202" s="266">
        <f>ICGN!CK903</f>
        <v>467.81304425082237</v>
      </c>
      <c r="CL202" s="266">
        <f>ICGN!CL903</f>
        <v>480.17289670453135</v>
      </c>
      <c r="CM202" s="266">
        <f>ICGN!CM903</f>
        <v>450.08392271296196</v>
      </c>
      <c r="CN202" s="266">
        <f>ICGN!CN903</f>
        <v>439.96183011839747</v>
      </c>
      <c r="CO202" s="266">
        <f>ICGN!CO903</f>
        <v>458.13815878271242</v>
      </c>
      <c r="CP202" s="266">
        <f>ICGN!CP903</f>
        <v>483.19437204482739</v>
      </c>
      <c r="CQ202" s="266">
        <f>ICGN!CQ903</f>
        <v>400.58681195697756</v>
      </c>
      <c r="CR202" s="266">
        <f>ICGN!CR903</f>
        <v>376.92844430106538</v>
      </c>
      <c r="CS202" s="266">
        <f>ICGN!CS903</f>
        <v>378.24232952769654</v>
      </c>
      <c r="CT202" s="266">
        <f>ICGN!CT903</f>
        <v>403.49002984277411</v>
      </c>
      <c r="CU202" s="266">
        <f>ICGN!CU903</f>
        <v>421.88356720242871</v>
      </c>
      <c r="CV202" s="266">
        <f>ICGN!CV903</f>
        <v>414.29892463417758</v>
      </c>
      <c r="CW202" s="266">
        <f>ICGN!CW903</f>
        <v>419.43373613219541</v>
      </c>
      <c r="CX202" s="266">
        <f>ICGN!CX903</f>
        <v>418.85715321047377</v>
      </c>
      <c r="CY202" s="266">
        <f>ICGN!CY903</f>
        <v>420.39331823329337</v>
      </c>
      <c r="CZ202" s="266">
        <f>ICGN!CZ903</f>
        <v>410.66401359354262</v>
      </c>
      <c r="DA202" s="266">
        <f>ICGN!DA903</f>
        <v>422.0190863529545</v>
      </c>
      <c r="DB202" s="266">
        <f>ICGN!DB903</f>
        <v>433.58236435332623</v>
      </c>
      <c r="DC202" s="266">
        <f>ICGN!DC903</f>
        <v>451.72538488512015</v>
      </c>
      <c r="DD202" s="266">
        <f>ICGN!DD903</f>
        <v>413.24469442634842</v>
      </c>
      <c r="DE202" s="266">
        <f>ICGN!DE903</f>
        <v>399.78008899792871</v>
      </c>
      <c r="DF202" s="266">
        <f>ICGN!DF903</f>
        <v>406.46051577504198</v>
      </c>
      <c r="DG202" s="266">
        <f>ICGN!DG903</f>
        <v>407.08950559024032</v>
      </c>
      <c r="DH202" s="266">
        <f>ICGN!DH903</f>
        <v>405.76609656488256</v>
      </c>
      <c r="DI202" s="266">
        <f>ICGN!DI903</f>
        <v>398.21214860567136</v>
      </c>
      <c r="DJ202" s="266">
        <f>ICGN!DJ903</f>
        <v>412.00162810866721</v>
      </c>
      <c r="DK202" s="266">
        <f>ICGN!DK903</f>
        <v>426.28499763587672</v>
      </c>
      <c r="DL202" s="266">
        <f>ICGN!DL903</f>
        <v>419.76186017349636</v>
      </c>
      <c r="DM202" s="266">
        <f>ICGN!DM903</f>
        <v>448.83929629447164</v>
      </c>
      <c r="DN202" s="266">
        <f>ICGN!DN903</f>
        <v>415.58952408499823</v>
      </c>
      <c r="DO202" s="266">
        <f>ICGN!DO903</f>
        <v>396.63650577780811</v>
      </c>
      <c r="DP202" s="266">
        <f>ICGN!DP903</f>
        <v>417.50946657695306</v>
      </c>
      <c r="DQ202" s="266">
        <f>ICGN!DQ903</f>
        <v>421.37603537411849</v>
      </c>
      <c r="DR202" s="266">
        <f>ICGN!DR903</f>
        <v>446.46957890882607</v>
      </c>
      <c r="DS202" s="266">
        <f>ICGN!DS903</f>
        <v>460.55669252771531</v>
      </c>
      <c r="DT202" s="266">
        <f>ICGN!DT903</f>
        <v>476.3165669811001</v>
      </c>
      <c r="DU202" s="266">
        <f>ICGN!DU903</f>
        <v>471.38981338188518</v>
      </c>
      <c r="DV202" s="266">
        <f>ICGN!DV903</f>
        <v>458.40794964169748</v>
      </c>
      <c r="DW202" s="266">
        <f>ICGN!DW903</f>
        <v>451.09966777555172</v>
      </c>
      <c r="DX202" s="266">
        <f>ICGN!DX903</f>
        <v>444.32176440106605</v>
      </c>
      <c r="DY202" s="266">
        <f>ICGN!DY903</f>
        <v>494.93614170913736</v>
      </c>
      <c r="DZ202" s="266">
        <f>ICGN!DZ903</f>
        <v>557.88779393052585</v>
      </c>
      <c r="EA202" s="266">
        <f>ICGN!EA903</f>
        <v>539.3481810484883</v>
      </c>
      <c r="EB202" s="266">
        <f>ICGN!EB903</f>
        <v>505.47645724040206</v>
      </c>
      <c r="EC202" s="266">
        <f>ICGN!EC903</f>
        <v>484.70802288196677</v>
      </c>
      <c r="ED202" s="266">
        <f>ICGN!ED903</f>
        <v>527.50629504130177</v>
      </c>
      <c r="EE202" s="266">
        <f>ICGN!EE903</f>
        <v>501.78502722843501</v>
      </c>
      <c r="EF202" s="266">
        <f>ICGN!EF903</f>
        <v>503.3200304441026</v>
      </c>
      <c r="EG202" s="266">
        <f>ICGN!EG903</f>
        <v>503.77036597825656</v>
      </c>
      <c r="EH202" s="266">
        <f>ICGN!EH903</f>
        <v>506.44553265045931</v>
      </c>
      <c r="EI202" s="266">
        <f>ICGN!EI903</f>
        <v>548.37566011432409</v>
      </c>
      <c r="EJ202" s="266">
        <f>ICGN!EJ903</f>
        <v>503.6405451736747</v>
      </c>
      <c r="EK202" s="266">
        <f>ICGN!EK903</f>
        <v>484.72044784182248</v>
      </c>
      <c r="EL202" s="266">
        <f>ICGN!EL903</f>
        <v>476.3076004477598</v>
      </c>
      <c r="EM202" s="266">
        <f>ICGN!EM903</f>
        <v>478.54803989266406</v>
      </c>
      <c r="EN202" s="266">
        <f>ICGN!EN903</f>
        <v>484.9059834578951</v>
      </c>
      <c r="EO202" s="266">
        <f>ICGN!EO903</f>
        <v>534.96603541491243</v>
      </c>
      <c r="EP202" s="266">
        <f>ICGN!EP903</f>
        <v>601.94004352660431</v>
      </c>
      <c r="EQ202" s="266">
        <f>ICGN!EQ903</f>
        <v>602.19301838850652</v>
      </c>
      <c r="ER202" s="266">
        <f>ICGN!ER903</f>
        <v>594.62401803746934</v>
      </c>
      <c r="ES202" s="266">
        <f>ICGN!ES903</f>
        <v>709.04727032626249</v>
      </c>
      <c r="ET202" s="266">
        <f>ICGN!ET903</f>
        <v>769.15530056279715</v>
      </c>
      <c r="EU202" s="266">
        <f>ICGN!EU903</f>
        <v>787.16533350232135</v>
      </c>
      <c r="EV202" s="266">
        <f>ICGN!EV903</f>
        <v>882.02726172169992</v>
      </c>
      <c r="EW202" s="266">
        <f>ICGN!EW903</f>
        <v>1027.3523282518838</v>
      </c>
      <c r="EX202" s="266">
        <f>ICGN!EX903</f>
        <v>977.59505030420439</v>
      </c>
      <c r="EY202" s="266">
        <f>ICGN!EY903</f>
        <v>912.88160006052772</v>
      </c>
      <c r="EZ202" s="266">
        <f>ICGN!EZ903</f>
        <v>845.18982248501902</v>
      </c>
      <c r="FA202" s="266">
        <f>ICGN!FA903</f>
        <v>779.95550804140726</v>
      </c>
      <c r="FB202" s="266">
        <f>ICGN!FB903</f>
        <v>796.79579401525712</v>
      </c>
      <c r="FC202" s="266">
        <f>ICGN!FC903</f>
        <v>876.64167897424568</v>
      </c>
      <c r="FD202" s="266">
        <f>ICGN!FD903</f>
        <v>924.55113018204713</v>
      </c>
    </row>
    <row r="204" spans="1:160" x14ac:dyDescent="0.3">
      <c r="A204" s="5" t="s">
        <v>233</v>
      </c>
      <c r="E204" s="266">
        <f t="shared" ref="E204:AJ204" si="126">SUMPRODUCT(E197:E202,E69:E74)</f>
        <v>3614.2500074336572</v>
      </c>
      <c r="F204" s="266">
        <f t="shared" si="126"/>
        <v>3633.1179107088901</v>
      </c>
      <c r="G204" s="266">
        <f t="shared" si="126"/>
        <v>3501.3814373271416</v>
      </c>
      <c r="H204" s="266">
        <f t="shared" si="126"/>
        <v>3357.2236858521819</v>
      </c>
      <c r="I204" s="266">
        <f t="shared" si="126"/>
        <v>3062.2590027619635</v>
      </c>
      <c r="J204" s="266">
        <f t="shared" si="126"/>
        <v>2898.4345602726494</v>
      </c>
      <c r="K204" s="266">
        <f t="shared" si="126"/>
        <v>3005.0483141192522</v>
      </c>
      <c r="L204" s="266">
        <f t="shared" si="126"/>
        <v>3036.8164464840179</v>
      </c>
      <c r="M204" s="266">
        <f t="shared" si="126"/>
        <v>2955.6094560801739</v>
      </c>
      <c r="N204" s="266">
        <f t="shared" si="126"/>
        <v>2891.9653753644002</v>
      </c>
      <c r="O204" s="266">
        <f t="shared" si="126"/>
        <v>2945.9780420432717</v>
      </c>
      <c r="P204" s="266">
        <f t="shared" si="126"/>
        <v>3209.0732241024634</v>
      </c>
      <c r="Q204" s="266">
        <f t="shared" si="126"/>
        <v>3279.970085690642</v>
      </c>
      <c r="R204" s="266">
        <f t="shared" si="126"/>
        <v>3205.107439559838</v>
      </c>
      <c r="S204" s="266">
        <f t="shared" si="126"/>
        <v>3369.9304342119826</v>
      </c>
      <c r="T204" s="266">
        <f t="shared" si="126"/>
        <v>3343.1571519833433</v>
      </c>
      <c r="U204" s="266">
        <f t="shared" si="126"/>
        <v>3240.0536863947709</v>
      </c>
      <c r="V204" s="266">
        <f t="shared" si="126"/>
        <v>3071.2000026012702</v>
      </c>
      <c r="W204" s="266">
        <f t="shared" si="126"/>
        <v>2903.4985058680672</v>
      </c>
      <c r="X204" s="266">
        <f t="shared" si="126"/>
        <v>3253.1942250518432</v>
      </c>
      <c r="Y204" s="266">
        <f t="shared" si="126"/>
        <v>3166.4587681375979</v>
      </c>
      <c r="Z204" s="266">
        <f t="shared" si="126"/>
        <v>3103.1683777559197</v>
      </c>
      <c r="AA204" s="266">
        <f t="shared" si="126"/>
        <v>3141.9098199236037</v>
      </c>
      <c r="AB204" s="266">
        <f t="shared" si="126"/>
        <v>3410.1699110980621</v>
      </c>
      <c r="AC204" s="266">
        <f t="shared" si="126"/>
        <v>3448.5603876798486</v>
      </c>
      <c r="AD204" s="266">
        <f t="shared" si="126"/>
        <v>3443.1904524478132</v>
      </c>
      <c r="AE204" s="266">
        <f t="shared" si="126"/>
        <v>3345.9500505221627</v>
      </c>
      <c r="AF204" s="266">
        <f t="shared" si="126"/>
        <v>3266.7227704368702</v>
      </c>
      <c r="AG204" s="266">
        <f t="shared" si="126"/>
        <v>3207.9120143251557</v>
      </c>
      <c r="AH204" s="266">
        <f t="shared" si="126"/>
        <v>3182.0658698819789</v>
      </c>
      <c r="AI204" s="266">
        <f t="shared" si="126"/>
        <v>3224.1801575319291</v>
      </c>
      <c r="AJ204" s="266">
        <f t="shared" si="126"/>
        <v>3411.8203952334752</v>
      </c>
      <c r="AK204" s="266">
        <f t="shared" ref="AK204:BP204" si="127">SUMPRODUCT(AK197:AK202,AK69:AK74)</f>
        <v>3367.2248914753964</v>
      </c>
      <c r="AL204" s="266">
        <f t="shared" si="127"/>
        <v>3454.0734571940961</v>
      </c>
      <c r="AM204" s="266">
        <f t="shared" si="127"/>
        <v>3510.525602073651</v>
      </c>
      <c r="AN204" s="266">
        <f t="shared" si="127"/>
        <v>3615.5665582438064</v>
      </c>
      <c r="AO204" s="266">
        <f t="shared" si="127"/>
        <v>3445.772934356602</v>
      </c>
      <c r="AP204" s="266">
        <f t="shared" si="127"/>
        <v>3253.659067510052</v>
      </c>
      <c r="AQ204" s="266">
        <f t="shared" si="127"/>
        <v>3182.5694360247617</v>
      </c>
      <c r="AR204" s="266">
        <f t="shared" si="127"/>
        <v>3160.9010443505522</v>
      </c>
      <c r="AS204" s="266">
        <f t="shared" si="127"/>
        <v>3240.6273566171694</v>
      </c>
      <c r="AT204" s="266">
        <f t="shared" si="127"/>
        <v>3307.8932954071438</v>
      </c>
      <c r="AU204" s="266">
        <f t="shared" si="127"/>
        <v>3410.7617563927965</v>
      </c>
      <c r="AV204" s="266">
        <f t="shared" si="127"/>
        <v>3422.3509179943976</v>
      </c>
      <c r="AW204" s="266">
        <f t="shared" si="127"/>
        <v>3342.2776838615337</v>
      </c>
      <c r="AX204" s="266">
        <f t="shared" si="127"/>
        <v>3408.2135970884674</v>
      </c>
      <c r="AY204" s="266">
        <f t="shared" si="127"/>
        <v>3398.8641907869051</v>
      </c>
      <c r="AZ204" s="266">
        <f t="shared" si="127"/>
        <v>3396.3731843227697</v>
      </c>
      <c r="BA204" s="266">
        <f t="shared" si="127"/>
        <v>3362.1387950842468</v>
      </c>
      <c r="BB204" s="266">
        <f t="shared" si="127"/>
        <v>3341.360890828269</v>
      </c>
      <c r="BC204" s="266">
        <f t="shared" si="127"/>
        <v>3364.1940428338967</v>
      </c>
      <c r="BD204" s="266">
        <f t="shared" si="127"/>
        <v>3435.417444518288</v>
      </c>
      <c r="BE204" s="266">
        <f t="shared" si="127"/>
        <v>3503.2533296792467</v>
      </c>
      <c r="BF204" s="266">
        <f t="shared" si="127"/>
        <v>3652.4395232343581</v>
      </c>
      <c r="BG204" s="266">
        <f t="shared" si="127"/>
        <v>3686.9810145364213</v>
      </c>
      <c r="BH204" s="266">
        <f t="shared" si="127"/>
        <v>3564.666708104196</v>
      </c>
      <c r="BI204" s="266">
        <f t="shared" si="127"/>
        <v>3588.827274964528</v>
      </c>
      <c r="BJ204" s="266">
        <f t="shared" si="127"/>
        <v>3575.6505950922451</v>
      </c>
      <c r="BK204" s="266">
        <f t="shared" si="127"/>
        <v>3568.4617591845536</v>
      </c>
      <c r="BL204" s="266">
        <f t="shared" si="127"/>
        <v>3578.3470632820299</v>
      </c>
      <c r="BM204" s="266">
        <f t="shared" si="127"/>
        <v>3606.6202349967521</v>
      </c>
      <c r="BN204" s="266">
        <f t="shared" si="127"/>
        <v>3691.3920117543048</v>
      </c>
      <c r="BO204" s="266">
        <f t="shared" si="127"/>
        <v>3917.52466318388</v>
      </c>
      <c r="BP204" s="266">
        <f t="shared" si="127"/>
        <v>3943.253466103065</v>
      </c>
      <c r="BQ204" s="266">
        <f t="shared" ref="BQ204:CV204" si="128">SUMPRODUCT(BQ197:BQ202,BQ69:BQ74)</f>
        <v>3877.2164321930272</v>
      </c>
      <c r="BR204" s="266">
        <f t="shared" si="128"/>
        <v>3970.3191003169372</v>
      </c>
      <c r="BS204" s="266">
        <f t="shared" si="128"/>
        <v>3996.8912246580417</v>
      </c>
      <c r="BT204" s="266">
        <f t="shared" si="128"/>
        <v>3898.2262605253654</v>
      </c>
      <c r="BU204" s="266">
        <f t="shared" si="128"/>
        <v>3784.7168663069751</v>
      </c>
      <c r="BV204" s="266">
        <f t="shared" si="128"/>
        <v>3828.7874034479028</v>
      </c>
      <c r="BW204" s="266">
        <f t="shared" si="128"/>
        <v>3714.9778204577556</v>
      </c>
      <c r="BX204" s="266">
        <f t="shared" si="128"/>
        <v>3755.108375416848</v>
      </c>
      <c r="BY204" s="266">
        <f t="shared" si="128"/>
        <v>3754.7858740576239</v>
      </c>
      <c r="BZ204" s="266">
        <f t="shared" si="128"/>
        <v>3686.6432333115281</v>
      </c>
      <c r="CA204" s="266">
        <f t="shared" si="128"/>
        <v>3739.5039610583935</v>
      </c>
      <c r="CB204" s="266">
        <f t="shared" si="128"/>
        <v>3596.5129235409745</v>
      </c>
      <c r="CC204" s="266">
        <f t="shared" si="128"/>
        <v>3570.7662804288684</v>
      </c>
      <c r="CD204" s="266">
        <f t="shared" si="128"/>
        <v>3612.654483657539</v>
      </c>
      <c r="CE204" s="266">
        <f t="shared" si="128"/>
        <v>3565.0476427730173</v>
      </c>
      <c r="CF204" s="266">
        <f t="shared" si="128"/>
        <v>3817.5389518156617</v>
      </c>
      <c r="CG204" s="266">
        <f t="shared" si="128"/>
        <v>3805.5895615151812</v>
      </c>
      <c r="CH204" s="266">
        <f t="shared" si="128"/>
        <v>3818.957756483871</v>
      </c>
      <c r="CI204" s="266">
        <f t="shared" si="128"/>
        <v>3750.3305787053309</v>
      </c>
      <c r="CJ204" s="266">
        <f t="shared" si="128"/>
        <v>3906.7114105695678</v>
      </c>
      <c r="CK204" s="266">
        <f t="shared" si="128"/>
        <v>3958.0849853037325</v>
      </c>
      <c r="CL204" s="266">
        <f t="shared" si="128"/>
        <v>3977.4932497430395</v>
      </c>
      <c r="CM204" s="266">
        <f t="shared" si="128"/>
        <v>3905.3826837809065</v>
      </c>
      <c r="CN204" s="266">
        <f t="shared" si="128"/>
        <v>3934.2251701459513</v>
      </c>
      <c r="CO204" s="266">
        <f t="shared" si="128"/>
        <v>4040.1696119612229</v>
      </c>
      <c r="CP204" s="266">
        <f t="shared" si="128"/>
        <v>4116.5371557238132</v>
      </c>
      <c r="CQ204" s="266">
        <f t="shared" si="128"/>
        <v>4388.7877677463912</v>
      </c>
      <c r="CR204" s="266">
        <f t="shared" si="128"/>
        <v>4235.2313445538575</v>
      </c>
      <c r="CS204" s="266">
        <f t="shared" si="128"/>
        <v>4395.8802140365269</v>
      </c>
      <c r="CT204" s="266">
        <f t="shared" si="128"/>
        <v>4461.1678633445081</v>
      </c>
      <c r="CU204" s="266">
        <f t="shared" si="128"/>
        <v>4557.0647611318373</v>
      </c>
      <c r="CV204" s="266">
        <f t="shared" si="128"/>
        <v>4710.1997362652419</v>
      </c>
      <c r="CW204" s="266">
        <f t="shared" ref="CW204:DT204" si="129">SUMPRODUCT(CW197:CW202,CW69:CW74)</f>
        <v>4717.7974084454663</v>
      </c>
      <c r="CX204" s="266">
        <f t="shared" si="129"/>
        <v>4593.1976468398116</v>
      </c>
      <c r="CY204" s="266">
        <f t="shared" si="129"/>
        <v>4578.7824418828786</v>
      </c>
      <c r="CZ204" s="266">
        <f t="shared" si="129"/>
        <v>4525.4406360138018</v>
      </c>
      <c r="DA204" s="266">
        <f t="shared" si="129"/>
        <v>4604.9649394980652</v>
      </c>
      <c r="DB204" s="266">
        <f t="shared" si="129"/>
        <v>4576.120934634213</v>
      </c>
      <c r="DC204" s="266">
        <f t="shared" si="129"/>
        <v>4672.2940044866718</v>
      </c>
      <c r="DD204" s="266">
        <f t="shared" si="129"/>
        <v>4546.7799403487525</v>
      </c>
      <c r="DE204" s="266">
        <f t="shared" si="129"/>
        <v>4441.4613010841076</v>
      </c>
      <c r="DF204" s="266">
        <f t="shared" si="129"/>
        <v>4529.9155529848167</v>
      </c>
      <c r="DG204" s="266">
        <f t="shared" si="129"/>
        <v>4652.0329663995017</v>
      </c>
      <c r="DH204" s="266">
        <f t="shared" si="129"/>
        <v>4630.752375896408</v>
      </c>
      <c r="DI204" s="266">
        <f t="shared" si="129"/>
        <v>4684.8210945977235</v>
      </c>
      <c r="DJ204" s="266">
        <f t="shared" si="129"/>
        <v>4543.9390478862033</v>
      </c>
      <c r="DK204" s="266">
        <f t="shared" si="129"/>
        <v>4411.035464982232</v>
      </c>
      <c r="DL204" s="266">
        <f t="shared" si="129"/>
        <v>4369.4622578204689</v>
      </c>
      <c r="DM204" s="266">
        <f t="shared" si="129"/>
        <v>4419.931659789946</v>
      </c>
      <c r="DN204" s="266">
        <f t="shared" si="129"/>
        <v>4468.889567578859</v>
      </c>
      <c r="DO204" s="266">
        <f t="shared" si="129"/>
        <v>4369.2262992825308</v>
      </c>
      <c r="DP204" s="266">
        <f t="shared" si="129"/>
        <v>4123.6438478767805</v>
      </c>
      <c r="DQ204" s="266">
        <f t="shared" si="129"/>
        <v>4124.403624679011</v>
      </c>
      <c r="DR204" s="266">
        <f t="shared" si="129"/>
        <v>4272.5866090542668</v>
      </c>
      <c r="DS204" s="266">
        <f t="shared" si="129"/>
        <v>4239.445398658806</v>
      </c>
      <c r="DT204" s="266">
        <f t="shared" si="129"/>
        <v>4486.6064297174553</v>
      </c>
      <c r="DU204" s="266">
        <f t="shared" ref="DU204:EF204" si="130">SUMPRODUCT(DU197:DU202,DU69:DU74)</f>
        <v>4477.1612667354284</v>
      </c>
      <c r="DV204" s="266">
        <f t="shared" si="130"/>
        <v>4330.8449915450146</v>
      </c>
      <c r="DW204" s="266">
        <f t="shared" si="130"/>
        <v>4482.5256443675626</v>
      </c>
      <c r="DX204" s="266">
        <f t="shared" si="130"/>
        <v>4734.8828089346698</v>
      </c>
      <c r="DY204" s="266">
        <f t="shared" si="130"/>
        <v>4784.3949990103911</v>
      </c>
      <c r="DZ204" s="266">
        <f t="shared" si="130"/>
        <v>4674.9032603469914</v>
      </c>
      <c r="EA204" s="266">
        <f t="shared" si="130"/>
        <v>4555.3329250262314</v>
      </c>
      <c r="EB204" s="266">
        <f t="shared" si="130"/>
        <v>4692.0027564854354</v>
      </c>
      <c r="EC204" s="266">
        <f t="shared" si="130"/>
        <v>4514.1594971836194</v>
      </c>
      <c r="ED204" s="266">
        <f t="shared" si="130"/>
        <v>4648.2574026431121</v>
      </c>
      <c r="EE204" s="266">
        <f t="shared" si="130"/>
        <v>4855.9462119974096</v>
      </c>
      <c r="EF204" s="266">
        <f t="shared" si="130"/>
        <v>4887.8941642300879</v>
      </c>
      <c r="EG204" s="266">
        <f t="shared" ref="EG204:ER204" si="131">SUMPRODUCT(EG197:EG202,EG69:EG74)</f>
        <v>4803.8474453272956</v>
      </c>
      <c r="EH204" s="266">
        <f t="shared" si="131"/>
        <v>4656.780446252661</v>
      </c>
      <c r="EI204" s="266">
        <f t="shared" si="131"/>
        <v>4881.3224669274896</v>
      </c>
      <c r="EJ204" s="266">
        <f t="shared" si="131"/>
        <v>4599.1085839908756</v>
      </c>
      <c r="EK204" s="266">
        <f t="shared" si="131"/>
        <v>5110.64815682276</v>
      </c>
      <c r="EL204" s="266">
        <f t="shared" si="131"/>
        <v>4611.3805709129565</v>
      </c>
      <c r="EM204" s="266">
        <f t="shared" si="131"/>
        <v>4813.5363675078206</v>
      </c>
      <c r="EN204" s="266">
        <f t="shared" si="131"/>
        <v>5006.1814708167649</v>
      </c>
      <c r="EO204" s="266">
        <f t="shared" si="131"/>
        <v>5210.3516756357412</v>
      </c>
      <c r="EP204" s="266">
        <f t="shared" si="131"/>
        <v>5529.0867758900076</v>
      </c>
      <c r="EQ204" s="266">
        <f t="shared" si="131"/>
        <v>5435.468468415761</v>
      </c>
      <c r="ER204" s="266">
        <f t="shared" si="131"/>
        <v>5522.1098915932453</v>
      </c>
      <c r="ES204" s="266">
        <f t="shared" ref="ES204:FD204" si="132">SUMPRODUCT(ES197:ES202,ES69:ES74)</f>
        <v>5717.5107546902973</v>
      </c>
      <c r="ET204" s="266">
        <f t="shared" si="132"/>
        <v>5707.5672764842375</v>
      </c>
      <c r="EU204" s="266">
        <f t="shared" si="132"/>
        <v>6095.0988410910695</v>
      </c>
      <c r="EV204" s="266">
        <f t="shared" si="132"/>
        <v>6609.2583259554112</v>
      </c>
      <c r="EW204" s="266">
        <f t="shared" si="132"/>
        <v>7017.8741456804382</v>
      </c>
      <c r="EX204" s="266">
        <f t="shared" si="132"/>
        <v>7194.1071865354888</v>
      </c>
      <c r="EY204" s="266">
        <f t="shared" si="132"/>
        <v>7266.2133949683466</v>
      </c>
      <c r="EZ204" s="266">
        <f t="shared" si="132"/>
        <v>7476.4370929515817</v>
      </c>
      <c r="FA204" s="266">
        <f t="shared" si="132"/>
        <v>7316.7199475653779</v>
      </c>
      <c r="FB204" s="266">
        <f t="shared" si="132"/>
        <v>7366.2673164975722</v>
      </c>
      <c r="FC204" s="266">
        <f t="shared" si="132"/>
        <v>7286.5396151056002</v>
      </c>
      <c r="FD204" s="266">
        <f t="shared" si="132"/>
        <v>7290.0158970723041</v>
      </c>
    </row>
    <row r="206" spans="1:160" x14ac:dyDescent="0.3">
      <c r="A206" s="5" t="s">
        <v>232</v>
      </c>
      <c r="E206" s="266">
        <f t="shared" ref="E206:X206" si="133">E204/$AZ$204*100</f>
        <v>106.41498478779008</v>
      </c>
      <c r="F206" s="266">
        <f t="shared" si="133"/>
        <v>106.97051571007874</v>
      </c>
      <c r="G206" s="266">
        <f t="shared" si="133"/>
        <v>103.09177605950597</v>
      </c>
      <c r="H206" s="266">
        <f t="shared" si="133"/>
        <v>98.847314580997846</v>
      </c>
      <c r="I206" s="266">
        <f t="shared" si="133"/>
        <v>90.162618669142873</v>
      </c>
      <c r="J206" s="266">
        <f t="shared" si="133"/>
        <v>85.33910742351452</v>
      </c>
      <c r="K206" s="266">
        <f t="shared" si="133"/>
        <v>88.478154520539036</v>
      </c>
      <c r="L206" s="266">
        <f t="shared" si="133"/>
        <v>89.413509107349554</v>
      </c>
      <c r="M206" s="266">
        <f t="shared" si="133"/>
        <v>87.022517717513921</v>
      </c>
      <c r="N206" s="266">
        <f t="shared" si="133"/>
        <v>85.148634099260576</v>
      </c>
      <c r="O206" s="266">
        <f t="shared" si="133"/>
        <v>86.738938336974712</v>
      </c>
      <c r="P206" s="266">
        <f t="shared" si="133"/>
        <v>94.485295046938319</v>
      </c>
      <c r="Q206" s="266">
        <f t="shared" si="133"/>
        <v>96.57272354023317</v>
      </c>
      <c r="R206" s="266">
        <f t="shared" si="133"/>
        <v>94.368529770350605</v>
      </c>
      <c r="S206" s="266">
        <f t="shared" si="133"/>
        <v>99.221441559106538</v>
      </c>
      <c r="T206" s="266">
        <f t="shared" si="133"/>
        <v>98.433151204200271</v>
      </c>
      <c r="U206" s="266">
        <f t="shared" si="133"/>
        <v>95.397458128289614</v>
      </c>
      <c r="V206" s="266">
        <f t="shared" si="133"/>
        <v>90.42587006567895</v>
      </c>
      <c r="W206" s="266">
        <f t="shared" si="133"/>
        <v>85.488206044914321</v>
      </c>
      <c r="X206" s="266">
        <f t="shared" si="133"/>
        <v>95.784357268752956</v>
      </c>
      <c r="Y206" s="266">
        <f t="shared" ref="Y206:BD206" si="134">Y204/$AZ$204*100</f>
        <v>93.230590288298473</v>
      </c>
      <c r="Z206" s="266">
        <f t="shared" si="134"/>
        <v>91.367120435403081</v>
      </c>
      <c r="AA206" s="266">
        <f t="shared" si="134"/>
        <v>92.50779138247421</v>
      </c>
      <c r="AB206" s="266">
        <f t="shared" si="134"/>
        <v>100.40621940012294</v>
      </c>
      <c r="AC206" s="266">
        <f t="shared" si="134"/>
        <v>101.53655680706611</v>
      </c>
      <c r="AD206" s="266">
        <f t="shared" si="134"/>
        <v>101.37844888015093</v>
      </c>
      <c r="AE206" s="266">
        <f t="shared" si="134"/>
        <v>98.515382996387032</v>
      </c>
      <c r="AF206" s="266">
        <f t="shared" si="134"/>
        <v>96.182680558062657</v>
      </c>
      <c r="AG206" s="266">
        <f t="shared" si="134"/>
        <v>94.451105347683026</v>
      </c>
      <c r="AH206" s="266">
        <f t="shared" si="134"/>
        <v>93.690112870104898</v>
      </c>
      <c r="AI206" s="266">
        <f t="shared" si="134"/>
        <v>94.930091086996498</v>
      </c>
      <c r="AJ206" s="266">
        <f t="shared" si="134"/>
        <v>100.45481488848186</v>
      </c>
      <c r="AK206" s="266">
        <f t="shared" si="134"/>
        <v>99.141781798834174</v>
      </c>
      <c r="AL206" s="266">
        <f t="shared" si="134"/>
        <v>101.69887906127816</v>
      </c>
      <c r="AM206" s="266">
        <f t="shared" si="134"/>
        <v>103.36100927535863</v>
      </c>
      <c r="AN206" s="266">
        <f t="shared" si="134"/>
        <v>106.45374821980123</v>
      </c>
      <c r="AO206" s="266">
        <f t="shared" si="134"/>
        <v>101.45448533929826</v>
      </c>
      <c r="AP206" s="266">
        <f t="shared" si="134"/>
        <v>95.798043705224501</v>
      </c>
      <c r="AQ206" s="266">
        <f t="shared" si="134"/>
        <v>93.704939454683625</v>
      </c>
      <c r="AR206" s="266">
        <f t="shared" si="134"/>
        <v>93.06695327064979</v>
      </c>
      <c r="AS206" s="266">
        <f t="shared" si="134"/>
        <v>95.414348799345632</v>
      </c>
      <c r="AT206" s="266">
        <f t="shared" si="134"/>
        <v>97.394871408005528</v>
      </c>
      <c r="AU206" s="266">
        <f t="shared" si="134"/>
        <v>100.4236452029607</v>
      </c>
      <c r="AV206" s="266">
        <f t="shared" si="134"/>
        <v>100.76486688187087</v>
      </c>
      <c r="AW206" s="266">
        <f t="shared" si="134"/>
        <v>98.40725687298044</v>
      </c>
      <c r="AX206" s="266">
        <f t="shared" si="134"/>
        <v>100.34861931016155</v>
      </c>
      <c r="AY206" s="266">
        <f t="shared" si="134"/>
        <v>100.07334313189237</v>
      </c>
      <c r="AZ206" s="266">
        <f t="shared" si="134"/>
        <v>100</v>
      </c>
      <c r="BA206" s="266">
        <f>BA204/$AZ$204*100</f>
        <v>98.99203098774467</v>
      </c>
      <c r="BB206" s="266">
        <f>BB204/$AZ$204*100</f>
        <v>98.380263577971036</v>
      </c>
      <c r="BC206" s="266">
        <f t="shared" si="134"/>
        <v>99.052544000835724</v>
      </c>
      <c r="BD206" s="266">
        <f t="shared" si="134"/>
        <v>101.14958687036342</v>
      </c>
      <c r="BE206" s="266">
        <f t="shared" ref="BE206:BL206" si="135">BE204/$AZ$204*100</f>
        <v>103.14689050808146</v>
      </c>
      <c r="BF206" s="266">
        <f t="shared" si="135"/>
        <v>107.53940527188115</v>
      </c>
      <c r="BG206" s="266">
        <f t="shared" si="135"/>
        <v>108.5564163430291</v>
      </c>
      <c r="BH206" s="266">
        <f t="shared" si="135"/>
        <v>104.95509517500162</v>
      </c>
      <c r="BI206" s="266">
        <f t="shared" si="135"/>
        <v>105.66645890181039</v>
      </c>
      <c r="BJ206" s="266">
        <f t="shared" si="135"/>
        <v>105.27849564932963</v>
      </c>
      <c r="BK206" s="266">
        <f t="shared" si="135"/>
        <v>105.06683351688568</v>
      </c>
      <c r="BL206" s="266">
        <f t="shared" si="135"/>
        <v>105.35788822615926</v>
      </c>
      <c r="BM206" s="266">
        <f t="shared" ref="BM206:CJ206" si="136">BM204/$AZ$204*100</f>
        <v>106.19034008525495</v>
      </c>
      <c r="BN206" s="266">
        <f t="shared" si="136"/>
        <v>108.68629009301172</v>
      </c>
      <c r="BO206" s="266">
        <f t="shared" si="136"/>
        <v>115.34435265437497</v>
      </c>
      <c r="BP206" s="266">
        <f t="shared" si="136"/>
        <v>116.10189022527399</v>
      </c>
      <c r="BQ206" s="266">
        <f t="shared" si="136"/>
        <v>114.15755047442282</v>
      </c>
      <c r="BR206" s="266">
        <f t="shared" si="136"/>
        <v>116.8987883499796</v>
      </c>
      <c r="BS206" s="266">
        <f t="shared" si="136"/>
        <v>117.68115597859467</v>
      </c>
      <c r="BT206" s="266">
        <f t="shared" si="136"/>
        <v>114.77614646467845</v>
      </c>
      <c r="BU206" s="266">
        <f t="shared" si="136"/>
        <v>111.43406984181688</v>
      </c>
      <c r="BV206" s="266">
        <f t="shared" si="136"/>
        <v>112.73164624903713</v>
      </c>
      <c r="BW206" s="266">
        <f t="shared" si="136"/>
        <v>109.38073111652231</v>
      </c>
      <c r="BX206" s="266">
        <f t="shared" si="136"/>
        <v>110.5623019505028</v>
      </c>
      <c r="BY206" s="266">
        <f t="shared" si="136"/>
        <v>110.55280648749797</v>
      </c>
      <c r="BZ206" s="266">
        <f t="shared" si="136"/>
        <v>108.54647099231052</v>
      </c>
      <c r="CA206" s="266">
        <f t="shared" si="136"/>
        <v>110.10285849386258</v>
      </c>
      <c r="CB206" s="266">
        <f t="shared" si="136"/>
        <v>105.89274877513533</v>
      </c>
      <c r="CC206" s="266">
        <f t="shared" si="136"/>
        <v>105.13468593236676</v>
      </c>
      <c r="CD206" s="266">
        <f t="shared" si="136"/>
        <v>106.36800750674563</v>
      </c>
      <c r="CE206" s="266">
        <f t="shared" si="136"/>
        <v>104.96631109999419</v>
      </c>
      <c r="CF206" s="266">
        <f t="shared" si="136"/>
        <v>112.40045615237277</v>
      </c>
      <c r="CG206" s="266">
        <f t="shared" si="136"/>
        <v>112.04862819790542</v>
      </c>
      <c r="CH206" s="266">
        <f t="shared" si="136"/>
        <v>112.44223026231919</v>
      </c>
      <c r="CI206" s="266">
        <f t="shared" si="136"/>
        <v>110.4216284599226</v>
      </c>
      <c r="CJ206" s="266">
        <f t="shared" si="136"/>
        <v>115.02597619726993</v>
      </c>
      <c r="CK206" s="266">
        <f t="shared" ref="CK206:CT206" si="137">CK204/$AZ$204*100</f>
        <v>116.53857719680964</v>
      </c>
      <c r="CL206" s="266">
        <f t="shared" si="137"/>
        <v>117.11001806581936</v>
      </c>
      <c r="CM206" s="266">
        <f t="shared" si="137"/>
        <v>114.98685426582864</v>
      </c>
      <c r="CN206" s="266">
        <f t="shared" si="137"/>
        <v>115.83606855412233</v>
      </c>
      <c r="CO206" s="266">
        <f t="shared" si="137"/>
        <v>118.9554089818556</v>
      </c>
      <c r="CP206" s="266">
        <f t="shared" si="137"/>
        <v>121.20391171162315</v>
      </c>
      <c r="CQ206" s="266">
        <f t="shared" si="137"/>
        <v>129.21983332115806</v>
      </c>
      <c r="CR206" s="266">
        <f t="shared" si="137"/>
        <v>124.69864513426118</v>
      </c>
      <c r="CS206" s="266">
        <f t="shared" si="137"/>
        <v>129.4286574375088</v>
      </c>
      <c r="CT206" s="266">
        <f t="shared" si="137"/>
        <v>131.35093292859267</v>
      </c>
      <c r="CU206" s="266">
        <f>CU204/$AZ$204*100</f>
        <v>134.17444178886683</v>
      </c>
      <c r="CV206" s="266">
        <f>CV204/$AZ$204*100</f>
        <v>138.6832212080501</v>
      </c>
      <c r="CW206" s="266">
        <f t="shared" ref="CW206:DH206" si="138">CW204/$AZ$204*100</f>
        <v>138.90692077720504</v>
      </c>
      <c r="CX206" s="266">
        <f t="shared" si="138"/>
        <v>135.2383085593018</v>
      </c>
      <c r="CY206" s="266">
        <f t="shared" si="138"/>
        <v>134.81387919966986</v>
      </c>
      <c r="CZ206" s="266">
        <f t="shared" si="138"/>
        <v>133.24332723219771</v>
      </c>
      <c r="DA206" s="266">
        <f t="shared" si="138"/>
        <v>135.5847749815598</v>
      </c>
      <c r="DB206" s="266">
        <f t="shared" si="138"/>
        <v>134.73551598384446</v>
      </c>
      <c r="DC206" s="266">
        <f t="shared" si="138"/>
        <v>137.56715622574669</v>
      </c>
      <c r="DD206" s="266">
        <f t="shared" si="138"/>
        <v>133.87162404108346</v>
      </c>
      <c r="DE206" s="266">
        <f t="shared" si="138"/>
        <v>130.77070922551542</v>
      </c>
      <c r="DF206" s="266">
        <f t="shared" si="138"/>
        <v>133.37508298246894</v>
      </c>
      <c r="DG206" s="266">
        <f t="shared" si="138"/>
        <v>136.97060699550624</v>
      </c>
      <c r="DH206" s="266">
        <f t="shared" si="138"/>
        <v>136.34403890807337</v>
      </c>
      <c r="DI206" s="266">
        <f t="shared" ref="DI206:DT206" si="139">DI204/$AZ$204*100</f>
        <v>137.93599349512789</v>
      </c>
      <c r="DJ206" s="266">
        <f t="shared" si="139"/>
        <v>133.78797915554313</v>
      </c>
      <c r="DK206" s="266">
        <f t="shared" si="139"/>
        <v>129.87487609851047</v>
      </c>
      <c r="DL206" s="266">
        <f t="shared" si="139"/>
        <v>128.65082900752353</v>
      </c>
      <c r="DM206" s="266">
        <f t="shared" si="139"/>
        <v>130.13680829279284</v>
      </c>
      <c r="DN206" s="266">
        <f t="shared" si="139"/>
        <v>131.57828439485655</v>
      </c>
      <c r="DO206" s="266">
        <f t="shared" si="139"/>
        <v>128.64388163969519</v>
      </c>
      <c r="DP206" s="266">
        <f t="shared" si="139"/>
        <v>121.41315527136418</v>
      </c>
      <c r="DQ206" s="266">
        <f t="shared" si="139"/>
        <v>121.43552551046916</v>
      </c>
      <c r="DR206" s="266">
        <f t="shared" si="139"/>
        <v>125.79850261378778</v>
      </c>
      <c r="DS206" s="266">
        <f t="shared" si="139"/>
        <v>124.8227202542863</v>
      </c>
      <c r="DT206" s="266">
        <f t="shared" si="139"/>
        <v>132.09992501492664</v>
      </c>
      <c r="DU206" s="266">
        <f t="shared" ref="DU206:EF206" si="140">DU204/$AZ$204*100</f>
        <v>131.82182945623998</v>
      </c>
      <c r="DV206" s="266">
        <f t="shared" si="140"/>
        <v>127.51381419261136</v>
      </c>
      <c r="DW206" s="266">
        <f t="shared" si="140"/>
        <v>131.9797737497851</v>
      </c>
      <c r="DX206" s="266">
        <f t="shared" si="140"/>
        <v>139.40996916329135</v>
      </c>
      <c r="DY206" s="266">
        <f t="shared" si="140"/>
        <v>140.86776509408787</v>
      </c>
      <c r="DZ206" s="266">
        <f t="shared" si="140"/>
        <v>137.64398099495529</v>
      </c>
      <c r="EA206" s="266">
        <f t="shared" si="140"/>
        <v>134.1234510404532</v>
      </c>
      <c r="EB206" s="266">
        <f t="shared" si="140"/>
        <v>138.14744440166729</v>
      </c>
      <c r="EC206" s="266">
        <f t="shared" si="140"/>
        <v>132.91117472074066</v>
      </c>
      <c r="ED206" s="266">
        <f t="shared" si="140"/>
        <v>136.85944242225446</v>
      </c>
      <c r="EE206" s="266">
        <f t="shared" si="140"/>
        <v>142.97445976819759</v>
      </c>
      <c r="EF206" s="266">
        <f t="shared" si="140"/>
        <v>143.91510882231643</v>
      </c>
      <c r="EG206" s="266">
        <f t="shared" ref="EG206:ER206" si="141">EG204/$AZ$204*100</f>
        <v>141.44050681772103</v>
      </c>
      <c r="EH206" s="266">
        <f t="shared" si="141"/>
        <v>137.11038786160992</v>
      </c>
      <c r="EI206" s="266">
        <f t="shared" si="141"/>
        <v>143.72161720799878</v>
      </c>
      <c r="EJ206" s="266">
        <f t="shared" si="141"/>
        <v>135.4123452987964</v>
      </c>
      <c r="EK206" s="266">
        <f t="shared" si="141"/>
        <v>150.47369295025845</v>
      </c>
      <c r="EL206" s="266">
        <f t="shared" si="141"/>
        <v>135.77367152109514</v>
      </c>
      <c r="EM206" s="266">
        <f t="shared" si="141"/>
        <v>141.72577942042699</v>
      </c>
      <c r="EN206" s="266">
        <f t="shared" si="141"/>
        <v>147.39786234106037</v>
      </c>
      <c r="EO206" s="266">
        <f t="shared" si="141"/>
        <v>153.40928080830656</v>
      </c>
      <c r="EP206" s="266">
        <f t="shared" si="141"/>
        <v>162.79385320233874</v>
      </c>
      <c r="EQ206" s="266">
        <f t="shared" si="141"/>
        <v>160.03743326867607</v>
      </c>
      <c r="ER206" s="266">
        <f t="shared" si="141"/>
        <v>162.58843159764092</v>
      </c>
      <c r="ES206" s="266">
        <f t="shared" ref="ES206:FD206" si="142">ES204/$AZ$204*100</f>
        <v>168.34165282783428</v>
      </c>
      <c r="ET206" s="266">
        <f t="shared" si="142"/>
        <v>168.04888528827306</v>
      </c>
      <c r="EU206" s="266">
        <f t="shared" si="142"/>
        <v>179.45904381842598</v>
      </c>
      <c r="EV206" s="266">
        <f t="shared" si="142"/>
        <v>194.59752999060629</v>
      </c>
      <c r="EW206" s="266">
        <f t="shared" si="142"/>
        <v>206.6284758716757</v>
      </c>
      <c r="EX206" s="266">
        <f t="shared" si="142"/>
        <v>211.81733561384183</v>
      </c>
      <c r="EY206" s="266">
        <f t="shared" si="142"/>
        <v>213.94037111434844</v>
      </c>
      <c r="EZ206" s="266">
        <f t="shared" si="142"/>
        <v>220.13002362231197</v>
      </c>
      <c r="FA206" s="266">
        <f t="shared" si="142"/>
        <v>215.42744423193642</v>
      </c>
      <c r="FB206" s="266">
        <f t="shared" si="142"/>
        <v>216.88627593985649</v>
      </c>
      <c r="FC206" s="266">
        <f t="shared" si="142"/>
        <v>214.53883951090381</v>
      </c>
      <c r="FD206" s="266">
        <f t="shared" si="142"/>
        <v>214.64119227893147</v>
      </c>
    </row>
  </sheetData>
  <pageMargins left="0.7" right="0.7" top="0.75" bottom="0.75" header="0.3" footer="0.3"/>
  <pageSetup orientation="portrait" r:id="rId1"/>
  <ignoredErrors>
    <ignoredError sqref="CQ88:CV88 DC81:DH81 CX88 DO81:DS81 CY88:DH88 DO88:DT88 EC88:EF88 DW88:EB88" numberStoredAsText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1. Part % - Canasta A</vt:lpstr>
      <vt:lpstr>2. Part % - Canasta B</vt:lpstr>
      <vt:lpstr>Part índice x neg - Canasta B</vt:lpstr>
      <vt:lpstr>3. Part % - Canasta C</vt:lpstr>
      <vt:lpstr>Part índice x neg - Canasta C</vt:lpstr>
      <vt:lpstr>Ficha técnica</vt:lpstr>
      <vt:lpstr>AHORROS</vt:lpstr>
      <vt:lpstr>ICGN</vt:lpstr>
      <vt:lpstr>CÁRNICO</vt:lpstr>
      <vt:lpstr>GALLETAS</vt:lpstr>
      <vt:lpstr>PASTAS</vt:lpstr>
      <vt:lpstr>HELADOS</vt:lpstr>
      <vt:lpstr>CHOCOLATES</vt:lpstr>
      <vt:lpstr>CAFÉ</vt:lpstr>
      <vt:lpstr>TMLUC</vt:lpstr>
      <vt:lpstr>CORRAL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ssjlmontoya</dc:creator>
  <cp:lastModifiedBy>Catherine Chacon Navarro</cp:lastModifiedBy>
  <dcterms:created xsi:type="dcterms:W3CDTF">2012-10-04T19:26:59Z</dcterms:created>
  <dcterms:modified xsi:type="dcterms:W3CDTF">2023-04-25T21:16:25Z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Ana Olga-Elementos del costo para el GNCI.xlsx</vt:lpwstr>
  </property>
</Properties>
</file>